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https://nestle-my.sharepoint.com/personal/richa_sachdeva_in_nestle_com/Documents/Desktop/Datascience/Excel , Macros assignment/"/>
    </mc:Choice>
  </mc:AlternateContent>
  <xr:revisionPtr revIDLastSave="1326" documentId="11_562186161E43C9C64AA1F723F05CA1DB70CC222C" xr6:coauthVersionLast="47" xr6:coauthVersionMax="47" xr10:uidLastSave="{820CE990-C1F0-4489-94FF-5B8EA2C3A3D5}"/>
  <bookViews>
    <workbookView xWindow="-110" yWindow="-110" windowWidth="19420" windowHeight="11500" tabRatio="751" firstSheet="4" activeTab="7" xr2:uid="{00000000-000D-0000-FFFF-FFFF00000000}"/>
  </bookViews>
  <sheets>
    <sheet name="dataset_1" sheetId="3" r:id="rId1"/>
    <sheet name="dataset_2" sheetId="7" r:id="rId2"/>
    <sheet name="dataset_3" sheetId="4" r:id="rId3"/>
    <sheet name="Remove duplicate" sheetId="8" r:id="rId4"/>
    <sheet name="Pivot &amp; slicers" sheetId="10" r:id="rId5"/>
    <sheet name="Dashboard" sheetId="12" r:id="rId6"/>
    <sheet name="Pivot with gropuing &amp; aggretati" sheetId="11" r:id="rId7"/>
    <sheet name="Append1 through Powerquery" sheetId="5" r:id="rId8"/>
    <sheet name="summary" sheetId="6" r:id="rId9"/>
  </sheets>
  <definedNames>
    <definedName name="_xlchart.v2.0" hidden="1">'Pivot &amp; slicers'!$X$12</definedName>
    <definedName name="_xlchart.v2.1" hidden="1">'Pivot &amp; slicers'!$X$13:$X$16</definedName>
    <definedName name="_xlchart.v2.2" hidden="1">'Pivot &amp; slicers'!$X$12</definedName>
    <definedName name="_xlchart.v2.3" hidden="1">'Pivot &amp; slicers'!$X$13:$X$16</definedName>
    <definedName name="ExternalData_1" localSheetId="0" hidden="1">dataset_1!#REF!</definedName>
    <definedName name="ExternalData_1" localSheetId="3" hidden="1">'Remove duplicate'!#REF!</definedName>
    <definedName name="ExternalData_2" localSheetId="2" hidden="1">dataset_3!#REF!</definedName>
    <definedName name="ExternalData_3" localSheetId="7" hidden="1">'Append1 through Powerquery'!$A$2:$P$1011</definedName>
    <definedName name="Slicer_dteday">#N/A</definedName>
    <definedName name="Slicer_holiday">#N/A</definedName>
    <definedName name="Slicer_mnth">#N/A</definedName>
    <definedName name="Slicer_weathersit">#N/A</definedName>
    <definedName name="Slicer_weekday">#N/A</definedName>
  </definedNames>
  <calcPr calcId="191029"/>
  <pivotCaches>
    <pivotCache cacheId="30" r:id="rId10"/>
    <pivotCache cacheId="3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set_1_6fae9633-9fcd-452a-80d9-41bffbfa4d7c" name="dataset_1" connection="Query - dataset_1"/>
          <x15:modelTable id="dataset_3_6469d765-e13a-41e9-a21a-fdc7001d5a2c" name="dataset_3" connection="Query - dataset_3"/>
          <x15:modelTable id="Append1_e8a235e9-21d9-47b6-9403-40500452f3e8" name="Append1" connection="Query - Append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5" l="1"/>
  <c r="T3" i="5"/>
  <c r="H1011" i="5"/>
  <c r="H1010" i="5"/>
  <c r="H1009" i="5"/>
  <c r="H1008" i="5"/>
  <c r="H1007" i="5"/>
  <c r="H1006" i="5"/>
  <c r="H1005" i="5"/>
  <c r="H1004" i="5"/>
  <c r="H1003" i="5"/>
  <c r="H1002" i="5"/>
  <c r="H1001" i="5"/>
  <c r="H1000" i="5"/>
  <c r="H999" i="5"/>
  <c r="H998" i="5"/>
  <c r="H997" i="5"/>
  <c r="H996" i="5"/>
  <c r="H995" i="5"/>
  <c r="H994" i="5"/>
  <c r="H993" i="5"/>
  <c r="H992" i="5"/>
  <c r="H991" i="5"/>
  <c r="H990" i="5"/>
  <c r="H989" i="5"/>
  <c r="H988" i="5"/>
  <c r="H987" i="5"/>
  <c r="H986" i="5"/>
  <c r="H985" i="5"/>
  <c r="H984" i="5"/>
  <c r="H983" i="5"/>
  <c r="H982" i="5"/>
  <c r="H981" i="5"/>
  <c r="H980" i="5"/>
  <c r="H979" i="5"/>
  <c r="H978" i="5"/>
  <c r="H977" i="5"/>
  <c r="H976" i="5"/>
  <c r="H975" i="5"/>
  <c r="H974" i="5"/>
  <c r="H973" i="5"/>
  <c r="H972" i="5"/>
  <c r="H971" i="5"/>
  <c r="H970" i="5"/>
  <c r="H969" i="5"/>
  <c r="H968" i="5"/>
  <c r="H967" i="5"/>
  <c r="H966" i="5"/>
  <c r="H965" i="5"/>
  <c r="H964" i="5"/>
  <c r="H963" i="5"/>
  <c r="H962" i="5"/>
  <c r="H961" i="5"/>
  <c r="H960" i="5"/>
  <c r="H959" i="5"/>
  <c r="H958" i="5"/>
  <c r="H957" i="5"/>
  <c r="H956" i="5"/>
  <c r="H955" i="5"/>
  <c r="H954" i="5"/>
  <c r="H953" i="5"/>
  <c r="H952" i="5"/>
  <c r="H951" i="5"/>
  <c r="H950" i="5"/>
  <c r="H949" i="5"/>
  <c r="H948" i="5"/>
  <c r="H947" i="5"/>
  <c r="H946" i="5"/>
  <c r="H945" i="5"/>
  <c r="H944" i="5"/>
  <c r="H943" i="5"/>
  <c r="H942" i="5"/>
  <c r="H941" i="5"/>
  <c r="H940" i="5"/>
  <c r="H939" i="5"/>
  <c r="H938" i="5"/>
  <c r="H937" i="5"/>
  <c r="H936" i="5"/>
  <c r="H935" i="5"/>
  <c r="H934" i="5"/>
  <c r="H933" i="5"/>
  <c r="H932" i="5"/>
  <c r="H931" i="5"/>
  <c r="H930" i="5"/>
  <c r="H929" i="5"/>
  <c r="H928" i="5"/>
  <c r="H927" i="5"/>
  <c r="H926" i="5"/>
  <c r="H925" i="5"/>
  <c r="H924" i="5"/>
  <c r="H923" i="5"/>
  <c r="H922" i="5"/>
  <c r="H921" i="5"/>
  <c r="H920" i="5"/>
  <c r="H919" i="5"/>
  <c r="H918" i="5"/>
  <c r="H917" i="5"/>
  <c r="H916" i="5"/>
  <c r="H915" i="5"/>
  <c r="H914" i="5"/>
  <c r="H913" i="5"/>
  <c r="H912" i="5"/>
  <c r="H911" i="5"/>
  <c r="H910" i="5"/>
  <c r="H909" i="5"/>
  <c r="H908" i="5"/>
  <c r="H907" i="5"/>
  <c r="H906" i="5"/>
  <c r="H905" i="5"/>
  <c r="H904" i="5"/>
  <c r="H903" i="5"/>
  <c r="H902" i="5"/>
  <c r="H901" i="5"/>
  <c r="H900" i="5"/>
  <c r="H899" i="5"/>
  <c r="H898" i="5"/>
  <c r="H897" i="5"/>
  <c r="H896" i="5"/>
  <c r="H895" i="5"/>
  <c r="H894" i="5"/>
  <c r="H893" i="5"/>
  <c r="H892" i="5"/>
  <c r="H891" i="5"/>
  <c r="H890" i="5"/>
  <c r="H889" i="5"/>
  <c r="H888" i="5"/>
  <c r="H887" i="5"/>
  <c r="H886" i="5"/>
  <c r="H885" i="5"/>
  <c r="H884" i="5"/>
  <c r="H883" i="5"/>
  <c r="H882" i="5"/>
  <c r="H881" i="5"/>
  <c r="H880" i="5"/>
  <c r="H879" i="5"/>
  <c r="H878" i="5"/>
  <c r="H877" i="5"/>
  <c r="H876" i="5"/>
  <c r="H875" i="5"/>
  <c r="H874" i="5"/>
  <c r="H873" i="5"/>
  <c r="H872" i="5"/>
  <c r="H871" i="5"/>
  <c r="H870" i="5"/>
  <c r="H869" i="5"/>
  <c r="H868" i="5"/>
  <c r="H867" i="5"/>
  <c r="H866" i="5"/>
  <c r="H865" i="5"/>
  <c r="H864" i="5"/>
  <c r="H863" i="5"/>
  <c r="H862" i="5"/>
  <c r="H861" i="5"/>
  <c r="H860" i="5"/>
  <c r="H859" i="5"/>
  <c r="H858" i="5"/>
  <c r="H857" i="5"/>
  <c r="H856" i="5"/>
  <c r="H855" i="5"/>
  <c r="H854" i="5"/>
  <c r="H853" i="5"/>
  <c r="H852" i="5"/>
  <c r="H851" i="5"/>
  <c r="H850" i="5"/>
  <c r="H849" i="5"/>
  <c r="H848" i="5"/>
  <c r="H847" i="5"/>
  <c r="H846" i="5"/>
  <c r="H845" i="5"/>
  <c r="H844" i="5"/>
  <c r="H843" i="5"/>
  <c r="H842" i="5"/>
  <c r="H841" i="5"/>
  <c r="H840" i="5"/>
  <c r="H839" i="5"/>
  <c r="H838" i="5"/>
  <c r="H837" i="5"/>
  <c r="H836" i="5"/>
  <c r="H835" i="5"/>
  <c r="H834" i="5"/>
  <c r="H833" i="5"/>
  <c r="H832" i="5"/>
  <c r="H831" i="5"/>
  <c r="H830" i="5"/>
  <c r="H829" i="5"/>
  <c r="H828" i="5"/>
  <c r="H827" i="5"/>
  <c r="H826" i="5"/>
  <c r="H825" i="5"/>
  <c r="H824" i="5"/>
  <c r="H823" i="5"/>
  <c r="H822" i="5"/>
  <c r="H821" i="5"/>
  <c r="H820" i="5"/>
  <c r="H819" i="5"/>
  <c r="H818" i="5"/>
  <c r="H817" i="5"/>
  <c r="H816" i="5"/>
  <c r="H815" i="5"/>
  <c r="H814" i="5"/>
  <c r="H813" i="5"/>
  <c r="H812" i="5"/>
  <c r="H811" i="5"/>
  <c r="H810" i="5"/>
  <c r="H809" i="5"/>
  <c r="H808" i="5"/>
  <c r="H807" i="5"/>
  <c r="H806" i="5"/>
  <c r="H805" i="5"/>
  <c r="H804" i="5"/>
  <c r="H803" i="5"/>
  <c r="H802" i="5"/>
  <c r="H801" i="5"/>
  <c r="H800" i="5"/>
  <c r="H799" i="5"/>
  <c r="H798" i="5"/>
  <c r="H797" i="5"/>
  <c r="H796" i="5"/>
  <c r="H795" i="5"/>
  <c r="H794" i="5"/>
  <c r="H793" i="5"/>
  <c r="H792" i="5"/>
  <c r="H791" i="5"/>
  <c r="H790" i="5"/>
  <c r="H789" i="5"/>
  <c r="H788" i="5"/>
  <c r="H787" i="5"/>
  <c r="H786" i="5"/>
  <c r="H785" i="5"/>
  <c r="H784" i="5"/>
  <c r="H783" i="5"/>
  <c r="H782" i="5"/>
  <c r="H781" i="5"/>
  <c r="H780" i="5"/>
  <c r="H779" i="5"/>
  <c r="H778" i="5"/>
  <c r="H777" i="5"/>
  <c r="H776" i="5"/>
  <c r="H775" i="5"/>
  <c r="H774" i="5"/>
  <c r="H773" i="5"/>
  <c r="H772" i="5"/>
  <c r="H771" i="5"/>
  <c r="H770" i="5"/>
  <c r="H769" i="5"/>
  <c r="H768" i="5"/>
  <c r="H767" i="5"/>
  <c r="H766" i="5"/>
  <c r="H765" i="5"/>
  <c r="H764" i="5"/>
  <c r="H763" i="5"/>
  <c r="H762" i="5"/>
  <c r="H761" i="5"/>
  <c r="H760" i="5"/>
  <c r="H759" i="5"/>
  <c r="H758" i="5"/>
  <c r="H757" i="5"/>
  <c r="H756" i="5"/>
  <c r="H755" i="5"/>
  <c r="H754" i="5"/>
  <c r="H753" i="5"/>
  <c r="H752" i="5"/>
  <c r="H751" i="5"/>
  <c r="H750" i="5"/>
  <c r="H749" i="5"/>
  <c r="H748" i="5"/>
  <c r="H747" i="5"/>
  <c r="H746" i="5"/>
  <c r="H745" i="5"/>
  <c r="H744" i="5"/>
  <c r="H743" i="5"/>
  <c r="H742" i="5"/>
  <c r="H741" i="5"/>
  <c r="H740" i="5"/>
  <c r="H739" i="5"/>
  <c r="H738" i="5"/>
  <c r="H737" i="5"/>
  <c r="H736" i="5"/>
  <c r="H735" i="5"/>
  <c r="H734" i="5"/>
  <c r="H733" i="5"/>
  <c r="H732" i="5"/>
  <c r="H731" i="5"/>
  <c r="H730" i="5"/>
  <c r="H729" i="5"/>
  <c r="H728" i="5"/>
  <c r="H727" i="5"/>
  <c r="H726" i="5"/>
  <c r="H725" i="5"/>
  <c r="H724" i="5"/>
  <c r="H723" i="5"/>
  <c r="H722" i="5"/>
  <c r="H721" i="5"/>
  <c r="H720" i="5"/>
  <c r="H719" i="5"/>
  <c r="H718" i="5"/>
  <c r="H717" i="5"/>
  <c r="H716" i="5"/>
  <c r="H715" i="5"/>
  <c r="H714" i="5"/>
  <c r="H713" i="5"/>
  <c r="H712" i="5"/>
  <c r="H711" i="5"/>
  <c r="H710" i="5"/>
  <c r="H709" i="5"/>
  <c r="H708" i="5"/>
  <c r="H707" i="5"/>
  <c r="H706" i="5"/>
  <c r="H705" i="5"/>
  <c r="H704" i="5"/>
  <c r="H703" i="5"/>
  <c r="H702" i="5"/>
  <c r="H701" i="5"/>
  <c r="H700" i="5"/>
  <c r="H699" i="5"/>
  <c r="H698" i="5"/>
  <c r="H697" i="5"/>
  <c r="H696" i="5"/>
  <c r="H695" i="5"/>
  <c r="H694" i="5"/>
  <c r="H693" i="5"/>
  <c r="H692" i="5"/>
  <c r="H691" i="5"/>
  <c r="H690" i="5"/>
  <c r="H689" i="5"/>
  <c r="H688" i="5"/>
  <c r="H687" i="5"/>
  <c r="H686" i="5"/>
  <c r="H685" i="5"/>
  <c r="H684" i="5"/>
  <c r="H683" i="5"/>
  <c r="H682" i="5"/>
  <c r="H681" i="5"/>
  <c r="H680" i="5"/>
  <c r="H679" i="5"/>
  <c r="H678" i="5"/>
  <c r="H677" i="5"/>
  <c r="H676" i="5"/>
  <c r="H675" i="5"/>
  <c r="H674" i="5"/>
  <c r="H673" i="5"/>
  <c r="H672" i="5"/>
  <c r="H671" i="5"/>
  <c r="H670" i="5"/>
  <c r="H669" i="5"/>
  <c r="H668" i="5"/>
  <c r="H667" i="5"/>
  <c r="H666" i="5"/>
  <c r="H665" i="5"/>
  <c r="H664" i="5"/>
  <c r="H663" i="5"/>
  <c r="H662" i="5"/>
  <c r="H661" i="5"/>
  <c r="H660" i="5"/>
  <c r="H659" i="5"/>
  <c r="H658" i="5"/>
  <c r="H657" i="5"/>
  <c r="H656" i="5"/>
  <c r="H655" i="5"/>
  <c r="H654" i="5"/>
  <c r="H653" i="5"/>
  <c r="H652" i="5"/>
  <c r="H651" i="5"/>
  <c r="H650" i="5"/>
  <c r="H649" i="5"/>
  <c r="H648" i="5"/>
  <c r="H647" i="5"/>
  <c r="H646" i="5"/>
  <c r="H645" i="5"/>
  <c r="H644" i="5"/>
  <c r="H643" i="5"/>
  <c r="H642" i="5"/>
  <c r="H641" i="5"/>
  <c r="H640" i="5"/>
  <c r="H639" i="5"/>
  <c r="H638" i="5"/>
  <c r="H637" i="5"/>
  <c r="H636" i="5"/>
  <c r="H635" i="5"/>
  <c r="H634" i="5"/>
  <c r="H633" i="5"/>
  <c r="H632" i="5"/>
  <c r="H631" i="5"/>
  <c r="H630" i="5"/>
  <c r="H629" i="5"/>
  <c r="H628" i="5"/>
  <c r="H627" i="5"/>
  <c r="H626" i="5"/>
  <c r="H625" i="5"/>
  <c r="H624" i="5"/>
  <c r="H623" i="5"/>
  <c r="H622" i="5"/>
  <c r="H621" i="5"/>
  <c r="H620" i="5"/>
  <c r="H619" i="5"/>
  <c r="H618" i="5"/>
  <c r="H617" i="5"/>
  <c r="H616" i="5"/>
  <c r="H615" i="5"/>
  <c r="H614" i="5"/>
  <c r="H613" i="5"/>
  <c r="H612" i="5"/>
  <c r="H611" i="5"/>
  <c r="H610" i="5"/>
  <c r="H609" i="5"/>
  <c r="H608" i="5"/>
  <c r="H607" i="5"/>
  <c r="H606" i="5"/>
  <c r="H605" i="5"/>
  <c r="H604" i="5"/>
  <c r="H603" i="5"/>
  <c r="H602" i="5"/>
  <c r="H601" i="5"/>
  <c r="H600" i="5"/>
  <c r="H599" i="5"/>
  <c r="H598" i="5"/>
  <c r="H597" i="5"/>
  <c r="H596" i="5"/>
  <c r="H595" i="5"/>
  <c r="H594" i="5"/>
  <c r="H593" i="5"/>
  <c r="H592" i="5"/>
  <c r="H591" i="5"/>
  <c r="H590" i="5"/>
  <c r="H589" i="5"/>
  <c r="H588" i="5"/>
  <c r="H587" i="5"/>
  <c r="H586" i="5"/>
  <c r="H585" i="5"/>
  <c r="H584" i="5"/>
  <c r="H583" i="5"/>
  <c r="H582" i="5"/>
  <c r="H581" i="5"/>
  <c r="H580" i="5"/>
  <c r="H579" i="5"/>
  <c r="H578" i="5"/>
  <c r="H577" i="5"/>
  <c r="H576" i="5"/>
  <c r="H575" i="5"/>
  <c r="H574" i="5"/>
  <c r="H573" i="5"/>
  <c r="H572" i="5"/>
  <c r="H571" i="5"/>
  <c r="H570" i="5"/>
  <c r="H569" i="5"/>
  <c r="H568" i="5"/>
  <c r="H567" i="5"/>
  <c r="H566" i="5"/>
  <c r="H565" i="5"/>
  <c r="H564" i="5"/>
  <c r="H563" i="5"/>
  <c r="H562" i="5"/>
  <c r="H561" i="5"/>
  <c r="H560" i="5"/>
  <c r="H559" i="5"/>
  <c r="H558" i="5"/>
  <c r="H557" i="5"/>
  <c r="H556" i="5"/>
  <c r="H555" i="5"/>
  <c r="H554" i="5"/>
  <c r="H553" i="5"/>
  <c r="H552" i="5"/>
  <c r="H551" i="5"/>
  <c r="H550" i="5"/>
  <c r="H549" i="5"/>
  <c r="H548" i="5"/>
  <c r="H547" i="5"/>
  <c r="H546" i="5"/>
  <c r="H545" i="5"/>
  <c r="H544" i="5"/>
  <c r="H543" i="5"/>
  <c r="H542" i="5"/>
  <c r="H541" i="5"/>
  <c r="H540" i="5"/>
  <c r="H539" i="5"/>
  <c r="H538" i="5"/>
  <c r="H537" i="5"/>
  <c r="H536" i="5"/>
  <c r="H535" i="5"/>
  <c r="H534" i="5"/>
  <c r="H533" i="5"/>
  <c r="H532" i="5"/>
  <c r="H531" i="5"/>
  <c r="H530" i="5"/>
  <c r="H529" i="5"/>
  <c r="H528" i="5"/>
  <c r="H527" i="5"/>
  <c r="H526" i="5"/>
  <c r="H525" i="5"/>
  <c r="H524" i="5"/>
  <c r="H523" i="5"/>
  <c r="H522" i="5"/>
  <c r="H521" i="5"/>
  <c r="H520" i="5"/>
  <c r="H519" i="5"/>
  <c r="H518" i="5"/>
  <c r="H517" i="5"/>
  <c r="H516" i="5"/>
  <c r="H515" i="5"/>
  <c r="H514" i="5"/>
  <c r="H513" i="5"/>
  <c r="H512" i="5"/>
  <c r="H511" i="5"/>
  <c r="H510" i="5"/>
  <c r="H509" i="5"/>
  <c r="H508" i="5"/>
  <c r="H507" i="5"/>
  <c r="H506" i="5"/>
  <c r="H505" i="5"/>
  <c r="H504" i="5"/>
  <c r="H503" i="5"/>
  <c r="H502" i="5"/>
  <c r="H501" i="5"/>
  <c r="H500" i="5"/>
  <c r="H499" i="5"/>
  <c r="H498" i="5"/>
  <c r="H497" i="5"/>
  <c r="H496" i="5"/>
  <c r="H495" i="5"/>
  <c r="H494" i="5"/>
  <c r="H493" i="5"/>
  <c r="H492" i="5"/>
  <c r="H491" i="5"/>
  <c r="H490" i="5"/>
  <c r="H489" i="5"/>
  <c r="H488" i="5"/>
  <c r="H487" i="5"/>
  <c r="H486" i="5"/>
  <c r="H485" i="5"/>
  <c r="H484" i="5"/>
  <c r="H483" i="5"/>
  <c r="H482" i="5"/>
  <c r="H481" i="5"/>
  <c r="H480" i="5"/>
  <c r="H479" i="5"/>
  <c r="H478" i="5"/>
  <c r="H477" i="5"/>
  <c r="H476" i="5"/>
  <c r="H475" i="5"/>
  <c r="H474" i="5"/>
  <c r="H473" i="5"/>
  <c r="H472" i="5"/>
  <c r="H471" i="5"/>
  <c r="H470" i="5"/>
  <c r="H469" i="5"/>
  <c r="H468" i="5"/>
  <c r="H467" i="5"/>
  <c r="H466" i="5"/>
  <c r="H465" i="5"/>
  <c r="H464" i="5"/>
  <c r="H463" i="5"/>
  <c r="H462" i="5"/>
  <c r="H461" i="5"/>
  <c r="H460" i="5"/>
  <c r="H459" i="5"/>
  <c r="H458" i="5"/>
  <c r="H457" i="5"/>
  <c r="H456" i="5"/>
  <c r="H455" i="5"/>
  <c r="H454" i="5"/>
  <c r="H453" i="5"/>
  <c r="H452" i="5"/>
  <c r="H451" i="5"/>
  <c r="H450" i="5"/>
  <c r="H449" i="5"/>
  <c r="H448" i="5"/>
  <c r="H447" i="5"/>
  <c r="H446" i="5"/>
  <c r="H445" i="5"/>
  <c r="H444" i="5"/>
  <c r="H443" i="5"/>
  <c r="H442" i="5"/>
  <c r="H441" i="5"/>
  <c r="H440" i="5"/>
  <c r="H439" i="5"/>
  <c r="H438" i="5"/>
  <c r="H437" i="5"/>
  <c r="H436" i="5"/>
  <c r="H435" i="5"/>
  <c r="H434" i="5"/>
  <c r="H433" i="5"/>
  <c r="H432" i="5"/>
  <c r="H431" i="5"/>
  <c r="H430" i="5"/>
  <c r="H429" i="5"/>
  <c r="H428" i="5"/>
  <c r="H427" i="5"/>
  <c r="H426" i="5"/>
  <c r="H425" i="5"/>
  <c r="H424" i="5"/>
  <c r="H423" i="5"/>
  <c r="H422" i="5"/>
  <c r="H421" i="5"/>
  <c r="H420" i="5"/>
  <c r="H419" i="5"/>
  <c r="H418" i="5"/>
  <c r="H417" i="5"/>
  <c r="H416" i="5"/>
  <c r="H415" i="5"/>
  <c r="H414" i="5"/>
  <c r="H413" i="5"/>
  <c r="H412" i="5"/>
  <c r="H411" i="5"/>
  <c r="H410" i="5"/>
  <c r="H409" i="5"/>
  <c r="H408" i="5"/>
  <c r="H407" i="5"/>
  <c r="H406" i="5"/>
  <c r="H405" i="5"/>
  <c r="H404" i="5"/>
  <c r="H403" i="5"/>
  <c r="H402" i="5"/>
  <c r="H401" i="5"/>
  <c r="H400" i="5"/>
  <c r="H399" i="5"/>
  <c r="H398" i="5"/>
  <c r="H397" i="5"/>
  <c r="H396" i="5"/>
  <c r="H395" i="5"/>
  <c r="H394" i="5"/>
  <c r="H393" i="5"/>
  <c r="H392" i="5"/>
  <c r="H391" i="5"/>
  <c r="H390" i="5"/>
  <c r="H389" i="5"/>
  <c r="H388" i="5"/>
  <c r="H387" i="5"/>
  <c r="H386" i="5"/>
  <c r="H385" i="5"/>
  <c r="H384" i="5"/>
  <c r="H383" i="5"/>
  <c r="H382" i="5"/>
  <c r="H381" i="5"/>
  <c r="H380" i="5"/>
  <c r="H379" i="5"/>
  <c r="H378" i="5"/>
  <c r="H377" i="5"/>
  <c r="H376" i="5"/>
  <c r="H375" i="5"/>
  <c r="H374" i="5"/>
  <c r="H373" i="5"/>
  <c r="H372" i="5"/>
  <c r="H371" i="5"/>
  <c r="H370" i="5"/>
  <c r="H369" i="5"/>
  <c r="H368" i="5"/>
  <c r="H367" i="5"/>
  <c r="H366" i="5"/>
  <c r="H365" i="5"/>
  <c r="H364" i="5"/>
  <c r="H363" i="5"/>
  <c r="H362" i="5"/>
  <c r="H361" i="5"/>
  <c r="H360" i="5"/>
  <c r="H359" i="5"/>
  <c r="H358" i="5"/>
  <c r="H357" i="5"/>
  <c r="H356" i="5"/>
  <c r="H355" i="5"/>
  <c r="H354" i="5"/>
  <c r="H353" i="5"/>
  <c r="H352" i="5"/>
  <c r="H351" i="5"/>
  <c r="H350" i="5"/>
  <c r="H349" i="5"/>
  <c r="H348" i="5"/>
  <c r="H347" i="5"/>
  <c r="H346" i="5"/>
  <c r="H345" i="5"/>
  <c r="H344" i="5"/>
  <c r="H343" i="5"/>
  <c r="H342" i="5"/>
  <c r="H341" i="5"/>
  <c r="H340" i="5"/>
  <c r="H339" i="5"/>
  <c r="H338" i="5"/>
  <c r="H337" i="5"/>
  <c r="H336" i="5"/>
  <c r="H335" i="5"/>
  <c r="H334" i="5"/>
  <c r="H333" i="5"/>
  <c r="H332" i="5"/>
  <c r="H331" i="5"/>
  <c r="H330" i="5"/>
  <c r="H329" i="5"/>
  <c r="H328" i="5"/>
  <c r="H327" i="5"/>
  <c r="H326" i="5"/>
  <c r="H325" i="5"/>
  <c r="H324" i="5"/>
  <c r="H323" i="5"/>
  <c r="H322" i="5"/>
  <c r="H321" i="5"/>
  <c r="H320" i="5"/>
  <c r="H319" i="5"/>
  <c r="H318" i="5"/>
  <c r="H317" i="5"/>
  <c r="H316" i="5"/>
  <c r="H315" i="5"/>
  <c r="H314" i="5"/>
  <c r="H313" i="5"/>
  <c r="H312" i="5"/>
  <c r="H311" i="5"/>
  <c r="H310" i="5"/>
  <c r="H309" i="5"/>
  <c r="H308" i="5"/>
  <c r="H307" i="5"/>
  <c r="H306" i="5"/>
  <c r="H305" i="5"/>
  <c r="H304" i="5"/>
  <c r="H303" i="5"/>
  <c r="H302" i="5"/>
  <c r="H301" i="5"/>
  <c r="H300" i="5"/>
  <c r="H299" i="5"/>
  <c r="H298" i="5"/>
  <c r="H297" i="5"/>
  <c r="H296" i="5"/>
  <c r="H295" i="5"/>
  <c r="H294" i="5"/>
  <c r="H293" i="5"/>
  <c r="H292" i="5"/>
  <c r="H291" i="5"/>
  <c r="H290" i="5"/>
  <c r="H289" i="5"/>
  <c r="H288" i="5"/>
  <c r="H287" i="5"/>
  <c r="H286" i="5"/>
  <c r="H285" i="5"/>
  <c r="H284" i="5"/>
  <c r="H283" i="5"/>
  <c r="H282" i="5"/>
  <c r="H281" i="5"/>
  <c r="H280" i="5"/>
  <c r="H279" i="5"/>
  <c r="H278" i="5"/>
  <c r="H277" i="5"/>
  <c r="H276" i="5"/>
  <c r="H275" i="5"/>
  <c r="H274" i="5"/>
  <c r="H273" i="5"/>
  <c r="H272" i="5"/>
  <c r="H271" i="5"/>
  <c r="H270" i="5"/>
  <c r="H269" i="5"/>
  <c r="H268" i="5"/>
  <c r="H267" i="5"/>
  <c r="H266" i="5"/>
  <c r="H265" i="5"/>
  <c r="H264" i="5"/>
  <c r="H263" i="5"/>
  <c r="H262" i="5"/>
  <c r="H261" i="5"/>
  <c r="H260" i="5"/>
  <c r="H259" i="5"/>
  <c r="H258" i="5"/>
  <c r="H257" i="5"/>
  <c r="H256" i="5"/>
  <c r="H255" i="5"/>
  <c r="H254" i="5"/>
  <c r="H253" i="5"/>
  <c r="H252" i="5"/>
  <c r="H251" i="5"/>
  <c r="H250" i="5"/>
  <c r="H249" i="5"/>
  <c r="H248" i="5"/>
  <c r="H247" i="5"/>
  <c r="H246" i="5"/>
  <c r="H245" i="5"/>
  <c r="H244" i="5"/>
  <c r="H243" i="5"/>
  <c r="H242" i="5"/>
  <c r="H241" i="5"/>
  <c r="H240" i="5"/>
  <c r="H239" i="5"/>
  <c r="H238" i="5"/>
  <c r="H237" i="5"/>
  <c r="H236" i="5"/>
  <c r="H235" i="5"/>
  <c r="H234" i="5"/>
  <c r="H233" i="5"/>
  <c r="H232" i="5"/>
  <c r="H231" i="5"/>
  <c r="H230" i="5"/>
  <c r="H229" i="5"/>
  <c r="H228" i="5"/>
  <c r="H227" i="5"/>
  <c r="H226" i="5"/>
  <c r="H225" i="5"/>
  <c r="H224" i="5"/>
  <c r="H223" i="5"/>
  <c r="H222" i="5"/>
  <c r="H221" i="5"/>
  <c r="H220" i="5"/>
  <c r="H219" i="5"/>
  <c r="H218" i="5"/>
  <c r="H217" i="5"/>
  <c r="H216" i="5"/>
  <c r="H215" i="5"/>
  <c r="H214" i="5"/>
  <c r="H213" i="5"/>
  <c r="H212" i="5"/>
  <c r="H211" i="5"/>
  <c r="H210" i="5"/>
  <c r="H209" i="5"/>
  <c r="H208" i="5"/>
  <c r="H207" i="5"/>
  <c r="H206"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R3" i="5"/>
  <c r="H3" i="5"/>
  <c r="Q611" i="3"/>
  <c r="Q610" i="3"/>
  <c r="Q609" i="3"/>
  <c r="Q608" i="3"/>
  <c r="Q607" i="3"/>
  <c r="Q606" i="3"/>
  <c r="Q605" i="3"/>
  <c r="Q604" i="3"/>
  <c r="Q603" i="3"/>
  <c r="Q602" i="3"/>
  <c r="Q601" i="3"/>
  <c r="Q600" i="3"/>
  <c r="Q599" i="3"/>
  <c r="Q598" i="3"/>
  <c r="Q597" i="3"/>
  <c r="Q596" i="3"/>
  <c r="Q595" i="3"/>
  <c r="Q594" i="3"/>
  <c r="Q593" i="3"/>
  <c r="Q592" i="3"/>
  <c r="Q591" i="3"/>
  <c r="Q590" i="3"/>
  <c r="Q589" i="3"/>
  <c r="Q588" i="3"/>
  <c r="Q587" i="3"/>
  <c r="Q586" i="3"/>
  <c r="Q585" i="3"/>
  <c r="Q584" i="3"/>
  <c r="Q583" i="3"/>
  <c r="Q582" i="3"/>
  <c r="Q581" i="3"/>
  <c r="Q580" i="3"/>
  <c r="Q579" i="3"/>
  <c r="Q578" i="3"/>
  <c r="Q577" i="3"/>
  <c r="Q576" i="3"/>
  <c r="Q575" i="3"/>
  <c r="Q574" i="3"/>
  <c r="Q573" i="3"/>
  <c r="Q572" i="3"/>
  <c r="Q571" i="3"/>
  <c r="Q570" i="3"/>
  <c r="Q569" i="3"/>
  <c r="Q568" i="3"/>
  <c r="Q567" i="3"/>
  <c r="Q566" i="3"/>
  <c r="Q565" i="3"/>
  <c r="Q564" i="3"/>
  <c r="Q563" i="3"/>
  <c r="Q562" i="3"/>
  <c r="Q561" i="3"/>
  <c r="Q560" i="3"/>
  <c r="Q559" i="3"/>
  <c r="Q558" i="3"/>
  <c r="Q557" i="3"/>
  <c r="Q556" i="3"/>
  <c r="Q555" i="3"/>
  <c r="Q554" i="3"/>
  <c r="Q553" i="3"/>
  <c r="Q552" i="3"/>
  <c r="Q551" i="3"/>
  <c r="Q550" i="3"/>
  <c r="Q549" i="3"/>
  <c r="Q548" i="3"/>
  <c r="Q547" i="3"/>
  <c r="Q546" i="3"/>
  <c r="Q545" i="3"/>
  <c r="Q544" i="3"/>
  <c r="Q543" i="3"/>
  <c r="Q542" i="3"/>
  <c r="Q541" i="3"/>
  <c r="Q540" i="3"/>
  <c r="Q539" i="3"/>
  <c r="Q538" i="3"/>
  <c r="Q537" i="3"/>
  <c r="Q536" i="3"/>
  <c r="Q535" i="3"/>
  <c r="Q534" i="3"/>
  <c r="Q533" i="3"/>
  <c r="Q532" i="3"/>
  <c r="Q531" i="3"/>
  <c r="Q530" i="3"/>
  <c r="Q529" i="3"/>
  <c r="Q528" i="3"/>
  <c r="Q527" i="3"/>
  <c r="Q526" i="3"/>
  <c r="Q525" i="3"/>
  <c r="Q524" i="3"/>
  <c r="Q523" i="3"/>
  <c r="Q522" i="3"/>
  <c r="Q521" i="3"/>
  <c r="Q520" i="3"/>
  <c r="Q519" i="3"/>
  <c r="Q518" i="3"/>
  <c r="Q517" i="3"/>
  <c r="Q516" i="3"/>
  <c r="Q515" i="3"/>
  <c r="Q514" i="3"/>
  <c r="Q513" i="3"/>
  <c r="Q512" i="3"/>
  <c r="Q511" i="3"/>
  <c r="Q510" i="3"/>
  <c r="Q509" i="3"/>
  <c r="Q508" i="3"/>
  <c r="Q507" i="3"/>
  <c r="Q506" i="3"/>
  <c r="Q505" i="3"/>
  <c r="Q504" i="3"/>
  <c r="Q503" i="3"/>
  <c r="Q502" i="3"/>
  <c r="Q501" i="3"/>
  <c r="Q500" i="3"/>
  <c r="Q499" i="3"/>
  <c r="Q498" i="3"/>
  <c r="Q497" i="3"/>
  <c r="Q496" i="3"/>
  <c r="Q495" i="3"/>
  <c r="Q494" i="3"/>
  <c r="Q493" i="3"/>
  <c r="Q492" i="3"/>
  <c r="Q491" i="3"/>
  <c r="Q490" i="3"/>
  <c r="Q489" i="3"/>
  <c r="Q488" i="3"/>
  <c r="Q487" i="3"/>
  <c r="Q486" i="3"/>
  <c r="Q485" i="3"/>
  <c r="Q484" i="3"/>
  <c r="Q483" i="3"/>
  <c r="Q482" i="3"/>
  <c r="Q481" i="3"/>
  <c r="Q480" i="3"/>
  <c r="Q479" i="3"/>
  <c r="Q478" i="3"/>
  <c r="Q477" i="3"/>
  <c r="Q476" i="3"/>
  <c r="Q475" i="3"/>
  <c r="Q474" i="3"/>
  <c r="Q473" i="3"/>
  <c r="Q472" i="3"/>
  <c r="Q471" i="3"/>
  <c r="Q470" i="3"/>
  <c r="Q469" i="3"/>
  <c r="Q468" i="3"/>
  <c r="Q467" i="3"/>
  <c r="Q466" i="3"/>
  <c r="Q465" i="3"/>
  <c r="Q464" i="3"/>
  <c r="Q463" i="3"/>
  <c r="Q462" i="3"/>
  <c r="Q461" i="3"/>
  <c r="Q460" i="3"/>
  <c r="Q459" i="3"/>
  <c r="Q458" i="3"/>
  <c r="Q457" i="3"/>
  <c r="Q456" i="3"/>
  <c r="Q455" i="3"/>
  <c r="Q454" i="3"/>
  <c r="Q453" i="3"/>
  <c r="Q452" i="3"/>
  <c r="Q451" i="3"/>
  <c r="Q450" i="3"/>
  <c r="Q449" i="3"/>
  <c r="Q448" i="3"/>
  <c r="Q447" i="3"/>
  <c r="Q446" i="3"/>
  <c r="Q445" i="3"/>
  <c r="Q444" i="3"/>
  <c r="Q443" i="3"/>
  <c r="Q442" i="3"/>
  <c r="Q441" i="3"/>
  <c r="Q440" i="3"/>
  <c r="Q439" i="3"/>
  <c r="Q438" i="3"/>
  <c r="Q437" i="3"/>
  <c r="Q436" i="3"/>
  <c r="Q435" i="3"/>
  <c r="Q434" i="3"/>
  <c r="Q433" i="3"/>
  <c r="Q432" i="3"/>
  <c r="Q431" i="3"/>
  <c r="Q430" i="3"/>
  <c r="Q429" i="3"/>
  <c r="Q428" i="3"/>
  <c r="Q427" i="3"/>
  <c r="Q426" i="3"/>
  <c r="Q425" i="3"/>
  <c r="Q424" i="3"/>
  <c r="Q423" i="3"/>
  <c r="Q422" i="3"/>
  <c r="Q421" i="3"/>
  <c r="Q420" i="3"/>
  <c r="Q419" i="3"/>
  <c r="Q418" i="3"/>
  <c r="Q417" i="3"/>
  <c r="Q416" i="3"/>
  <c r="Q415" i="3"/>
  <c r="Q414" i="3"/>
  <c r="Q413" i="3"/>
  <c r="Q412" i="3"/>
  <c r="Q411" i="3"/>
  <c r="Q410" i="3"/>
  <c r="Q409" i="3"/>
  <c r="Q408" i="3"/>
  <c r="Q407" i="3"/>
  <c r="Q406" i="3"/>
  <c r="Q405" i="3"/>
  <c r="Q404" i="3"/>
  <c r="Q403" i="3"/>
  <c r="Q402" i="3"/>
  <c r="Q401" i="3"/>
  <c r="Q400" i="3"/>
  <c r="Q399" i="3"/>
  <c r="Q398" i="3"/>
  <c r="Q397" i="3"/>
  <c r="Q396" i="3"/>
  <c r="Q395" i="3"/>
  <c r="Q394" i="3"/>
  <c r="Q393" i="3"/>
  <c r="Q392" i="3"/>
  <c r="Q391" i="3"/>
  <c r="Q390" i="3"/>
  <c r="Q389" i="3"/>
  <c r="Q388" i="3"/>
  <c r="Q387" i="3"/>
  <c r="Q386" i="3"/>
  <c r="Q385" i="3"/>
  <c r="Q384" i="3"/>
  <c r="Q383" i="3"/>
  <c r="Q382" i="3"/>
  <c r="Q381" i="3"/>
  <c r="Q380" i="3"/>
  <c r="Q379" i="3"/>
  <c r="Q378" i="3"/>
  <c r="Q377" i="3"/>
  <c r="Q376" i="3"/>
  <c r="Q375" i="3"/>
  <c r="Q374" i="3"/>
  <c r="Q373" i="3"/>
  <c r="Q372" i="3"/>
  <c r="Q371" i="3"/>
  <c r="Q370" i="3"/>
  <c r="Q369" i="3"/>
  <c r="Q368" i="3"/>
  <c r="Q367" i="3"/>
  <c r="Q366" i="3"/>
  <c r="Q365" i="3"/>
  <c r="Q364" i="3"/>
  <c r="Q363" i="3"/>
  <c r="Q362" i="3"/>
  <c r="Q361" i="3"/>
  <c r="Q360" i="3"/>
  <c r="Q359" i="3"/>
  <c r="Q358" i="3"/>
  <c r="Q357" i="3"/>
  <c r="Q356" i="3"/>
  <c r="Q355" i="3"/>
  <c r="Q354" i="3"/>
  <c r="Q353" i="3"/>
  <c r="Q352" i="3"/>
  <c r="Q351" i="3"/>
  <c r="Q350" i="3"/>
  <c r="Q349" i="3"/>
  <c r="Q348" i="3"/>
  <c r="Q347" i="3"/>
  <c r="Q346" i="3"/>
  <c r="Q345" i="3"/>
  <c r="Q344" i="3"/>
  <c r="Q343" i="3"/>
  <c r="Q342" i="3"/>
  <c r="Q341" i="3"/>
  <c r="Q340" i="3"/>
  <c r="Q339" i="3"/>
  <c r="Q338" i="3"/>
  <c r="Q337" i="3"/>
  <c r="Q336" i="3"/>
  <c r="Q335" i="3"/>
  <c r="Q334" i="3"/>
  <c r="Q333" i="3"/>
  <c r="Q332" i="3"/>
  <c r="Q331" i="3"/>
  <c r="Q330" i="3"/>
  <c r="Q329" i="3"/>
  <c r="Q328" i="3"/>
  <c r="Q327" i="3"/>
  <c r="Q326" i="3"/>
  <c r="Q325" i="3"/>
  <c r="Q324" i="3"/>
  <c r="Q323" i="3"/>
  <c r="Q322" i="3"/>
  <c r="Q321" i="3"/>
  <c r="Q320" i="3"/>
  <c r="Q319" i="3"/>
  <c r="Q318" i="3"/>
  <c r="Q317" i="3"/>
  <c r="Q316" i="3"/>
  <c r="Q315" i="3"/>
  <c r="Q314" i="3"/>
  <c r="Q313" i="3"/>
  <c r="Q312" i="3"/>
  <c r="Q311" i="3"/>
  <c r="Q310" i="3"/>
  <c r="Q309" i="3"/>
  <c r="Q308" i="3"/>
  <c r="Q307" i="3"/>
  <c r="Q306" i="3"/>
  <c r="Q305" i="3"/>
  <c r="Q304" i="3"/>
  <c r="Q303" i="3"/>
  <c r="Q302" i="3"/>
  <c r="Q301" i="3"/>
  <c r="Q300" i="3"/>
  <c r="Q299" i="3"/>
  <c r="Q298" i="3"/>
  <c r="Q297" i="3"/>
  <c r="Q296" i="3"/>
  <c r="Q295" i="3"/>
  <c r="Q294" i="3"/>
  <c r="Q293" i="3"/>
  <c r="Q292" i="3"/>
  <c r="Q291" i="3"/>
  <c r="Q290" i="3"/>
  <c r="Q289" i="3"/>
  <c r="Q288" i="3"/>
  <c r="Q287" i="3"/>
  <c r="Q286" i="3"/>
  <c r="Q285" i="3"/>
  <c r="Q284" i="3"/>
  <c r="Q283" i="3"/>
  <c r="Q282" i="3"/>
  <c r="Q281" i="3"/>
  <c r="Q280" i="3"/>
  <c r="Q279" i="3"/>
  <c r="Q278" i="3"/>
  <c r="Q277" i="3"/>
  <c r="Q276" i="3"/>
  <c r="Q275" i="3"/>
  <c r="Q274" i="3"/>
  <c r="Q273" i="3"/>
  <c r="Q272" i="3"/>
  <c r="Q271" i="3"/>
  <c r="Q270" i="3"/>
  <c r="Q269" i="3"/>
  <c r="Q268" i="3"/>
  <c r="Q267" i="3"/>
  <c r="Q266" i="3"/>
  <c r="Q265" i="3"/>
  <c r="Q264" i="3"/>
  <c r="Q263" i="3"/>
  <c r="Q262" i="3"/>
  <c r="Q261" i="3"/>
  <c r="Q260" i="3"/>
  <c r="Q259" i="3"/>
  <c r="Q258" i="3"/>
  <c r="Q257" i="3"/>
  <c r="Q256" i="3"/>
  <c r="Q255" i="3"/>
  <c r="Q254" i="3"/>
  <c r="Q253" i="3"/>
  <c r="Q252" i="3"/>
  <c r="Q251" i="3"/>
  <c r="Q250" i="3"/>
  <c r="Q249" i="3"/>
  <c r="Q248" i="3"/>
  <c r="Q247" i="3"/>
  <c r="Q246" i="3"/>
  <c r="Q245" i="3"/>
  <c r="Q244" i="3"/>
  <c r="Q243" i="3"/>
  <c r="Q242" i="3"/>
  <c r="Q241" i="3"/>
  <c r="Q240" i="3"/>
  <c r="Q239" i="3"/>
  <c r="Q238" i="3"/>
  <c r="Q237" i="3"/>
  <c r="Q236" i="3"/>
  <c r="Q235" i="3"/>
  <c r="Q234" i="3"/>
  <c r="Q233" i="3"/>
  <c r="Q232" i="3"/>
  <c r="Q231" i="3"/>
  <c r="Q230" i="3"/>
  <c r="Q229" i="3"/>
  <c r="Q228" i="3"/>
  <c r="Q227" i="3"/>
  <c r="Q226" i="3"/>
  <c r="Q225" i="3"/>
  <c r="Q224" i="3"/>
  <c r="Q223" i="3"/>
  <c r="Q222" i="3"/>
  <c r="Q221" i="3"/>
  <c r="Q220" i="3"/>
  <c r="Q219" i="3"/>
  <c r="Q218" i="3"/>
  <c r="Q217" i="3"/>
  <c r="Q216" i="3"/>
  <c r="Q215" i="3"/>
  <c r="Q214" i="3"/>
  <c r="Q213" i="3"/>
  <c r="Q212" i="3"/>
  <c r="Q211" i="3"/>
  <c r="Q210" i="3"/>
  <c r="Q209" i="3"/>
  <c r="Q208" i="3"/>
  <c r="Q207" i="3"/>
  <c r="Q206" i="3"/>
  <c r="Q205" i="3"/>
  <c r="Q204" i="3"/>
  <c r="Q203" i="3"/>
  <c r="Q202" i="3"/>
  <c r="Q201" i="3"/>
  <c r="Q200" i="3"/>
  <c r="Q199" i="3"/>
  <c r="Q198" i="3"/>
  <c r="Q197" i="3"/>
  <c r="Q196" i="3"/>
  <c r="Q195" i="3"/>
  <c r="Q194" i="3"/>
  <c r="Q193" i="3"/>
  <c r="Q192" i="3"/>
  <c r="Q191" i="3"/>
  <c r="Q190" i="3"/>
  <c r="Q189" i="3"/>
  <c r="Q188" i="3"/>
  <c r="Q187" i="3"/>
  <c r="Q186" i="3"/>
  <c r="Q185" i="3"/>
  <c r="Q184" i="3"/>
  <c r="Q183" i="3"/>
  <c r="Q182" i="3"/>
  <c r="Q181" i="3"/>
  <c r="Q180" i="3"/>
  <c r="Q179" i="3"/>
  <c r="Q178" i="3"/>
  <c r="Q177" i="3"/>
  <c r="Q176" i="3"/>
  <c r="Q175" i="3"/>
  <c r="Q174" i="3"/>
  <c r="Q173" i="3"/>
  <c r="Q172" i="3"/>
  <c r="Q171" i="3"/>
  <c r="Q170" i="3"/>
  <c r="Q169" i="3"/>
  <c r="Q168" i="3"/>
  <c r="Q167" i="3"/>
  <c r="Q166" i="3"/>
  <c r="Q165" i="3"/>
  <c r="Q164" i="3"/>
  <c r="Q163" i="3"/>
  <c r="Q162" i="3"/>
  <c r="Q161" i="3"/>
  <c r="Q160" i="3"/>
  <c r="Q159" i="3"/>
  <c r="Q158" i="3"/>
  <c r="Q157" i="3"/>
  <c r="Q156" i="3"/>
  <c r="Q155" i="3"/>
  <c r="Q154" i="3"/>
  <c r="Q153" i="3"/>
  <c r="Q152" i="3"/>
  <c r="Q151" i="3"/>
  <c r="Q150" i="3"/>
  <c r="Q149" i="3"/>
  <c r="Q148" i="3"/>
  <c r="Q147" i="3"/>
  <c r="Q146" i="3"/>
  <c r="Q145" i="3"/>
  <c r="Q144" i="3"/>
  <c r="Q143" i="3"/>
  <c r="Q142" i="3"/>
  <c r="Q141" i="3"/>
  <c r="Q140" i="3"/>
  <c r="Q139" i="3"/>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Q5" i="3"/>
  <c r="Q4" i="3"/>
  <c r="Q3" i="3"/>
  <c r="Q2" i="3"/>
  <c r="P29" i="8"/>
  <c r="O29" i="8"/>
  <c r="N29" i="8"/>
  <c r="M29" i="8"/>
  <c r="L29" i="8"/>
  <c r="K29" i="8"/>
  <c r="P28" i="8"/>
  <c r="O28" i="8"/>
  <c r="N28" i="8"/>
  <c r="M28" i="8"/>
  <c r="L28" i="8"/>
  <c r="K28" i="8"/>
  <c r="P27" i="8"/>
  <c r="O27" i="8"/>
  <c r="N27" i="8"/>
  <c r="M27" i="8"/>
  <c r="L27" i="8"/>
  <c r="K27" i="8"/>
  <c r="P26" i="8"/>
  <c r="O26" i="8"/>
  <c r="N26" i="8"/>
  <c r="M26" i="8"/>
  <c r="L26" i="8"/>
  <c r="K26" i="8"/>
  <c r="P25" i="8"/>
  <c r="O25" i="8"/>
  <c r="N25" i="8"/>
  <c r="M25" i="8"/>
  <c r="L25" i="8"/>
  <c r="K25" i="8"/>
  <c r="P24" i="8"/>
  <c r="O24" i="8"/>
  <c r="N24" i="8"/>
  <c r="M24" i="8"/>
  <c r="L24" i="8"/>
  <c r="K24" i="8"/>
  <c r="P23" i="8"/>
  <c r="O23" i="8"/>
  <c r="N23" i="8"/>
  <c r="M23" i="8"/>
  <c r="L23" i="8"/>
  <c r="K23" i="8"/>
  <c r="P22" i="8"/>
  <c r="O22" i="8"/>
  <c r="N22" i="8"/>
  <c r="M22" i="8"/>
  <c r="L22" i="8"/>
  <c r="K22" i="8"/>
  <c r="P21" i="8"/>
  <c r="O21" i="8"/>
  <c r="N21" i="8"/>
  <c r="M21" i="8"/>
  <c r="L21" i="8"/>
  <c r="K21" i="8"/>
  <c r="P20" i="8"/>
  <c r="O20" i="8"/>
  <c r="N20" i="8"/>
  <c r="M20" i="8"/>
  <c r="L20" i="8"/>
  <c r="K20" i="8"/>
  <c r="P19" i="8"/>
  <c r="O19" i="8"/>
  <c r="N19" i="8"/>
  <c r="M19" i="8"/>
  <c r="L19" i="8"/>
  <c r="K19" i="8"/>
  <c r="P18" i="8"/>
  <c r="O18" i="8"/>
  <c r="N18" i="8"/>
  <c r="M18" i="8"/>
  <c r="L18" i="8"/>
  <c r="K18" i="8"/>
  <c r="P17" i="8"/>
  <c r="O17" i="8"/>
  <c r="N17" i="8"/>
  <c r="M17" i="8"/>
  <c r="L17" i="8"/>
  <c r="K17" i="8"/>
  <c r="P16" i="8"/>
  <c r="O16" i="8"/>
  <c r="N16" i="8"/>
  <c r="M16" i="8"/>
  <c r="L16" i="8"/>
  <c r="K16" i="8"/>
  <c r="P15" i="8"/>
  <c r="O15" i="8"/>
  <c r="N15" i="8"/>
  <c r="M15" i="8"/>
  <c r="L15" i="8"/>
  <c r="K15" i="8"/>
  <c r="P14" i="8"/>
  <c r="O14" i="8"/>
  <c r="N14" i="8"/>
  <c r="M14" i="8"/>
  <c r="L14" i="8"/>
  <c r="K14" i="8"/>
  <c r="P13" i="8"/>
  <c r="O13" i="8"/>
  <c r="N13" i="8"/>
  <c r="M13" i="8"/>
  <c r="L13" i="8"/>
  <c r="K13" i="8"/>
  <c r="P12" i="8"/>
  <c r="O12" i="8"/>
  <c r="N12" i="8"/>
  <c r="M12" i="8"/>
  <c r="L12" i="8"/>
  <c r="K12" i="8"/>
  <c r="P11" i="8"/>
  <c r="O11" i="8"/>
  <c r="N11" i="8"/>
  <c r="M11" i="8"/>
  <c r="L11" i="8"/>
  <c r="K11" i="8"/>
  <c r="P10" i="8"/>
  <c r="O10" i="8"/>
  <c r="N10" i="8"/>
  <c r="M10" i="8"/>
  <c r="L10" i="8"/>
  <c r="K10" i="8"/>
  <c r="P9" i="8"/>
  <c r="O9" i="8"/>
  <c r="N9" i="8"/>
  <c r="M9" i="8"/>
  <c r="L9" i="8"/>
  <c r="K9" i="8"/>
  <c r="P8" i="8"/>
  <c r="O8" i="8"/>
  <c r="N8" i="8"/>
  <c r="M8" i="8"/>
  <c r="L8" i="8"/>
  <c r="K8" i="8"/>
  <c r="P7" i="8"/>
  <c r="O7" i="8"/>
  <c r="N7" i="8"/>
  <c r="M7" i="8"/>
  <c r="L7" i="8"/>
  <c r="K7" i="8"/>
  <c r="P6" i="8"/>
  <c r="O6" i="8"/>
  <c r="N6" i="8"/>
  <c r="M6" i="8"/>
  <c r="L6" i="8"/>
  <c r="K6" i="8"/>
  <c r="P5" i="8"/>
  <c r="O5" i="8"/>
  <c r="N5" i="8"/>
  <c r="M5" i="8"/>
  <c r="L5" i="8"/>
  <c r="K5" i="8"/>
  <c r="P4" i="8"/>
  <c r="O4" i="8"/>
  <c r="N4" i="8"/>
  <c r="M4" i="8"/>
  <c r="L4" i="8"/>
  <c r="K4" i="8"/>
  <c r="P3" i="8"/>
  <c r="O3" i="8"/>
  <c r="N3" i="8"/>
  <c r="M3" i="8"/>
  <c r="L3" i="8"/>
  <c r="K3" i="8"/>
  <c r="P2" i="8"/>
  <c r="O2" i="8"/>
  <c r="N2" i="8"/>
  <c r="M2" i="8"/>
  <c r="L2" i="8"/>
  <c r="K2" i="8"/>
  <c r="P611" i="3"/>
  <c r="O611" i="3"/>
  <c r="N611" i="3"/>
  <c r="M611" i="3"/>
  <c r="L611" i="3"/>
  <c r="K611" i="3"/>
  <c r="P610" i="3"/>
  <c r="O610" i="3"/>
  <c r="N610" i="3"/>
  <c r="M610" i="3"/>
  <c r="L610" i="3"/>
  <c r="K610" i="3"/>
  <c r="P609" i="3"/>
  <c r="O609" i="3"/>
  <c r="N609" i="3"/>
  <c r="M609" i="3"/>
  <c r="L609" i="3"/>
  <c r="K609" i="3"/>
  <c r="P608" i="3"/>
  <c r="O608" i="3"/>
  <c r="N608" i="3"/>
  <c r="M608" i="3"/>
  <c r="L608" i="3"/>
  <c r="K608" i="3"/>
  <c r="P607" i="3"/>
  <c r="O607" i="3"/>
  <c r="N607" i="3"/>
  <c r="M607" i="3"/>
  <c r="L607" i="3"/>
  <c r="K607" i="3"/>
  <c r="P606" i="3"/>
  <c r="O606" i="3"/>
  <c r="N606" i="3"/>
  <c r="M606" i="3"/>
  <c r="L606" i="3"/>
  <c r="K606" i="3"/>
  <c r="P605" i="3"/>
  <c r="O605" i="3"/>
  <c r="N605" i="3"/>
  <c r="M605" i="3"/>
  <c r="L605" i="3"/>
  <c r="K605" i="3"/>
  <c r="P604" i="3"/>
  <c r="O604" i="3"/>
  <c r="N604" i="3"/>
  <c r="M604" i="3"/>
  <c r="L604" i="3"/>
  <c r="K604" i="3"/>
  <c r="P603" i="3"/>
  <c r="O603" i="3"/>
  <c r="N603" i="3"/>
  <c r="M603" i="3"/>
  <c r="L603" i="3"/>
  <c r="K603" i="3"/>
  <c r="P602" i="3"/>
  <c r="O602" i="3"/>
  <c r="N602" i="3"/>
  <c r="M602" i="3"/>
  <c r="L602" i="3"/>
  <c r="K602" i="3"/>
  <c r="P601" i="3"/>
  <c r="O601" i="3"/>
  <c r="N601" i="3"/>
  <c r="M601" i="3"/>
  <c r="L601" i="3"/>
  <c r="K601" i="3"/>
  <c r="P600" i="3"/>
  <c r="O600" i="3"/>
  <c r="N600" i="3"/>
  <c r="M600" i="3"/>
  <c r="L600" i="3"/>
  <c r="K600" i="3"/>
  <c r="P599" i="3"/>
  <c r="O599" i="3"/>
  <c r="N599" i="3"/>
  <c r="M599" i="3"/>
  <c r="L599" i="3"/>
  <c r="K599" i="3"/>
  <c r="P598" i="3"/>
  <c r="O598" i="3"/>
  <c r="N598" i="3"/>
  <c r="M598" i="3"/>
  <c r="L598" i="3"/>
  <c r="K598" i="3"/>
  <c r="P597" i="3"/>
  <c r="O597" i="3"/>
  <c r="N597" i="3"/>
  <c r="M597" i="3"/>
  <c r="L597" i="3"/>
  <c r="K597" i="3"/>
  <c r="P596" i="3"/>
  <c r="O596" i="3"/>
  <c r="N596" i="3"/>
  <c r="M596" i="3"/>
  <c r="L596" i="3"/>
  <c r="K596" i="3"/>
  <c r="P595" i="3"/>
  <c r="O595" i="3"/>
  <c r="N595" i="3"/>
  <c r="M595" i="3"/>
  <c r="L595" i="3"/>
  <c r="K595" i="3"/>
  <c r="P594" i="3"/>
  <c r="O594" i="3"/>
  <c r="N594" i="3"/>
  <c r="M594" i="3"/>
  <c r="L594" i="3"/>
  <c r="K594" i="3"/>
  <c r="P593" i="3"/>
  <c r="O593" i="3"/>
  <c r="N593" i="3"/>
  <c r="M593" i="3"/>
  <c r="L593" i="3"/>
  <c r="K593" i="3"/>
  <c r="P592" i="3"/>
  <c r="O592" i="3"/>
  <c r="N592" i="3"/>
  <c r="M592" i="3"/>
  <c r="L592" i="3"/>
  <c r="K592" i="3"/>
  <c r="P591" i="3"/>
  <c r="O591" i="3"/>
  <c r="N591" i="3"/>
  <c r="M591" i="3"/>
  <c r="L591" i="3"/>
  <c r="K591" i="3"/>
  <c r="P590" i="3"/>
  <c r="O590" i="3"/>
  <c r="N590" i="3"/>
  <c r="M590" i="3"/>
  <c r="L590" i="3"/>
  <c r="K590" i="3"/>
  <c r="P589" i="3"/>
  <c r="O589" i="3"/>
  <c r="N589" i="3"/>
  <c r="M589" i="3"/>
  <c r="L589" i="3"/>
  <c r="K589" i="3"/>
  <c r="P588" i="3"/>
  <c r="O588" i="3"/>
  <c r="N588" i="3"/>
  <c r="M588" i="3"/>
  <c r="L588" i="3"/>
  <c r="K588" i="3"/>
  <c r="P587" i="3"/>
  <c r="O587" i="3"/>
  <c r="N587" i="3"/>
  <c r="M587" i="3"/>
  <c r="L587" i="3"/>
  <c r="K587" i="3"/>
  <c r="P586" i="3"/>
  <c r="O586" i="3"/>
  <c r="N586" i="3"/>
  <c r="M586" i="3"/>
  <c r="L586" i="3"/>
  <c r="K586" i="3"/>
  <c r="P585" i="3"/>
  <c r="O585" i="3"/>
  <c r="N585" i="3"/>
  <c r="M585" i="3"/>
  <c r="L585" i="3"/>
  <c r="K585" i="3"/>
  <c r="P584" i="3"/>
  <c r="O584" i="3"/>
  <c r="N584" i="3"/>
  <c r="M584" i="3"/>
  <c r="L584" i="3"/>
  <c r="K584" i="3"/>
  <c r="P583" i="3"/>
  <c r="O583" i="3"/>
  <c r="N583" i="3"/>
  <c r="M583" i="3"/>
  <c r="L583" i="3"/>
  <c r="K583" i="3"/>
  <c r="P582" i="3"/>
  <c r="O582" i="3"/>
  <c r="N582" i="3"/>
  <c r="M582" i="3"/>
  <c r="L582" i="3"/>
  <c r="K582" i="3"/>
  <c r="P581" i="3"/>
  <c r="O581" i="3"/>
  <c r="N581" i="3"/>
  <c r="M581" i="3"/>
  <c r="L581" i="3"/>
  <c r="K581" i="3"/>
  <c r="P580" i="3"/>
  <c r="O580" i="3"/>
  <c r="N580" i="3"/>
  <c r="M580" i="3"/>
  <c r="L580" i="3"/>
  <c r="K580" i="3"/>
  <c r="P579" i="3"/>
  <c r="O579" i="3"/>
  <c r="N579" i="3"/>
  <c r="M579" i="3"/>
  <c r="L579" i="3"/>
  <c r="K579" i="3"/>
  <c r="P578" i="3"/>
  <c r="O578" i="3"/>
  <c r="N578" i="3"/>
  <c r="M578" i="3"/>
  <c r="L578" i="3"/>
  <c r="K578" i="3"/>
  <c r="P577" i="3"/>
  <c r="O577" i="3"/>
  <c r="N577" i="3"/>
  <c r="M577" i="3"/>
  <c r="L577" i="3"/>
  <c r="K577" i="3"/>
  <c r="P576" i="3"/>
  <c r="O576" i="3"/>
  <c r="N576" i="3"/>
  <c r="M576" i="3"/>
  <c r="L576" i="3"/>
  <c r="K576" i="3"/>
  <c r="P575" i="3"/>
  <c r="O575" i="3"/>
  <c r="N575" i="3"/>
  <c r="M575" i="3"/>
  <c r="L575" i="3"/>
  <c r="K575" i="3"/>
  <c r="P574" i="3"/>
  <c r="O574" i="3"/>
  <c r="N574" i="3"/>
  <c r="M574" i="3"/>
  <c r="L574" i="3"/>
  <c r="K574" i="3"/>
  <c r="P573" i="3"/>
  <c r="O573" i="3"/>
  <c r="N573" i="3"/>
  <c r="M573" i="3"/>
  <c r="L573" i="3"/>
  <c r="K573" i="3"/>
  <c r="P572" i="3"/>
  <c r="O572" i="3"/>
  <c r="N572" i="3"/>
  <c r="M572" i="3"/>
  <c r="L572" i="3"/>
  <c r="K572" i="3"/>
  <c r="P571" i="3"/>
  <c r="O571" i="3"/>
  <c r="N571" i="3"/>
  <c r="M571" i="3"/>
  <c r="L571" i="3"/>
  <c r="K571" i="3"/>
  <c r="P570" i="3"/>
  <c r="O570" i="3"/>
  <c r="N570" i="3"/>
  <c r="M570" i="3"/>
  <c r="L570" i="3"/>
  <c r="K570" i="3"/>
  <c r="P569" i="3"/>
  <c r="O569" i="3"/>
  <c r="N569" i="3"/>
  <c r="M569" i="3"/>
  <c r="L569" i="3"/>
  <c r="K569" i="3"/>
  <c r="P568" i="3"/>
  <c r="O568" i="3"/>
  <c r="N568" i="3"/>
  <c r="M568" i="3"/>
  <c r="L568" i="3"/>
  <c r="K568" i="3"/>
  <c r="P567" i="3"/>
  <c r="O567" i="3"/>
  <c r="N567" i="3"/>
  <c r="M567" i="3"/>
  <c r="L567" i="3"/>
  <c r="K567" i="3"/>
  <c r="P566" i="3"/>
  <c r="O566" i="3"/>
  <c r="N566" i="3"/>
  <c r="M566" i="3"/>
  <c r="L566" i="3"/>
  <c r="K566" i="3"/>
  <c r="P565" i="3"/>
  <c r="O565" i="3"/>
  <c r="N565" i="3"/>
  <c r="M565" i="3"/>
  <c r="L565" i="3"/>
  <c r="K565" i="3"/>
  <c r="P564" i="3"/>
  <c r="O564" i="3"/>
  <c r="N564" i="3"/>
  <c r="M564" i="3"/>
  <c r="L564" i="3"/>
  <c r="K564" i="3"/>
  <c r="P563" i="3"/>
  <c r="O563" i="3"/>
  <c r="N563" i="3"/>
  <c r="M563" i="3"/>
  <c r="L563" i="3"/>
  <c r="K563" i="3"/>
  <c r="P562" i="3"/>
  <c r="O562" i="3"/>
  <c r="N562" i="3"/>
  <c r="M562" i="3"/>
  <c r="L562" i="3"/>
  <c r="K562" i="3"/>
  <c r="P561" i="3"/>
  <c r="O561" i="3"/>
  <c r="N561" i="3"/>
  <c r="M561" i="3"/>
  <c r="L561" i="3"/>
  <c r="K561" i="3"/>
  <c r="P560" i="3"/>
  <c r="O560" i="3"/>
  <c r="N560" i="3"/>
  <c r="M560" i="3"/>
  <c r="L560" i="3"/>
  <c r="K560" i="3"/>
  <c r="P559" i="3"/>
  <c r="O559" i="3"/>
  <c r="N559" i="3"/>
  <c r="M559" i="3"/>
  <c r="L559" i="3"/>
  <c r="K559" i="3"/>
  <c r="P558" i="3"/>
  <c r="O558" i="3"/>
  <c r="N558" i="3"/>
  <c r="M558" i="3"/>
  <c r="L558" i="3"/>
  <c r="K558" i="3"/>
  <c r="P557" i="3"/>
  <c r="O557" i="3"/>
  <c r="N557" i="3"/>
  <c r="M557" i="3"/>
  <c r="L557" i="3"/>
  <c r="K557" i="3"/>
  <c r="P556" i="3"/>
  <c r="O556" i="3"/>
  <c r="N556" i="3"/>
  <c r="M556" i="3"/>
  <c r="L556" i="3"/>
  <c r="K556" i="3"/>
  <c r="P555" i="3"/>
  <c r="O555" i="3"/>
  <c r="N555" i="3"/>
  <c r="M555" i="3"/>
  <c r="L555" i="3"/>
  <c r="K555" i="3"/>
  <c r="P554" i="3"/>
  <c r="O554" i="3"/>
  <c r="N554" i="3"/>
  <c r="M554" i="3"/>
  <c r="L554" i="3"/>
  <c r="K554" i="3"/>
  <c r="P553" i="3"/>
  <c r="O553" i="3"/>
  <c r="N553" i="3"/>
  <c r="M553" i="3"/>
  <c r="L553" i="3"/>
  <c r="K553" i="3"/>
  <c r="P552" i="3"/>
  <c r="O552" i="3"/>
  <c r="N552" i="3"/>
  <c r="M552" i="3"/>
  <c r="L552" i="3"/>
  <c r="K552" i="3"/>
  <c r="P551" i="3"/>
  <c r="O551" i="3"/>
  <c r="N551" i="3"/>
  <c r="M551" i="3"/>
  <c r="L551" i="3"/>
  <c r="K551" i="3"/>
  <c r="P550" i="3"/>
  <c r="O550" i="3"/>
  <c r="N550" i="3"/>
  <c r="M550" i="3"/>
  <c r="L550" i="3"/>
  <c r="K550" i="3"/>
  <c r="P549" i="3"/>
  <c r="O549" i="3"/>
  <c r="N549" i="3"/>
  <c r="M549" i="3"/>
  <c r="L549" i="3"/>
  <c r="K549" i="3"/>
  <c r="P548" i="3"/>
  <c r="O548" i="3"/>
  <c r="N548" i="3"/>
  <c r="M548" i="3"/>
  <c r="L548" i="3"/>
  <c r="K548" i="3"/>
  <c r="P547" i="3"/>
  <c r="O547" i="3"/>
  <c r="N547" i="3"/>
  <c r="M547" i="3"/>
  <c r="L547" i="3"/>
  <c r="K547" i="3"/>
  <c r="P546" i="3"/>
  <c r="O546" i="3"/>
  <c r="N546" i="3"/>
  <c r="M546" i="3"/>
  <c r="L546" i="3"/>
  <c r="K546" i="3"/>
  <c r="P545" i="3"/>
  <c r="O545" i="3"/>
  <c r="N545" i="3"/>
  <c r="M545" i="3"/>
  <c r="L545" i="3"/>
  <c r="K545" i="3"/>
  <c r="P544" i="3"/>
  <c r="O544" i="3"/>
  <c r="N544" i="3"/>
  <c r="M544" i="3"/>
  <c r="L544" i="3"/>
  <c r="K544" i="3"/>
  <c r="P543" i="3"/>
  <c r="O543" i="3"/>
  <c r="N543" i="3"/>
  <c r="M543" i="3"/>
  <c r="L543" i="3"/>
  <c r="K543" i="3"/>
  <c r="P542" i="3"/>
  <c r="O542" i="3"/>
  <c r="N542" i="3"/>
  <c r="M542" i="3"/>
  <c r="L542" i="3"/>
  <c r="K542" i="3"/>
  <c r="P541" i="3"/>
  <c r="O541" i="3"/>
  <c r="N541" i="3"/>
  <c r="M541" i="3"/>
  <c r="L541" i="3"/>
  <c r="K541" i="3"/>
  <c r="P540" i="3"/>
  <c r="O540" i="3"/>
  <c r="N540" i="3"/>
  <c r="M540" i="3"/>
  <c r="L540" i="3"/>
  <c r="K540" i="3"/>
  <c r="P539" i="3"/>
  <c r="O539" i="3"/>
  <c r="N539" i="3"/>
  <c r="M539" i="3"/>
  <c r="L539" i="3"/>
  <c r="K539" i="3"/>
  <c r="P538" i="3"/>
  <c r="O538" i="3"/>
  <c r="N538" i="3"/>
  <c r="M538" i="3"/>
  <c r="L538" i="3"/>
  <c r="K538" i="3"/>
  <c r="P537" i="3"/>
  <c r="O537" i="3"/>
  <c r="N537" i="3"/>
  <c r="M537" i="3"/>
  <c r="L537" i="3"/>
  <c r="K537" i="3"/>
  <c r="P536" i="3"/>
  <c r="O536" i="3"/>
  <c r="N536" i="3"/>
  <c r="M536" i="3"/>
  <c r="L536" i="3"/>
  <c r="K536" i="3"/>
  <c r="P535" i="3"/>
  <c r="O535" i="3"/>
  <c r="N535" i="3"/>
  <c r="M535" i="3"/>
  <c r="L535" i="3"/>
  <c r="K535" i="3"/>
  <c r="P534" i="3"/>
  <c r="O534" i="3"/>
  <c r="N534" i="3"/>
  <c r="M534" i="3"/>
  <c r="L534" i="3"/>
  <c r="K534" i="3"/>
  <c r="P533" i="3"/>
  <c r="O533" i="3"/>
  <c r="N533" i="3"/>
  <c r="M533" i="3"/>
  <c r="L533" i="3"/>
  <c r="K533" i="3"/>
  <c r="P532" i="3"/>
  <c r="O532" i="3"/>
  <c r="N532" i="3"/>
  <c r="M532" i="3"/>
  <c r="L532" i="3"/>
  <c r="K532" i="3"/>
  <c r="P531" i="3"/>
  <c r="O531" i="3"/>
  <c r="N531" i="3"/>
  <c r="M531" i="3"/>
  <c r="L531" i="3"/>
  <c r="K531" i="3"/>
  <c r="P530" i="3"/>
  <c r="O530" i="3"/>
  <c r="N530" i="3"/>
  <c r="M530" i="3"/>
  <c r="L530" i="3"/>
  <c r="K530" i="3"/>
  <c r="P529" i="3"/>
  <c r="O529" i="3"/>
  <c r="N529" i="3"/>
  <c r="M529" i="3"/>
  <c r="L529" i="3"/>
  <c r="K529" i="3"/>
  <c r="P528" i="3"/>
  <c r="O528" i="3"/>
  <c r="N528" i="3"/>
  <c r="M528" i="3"/>
  <c r="L528" i="3"/>
  <c r="K528" i="3"/>
  <c r="P527" i="3"/>
  <c r="O527" i="3"/>
  <c r="N527" i="3"/>
  <c r="M527" i="3"/>
  <c r="L527" i="3"/>
  <c r="K527" i="3"/>
  <c r="P526" i="3"/>
  <c r="O526" i="3"/>
  <c r="N526" i="3"/>
  <c r="M526" i="3"/>
  <c r="L526" i="3"/>
  <c r="K526" i="3"/>
  <c r="P525" i="3"/>
  <c r="O525" i="3"/>
  <c r="N525" i="3"/>
  <c r="M525" i="3"/>
  <c r="L525" i="3"/>
  <c r="K525" i="3"/>
  <c r="P524" i="3"/>
  <c r="O524" i="3"/>
  <c r="N524" i="3"/>
  <c r="M524" i="3"/>
  <c r="L524" i="3"/>
  <c r="K524" i="3"/>
  <c r="P523" i="3"/>
  <c r="O523" i="3"/>
  <c r="N523" i="3"/>
  <c r="M523" i="3"/>
  <c r="L523" i="3"/>
  <c r="K523" i="3"/>
  <c r="P522" i="3"/>
  <c r="O522" i="3"/>
  <c r="N522" i="3"/>
  <c r="M522" i="3"/>
  <c r="L522" i="3"/>
  <c r="K522" i="3"/>
  <c r="P521" i="3"/>
  <c r="O521" i="3"/>
  <c r="N521" i="3"/>
  <c r="M521" i="3"/>
  <c r="L521" i="3"/>
  <c r="K521" i="3"/>
  <c r="P520" i="3"/>
  <c r="O520" i="3"/>
  <c r="N520" i="3"/>
  <c r="M520" i="3"/>
  <c r="L520" i="3"/>
  <c r="K520" i="3"/>
  <c r="P519" i="3"/>
  <c r="O519" i="3"/>
  <c r="N519" i="3"/>
  <c r="M519" i="3"/>
  <c r="L519" i="3"/>
  <c r="K519" i="3"/>
  <c r="P518" i="3"/>
  <c r="O518" i="3"/>
  <c r="N518" i="3"/>
  <c r="M518" i="3"/>
  <c r="L518" i="3"/>
  <c r="K518" i="3"/>
  <c r="P517" i="3"/>
  <c r="O517" i="3"/>
  <c r="N517" i="3"/>
  <c r="M517" i="3"/>
  <c r="L517" i="3"/>
  <c r="K517" i="3"/>
  <c r="P516" i="3"/>
  <c r="O516" i="3"/>
  <c r="N516" i="3"/>
  <c r="M516" i="3"/>
  <c r="L516" i="3"/>
  <c r="K516" i="3"/>
  <c r="P515" i="3"/>
  <c r="O515" i="3"/>
  <c r="N515" i="3"/>
  <c r="M515" i="3"/>
  <c r="L515" i="3"/>
  <c r="K515" i="3"/>
  <c r="P514" i="3"/>
  <c r="O514" i="3"/>
  <c r="N514" i="3"/>
  <c r="M514" i="3"/>
  <c r="L514" i="3"/>
  <c r="K514" i="3"/>
  <c r="P513" i="3"/>
  <c r="O513" i="3"/>
  <c r="N513" i="3"/>
  <c r="M513" i="3"/>
  <c r="L513" i="3"/>
  <c r="K513" i="3"/>
  <c r="P512" i="3"/>
  <c r="O512" i="3"/>
  <c r="N512" i="3"/>
  <c r="M512" i="3"/>
  <c r="L512" i="3"/>
  <c r="K512" i="3"/>
  <c r="P511" i="3"/>
  <c r="O511" i="3"/>
  <c r="N511" i="3"/>
  <c r="M511" i="3"/>
  <c r="L511" i="3"/>
  <c r="K511" i="3"/>
  <c r="P510" i="3"/>
  <c r="O510" i="3"/>
  <c r="N510" i="3"/>
  <c r="M510" i="3"/>
  <c r="L510" i="3"/>
  <c r="K510" i="3"/>
  <c r="P509" i="3"/>
  <c r="O509" i="3"/>
  <c r="N509" i="3"/>
  <c r="M509" i="3"/>
  <c r="L509" i="3"/>
  <c r="K509" i="3"/>
  <c r="P508" i="3"/>
  <c r="O508" i="3"/>
  <c r="N508" i="3"/>
  <c r="M508" i="3"/>
  <c r="L508" i="3"/>
  <c r="K508" i="3"/>
  <c r="P507" i="3"/>
  <c r="O507" i="3"/>
  <c r="N507" i="3"/>
  <c r="M507" i="3"/>
  <c r="L507" i="3"/>
  <c r="K507" i="3"/>
  <c r="P506" i="3"/>
  <c r="O506" i="3"/>
  <c r="N506" i="3"/>
  <c r="M506" i="3"/>
  <c r="L506" i="3"/>
  <c r="K506" i="3"/>
  <c r="P505" i="3"/>
  <c r="O505" i="3"/>
  <c r="N505" i="3"/>
  <c r="M505" i="3"/>
  <c r="L505" i="3"/>
  <c r="K505" i="3"/>
  <c r="P504" i="3"/>
  <c r="O504" i="3"/>
  <c r="N504" i="3"/>
  <c r="M504" i="3"/>
  <c r="L504" i="3"/>
  <c r="K504" i="3"/>
  <c r="P503" i="3"/>
  <c r="O503" i="3"/>
  <c r="N503" i="3"/>
  <c r="M503" i="3"/>
  <c r="L503" i="3"/>
  <c r="K503" i="3"/>
  <c r="P502" i="3"/>
  <c r="O502" i="3"/>
  <c r="N502" i="3"/>
  <c r="M502" i="3"/>
  <c r="L502" i="3"/>
  <c r="K502" i="3"/>
  <c r="P501" i="3"/>
  <c r="O501" i="3"/>
  <c r="N501" i="3"/>
  <c r="M501" i="3"/>
  <c r="L501" i="3"/>
  <c r="K501" i="3"/>
  <c r="P500" i="3"/>
  <c r="O500" i="3"/>
  <c r="N500" i="3"/>
  <c r="M500" i="3"/>
  <c r="L500" i="3"/>
  <c r="K500" i="3"/>
  <c r="P499" i="3"/>
  <c r="O499" i="3"/>
  <c r="N499" i="3"/>
  <c r="M499" i="3"/>
  <c r="L499" i="3"/>
  <c r="K499" i="3"/>
  <c r="P498" i="3"/>
  <c r="O498" i="3"/>
  <c r="N498" i="3"/>
  <c r="M498" i="3"/>
  <c r="L498" i="3"/>
  <c r="K498" i="3"/>
  <c r="P497" i="3"/>
  <c r="O497" i="3"/>
  <c r="N497" i="3"/>
  <c r="M497" i="3"/>
  <c r="L497" i="3"/>
  <c r="K497" i="3"/>
  <c r="P496" i="3"/>
  <c r="O496" i="3"/>
  <c r="N496" i="3"/>
  <c r="M496" i="3"/>
  <c r="L496" i="3"/>
  <c r="K496" i="3"/>
  <c r="P495" i="3"/>
  <c r="O495" i="3"/>
  <c r="N495" i="3"/>
  <c r="M495" i="3"/>
  <c r="L495" i="3"/>
  <c r="K495" i="3"/>
  <c r="P494" i="3"/>
  <c r="O494" i="3"/>
  <c r="N494" i="3"/>
  <c r="M494" i="3"/>
  <c r="L494" i="3"/>
  <c r="K494" i="3"/>
  <c r="P493" i="3"/>
  <c r="O493" i="3"/>
  <c r="N493" i="3"/>
  <c r="M493" i="3"/>
  <c r="L493" i="3"/>
  <c r="K493" i="3"/>
  <c r="P492" i="3"/>
  <c r="O492" i="3"/>
  <c r="N492" i="3"/>
  <c r="M492" i="3"/>
  <c r="L492" i="3"/>
  <c r="K492" i="3"/>
  <c r="P491" i="3"/>
  <c r="O491" i="3"/>
  <c r="N491" i="3"/>
  <c r="M491" i="3"/>
  <c r="L491" i="3"/>
  <c r="K491" i="3"/>
  <c r="P490" i="3"/>
  <c r="O490" i="3"/>
  <c r="N490" i="3"/>
  <c r="M490" i="3"/>
  <c r="L490" i="3"/>
  <c r="K490" i="3"/>
  <c r="P489" i="3"/>
  <c r="O489" i="3"/>
  <c r="N489" i="3"/>
  <c r="M489" i="3"/>
  <c r="L489" i="3"/>
  <c r="K489" i="3"/>
  <c r="P488" i="3"/>
  <c r="O488" i="3"/>
  <c r="N488" i="3"/>
  <c r="M488" i="3"/>
  <c r="L488" i="3"/>
  <c r="K488" i="3"/>
  <c r="P487" i="3"/>
  <c r="O487" i="3"/>
  <c r="N487" i="3"/>
  <c r="M487" i="3"/>
  <c r="L487" i="3"/>
  <c r="K487" i="3"/>
  <c r="P486" i="3"/>
  <c r="O486" i="3"/>
  <c r="N486" i="3"/>
  <c r="M486" i="3"/>
  <c r="L486" i="3"/>
  <c r="K486" i="3"/>
  <c r="P485" i="3"/>
  <c r="O485" i="3"/>
  <c r="N485" i="3"/>
  <c r="M485" i="3"/>
  <c r="L485" i="3"/>
  <c r="K485" i="3"/>
  <c r="P484" i="3"/>
  <c r="O484" i="3"/>
  <c r="N484" i="3"/>
  <c r="M484" i="3"/>
  <c r="L484" i="3"/>
  <c r="K484" i="3"/>
  <c r="P483" i="3"/>
  <c r="O483" i="3"/>
  <c r="N483" i="3"/>
  <c r="M483" i="3"/>
  <c r="L483" i="3"/>
  <c r="K483" i="3"/>
  <c r="P482" i="3"/>
  <c r="O482" i="3"/>
  <c r="N482" i="3"/>
  <c r="M482" i="3"/>
  <c r="L482" i="3"/>
  <c r="K482" i="3"/>
  <c r="P481" i="3"/>
  <c r="O481" i="3"/>
  <c r="N481" i="3"/>
  <c r="M481" i="3"/>
  <c r="L481" i="3"/>
  <c r="K481" i="3"/>
  <c r="P480" i="3"/>
  <c r="O480" i="3"/>
  <c r="N480" i="3"/>
  <c r="M480" i="3"/>
  <c r="L480" i="3"/>
  <c r="K480" i="3"/>
  <c r="P479" i="3"/>
  <c r="O479" i="3"/>
  <c r="N479" i="3"/>
  <c r="M479" i="3"/>
  <c r="L479" i="3"/>
  <c r="K479" i="3"/>
  <c r="P478" i="3"/>
  <c r="O478" i="3"/>
  <c r="N478" i="3"/>
  <c r="M478" i="3"/>
  <c r="L478" i="3"/>
  <c r="K478" i="3"/>
  <c r="P477" i="3"/>
  <c r="O477" i="3"/>
  <c r="N477" i="3"/>
  <c r="M477" i="3"/>
  <c r="L477" i="3"/>
  <c r="K477" i="3"/>
  <c r="P476" i="3"/>
  <c r="O476" i="3"/>
  <c r="N476" i="3"/>
  <c r="M476" i="3"/>
  <c r="L476" i="3"/>
  <c r="K476" i="3"/>
  <c r="P475" i="3"/>
  <c r="O475" i="3"/>
  <c r="N475" i="3"/>
  <c r="M475" i="3"/>
  <c r="L475" i="3"/>
  <c r="K475" i="3"/>
  <c r="P474" i="3"/>
  <c r="O474" i="3"/>
  <c r="N474" i="3"/>
  <c r="M474" i="3"/>
  <c r="L474" i="3"/>
  <c r="K474" i="3"/>
  <c r="P473" i="3"/>
  <c r="O473" i="3"/>
  <c r="N473" i="3"/>
  <c r="M473" i="3"/>
  <c r="L473" i="3"/>
  <c r="K473" i="3"/>
  <c r="P472" i="3"/>
  <c r="O472" i="3"/>
  <c r="N472" i="3"/>
  <c r="M472" i="3"/>
  <c r="L472" i="3"/>
  <c r="K472" i="3"/>
  <c r="P471" i="3"/>
  <c r="O471" i="3"/>
  <c r="N471" i="3"/>
  <c r="M471" i="3"/>
  <c r="L471" i="3"/>
  <c r="K471" i="3"/>
  <c r="P470" i="3"/>
  <c r="O470" i="3"/>
  <c r="N470" i="3"/>
  <c r="M470" i="3"/>
  <c r="L470" i="3"/>
  <c r="K470" i="3"/>
  <c r="P469" i="3"/>
  <c r="O469" i="3"/>
  <c r="N469" i="3"/>
  <c r="M469" i="3"/>
  <c r="L469" i="3"/>
  <c r="K469" i="3"/>
  <c r="P468" i="3"/>
  <c r="O468" i="3"/>
  <c r="N468" i="3"/>
  <c r="M468" i="3"/>
  <c r="L468" i="3"/>
  <c r="K468" i="3"/>
  <c r="P467" i="3"/>
  <c r="O467" i="3"/>
  <c r="N467" i="3"/>
  <c r="M467" i="3"/>
  <c r="L467" i="3"/>
  <c r="K467" i="3"/>
  <c r="P466" i="3"/>
  <c r="O466" i="3"/>
  <c r="N466" i="3"/>
  <c r="M466" i="3"/>
  <c r="L466" i="3"/>
  <c r="K466" i="3"/>
  <c r="P465" i="3"/>
  <c r="O465" i="3"/>
  <c r="N465" i="3"/>
  <c r="M465" i="3"/>
  <c r="L465" i="3"/>
  <c r="K465" i="3"/>
  <c r="P464" i="3"/>
  <c r="O464" i="3"/>
  <c r="N464" i="3"/>
  <c r="M464" i="3"/>
  <c r="L464" i="3"/>
  <c r="K464" i="3"/>
  <c r="P463" i="3"/>
  <c r="O463" i="3"/>
  <c r="N463" i="3"/>
  <c r="M463" i="3"/>
  <c r="L463" i="3"/>
  <c r="K463" i="3"/>
  <c r="P462" i="3"/>
  <c r="O462" i="3"/>
  <c r="N462" i="3"/>
  <c r="M462" i="3"/>
  <c r="L462" i="3"/>
  <c r="K462" i="3"/>
  <c r="P461" i="3"/>
  <c r="O461" i="3"/>
  <c r="N461" i="3"/>
  <c r="M461" i="3"/>
  <c r="L461" i="3"/>
  <c r="K461" i="3"/>
  <c r="P460" i="3"/>
  <c r="O460" i="3"/>
  <c r="N460" i="3"/>
  <c r="M460" i="3"/>
  <c r="L460" i="3"/>
  <c r="K460" i="3"/>
  <c r="P459" i="3"/>
  <c r="O459" i="3"/>
  <c r="N459" i="3"/>
  <c r="M459" i="3"/>
  <c r="L459" i="3"/>
  <c r="K459" i="3"/>
  <c r="P458" i="3"/>
  <c r="O458" i="3"/>
  <c r="N458" i="3"/>
  <c r="M458" i="3"/>
  <c r="L458" i="3"/>
  <c r="K458" i="3"/>
  <c r="P457" i="3"/>
  <c r="O457" i="3"/>
  <c r="N457" i="3"/>
  <c r="M457" i="3"/>
  <c r="L457" i="3"/>
  <c r="K457" i="3"/>
  <c r="P456" i="3"/>
  <c r="O456" i="3"/>
  <c r="N456" i="3"/>
  <c r="M456" i="3"/>
  <c r="L456" i="3"/>
  <c r="K456" i="3"/>
  <c r="P455" i="3"/>
  <c r="O455" i="3"/>
  <c r="N455" i="3"/>
  <c r="M455" i="3"/>
  <c r="L455" i="3"/>
  <c r="K455" i="3"/>
  <c r="P454" i="3"/>
  <c r="O454" i="3"/>
  <c r="N454" i="3"/>
  <c r="M454" i="3"/>
  <c r="L454" i="3"/>
  <c r="K454" i="3"/>
  <c r="P453" i="3"/>
  <c r="O453" i="3"/>
  <c r="N453" i="3"/>
  <c r="M453" i="3"/>
  <c r="L453" i="3"/>
  <c r="K453" i="3"/>
  <c r="P452" i="3"/>
  <c r="O452" i="3"/>
  <c r="N452" i="3"/>
  <c r="M452" i="3"/>
  <c r="L452" i="3"/>
  <c r="K452" i="3"/>
  <c r="P451" i="3"/>
  <c r="O451" i="3"/>
  <c r="N451" i="3"/>
  <c r="M451" i="3"/>
  <c r="L451" i="3"/>
  <c r="K451" i="3"/>
  <c r="P450" i="3"/>
  <c r="O450" i="3"/>
  <c r="N450" i="3"/>
  <c r="M450" i="3"/>
  <c r="L450" i="3"/>
  <c r="K450" i="3"/>
  <c r="P449" i="3"/>
  <c r="O449" i="3"/>
  <c r="N449" i="3"/>
  <c r="M449" i="3"/>
  <c r="L449" i="3"/>
  <c r="K449" i="3"/>
  <c r="P448" i="3"/>
  <c r="O448" i="3"/>
  <c r="N448" i="3"/>
  <c r="M448" i="3"/>
  <c r="L448" i="3"/>
  <c r="K448" i="3"/>
  <c r="P447" i="3"/>
  <c r="O447" i="3"/>
  <c r="N447" i="3"/>
  <c r="M447" i="3"/>
  <c r="L447" i="3"/>
  <c r="K447" i="3"/>
  <c r="P446" i="3"/>
  <c r="O446" i="3"/>
  <c r="N446" i="3"/>
  <c r="M446" i="3"/>
  <c r="L446" i="3"/>
  <c r="K446" i="3"/>
  <c r="P445" i="3"/>
  <c r="O445" i="3"/>
  <c r="N445" i="3"/>
  <c r="M445" i="3"/>
  <c r="L445" i="3"/>
  <c r="K445" i="3"/>
  <c r="P444" i="3"/>
  <c r="O444" i="3"/>
  <c r="N444" i="3"/>
  <c r="M444" i="3"/>
  <c r="L444" i="3"/>
  <c r="K444" i="3"/>
  <c r="P443" i="3"/>
  <c r="O443" i="3"/>
  <c r="N443" i="3"/>
  <c r="M443" i="3"/>
  <c r="L443" i="3"/>
  <c r="K443" i="3"/>
  <c r="P442" i="3"/>
  <c r="O442" i="3"/>
  <c r="N442" i="3"/>
  <c r="M442" i="3"/>
  <c r="L442" i="3"/>
  <c r="K442" i="3"/>
  <c r="P441" i="3"/>
  <c r="O441" i="3"/>
  <c r="N441" i="3"/>
  <c r="M441" i="3"/>
  <c r="L441" i="3"/>
  <c r="K441" i="3"/>
  <c r="P440" i="3"/>
  <c r="O440" i="3"/>
  <c r="N440" i="3"/>
  <c r="M440" i="3"/>
  <c r="L440" i="3"/>
  <c r="K440" i="3"/>
  <c r="P439" i="3"/>
  <c r="O439" i="3"/>
  <c r="N439" i="3"/>
  <c r="M439" i="3"/>
  <c r="L439" i="3"/>
  <c r="K439" i="3"/>
  <c r="P438" i="3"/>
  <c r="O438" i="3"/>
  <c r="N438" i="3"/>
  <c r="M438" i="3"/>
  <c r="L438" i="3"/>
  <c r="K438" i="3"/>
  <c r="P437" i="3"/>
  <c r="O437" i="3"/>
  <c r="N437" i="3"/>
  <c r="M437" i="3"/>
  <c r="L437" i="3"/>
  <c r="K437" i="3"/>
  <c r="P436" i="3"/>
  <c r="O436" i="3"/>
  <c r="N436" i="3"/>
  <c r="M436" i="3"/>
  <c r="L436" i="3"/>
  <c r="K436" i="3"/>
  <c r="P435" i="3"/>
  <c r="O435" i="3"/>
  <c r="N435" i="3"/>
  <c r="M435" i="3"/>
  <c r="L435" i="3"/>
  <c r="K435" i="3"/>
  <c r="P434" i="3"/>
  <c r="O434" i="3"/>
  <c r="N434" i="3"/>
  <c r="M434" i="3"/>
  <c r="L434" i="3"/>
  <c r="K434" i="3"/>
  <c r="P433" i="3"/>
  <c r="O433" i="3"/>
  <c r="N433" i="3"/>
  <c r="M433" i="3"/>
  <c r="L433" i="3"/>
  <c r="K433" i="3"/>
  <c r="P432" i="3"/>
  <c r="O432" i="3"/>
  <c r="N432" i="3"/>
  <c r="M432" i="3"/>
  <c r="L432" i="3"/>
  <c r="K432" i="3"/>
  <c r="P431" i="3"/>
  <c r="O431" i="3"/>
  <c r="N431" i="3"/>
  <c r="M431" i="3"/>
  <c r="L431" i="3"/>
  <c r="K431" i="3"/>
  <c r="P430" i="3"/>
  <c r="O430" i="3"/>
  <c r="N430" i="3"/>
  <c r="M430" i="3"/>
  <c r="L430" i="3"/>
  <c r="K430" i="3"/>
  <c r="P429" i="3"/>
  <c r="O429" i="3"/>
  <c r="N429" i="3"/>
  <c r="M429" i="3"/>
  <c r="L429" i="3"/>
  <c r="K429" i="3"/>
  <c r="P428" i="3"/>
  <c r="O428" i="3"/>
  <c r="N428" i="3"/>
  <c r="M428" i="3"/>
  <c r="L428" i="3"/>
  <c r="K428" i="3"/>
  <c r="P427" i="3"/>
  <c r="O427" i="3"/>
  <c r="N427" i="3"/>
  <c r="M427" i="3"/>
  <c r="L427" i="3"/>
  <c r="K427" i="3"/>
  <c r="P426" i="3"/>
  <c r="O426" i="3"/>
  <c r="N426" i="3"/>
  <c r="M426" i="3"/>
  <c r="L426" i="3"/>
  <c r="K426" i="3"/>
  <c r="P425" i="3"/>
  <c r="O425" i="3"/>
  <c r="N425" i="3"/>
  <c r="M425" i="3"/>
  <c r="L425" i="3"/>
  <c r="K425" i="3"/>
  <c r="P424" i="3"/>
  <c r="O424" i="3"/>
  <c r="N424" i="3"/>
  <c r="M424" i="3"/>
  <c r="L424" i="3"/>
  <c r="K424" i="3"/>
  <c r="P423" i="3"/>
  <c r="O423" i="3"/>
  <c r="N423" i="3"/>
  <c r="M423" i="3"/>
  <c r="L423" i="3"/>
  <c r="K423" i="3"/>
  <c r="P422" i="3"/>
  <c r="O422" i="3"/>
  <c r="N422" i="3"/>
  <c r="M422" i="3"/>
  <c r="L422" i="3"/>
  <c r="K422" i="3"/>
  <c r="P421" i="3"/>
  <c r="O421" i="3"/>
  <c r="N421" i="3"/>
  <c r="M421" i="3"/>
  <c r="L421" i="3"/>
  <c r="K421" i="3"/>
  <c r="P420" i="3"/>
  <c r="O420" i="3"/>
  <c r="N420" i="3"/>
  <c r="M420" i="3"/>
  <c r="L420" i="3"/>
  <c r="K420" i="3"/>
  <c r="P419" i="3"/>
  <c r="O419" i="3"/>
  <c r="N419" i="3"/>
  <c r="M419" i="3"/>
  <c r="L419" i="3"/>
  <c r="K419" i="3"/>
  <c r="P418" i="3"/>
  <c r="O418" i="3"/>
  <c r="N418" i="3"/>
  <c r="M418" i="3"/>
  <c r="L418" i="3"/>
  <c r="K418" i="3"/>
  <c r="P417" i="3"/>
  <c r="O417" i="3"/>
  <c r="N417" i="3"/>
  <c r="M417" i="3"/>
  <c r="L417" i="3"/>
  <c r="K417" i="3"/>
  <c r="P416" i="3"/>
  <c r="O416" i="3"/>
  <c r="N416" i="3"/>
  <c r="M416" i="3"/>
  <c r="L416" i="3"/>
  <c r="K416" i="3"/>
  <c r="P415" i="3"/>
  <c r="O415" i="3"/>
  <c r="N415" i="3"/>
  <c r="M415" i="3"/>
  <c r="L415" i="3"/>
  <c r="K415" i="3"/>
  <c r="P414" i="3"/>
  <c r="O414" i="3"/>
  <c r="N414" i="3"/>
  <c r="M414" i="3"/>
  <c r="L414" i="3"/>
  <c r="K414" i="3"/>
  <c r="P413" i="3"/>
  <c r="O413" i="3"/>
  <c r="N413" i="3"/>
  <c r="M413" i="3"/>
  <c r="L413" i="3"/>
  <c r="K413" i="3"/>
  <c r="P412" i="3"/>
  <c r="O412" i="3"/>
  <c r="N412" i="3"/>
  <c r="M412" i="3"/>
  <c r="L412" i="3"/>
  <c r="K412" i="3"/>
  <c r="P411" i="3"/>
  <c r="O411" i="3"/>
  <c r="N411" i="3"/>
  <c r="M411" i="3"/>
  <c r="L411" i="3"/>
  <c r="K411" i="3"/>
  <c r="P410" i="3"/>
  <c r="O410" i="3"/>
  <c r="N410" i="3"/>
  <c r="M410" i="3"/>
  <c r="L410" i="3"/>
  <c r="K410" i="3"/>
  <c r="P409" i="3"/>
  <c r="O409" i="3"/>
  <c r="N409" i="3"/>
  <c r="M409" i="3"/>
  <c r="L409" i="3"/>
  <c r="K409" i="3"/>
  <c r="P408" i="3"/>
  <c r="O408" i="3"/>
  <c r="N408" i="3"/>
  <c r="M408" i="3"/>
  <c r="L408" i="3"/>
  <c r="K408" i="3"/>
  <c r="P407" i="3"/>
  <c r="O407" i="3"/>
  <c r="N407" i="3"/>
  <c r="M407" i="3"/>
  <c r="L407" i="3"/>
  <c r="K407" i="3"/>
  <c r="P406" i="3"/>
  <c r="O406" i="3"/>
  <c r="N406" i="3"/>
  <c r="M406" i="3"/>
  <c r="L406" i="3"/>
  <c r="K406" i="3"/>
  <c r="P405" i="3"/>
  <c r="O405" i="3"/>
  <c r="N405" i="3"/>
  <c r="M405" i="3"/>
  <c r="L405" i="3"/>
  <c r="K405" i="3"/>
  <c r="P404" i="3"/>
  <c r="O404" i="3"/>
  <c r="N404" i="3"/>
  <c r="M404" i="3"/>
  <c r="L404" i="3"/>
  <c r="K404" i="3"/>
  <c r="P403" i="3"/>
  <c r="O403" i="3"/>
  <c r="N403" i="3"/>
  <c r="M403" i="3"/>
  <c r="L403" i="3"/>
  <c r="K403" i="3"/>
  <c r="P402" i="3"/>
  <c r="O402" i="3"/>
  <c r="N402" i="3"/>
  <c r="M402" i="3"/>
  <c r="L402" i="3"/>
  <c r="K402" i="3"/>
  <c r="P401" i="3"/>
  <c r="O401" i="3"/>
  <c r="N401" i="3"/>
  <c r="M401" i="3"/>
  <c r="L401" i="3"/>
  <c r="K401" i="3"/>
  <c r="P400" i="3"/>
  <c r="O400" i="3"/>
  <c r="N400" i="3"/>
  <c r="M400" i="3"/>
  <c r="L400" i="3"/>
  <c r="K400" i="3"/>
  <c r="P399" i="3"/>
  <c r="O399" i="3"/>
  <c r="N399" i="3"/>
  <c r="M399" i="3"/>
  <c r="L399" i="3"/>
  <c r="K399" i="3"/>
  <c r="P398" i="3"/>
  <c r="O398" i="3"/>
  <c r="N398" i="3"/>
  <c r="M398" i="3"/>
  <c r="L398" i="3"/>
  <c r="K398" i="3"/>
  <c r="P397" i="3"/>
  <c r="O397" i="3"/>
  <c r="N397" i="3"/>
  <c r="M397" i="3"/>
  <c r="L397" i="3"/>
  <c r="K397" i="3"/>
  <c r="P396" i="3"/>
  <c r="O396" i="3"/>
  <c r="N396" i="3"/>
  <c r="M396" i="3"/>
  <c r="L396" i="3"/>
  <c r="K396" i="3"/>
  <c r="P395" i="3"/>
  <c r="O395" i="3"/>
  <c r="N395" i="3"/>
  <c r="M395" i="3"/>
  <c r="L395" i="3"/>
  <c r="K395" i="3"/>
  <c r="P394" i="3"/>
  <c r="O394" i="3"/>
  <c r="N394" i="3"/>
  <c r="M394" i="3"/>
  <c r="L394" i="3"/>
  <c r="K394" i="3"/>
  <c r="P393" i="3"/>
  <c r="O393" i="3"/>
  <c r="N393" i="3"/>
  <c r="M393" i="3"/>
  <c r="L393" i="3"/>
  <c r="K393" i="3"/>
  <c r="P392" i="3"/>
  <c r="O392" i="3"/>
  <c r="N392" i="3"/>
  <c r="M392" i="3"/>
  <c r="L392" i="3"/>
  <c r="K392" i="3"/>
  <c r="P391" i="3"/>
  <c r="O391" i="3"/>
  <c r="N391" i="3"/>
  <c r="M391" i="3"/>
  <c r="L391" i="3"/>
  <c r="K391" i="3"/>
  <c r="P390" i="3"/>
  <c r="O390" i="3"/>
  <c r="N390" i="3"/>
  <c r="M390" i="3"/>
  <c r="L390" i="3"/>
  <c r="K390" i="3"/>
  <c r="P389" i="3"/>
  <c r="O389" i="3"/>
  <c r="N389" i="3"/>
  <c r="M389" i="3"/>
  <c r="L389" i="3"/>
  <c r="K389" i="3"/>
  <c r="P388" i="3"/>
  <c r="O388" i="3"/>
  <c r="N388" i="3"/>
  <c r="M388" i="3"/>
  <c r="L388" i="3"/>
  <c r="K388" i="3"/>
  <c r="P387" i="3"/>
  <c r="O387" i="3"/>
  <c r="N387" i="3"/>
  <c r="M387" i="3"/>
  <c r="L387" i="3"/>
  <c r="K387" i="3"/>
  <c r="P386" i="3"/>
  <c r="O386" i="3"/>
  <c r="N386" i="3"/>
  <c r="M386" i="3"/>
  <c r="L386" i="3"/>
  <c r="K386" i="3"/>
  <c r="P385" i="3"/>
  <c r="O385" i="3"/>
  <c r="N385" i="3"/>
  <c r="M385" i="3"/>
  <c r="L385" i="3"/>
  <c r="K385" i="3"/>
  <c r="P384" i="3"/>
  <c r="O384" i="3"/>
  <c r="N384" i="3"/>
  <c r="M384" i="3"/>
  <c r="L384" i="3"/>
  <c r="K384" i="3"/>
  <c r="P383" i="3"/>
  <c r="O383" i="3"/>
  <c r="N383" i="3"/>
  <c r="M383" i="3"/>
  <c r="L383" i="3"/>
  <c r="K383" i="3"/>
  <c r="P382" i="3"/>
  <c r="O382" i="3"/>
  <c r="N382" i="3"/>
  <c r="M382" i="3"/>
  <c r="L382" i="3"/>
  <c r="K382" i="3"/>
  <c r="P381" i="3"/>
  <c r="O381" i="3"/>
  <c r="N381" i="3"/>
  <c r="M381" i="3"/>
  <c r="L381" i="3"/>
  <c r="K381" i="3"/>
  <c r="P380" i="3"/>
  <c r="O380" i="3"/>
  <c r="N380" i="3"/>
  <c r="M380" i="3"/>
  <c r="L380" i="3"/>
  <c r="K380" i="3"/>
  <c r="P379" i="3"/>
  <c r="O379" i="3"/>
  <c r="N379" i="3"/>
  <c r="M379" i="3"/>
  <c r="L379" i="3"/>
  <c r="K379" i="3"/>
  <c r="P378" i="3"/>
  <c r="O378" i="3"/>
  <c r="N378" i="3"/>
  <c r="M378" i="3"/>
  <c r="L378" i="3"/>
  <c r="K378" i="3"/>
  <c r="P377" i="3"/>
  <c r="O377" i="3"/>
  <c r="N377" i="3"/>
  <c r="M377" i="3"/>
  <c r="L377" i="3"/>
  <c r="K377" i="3"/>
  <c r="P376" i="3"/>
  <c r="O376" i="3"/>
  <c r="N376" i="3"/>
  <c r="M376" i="3"/>
  <c r="L376" i="3"/>
  <c r="K376" i="3"/>
  <c r="P375" i="3"/>
  <c r="O375" i="3"/>
  <c r="N375" i="3"/>
  <c r="M375" i="3"/>
  <c r="L375" i="3"/>
  <c r="K375" i="3"/>
  <c r="P374" i="3"/>
  <c r="O374" i="3"/>
  <c r="N374" i="3"/>
  <c r="M374" i="3"/>
  <c r="L374" i="3"/>
  <c r="K374" i="3"/>
  <c r="P373" i="3"/>
  <c r="O373" i="3"/>
  <c r="N373" i="3"/>
  <c r="M373" i="3"/>
  <c r="L373" i="3"/>
  <c r="K373" i="3"/>
  <c r="P372" i="3"/>
  <c r="O372" i="3"/>
  <c r="N372" i="3"/>
  <c r="M372" i="3"/>
  <c r="L372" i="3"/>
  <c r="K372" i="3"/>
  <c r="P371" i="3"/>
  <c r="O371" i="3"/>
  <c r="N371" i="3"/>
  <c r="M371" i="3"/>
  <c r="L371" i="3"/>
  <c r="K371" i="3"/>
  <c r="P370" i="3"/>
  <c r="O370" i="3"/>
  <c r="N370" i="3"/>
  <c r="M370" i="3"/>
  <c r="L370" i="3"/>
  <c r="K370" i="3"/>
  <c r="P369" i="3"/>
  <c r="O369" i="3"/>
  <c r="N369" i="3"/>
  <c r="M369" i="3"/>
  <c r="L369" i="3"/>
  <c r="K369" i="3"/>
  <c r="P368" i="3"/>
  <c r="O368" i="3"/>
  <c r="N368" i="3"/>
  <c r="M368" i="3"/>
  <c r="L368" i="3"/>
  <c r="K368" i="3"/>
  <c r="P367" i="3"/>
  <c r="O367" i="3"/>
  <c r="N367" i="3"/>
  <c r="M367" i="3"/>
  <c r="L367" i="3"/>
  <c r="K367" i="3"/>
  <c r="P366" i="3"/>
  <c r="O366" i="3"/>
  <c r="N366" i="3"/>
  <c r="M366" i="3"/>
  <c r="L366" i="3"/>
  <c r="K366" i="3"/>
  <c r="P365" i="3"/>
  <c r="O365" i="3"/>
  <c r="N365" i="3"/>
  <c r="M365" i="3"/>
  <c r="L365" i="3"/>
  <c r="K365" i="3"/>
  <c r="P364" i="3"/>
  <c r="O364" i="3"/>
  <c r="N364" i="3"/>
  <c r="M364" i="3"/>
  <c r="L364" i="3"/>
  <c r="K364" i="3"/>
  <c r="P363" i="3"/>
  <c r="O363" i="3"/>
  <c r="N363" i="3"/>
  <c r="M363" i="3"/>
  <c r="L363" i="3"/>
  <c r="K363" i="3"/>
  <c r="P362" i="3"/>
  <c r="O362" i="3"/>
  <c r="N362" i="3"/>
  <c r="M362" i="3"/>
  <c r="L362" i="3"/>
  <c r="K362" i="3"/>
  <c r="P361" i="3"/>
  <c r="O361" i="3"/>
  <c r="N361" i="3"/>
  <c r="M361" i="3"/>
  <c r="L361" i="3"/>
  <c r="K361" i="3"/>
  <c r="P360" i="3"/>
  <c r="O360" i="3"/>
  <c r="N360" i="3"/>
  <c r="M360" i="3"/>
  <c r="L360" i="3"/>
  <c r="K360" i="3"/>
  <c r="P359" i="3"/>
  <c r="O359" i="3"/>
  <c r="N359" i="3"/>
  <c r="M359" i="3"/>
  <c r="L359" i="3"/>
  <c r="K359" i="3"/>
  <c r="P358" i="3"/>
  <c r="O358" i="3"/>
  <c r="N358" i="3"/>
  <c r="M358" i="3"/>
  <c r="L358" i="3"/>
  <c r="K358" i="3"/>
  <c r="P357" i="3"/>
  <c r="O357" i="3"/>
  <c r="N357" i="3"/>
  <c r="M357" i="3"/>
  <c r="L357" i="3"/>
  <c r="K357" i="3"/>
  <c r="P356" i="3"/>
  <c r="O356" i="3"/>
  <c r="N356" i="3"/>
  <c r="M356" i="3"/>
  <c r="L356" i="3"/>
  <c r="K356" i="3"/>
  <c r="P355" i="3"/>
  <c r="O355" i="3"/>
  <c r="N355" i="3"/>
  <c r="M355" i="3"/>
  <c r="L355" i="3"/>
  <c r="K355" i="3"/>
  <c r="P354" i="3"/>
  <c r="O354" i="3"/>
  <c r="N354" i="3"/>
  <c r="M354" i="3"/>
  <c r="L354" i="3"/>
  <c r="K354" i="3"/>
  <c r="P353" i="3"/>
  <c r="O353" i="3"/>
  <c r="N353" i="3"/>
  <c r="M353" i="3"/>
  <c r="L353" i="3"/>
  <c r="K353" i="3"/>
  <c r="P352" i="3"/>
  <c r="O352" i="3"/>
  <c r="N352" i="3"/>
  <c r="M352" i="3"/>
  <c r="L352" i="3"/>
  <c r="K352" i="3"/>
  <c r="P351" i="3"/>
  <c r="O351" i="3"/>
  <c r="N351" i="3"/>
  <c r="M351" i="3"/>
  <c r="L351" i="3"/>
  <c r="K351" i="3"/>
  <c r="P350" i="3"/>
  <c r="O350" i="3"/>
  <c r="N350" i="3"/>
  <c r="M350" i="3"/>
  <c r="L350" i="3"/>
  <c r="K350" i="3"/>
  <c r="P349" i="3"/>
  <c r="O349" i="3"/>
  <c r="N349" i="3"/>
  <c r="M349" i="3"/>
  <c r="L349" i="3"/>
  <c r="K349" i="3"/>
  <c r="P348" i="3"/>
  <c r="O348" i="3"/>
  <c r="N348" i="3"/>
  <c r="M348" i="3"/>
  <c r="L348" i="3"/>
  <c r="K348" i="3"/>
  <c r="P347" i="3"/>
  <c r="O347" i="3"/>
  <c r="N347" i="3"/>
  <c r="M347" i="3"/>
  <c r="L347" i="3"/>
  <c r="K347" i="3"/>
  <c r="P346" i="3"/>
  <c r="O346" i="3"/>
  <c r="N346" i="3"/>
  <c r="M346" i="3"/>
  <c r="L346" i="3"/>
  <c r="K346" i="3"/>
  <c r="P345" i="3"/>
  <c r="O345" i="3"/>
  <c r="N345" i="3"/>
  <c r="M345" i="3"/>
  <c r="L345" i="3"/>
  <c r="K345" i="3"/>
  <c r="P344" i="3"/>
  <c r="O344" i="3"/>
  <c r="N344" i="3"/>
  <c r="M344" i="3"/>
  <c r="L344" i="3"/>
  <c r="K344" i="3"/>
  <c r="P343" i="3"/>
  <c r="O343" i="3"/>
  <c r="N343" i="3"/>
  <c r="M343" i="3"/>
  <c r="L343" i="3"/>
  <c r="K343" i="3"/>
  <c r="P342" i="3"/>
  <c r="O342" i="3"/>
  <c r="N342" i="3"/>
  <c r="M342" i="3"/>
  <c r="L342" i="3"/>
  <c r="K342" i="3"/>
  <c r="P341" i="3"/>
  <c r="O341" i="3"/>
  <c r="N341" i="3"/>
  <c r="M341" i="3"/>
  <c r="L341" i="3"/>
  <c r="K341" i="3"/>
  <c r="P340" i="3"/>
  <c r="O340" i="3"/>
  <c r="N340" i="3"/>
  <c r="M340" i="3"/>
  <c r="L340" i="3"/>
  <c r="K340" i="3"/>
  <c r="P339" i="3"/>
  <c r="O339" i="3"/>
  <c r="N339" i="3"/>
  <c r="M339" i="3"/>
  <c r="L339" i="3"/>
  <c r="K339" i="3"/>
  <c r="P338" i="3"/>
  <c r="O338" i="3"/>
  <c r="N338" i="3"/>
  <c r="M338" i="3"/>
  <c r="L338" i="3"/>
  <c r="K338" i="3"/>
  <c r="P337" i="3"/>
  <c r="O337" i="3"/>
  <c r="N337" i="3"/>
  <c r="M337" i="3"/>
  <c r="L337" i="3"/>
  <c r="K337" i="3"/>
  <c r="P336" i="3"/>
  <c r="O336" i="3"/>
  <c r="N336" i="3"/>
  <c r="M336" i="3"/>
  <c r="L336" i="3"/>
  <c r="K336" i="3"/>
  <c r="P335" i="3"/>
  <c r="O335" i="3"/>
  <c r="N335" i="3"/>
  <c r="M335" i="3"/>
  <c r="L335" i="3"/>
  <c r="K335" i="3"/>
  <c r="P334" i="3"/>
  <c r="O334" i="3"/>
  <c r="N334" i="3"/>
  <c r="M334" i="3"/>
  <c r="L334" i="3"/>
  <c r="K334" i="3"/>
  <c r="P333" i="3"/>
  <c r="O333" i="3"/>
  <c r="N333" i="3"/>
  <c r="M333" i="3"/>
  <c r="L333" i="3"/>
  <c r="K333" i="3"/>
  <c r="P332" i="3"/>
  <c r="O332" i="3"/>
  <c r="N332" i="3"/>
  <c r="M332" i="3"/>
  <c r="L332" i="3"/>
  <c r="K332" i="3"/>
  <c r="P331" i="3"/>
  <c r="O331" i="3"/>
  <c r="N331" i="3"/>
  <c r="M331" i="3"/>
  <c r="L331" i="3"/>
  <c r="K331" i="3"/>
  <c r="P330" i="3"/>
  <c r="O330" i="3"/>
  <c r="N330" i="3"/>
  <c r="M330" i="3"/>
  <c r="L330" i="3"/>
  <c r="K330" i="3"/>
  <c r="P329" i="3"/>
  <c r="O329" i="3"/>
  <c r="N329" i="3"/>
  <c r="M329" i="3"/>
  <c r="L329" i="3"/>
  <c r="K329" i="3"/>
  <c r="P328" i="3"/>
  <c r="O328" i="3"/>
  <c r="N328" i="3"/>
  <c r="M328" i="3"/>
  <c r="L328" i="3"/>
  <c r="K328" i="3"/>
  <c r="P327" i="3"/>
  <c r="O327" i="3"/>
  <c r="N327" i="3"/>
  <c r="M327" i="3"/>
  <c r="L327" i="3"/>
  <c r="K327" i="3"/>
  <c r="P326" i="3"/>
  <c r="O326" i="3"/>
  <c r="N326" i="3"/>
  <c r="M326" i="3"/>
  <c r="L326" i="3"/>
  <c r="K326" i="3"/>
  <c r="P325" i="3"/>
  <c r="O325" i="3"/>
  <c r="N325" i="3"/>
  <c r="M325" i="3"/>
  <c r="L325" i="3"/>
  <c r="K325" i="3"/>
  <c r="P324" i="3"/>
  <c r="O324" i="3"/>
  <c r="N324" i="3"/>
  <c r="M324" i="3"/>
  <c r="L324" i="3"/>
  <c r="K324" i="3"/>
  <c r="P323" i="3"/>
  <c r="O323" i="3"/>
  <c r="N323" i="3"/>
  <c r="M323" i="3"/>
  <c r="L323" i="3"/>
  <c r="K323" i="3"/>
  <c r="P322" i="3"/>
  <c r="O322" i="3"/>
  <c r="N322" i="3"/>
  <c r="M322" i="3"/>
  <c r="L322" i="3"/>
  <c r="K322" i="3"/>
  <c r="P321" i="3"/>
  <c r="O321" i="3"/>
  <c r="N321" i="3"/>
  <c r="M321" i="3"/>
  <c r="L321" i="3"/>
  <c r="K321" i="3"/>
  <c r="P320" i="3"/>
  <c r="O320" i="3"/>
  <c r="N320" i="3"/>
  <c r="M320" i="3"/>
  <c r="L320" i="3"/>
  <c r="K320" i="3"/>
  <c r="P319" i="3"/>
  <c r="O319" i="3"/>
  <c r="N319" i="3"/>
  <c r="M319" i="3"/>
  <c r="L319" i="3"/>
  <c r="K319" i="3"/>
  <c r="P318" i="3"/>
  <c r="O318" i="3"/>
  <c r="N318" i="3"/>
  <c r="M318" i="3"/>
  <c r="L318" i="3"/>
  <c r="K318" i="3"/>
  <c r="P317" i="3"/>
  <c r="O317" i="3"/>
  <c r="N317" i="3"/>
  <c r="M317" i="3"/>
  <c r="L317" i="3"/>
  <c r="K317" i="3"/>
  <c r="P316" i="3"/>
  <c r="O316" i="3"/>
  <c r="N316" i="3"/>
  <c r="M316" i="3"/>
  <c r="L316" i="3"/>
  <c r="K316" i="3"/>
  <c r="P315" i="3"/>
  <c r="O315" i="3"/>
  <c r="N315" i="3"/>
  <c r="M315" i="3"/>
  <c r="L315" i="3"/>
  <c r="K315" i="3"/>
  <c r="P314" i="3"/>
  <c r="O314" i="3"/>
  <c r="N314" i="3"/>
  <c r="M314" i="3"/>
  <c r="L314" i="3"/>
  <c r="K314" i="3"/>
  <c r="P313" i="3"/>
  <c r="O313" i="3"/>
  <c r="N313" i="3"/>
  <c r="M313" i="3"/>
  <c r="L313" i="3"/>
  <c r="K313" i="3"/>
  <c r="P312" i="3"/>
  <c r="O312" i="3"/>
  <c r="N312" i="3"/>
  <c r="M312" i="3"/>
  <c r="L312" i="3"/>
  <c r="K312" i="3"/>
  <c r="P311" i="3"/>
  <c r="O311" i="3"/>
  <c r="N311" i="3"/>
  <c r="M311" i="3"/>
  <c r="L311" i="3"/>
  <c r="K311" i="3"/>
  <c r="P310" i="3"/>
  <c r="O310" i="3"/>
  <c r="N310" i="3"/>
  <c r="M310" i="3"/>
  <c r="L310" i="3"/>
  <c r="K310" i="3"/>
  <c r="P309" i="3"/>
  <c r="O309" i="3"/>
  <c r="N309" i="3"/>
  <c r="M309" i="3"/>
  <c r="L309" i="3"/>
  <c r="K309" i="3"/>
  <c r="P308" i="3"/>
  <c r="O308" i="3"/>
  <c r="N308" i="3"/>
  <c r="M308" i="3"/>
  <c r="L308" i="3"/>
  <c r="K308" i="3"/>
  <c r="P307" i="3"/>
  <c r="O307" i="3"/>
  <c r="N307" i="3"/>
  <c r="M307" i="3"/>
  <c r="L307" i="3"/>
  <c r="K307" i="3"/>
  <c r="P306" i="3"/>
  <c r="O306" i="3"/>
  <c r="N306" i="3"/>
  <c r="M306" i="3"/>
  <c r="L306" i="3"/>
  <c r="K306" i="3"/>
  <c r="P305" i="3"/>
  <c r="O305" i="3"/>
  <c r="N305" i="3"/>
  <c r="M305" i="3"/>
  <c r="L305" i="3"/>
  <c r="K305" i="3"/>
  <c r="P304" i="3"/>
  <c r="O304" i="3"/>
  <c r="N304" i="3"/>
  <c r="M304" i="3"/>
  <c r="L304" i="3"/>
  <c r="K304" i="3"/>
  <c r="P303" i="3"/>
  <c r="O303" i="3"/>
  <c r="N303" i="3"/>
  <c r="M303" i="3"/>
  <c r="L303" i="3"/>
  <c r="K303" i="3"/>
  <c r="P302" i="3"/>
  <c r="O302" i="3"/>
  <c r="N302" i="3"/>
  <c r="M302" i="3"/>
  <c r="L302" i="3"/>
  <c r="K302" i="3"/>
  <c r="P301" i="3"/>
  <c r="O301" i="3"/>
  <c r="N301" i="3"/>
  <c r="M301" i="3"/>
  <c r="L301" i="3"/>
  <c r="K301" i="3"/>
  <c r="P300" i="3"/>
  <c r="O300" i="3"/>
  <c r="N300" i="3"/>
  <c r="M300" i="3"/>
  <c r="L300" i="3"/>
  <c r="K300" i="3"/>
  <c r="P299" i="3"/>
  <c r="O299" i="3"/>
  <c r="N299" i="3"/>
  <c r="M299" i="3"/>
  <c r="L299" i="3"/>
  <c r="K299" i="3"/>
  <c r="P298" i="3"/>
  <c r="O298" i="3"/>
  <c r="N298" i="3"/>
  <c r="M298" i="3"/>
  <c r="L298" i="3"/>
  <c r="K298" i="3"/>
  <c r="P297" i="3"/>
  <c r="O297" i="3"/>
  <c r="N297" i="3"/>
  <c r="M297" i="3"/>
  <c r="L297" i="3"/>
  <c r="K297" i="3"/>
  <c r="P296" i="3"/>
  <c r="O296" i="3"/>
  <c r="N296" i="3"/>
  <c r="M296" i="3"/>
  <c r="L296" i="3"/>
  <c r="K296" i="3"/>
  <c r="P295" i="3"/>
  <c r="O295" i="3"/>
  <c r="N295" i="3"/>
  <c r="M295" i="3"/>
  <c r="L295" i="3"/>
  <c r="K295" i="3"/>
  <c r="P294" i="3"/>
  <c r="O294" i="3"/>
  <c r="N294" i="3"/>
  <c r="M294" i="3"/>
  <c r="L294" i="3"/>
  <c r="K294" i="3"/>
  <c r="P293" i="3"/>
  <c r="O293" i="3"/>
  <c r="N293" i="3"/>
  <c r="M293" i="3"/>
  <c r="L293" i="3"/>
  <c r="K293" i="3"/>
  <c r="P292" i="3"/>
  <c r="O292" i="3"/>
  <c r="N292" i="3"/>
  <c r="M292" i="3"/>
  <c r="L292" i="3"/>
  <c r="K292" i="3"/>
  <c r="P291" i="3"/>
  <c r="O291" i="3"/>
  <c r="N291" i="3"/>
  <c r="M291" i="3"/>
  <c r="L291" i="3"/>
  <c r="K291" i="3"/>
  <c r="P290" i="3"/>
  <c r="O290" i="3"/>
  <c r="N290" i="3"/>
  <c r="M290" i="3"/>
  <c r="L290" i="3"/>
  <c r="K290" i="3"/>
  <c r="P289" i="3"/>
  <c r="O289" i="3"/>
  <c r="N289" i="3"/>
  <c r="M289" i="3"/>
  <c r="L289" i="3"/>
  <c r="K289" i="3"/>
  <c r="P288" i="3"/>
  <c r="O288" i="3"/>
  <c r="N288" i="3"/>
  <c r="M288" i="3"/>
  <c r="L288" i="3"/>
  <c r="K288" i="3"/>
  <c r="P287" i="3"/>
  <c r="O287" i="3"/>
  <c r="N287" i="3"/>
  <c r="M287" i="3"/>
  <c r="L287" i="3"/>
  <c r="K287" i="3"/>
  <c r="P286" i="3"/>
  <c r="O286" i="3"/>
  <c r="N286" i="3"/>
  <c r="M286" i="3"/>
  <c r="L286" i="3"/>
  <c r="K286" i="3"/>
  <c r="P285" i="3"/>
  <c r="O285" i="3"/>
  <c r="N285" i="3"/>
  <c r="M285" i="3"/>
  <c r="L285" i="3"/>
  <c r="K285" i="3"/>
  <c r="P284" i="3"/>
  <c r="O284" i="3"/>
  <c r="N284" i="3"/>
  <c r="M284" i="3"/>
  <c r="L284" i="3"/>
  <c r="K284" i="3"/>
  <c r="P283" i="3"/>
  <c r="O283" i="3"/>
  <c r="N283" i="3"/>
  <c r="M283" i="3"/>
  <c r="L283" i="3"/>
  <c r="K283" i="3"/>
  <c r="P282" i="3"/>
  <c r="O282" i="3"/>
  <c r="N282" i="3"/>
  <c r="M282" i="3"/>
  <c r="L282" i="3"/>
  <c r="K282" i="3"/>
  <c r="P281" i="3"/>
  <c r="O281" i="3"/>
  <c r="N281" i="3"/>
  <c r="M281" i="3"/>
  <c r="L281" i="3"/>
  <c r="K281" i="3"/>
  <c r="P280" i="3"/>
  <c r="O280" i="3"/>
  <c r="N280" i="3"/>
  <c r="M280" i="3"/>
  <c r="L280" i="3"/>
  <c r="K280" i="3"/>
  <c r="P279" i="3"/>
  <c r="O279" i="3"/>
  <c r="N279" i="3"/>
  <c r="M279" i="3"/>
  <c r="L279" i="3"/>
  <c r="K279" i="3"/>
  <c r="P278" i="3"/>
  <c r="O278" i="3"/>
  <c r="N278" i="3"/>
  <c r="M278" i="3"/>
  <c r="L278" i="3"/>
  <c r="K278" i="3"/>
  <c r="P277" i="3"/>
  <c r="O277" i="3"/>
  <c r="N277" i="3"/>
  <c r="M277" i="3"/>
  <c r="L277" i="3"/>
  <c r="K277" i="3"/>
  <c r="P276" i="3"/>
  <c r="O276" i="3"/>
  <c r="N276" i="3"/>
  <c r="M276" i="3"/>
  <c r="L276" i="3"/>
  <c r="K276" i="3"/>
  <c r="P275" i="3"/>
  <c r="O275" i="3"/>
  <c r="N275" i="3"/>
  <c r="M275" i="3"/>
  <c r="L275" i="3"/>
  <c r="K275" i="3"/>
  <c r="P274" i="3"/>
  <c r="O274" i="3"/>
  <c r="N274" i="3"/>
  <c r="M274" i="3"/>
  <c r="L274" i="3"/>
  <c r="K274" i="3"/>
  <c r="P273" i="3"/>
  <c r="O273" i="3"/>
  <c r="N273" i="3"/>
  <c r="M273" i="3"/>
  <c r="L273" i="3"/>
  <c r="K273" i="3"/>
  <c r="P272" i="3"/>
  <c r="O272" i="3"/>
  <c r="N272" i="3"/>
  <c r="M272" i="3"/>
  <c r="L272" i="3"/>
  <c r="K272" i="3"/>
  <c r="P271" i="3"/>
  <c r="O271" i="3"/>
  <c r="N271" i="3"/>
  <c r="M271" i="3"/>
  <c r="L271" i="3"/>
  <c r="K271" i="3"/>
  <c r="P270" i="3"/>
  <c r="O270" i="3"/>
  <c r="N270" i="3"/>
  <c r="M270" i="3"/>
  <c r="L270" i="3"/>
  <c r="K270" i="3"/>
  <c r="P269" i="3"/>
  <c r="O269" i="3"/>
  <c r="N269" i="3"/>
  <c r="M269" i="3"/>
  <c r="L269" i="3"/>
  <c r="K269" i="3"/>
  <c r="P268" i="3"/>
  <c r="O268" i="3"/>
  <c r="N268" i="3"/>
  <c r="M268" i="3"/>
  <c r="L268" i="3"/>
  <c r="K268" i="3"/>
  <c r="P267" i="3"/>
  <c r="O267" i="3"/>
  <c r="N267" i="3"/>
  <c r="M267" i="3"/>
  <c r="L267" i="3"/>
  <c r="K267" i="3"/>
  <c r="P266" i="3"/>
  <c r="O266" i="3"/>
  <c r="N266" i="3"/>
  <c r="M266" i="3"/>
  <c r="L266" i="3"/>
  <c r="K266" i="3"/>
  <c r="P265" i="3"/>
  <c r="O265" i="3"/>
  <c r="N265" i="3"/>
  <c r="M265" i="3"/>
  <c r="L265" i="3"/>
  <c r="K265" i="3"/>
  <c r="P264" i="3"/>
  <c r="O264" i="3"/>
  <c r="N264" i="3"/>
  <c r="M264" i="3"/>
  <c r="L264" i="3"/>
  <c r="K264" i="3"/>
  <c r="P263" i="3"/>
  <c r="O263" i="3"/>
  <c r="N263" i="3"/>
  <c r="M263" i="3"/>
  <c r="L263" i="3"/>
  <c r="K263" i="3"/>
  <c r="P262" i="3"/>
  <c r="O262" i="3"/>
  <c r="N262" i="3"/>
  <c r="M262" i="3"/>
  <c r="L262" i="3"/>
  <c r="K262" i="3"/>
  <c r="P261" i="3"/>
  <c r="O261" i="3"/>
  <c r="N261" i="3"/>
  <c r="M261" i="3"/>
  <c r="L261" i="3"/>
  <c r="K261" i="3"/>
  <c r="P260" i="3"/>
  <c r="O260" i="3"/>
  <c r="N260" i="3"/>
  <c r="M260" i="3"/>
  <c r="L260" i="3"/>
  <c r="K260" i="3"/>
  <c r="P259" i="3"/>
  <c r="O259" i="3"/>
  <c r="N259" i="3"/>
  <c r="M259" i="3"/>
  <c r="L259" i="3"/>
  <c r="K259" i="3"/>
  <c r="P258" i="3"/>
  <c r="O258" i="3"/>
  <c r="N258" i="3"/>
  <c r="M258" i="3"/>
  <c r="L258" i="3"/>
  <c r="K258" i="3"/>
  <c r="P257" i="3"/>
  <c r="O257" i="3"/>
  <c r="N257" i="3"/>
  <c r="M257" i="3"/>
  <c r="L257" i="3"/>
  <c r="K257" i="3"/>
  <c r="P256" i="3"/>
  <c r="O256" i="3"/>
  <c r="N256" i="3"/>
  <c r="M256" i="3"/>
  <c r="L256" i="3"/>
  <c r="K256" i="3"/>
  <c r="P255" i="3"/>
  <c r="O255" i="3"/>
  <c r="N255" i="3"/>
  <c r="M255" i="3"/>
  <c r="L255" i="3"/>
  <c r="K255" i="3"/>
  <c r="P254" i="3"/>
  <c r="O254" i="3"/>
  <c r="N254" i="3"/>
  <c r="M254" i="3"/>
  <c r="L254" i="3"/>
  <c r="K254" i="3"/>
  <c r="P253" i="3"/>
  <c r="O253" i="3"/>
  <c r="N253" i="3"/>
  <c r="M253" i="3"/>
  <c r="L253" i="3"/>
  <c r="K253" i="3"/>
  <c r="P252" i="3"/>
  <c r="O252" i="3"/>
  <c r="N252" i="3"/>
  <c r="M252" i="3"/>
  <c r="L252" i="3"/>
  <c r="K252" i="3"/>
  <c r="P251" i="3"/>
  <c r="O251" i="3"/>
  <c r="N251" i="3"/>
  <c r="M251" i="3"/>
  <c r="L251" i="3"/>
  <c r="K251" i="3"/>
  <c r="P250" i="3"/>
  <c r="O250" i="3"/>
  <c r="N250" i="3"/>
  <c r="M250" i="3"/>
  <c r="L250" i="3"/>
  <c r="K250" i="3"/>
  <c r="P249" i="3"/>
  <c r="O249" i="3"/>
  <c r="N249" i="3"/>
  <c r="M249" i="3"/>
  <c r="L249" i="3"/>
  <c r="K249" i="3"/>
  <c r="P248" i="3"/>
  <c r="O248" i="3"/>
  <c r="N248" i="3"/>
  <c r="M248" i="3"/>
  <c r="L248" i="3"/>
  <c r="K248" i="3"/>
  <c r="P247" i="3"/>
  <c r="O247" i="3"/>
  <c r="N247" i="3"/>
  <c r="M247" i="3"/>
  <c r="L247" i="3"/>
  <c r="K247" i="3"/>
  <c r="P246" i="3"/>
  <c r="O246" i="3"/>
  <c r="N246" i="3"/>
  <c r="M246" i="3"/>
  <c r="L246" i="3"/>
  <c r="K246" i="3"/>
  <c r="P245" i="3"/>
  <c r="O245" i="3"/>
  <c r="N245" i="3"/>
  <c r="M245" i="3"/>
  <c r="L245" i="3"/>
  <c r="K245" i="3"/>
  <c r="P244" i="3"/>
  <c r="O244" i="3"/>
  <c r="N244" i="3"/>
  <c r="M244" i="3"/>
  <c r="L244" i="3"/>
  <c r="K244" i="3"/>
  <c r="P243" i="3"/>
  <c r="O243" i="3"/>
  <c r="N243" i="3"/>
  <c r="M243" i="3"/>
  <c r="L243" i="3"/>
  <c r="K243" i="3"/>
  <c r="P242" i="3"/>
  <c r="O242" i="3"/>
  <c r="N242" i="3"/>
  <c r="M242" i="3"/>
  <c r="L242" i="3"/>
  <c r="K242" i="3"/>
  <c r="P241" i="3"/>
  <c r="O241" i="3"/>
  <c r="N241" i="3"/>
  <c r="M241" i="3"/>
  <c r="L241" i="3"/>
  <c r="K241" i="3"/>
  <c r="P240" i="3"/>
  <c r="O240" i="3"/>
  <c r="N240" i="3"/>
  <c r="M240" i="3"/>
  <c r="L240" i="3"/>
  <c r="K240" i="3"/>
  <c r="P239" i="3"/>
  <c r="O239" i="3"/>
  <c r="N239" i="3"/>
  <c r="M239" i="3"/>
  <c r="L239" i="3"/>
  <c r="K239" i="3"/>
  <c r="P238" i="3"/>
  <c r="O238" i="3"/>
  <c r="N238" i="3"/>
  <c r="M238" i="3"/>
  <c r="L238" i="3"/>
  <c r="K238" i="3"/>
  <c r="P237" i="3"/>
  <c r="O237" i="3"/>
  <c r="N237" i="3"/>
  <c r="M237" i="3"/>
  <c r="L237" i="3"/>
  <c r="K237" i="3"/>
  <c r="P236" i="3"/>
  <c r="O236" i="3"/>
  <c r="N236" i="3"/>
  <c r="M236" i="3"/>
  <c r="L236" i="3"/>
  <c r="K236" i="3"/>
  <c r="P235" i="3"/>
  <c r="O235" i="3"/>
  <c r="N235" i="3"/>
  <c r="M235" i="3"/>
  <c r="L235" i="3"/>
  <c r="K235" i="3"/>
  <c r="P234" i="3"/>
  <c r="O234" i="3"/>
  <c r="N234" i="3"/>
  <c r="M234" i="3"/>
  <c r="L234" i="3"/>
  <c r="K234" i="3"/>
  <c r="P233" i="3"/>
  <c r="O233" i="3"/>
  <c r="N233" i="3"/>
  <c r="M233" i="3"/>
  <c r="L233" i="3"/>
  <c r="K233" i="3"/>
  <c r="P232" i="3"/>
  <c r="O232" i="3"/>
  <c r="N232" i="3"/>
  <c r="M232" i="3"/>
  <c r="L232" i="3"/>
  <c r="K232" i="3"/>
  <c r="P231" i="3"/>
  <c r="O231" i="3"/>
  <c r="N231" i="3"/>
  <c r="M231" i="3"/>
  <c r="L231" i="3"/>
  <c r="K231" i="3"/>
  <c r="P230" i="3"/>
  <c r="O230" i="3"/>
  <c r="N230" i="3"/>
  <c r="M230" i="3"/>
  <c r="L230" i="3"/>
  <c r="K230" i="3"/>
  <c r="P229" i="3"/>
  <c r="O229" i="3"/>
  <c r="N229" i="3"/>
  <c r="M229" i="3"/>
  <c r="L229" i="3"/>
  <c r="K229" i="3"/>
  <c r="P228" i="3"/>
  <c r="O228" i="3"/>
  <c r="N228" i="3"/>
  <c r="M228" i="3"/>
  <c r="L228" i="3"/>
  <c r="K228" i="3"/>
  <c r="P227" i="3"/>
  <c r="O227" i="3"/>
  <c r="N227" i="3"/>
  <c r="M227" i="3"/>
  <c r="L227" i="3"/>
  <c r="K227" i="3"/>
  <c r="P226" i="3"/>
  <c r="O226" i="3"/>
  <c r="N226" i="3"/>
  <c r="M226" i="3"/>
  <c r="L226" i="3"/>
  <c r="K226" i="3"/>
  <c r="P225" i="3"/>
  <c r="O225" i="3"/>
  <c r="N225" i="3"/>
  <c r="M225" i="3"/>
  <c r="L225" i="3"/>
  <c r="K225" i="3"/>
  <c r="P224" i="3"/>
  <c r="O224" i="3"/>
  <c r="N224" i="3"/>
  <c r="M224" i="3"/>
  <c r="L224" i="3"/>
  <c r="K224" i="3"/>
  <c r="P223" i="3"/>
  <c r="O223" i="3"/>
  <c r="N223" i="3"/>
  <c r="M223" i="3"/>
  <c r="L223" i="3"/>
  <c r="K223" i="3"/>
  <c r="P222" i="3"/>
  <c r="O222" i="3"/>
  <c r="N222" i="3"/>
  <c r="M222" i="3"/>
  <c r="L222" i="3"/>
  <c r="K222" i="3"/>
  <c r="P221" i="3"/>
  <c r="O221" i="3"/>
  <c r="N221" i="3"/>
  <c r="M221" i="3"/>
  <c r="L221" i="3"/>
  <c r="K221" i="3"/>
  <c r="P220" i="3"/>
  <c r="O220" i="3"/>
  <c r="N220" i="3"/>
  <c r="M220" i="3"/>
  <c r="L220" i="3"/>
  <c r="K220" i="3"/>
  <c r="P219" i="3"/>
  <c r="O219" i="3"/>
  <c r="N219" i="3"/>
  <c r="M219" i="3"/>
  <c r="L219" i="3"/>
  <c r="K219" i="3"/>
  <c r="P218" i="3"/>
  <c r="O218" i="3"/>
  <c r="N218" i="3"/>
  <c r="M218" i="3"/>
  <c r="L218" i="3"/>
  <c r="K218" i="3"/>
  <c r="P217" i="3"/>
  <c r="O217" i="3"/>
  <c r="N217" i="3"/>
  <c r="M217" i="3"/>
  <c r="L217" i="3"/>
  <c r="K217" i="3"/>
  <c r="P216" i="3"/>
  <c r="O216" i="3"/>
  <c r="N216" i="3"/>
  <c r="M216" i="3"/>
  <c r="L216" i="3"/>
  <c r="K216" i="3"/>
  <c r="P215" i="3"/>
  <c r="O215" i="3"/>
  <c r="N215" i="3"/>
  <c r="M215" i="3"/>
  <c r="L215" i="3"/>
  <c r="K215" i="3"/>
  <c r="P214" i="3"/>
  <c r="O214" i="3"/>
  <c r="N214" i="3"/>
  <c r="M214" i="3"/>
  <c r="L214" i="3"/>
  <c r="K214" i="3"/>
  <c r="P213" i="3"/>
  <c r="O213" i="3"/>
  <c r="N213" i="3"/>
  <c r="M213" i="3"/>
  <c r="L213" i="3"/>
  <c r="K213" i="3"/>
  <c r="P212" i="3"/>
  <c r="O212" i="3"/>
  <c r="N212" i="3"/>
  <c r="M212" i="3"/>
  <c r="L212" i="3"/>
  <c r="K212" i="3"/>
  <c r="P211" i="3"/>
  <c r="O211" i="3"/>
  <c r="N211" i="3"/>
  <c r="M211" i="3"/>
  <c r="L211" i="3"/>
  <c r="K211" i="3"/>
  <c r="P210" i="3"/>
  <c r="O210" i="3"/>
  <c r="N210" i="3"/>
  <c r="M210" i="3"/>
  <c r="L210" i="3"/>
  <c r="K210" i="3"/>
  <c r="P209" i="3"/>
  <c r="O209" i="3"/>
  <c r="N209" i="3"/>
  <c r="M209" i="3"/>
  <c r="L209" i="3"/>
  <c r="K209" i="3"/>
  <c r="P208" i="3"/>
  <c r="O208" i="3"/>
  <c r="N208" i="3"/>
  <c r="M208" i="3"/>
  <c r="L208" i="3"/>
  <c r="K208" i="3"/>
  <c r="P207" i="3"/>
  <c r="O207" i="3"/>
  <c r="N207" i="3"/>
  <c r="M207" i="3"/>
  <c r="L207" i="3"/>
  <c r="K207" i="3"/>
  <c r="P206" i="3"/>
  <c r="O206" i="3"/>
  <c r="N206" i="3"/>
  <c r="M206" i="3"/>
  <c r="L206" i="3"/>
  <c r="K206" i="3"/>
  <c r="P205" i="3"/>
  <c r="O205" i="3"/>
  <c r="N205" i="3"/>
  <c r="M205" i="3"/>
  <c r="L205" i="3"/>
  <c r="K205" i="3"/>
  <c r="P204" i="3"/>
  <c r="O204" i="3"/>
  <c r="N204" i="3"/>
  <c r="M204" i="3"/>
  <c r="L204" i="3"/>
  <c r="K204" i="3"/>
  <c r="P203" i="3"/>
  <c r="O203" i="3"/>
  <c r="N203" i="3"/>
  <c r="M203" i="3"/>
  <c r="L203" i="3"/>
  <c r="K203" i="3"/>
  <c r="P202" i="3"/>
  <c r="O202" i="3"/>
  <c r="N202" i="3"/>
  <c r="M202" i="3"/>
  <c r="L202" i="3"/>
  <c r="K202" i="3"/>
  <c r="P201" i="3"/>
  <c r="O201" i="3"/>
  <c r="N201" i="3"/>
  <c r="M201" i="3"/>
  <c r="L201" i="3"/>
  <c r="K201" i="3"/>
  <c r="P200" i="3"/>
  <c r="O200" i="3"/>
  <c r="N200" i="3"/>
  <c r="M200" i="3"/>
  <c r="L200" i="3"/>
  <c r="K200" i="3"/>
  <c r="P199" i="3"/>
  <c r="O199" i="3"/>
  <c r="N199" i="3"/>
  <c r="M199" i="3"/>
  <c r="L199" i="3"/>
  <c r="K199" i="3"/>
  <c r="P198" i="3"/>
  <c r="O198" i="3"/>
  <c r="N198" i="3"/>
  <c r="M198" i="3"/>
  <c r="L198" i="3"/>
  <c r="K198" i="3"/>
  <c r="P197" i="3"/>
  <c r="O197" i="3"/>
  <c r="N197" i="3"/>
  <c r="M197" i="3"/>
  <c r="L197" i="3"/>
  <c r="K197" i="3"/>
  <c r="P196" i="3"/>
  <c r="O196" i="3"/>
  <c r="N196" i="3"/>
  <c r="M196" i="3"/>
  <c r="L196" i="3"/>
  <c r="K196" i="3"/>
  <c r="P195" i="3"/>
  <c r="O195" i="3"/>
  <c r="N195" i="3"/>
  <c r="M195" i="3"/>
  <c r="L195" i="3"/>
  <c r="K195" i="3"/>
  <c r="P194" i="3"/>
  <c r="O194" i="3"/>
  <c r="N194" i="3"/>
  <c r="M194" i="3"/>
  <c r="L194" i="3"/>
  <c r="K194" i="3"/>
  <c r="P193" i="3"/>
  <c r="O193" i="3"/>
  <c r="N193" i="3"/>
  <c r="M193" i="3"/>
  <c r="L193" i="3"/>
  <c r="K193" i="3"/>
  <c r="P192" i="3"/>
  <c r="O192" i="3"/>
  <c r="N192" i="3"/>
  <c r="M192" i="3"/>
  <c r="L192" i="3"/>
  <c r="K192" i="3"/>
  <c r="P191" i="3"/>
  <c r="O191" i="3"/>
  <c r="N191" i="3"/>
  <c r="M191" i="3"/>
  <c r="L191" i="3"/>
  <c r="K191" i="3"/>
  <c r="P190" i="3"/>
  <c r="O190" i="3"/>
  <c r="N190" i="3"/>
  <c r="M190" i="3"/>
  <c r="L190" i="3"/>
  <c r="K190" i="3"/>
  <c r="P189" i="3"/>
  <c r="O189" i="3"/>
  <c r="N189" i="3"/>
  <c r="M189" i="3"/>
  <c r="L189" i="3"/>
  <c r="K189" i="3"/>
  <c r="P188" i="3"/>
  <c r="O188" i="3"/>
  <c r="N188" i="3"/>
  <c r="M188" i="3"/>
  <c r="L188" i="3"/>
  <c r="K188" i="3"/>
  <c r="P187" i="3"/>
  <c r="O187" i="3"/>
  <c r="N187" i="3"/>
  <c r="M187" i="3"/>
  <c r="L187" i="3"/>
  <c r="K187" i="3"/>
  <c r="P186" i="3"/>
  <c r="O186" i="3"/>
  <c r="N186" i="3"/>
  <c r="M186" i="3"/>
  <c r="L186" i="3"/>
  <c r="K186" i="3"/>
  <c r="P185" i="3"/>
  <c r="O185" i="3"/>
  <c r="N185" i="3"/>
  <c r="M185" i="3"/>
  <c r="L185" i="3"/>
  <c r="K185" i="3"/>
  <c r="P184" i="3"/>
  <c r="O184" i="3"/>
  <c r="N184" i="3"/>
  <c r="M184" i="3"/>
  <c r="L184" i="3"/>
  <c r="K184" i="3"/>
  <c r="P183" i="3"/>
  <c r="O183" i="3"/>
  <c r="N183" i="3"/>
  <c r="M183" i="3"/>
  <c r="L183" i="3"/>
  <c r="K183" i="3"/>
  <c r="P182" i="3"/>
  <c r="O182" i="3"/>
  <c r="N182" i="3"/>
  <c r="M182" i="3"/>
  <c r="L182" i="3"/>
  <c r="K182" i="3"/>
  <c r="P181" i="3"/>
  <c r="O181" i="3"/>
  <c r="N181" i="3"/>
  <c r="M181" i="3"/>
  <c r="L181" i="3"/>
  <c r="K181" i="3"/>
  <c r="P180" i="3"/>
  <c r="O180" i="3"/>
  <c r="N180" i="3"/>
  <c r="M180" i="3"/>
  <c r="L180" i="3"/>
  <c r="K180" i="3"/>
  <c r="P179" i="3"/>
  <c r="O179" i="3"/>
  <c r="N179" i="3"/>
  <c r="M179" i="3"/>
  <c r="L179" i="3"/>
  <c r="K179" i="3"/>
  <c r="P178" i="3"/>
  <c r="O178" i="3"/>
  <c r="N178" i="3"/>
  <c r="M178" i="3"/>
  <c r="L178" i="3"/>
  <c r="K178" i="3"/>
  <c r="P177" i="3"/>
  <c r="O177" i="3"/>
  <c r="N177" i="3"/>
  <c r="M177" i="3"/>
  <c r="L177" i="3"/>
  <c r="K177" i="3"/>
  <c r="P176" i="3"/>
  <c r="O176" i="3"/>
  <c r="N176" i="3"/>
  <c r="M176" i="3"/>
  <c r="L176" i="3"/>
  <c r="K176" i="3"/>
  <c r="P175" i="3"/>
  <c r="O175" i="3"/>
  <c r="N175" i="3"/>
  <c r="M175" i="3"/>
  <c r="L175" i="3"/>
  <c r="K175" i="3"/>
  <c r="P174" i="3"/>
  <c r="O174" i="3"/>
  <c r="N174" i="3"/>
  <c r="M174" i="3"/>
  <c r="L174" i="3"/>
  <c r="K174" i="3"/>
  <c r="P173" i="3"/>
  <c r="O173" i="3"/>
  <c r="N173" i="3"/>
  <c r="M173" i="3"/>
  <c r="L173" i="3"/>
  <c r="K173" i="3"/>
  <c r="P172" i="3"/>
  <c r="O172" i="3"/>
  <c r="N172" i="3"/>
  <c r="M172" i="3"/>
  <c r="L172" i="3"/>
  <c r="K172" i="3"/>
  <c r="P171" i="3"/>
  <c r="O171" i="3"/>
  <c r="N171" i="3"/>
  <c r="M171" i="3"/>
  <c r="L171" i="3"/>
  <c r="K171" i="3"/>
  <c r="P170" i="3"/>
  <c r="O170" i="3"/>
  <c r="N170" i="3"/>
  <c r="M170" i="3"/>
  <c r="L170" i="3"/>
  <c r="K170" i="3"/>
  <c r="P169" i="3"/>
  <c r="O169" i="3"/>
  <c r="N169" i="3"/>
  <c r="M169" i="3"/>
  <c r="L169" i="3"/>
  <c r="K169" i="3"/>
  <c r="P168" i="3"/>
  <c r="O168" i="3"/>
  <c r="N168" i="3"/>
  <c r="M168" i="3"/>
  <c r="L168" i="3"/>
  <c r="K168" i="3"/>
  <c r="P167" i="3"/>
  <c r="O167" i="3"/>
  <c r="N167" i="3"/>
  <c r="M167" i="3"/>
  <c r="L167" i="3"/>
  <c r="K167" i="3"/>
  <c r="P166" i="3"/>
  <c r="O166" i="3"/>
  <c r="N166" i="3"/>
  <c r="M166" i="3"/>
  <c r="L166" i="3"/>
  <c r="K166" i="3"/>
  <c r="P165" i="3"/>
  <c r="O165" i="3"/>
  <c r="N165" i="3"/>
  <c r="M165" i="3"/>
  <c r="L165" i="3"/>
  <c r="K165" i="3"/>
  <c r="P164" i="3"/>
  <c r="O164" i="3"/>
  <c r="N164" i="3"/>
  <c r="M164" i="3"/>
  <c r="L164" i="3"/>
  <c r="K164" i="3"/>
  <c r="P163" i="3"/>
  <c r="O163" i="3"/>
  <c r="N163" i="3"/>
  <c r="M163" i="3"/>
  <c r="L163" i="3"/>
  <c r="K163" i="3"/>
  <c r="P162" i="3"/>
  <c r="O162" i="3"/>
  <c r="N162" i="3"/>
  <c r="M162" i="3"/>
  <c r="L162" i="3"/>
  <c r="K162" i="3"/>
  <c r="P161" i="3"/>
  <c r="O161" i="3"/>
  <c r="N161" i="3"/>
  <c r="M161" i="3"/>
  <c r="L161" i="3"/>
  <c r="K161" i="3"/>
  <c r="P160" i="3"/>
  <c r="O160" i="3"/>
  <c r="N160" i="3"/>
  <c r="M160" i="3"/>
  <c r="L160" i="3"/>
  <c r="K160" i="3"/>
  <c r="P159" i="3"/>
  <c r="O159" i="3"/>
  <c r="N159" i="3"/>
  <c r="M159" i="3"/>
  <c r="L159" i="3"/>
  <c r="K159" i="3"/>
  <c r="P158" i="3"/>
  <c r="O158" i="3"/>
  <c r="N158" i="3"/>
  <c r="M158" i="3"/>
  <c r="L158" i="3"/>
  <c r="K158" i="3"/>
  <c r="P157" i="3"/>
  <c r="O157" i="3"/>
  <c r="N157" i="3"/>
  <c r="M157" i="3"/>
  <c r="L157" i="3"/>
  <c r="K157" i="3"/>
  <c r="P156" i="3"/>
  <c r="O156" i="3"/>
  <c r="N156" i="3"/>
  <c r="M156" i="3"/>
  <c r="L156" i="3"/>
  <c r="K156" i="3"/>
  <c r="P155" i="3"/>
  <c r="O155" i="3"/>
  <c r="N155" i="3"/>
  <c r="M155" i="3"/>
  <c r="L155" i="3"/>
  <c r="K155" i="3"/>
  <c r="P154" i="3"/>
  <c r="O154" i="3"/>
  <c r="N154" i="3"/>
  <c r="M154" i="3"/>
  <c r="L154" i="3"/>
  <c r="K154" i="3"/>
  <c r="P153" i="3"/>
  <c r="O153" i="3"/>
  <c r="N153" i="3"/>
  <c r="M153" i="3"/>
  <c r="L153" i="3"/>
  <c r="K153" i="3"/>
  <c r="P152" i="3"/>
  <c r="O152" i="3"/>
  <c r="N152" i="3"/>
  <c r="M152" i="3"/>
  <c r="L152" i="3"/>
  <c r="K152" i="3"/>
  <c r="P151" i="3"/>
  <c r="O151" i="3"/>
  <c r="N151" i="3"/>
  <c r="M151" i="3"/>
  <c r="L151" i="3"/>
  <c r="K151" i="3"/>
  <c r="P150" i="3"/>
  <c r="O150" i="3"/>
  <c r="N150" i="3"/>
  <c r="M150" i="3"/>
  <c r="L150" i="3"/>
  <c r="K150" i="3"/>
  <c r="P149" i="3"/>
  <c r="O149" i="3"/>
  <c r="N149" i="3"/>
  <c r="M149" i="3"/>
  <c r="L149" i="3"/>
  <c r="K149" i="3"/>
  <c r="P148" i="3"/>
  <c r="O148" i="3"/>
  <c r="N148" i="3"/>
  <c r="M148" i="3"/>
  <c r="L148" i="3"/>
  <c r="K148" i="3"/>
  <c r="P147" i="3"/>
  <c r="O147" i="3"/>
  <c r="N147" i="3"/>
  <c r="M147" i="3"/>
  <c r="L147" i="3"/>
  <c r="K147" i="3"/>
  <c r="P146" i="3"/>
  <c r="O146" i="3"/>
  <c r="N146" i="3"/>
  <c r="M146" i="3"/>
  <c r="L146" i="3"/>
  <c r="K146" i="3"/>
  <c r="P145" i="3"/>
  <c r="O145" i="3"/>
  <c r="N145" i="3"/>
  <c r="M145" i="3"/>
  <c r="L145" i="3"/>
  <c r="K145" i="3"/>
  <c r="P144" i="3"/>
  <c r="O144" i="3"/>
  <c r="N144" i="3"/>
  <c r="M144" i="3"/>
  <c r="L144" i="3"/>
  <c r="K144" i="3"/>
  <c r="P143" i="3"/>
  <c r="O143" i="3"/>
  <c r="N143" i="3"/>
  <c r="M143" i="3"/>
  <c r="L143" i="3"/>
  <c r="K143" i="3"/>
  <c r="P142" i="3"/>
  <c r="O142" i="3"/>
  <c r="N142" i="3"/>
  <c r="M142" i="3"/>
  <c r="L142" i="3"/>
  <c r="K142" i="3"/>
  <c r="P141" i="3"/>
  <c r="O141" i="3"/>
  <c r="N141" i="3"/>
  <c r="M141" i="3"/>
  <c r="L141" i="3"/>
  <c r="K141" i="3"/>
  <c r="P140" i="3"/>
  <c r="O140" i="3"/>
  <c r="N140" i="3"/>
  <c r="M140" i="3"/>
  <c r="L140" i="3"/>
  <c r="K140" i="3"/>
  <c r="P139" i="3"/>
  <c r="O139" i="3"/>
  <c r="N139" i="3"/>
  <c r="M139" i="3"/>
  <c r="L139" i="3"/>
  <c r="K139" i="3"/>
  <c r="P138" i="3"/>
  <c r="O138" i="3"/>
  <c r="N138" i="3"/>
  <c r="M138" i="3"/>
  <c r="L138" i="3"/>
  <c r="K138" i="3"/>
  <c r="P137" i="3"/>
  <c r="O137" i="3"/>
  <c r="N137" i="3"/>
  <c r="M137" i="3"/>
  <c r="L137" i="3"/>
  <c r="K137" i="3"/>
  <c r="P136" i="3"/>
  <c r="O136" i="3"/>
  <c r="N136" i="3"/>
  <c r="M136" i="3"/>
  <c r="L136" i="3"/>
  <c r="K136" i="3"/>
  <c r="P135" i="3"/>
  <c r="O135" i="3"/>
  <c r="N135" i="3"/>
  <c r="M135" i="3"/>
  <c r="L135" i="3"/>
  <c r="K135" i="3"/>
  <c r="P134" i="3"/>
  <c r="O134" i="3"/>
  <c r="N134" i="3"/>
  <c r="M134" i="3"/>
  <c r="L134" i="3"/>
  <c r="K134" i="3"/>
  <c r="P133" i="3"/>
  <c r="O133" i="3"/>
  <c r="N133" i="3"/>
  <c r="M133" i="3"/>
  <c r="L133" i="3"/>
  <c r="K133" i="3"/>
  <c r="P132" i="3"/>
  <c r="O132" i="3"/>
  <c r="N132" i="3"/>
  <c r="M132" i="3"/>
  <c r="L132" i="3"/>
  <c r="K132" i="3"/>
  <c r="P131" i="3"/>
  <c r="O131" i="3"/>
  <c r="N131" i="3"/>
  <c r="M131" i="3"/>
  <c r="L131" i="3"/>
  <c r="K131" i="3"/>
  <c r="P130" i="3"/>
  <c r="O130" i="3"/>
  <c r="N130" i="3"/>
  <c r="M130" i="3"/>
  <c r="L130" i="3"/>
  <c r="K130" i="3"/>
  <c r="P129" i="3"/>
  <c r="O129" i="3"/>
  <c r="N129" i="3"/>
  <c r="M129" i="3"/>
  <c r="L129" i="3"/>
  <c r="K129" i="3"/>
  <c r="P128" i="3"/>
  <c r="O128" i="3"/>
  <c r="N128" i="3"/>
  <c r="M128" i="3"/>
  <c r="L128" i="3"/>
  <c r="K128" i="3"/>
  <c r="P127" i="3"/>
  <c r="O127" i="3"/>
  <c r="N127" i="3"/>
  <c r="M127" i="3"/>
  <c r="L127" i="3"/>
  <c r="K127" i="3"/>
  <c r="P126" i="3"/>
  <c r="O126" i="3"/>
  <c r="N126" i="3"/>
  <c r="M126" i="3"/>
  <c r="L126" i="3"/>
  <c r="K126" i="3"/>
  <c r="P125" i="3"/>
  <c r="O125" i="3"/>
  <c r="N125" i="3"/>
  <c r="M125" i="3"/>
  <c r="L125" i="3"/>
  <c r="K125" i="3"/>
  <c r="P124" i="3"/>
  <c r="O124" i="3"/>
  <c r="N124" i="3"/>
  <c r="M124" i="3"/>
  <c r="L124" i="3"/>
  <c r="K124" i="3"/>
  <c r="P123" i="3"/>
  <c r="O123" i="3"/>
  <c r="N123" i="3"/>
  <c r="M123" i="3"/>
  <c r="L123" i="3"/>
  <c r="K123" i="3"/>
  <c r="P122" i="3"/>
  <c r="O122" i="3"/>
  <c r="N122" i="3"/>
  <c r="M122" i="3"/>
  <c r="L122" i="3"/>
  <c r="K122" i="3"/>
  <c r="P121" i="3"/>
  <c r="O121" i="3"/>
  <c r="N121" i="3"/>
  <c r="M121" i="3"/>
  <c r="L121" i="3"/>
  <c r="K121" i="3"/>
  <c r="P120" i="3"/>
  <c r="O120" i="3"/>
  <c r="N120" i="3"/>
  <c r="M120" i="3"/>
  <c r="L120" i="3"/>
  <c r="K120" i="3"/>
  <c r="P119" i="3"/>
  <c r="O119" i="3"/>
  <c r="N119" i="3"/>
  <c r="M119" i="3"/>
  <c r="L119" i="3"/>
  <c r="K119" i="3"/>
  <c r="P118" i="3"/>
  <c r="O118" i="3"/>
  <c r="N118" i="3"/>
  <c r="M118" i="3"/>
  <c r="L118" i="3"/>
  <c r="K118" i="3"/>
  <c r="P117" i="3"/>
  <c r="O117" i="3"/>
  <c r="N117" i="3"/>
  <c r="M117" i="3"/>
  <c r="L117" i="3"/>
  <c r="K117" i="3"/>
  <c r="P116" i="3"/>
  <c r="O116" i="3"/>
  <c r="N116" i="3"/>
  <c r="M116" i="3"/>
  <c r="L116" i="3"/>
  <c r="K116" i="3"/>
  <c r="P115" i="3"/>
  <c r="O115" i="3"/>
  <c r="N115" i="3"/>
  <c r="M115" i="3"/>
  <c r="L115" i="3"/>
  <c r="K115" i="3"/>
  <c r="P114" i="3"/>
  <c r="O114" i="3"/>
  <c r="N114" i="3"/>
  <c r="M114" i="3"/>
  <c r="L114" i="3"/>
  <c r="K114" i="3"/>
  <c r="P113" i="3"/>
  <c r="O113" i="3"/>
  <c r="N113" i="3"/>
  <c r="M113" i="3"/>
  <c r="L113" i="3"/>
  <c r="K113" i="3"/>
  <c r="P112" i="3"/>
  <c r="O112" i="3"/>
  <c r="N112" i="3"/>
  <c r="M112" i="3"/>
  <c r="L112" i="3"/>
  <c r="K112" i="3"/>
  <c r="P111" i="3"/>
  <c r="O111" i="3"/>
  <c r="N111" i="3"/>
  <c r="M111" i="3"/>
  <c r="L111" i="3"/>
  <c r="K111" i="3"/>
  <c r="P110" i="3"/>
  <c r="O110" i="3"/>
  <c r="N110" i="3"/>
  <c r="M110" i="3"/>
  <c r="L110" i="3"/>
  <c r="K110" i="3"/>
  <c r="P109" i="3"/>
  <c r="O109" i="3"/>
  <c r="N109" i="3"/>
  <c r="M109" i="3"/>
  <c r="L109" i="3"/>
  <c r="K109" i="3"/>
  <c r="P108" i="3"/>
  <c r="O108" i="3"/>
  <c r="N108" i="3"/>
  <c r="M108" i="3"/>
  <c r="L108" i="3"/>
  <c r="K108" i="3"/>
  <c r="P107" i="3"/>
  <c r="O107" i="3"/>
  <c r="N107" i="3"/>
  <c r="M107" i="3"/>
  <c r="L107" i="3"/>
  <c r="K107" i="3"/>
  <c r="P106" i="3"/>
  <c r="O106" i="3"/>
  <c r="N106" i="3"/>
  <c r="M106" i="3"/>
  <c r="L106" i="3"/>
  <c r="K106" i="3"/>
  <c r="P105" i="3"/>
  <c r="O105" i="3"/>
  <c r="N105" i="3"/>
  <c r="M105" i="3"/>
  <c r="L105" i="3"/>
  <c r="K105" i="3"/>
  <c r="P104" i="3"/>
  <c r="O104" i="3"/>
  <c r="N104" i="3"/>
  <c r="M104" i="3"/>
  <c r="L104" i="3"/>
  <c r="K104" i="3"/>
  <c r="P103" i="3"/>
  <c r="O103" i="3"/>
  <c r="N103" i="3"/>
  <c r="M103" i="3"/>
  <c r="L103" i="3"/>
  <c r="K103" i="3"/>
  <c r="P102" i="3"/>
  <c r="O102" i="3"/>
  <c r="N102" i="3"/>
  <c r="M102" i="3"/>
  <c r="L102" i="3"/>
  <c r="K102" i="3"/>
  <c r="P101" i="3"/>
  <c r="O101" i="3"/>
  <c r="N101" i="3"/>
  <c r="M101" i="3"/>
  <c r="L101" i="3"/>
  <c r="K101" i="3"/>
  <c r="P100" i="3"/>
  <c r="O100" i="3"/>
  <c r="N100" i="3"/>
  <c r="M100" i="3"/>
  <c r="L100" i="3"/>
  <c r="K100" i="3"/>
  <c r="P99" i="3"/>
  <c r="O99" i="3"/>
  <c r="N99" i="3"/>
  <c r="M99" i="3"/>
  <c r="L99" i="3"/>
  <c r="K99" i="3"/>
  <c r="P98" i="3"/>
  <c r="O98" i="3"/>
  <c r="N98" i="3"/>
  <c r="M98" i="3"/>
  <c r="L98" i="3"/>
  <c r="K98" i="3"/>
  <c r="P97" i="3"/>
  <c r="O97" i="3"/>
  <c r="N97" i="3"/>
  <c r="M97" i="3"/>
  <c r="L97" i="3"/>
  <c r="K97" i="3"/>
  <c r="P96" i="3"/>
  <c r="O96" i="3"/>
  <c r="N96" i="3"/>
  <c r="M96" i="3"/>
  <c r="L96" i="3"/>
  <c r="K96" i="3"/>
  <c r="P95" i="3"/>
  <c r="O95" i="3"/>
  <c r="N95" i="3"/>
  <c r="M95" i="3"/>
  <c r="L95" i="3"/>
  <c r="K95" i="3"/>
  <c r="P94" i="3"/>
  <c r="O94" i="3"/>
  <c r="N94" i="3"/>
  <c r="M94" i="3"/>
  <c r="L94" i="3"/>
  <c r="K94" i="3"/>
  <c r="P93" i="3"/>
  <c r="O93" i="3"/>
  <c r="N93" i="3"/>
  <c r="M93" i="3"/>
  <c r="L93" i="3"/>
  <c r="K93" i="3"/>
  <c r="P92" i="3"/>
  <c r="O92" i="3"/>
  <c r="N92" i="3"/>
  <c r="M92" i="3"/>
  <c r="L92" i="3"/>
  <c r="K92" i="3"/>
  <c r="P91" i="3"/>
  <c r="O91" i="3"/>
  <c r="N91" i="3"/>
  <c r="M91" i="3"/>
  <c r="L91" i="3"/>
  <c r="K91" i="3"/>
  <c r="P90" i="3"/>
  <c r="O90" i="3"/>
  <c r="N90" i="3"/>
  <c r="M90" i="3"/>
  <c r="L90" i="3"/>
  <c r="K90" i="3"/>
  <c r="P89" i="3"/>
  <c r="O89" i="3"/>
  <c r="N89" i="3"/>
  <c r="M89" i="3"/>
  <c r="L89" i="3"/>
  <c r="K89" i="3"/>
  <c r="P88" i="3"/>
  <c r="O88" i="3"/>
  <c r="N88" i="3"/>
  <c r="M88" i="3"/>
  <c r="L88" i="3"/>
  <c r="K88" i="3"/>
  <c r="P87" i="3"/>
  <c r="O87" i="3"/>
  <c r="N87" i="3"/>
  <c r="M87" i="3"/>
  <c r="L87" i="3"/>
  <c r="K87" i="3"/>
  <c r="P86" i="3"/>
  <c r="O86" i="3"/>
  <c r="N86" i="3"/>
  <c r="M86" i="3"/>
  <c r="L86" i="3"/>
  <c r="K86" i="3"/>
  <c r="P85" i="3"/>
  <c r="O85" i="3"/>
  <c r="N85" i="3"/>
  <c r="M85" i="3"/>
  <c r="L85" i="3"/>
  <c r="K85" i="3"/>
  <c r="P84" i="3"/>
  <c r="O84" i="3"/>
  <c r="N84" i="3"/>
  <c r="M84" i="3"/>
  <c r="L84" i="3"/>
  <c r="K84" i="3"/>
  <c r="P83" i="3"/>
  <c r="O83" i="3"/>
  <c r="N83" i="3"/>
  <c r="M83" i="3"/>
  <c r="L83" i="3"/>
  <c r="K83" i="3"/>
  <c r="P82" i="3"/>
  <c r="O82" i="3"/>
  <c r="N82" i="3"/>
  <c r="M82" i="3"/>
  <c r="L82" i="3"/>
  <c r="K82" i="3"/>
  <c r="P81" i="3"/>
  <c r="O81" i="3"/>
  <c r="N81" i="3"/>
  <c r="M81" i="3"/>
  <c r="L81" i="3"/>
  <c r="K81" i="3"/>
  <c r="P80" i="3"/>
  <c r="O80" i="3"/>
  <c r="N80" i="3"/>
  <c r="M80" i="3"/>
  <c r="L80" i="3"/>
  <c r="K80" i="3"/>
  <c r="P79" i="3"/>
  <c r="O79" i="3"/>
  <c r="N79" i="3"/>
  <c r="M79" i="3"/>
  <c r="L79" i="3"/>
  <c r="K79" i="3"/>
  <c r="P78" i="3"/>
  <c r="O78" i="3"/>
  <c r="N78" i="3"/>
  <c r="M78" i="3"/>
  <c r="L78" i="3"/>
  <c r="K78" i="3"/>
  <c r="P77" i="3"/>
  <c r="O77" i="3"/>
  <c r="N77" i="3"/>
  <c r="M77" i="3"/>
  <c r="L77" i="3"/>
  <c r="K77" i="3"/>
  <c r="P76" i="3"/>
  <c r="O76" i="3"/>
  <c r="N76" i="3"/>
  <c r="M76" i="3"/>
  <c r="L76" i="3"/>
  <c r="K76" i="3"/>
  <c r="P75" i="3"/>
  <c r="O75" i="3"/>
  <c r="N75" i="3"/>
  <c r="M75" i="3"/>
  <c r="L75" i="3"/>
  <c r="K75" i="3"/>
  <c r="P74" i="3"/>
  <c r="O74" i="3"/>
  <c r="N74" i="3"/>
  <c r="M74" i="3"/>
  <c r="L74" i="3"/>
  <c r="K74" i="3"/>
  <c r="P73" i="3"/>
  <c r="O73" i="3"/>
  <c r="N73" i="3"/>
  <c r="M73" i="3"/>
  <c r="L73" i="3"/>
  <c r="K73" i="3"/>
  <c r="P72" i="3"/>
  <c r="O72" i="3"/>
  <c r="N72" i="3"/>
  <c r="M72" i="3"/>
  <c r="L72" i="3"/>
  <c r="K72" i="3"/>
  <c r="P71" i="3"/>
  <c r="O71" i="3"/>
  <c r="N71" i="3"/>
  <c r="M71" i="3"/>
  <c r="L71" i="3"/>
  <c r="K71" i="3"/>
  <c r="P70" i="3"/>
  <c r="O70" i="3"/>
  <c r="N70" i="3"/>
  <c r="M70" i="3"/>
  <c r="L70" i="3"/>
  <c r="K70" i="3"/>
  <c r="P69" i="3"/>
  <c r="O69" i="3"/>
  <c r="N69" i="3"/>
  <c r="M69" i="3"/>
  <c r="L69" i="3"/>
  <c r="K69" i="3"/>
  <c r="P68" i="3"/>
  <c r="O68" i="3"/>
  <c r="N68" i="3"/>
  <c r="M68" i="3"/>
  <c r="L68" i="3"/>
  <c r="K68" i="3"/>
  <c r="P67" i="3"/>
  <c r="O67" i="3"/>
  <c r="N67" i="3"/>
  <c r="M67" i="3"/>
  <c r="L67" i="3"/>
  <c r="K67" i="3"/>
  <c r="P66" i="3"/>
  <c r="O66" i="3"/>
  <c r="N66" i="3"/>
  <c r="M66" i="3"/>
  <c r="L66" i="3"/>
  <c r="K66" i="3"/>
  <c r="P65" i="3"/>
  <c r="O65" i="3"/>
  <c r="N65" i="3"/>
  <c r="M65" i="3"/>
  <c r="L65" i="3"/>
  <c r="K65" i="3"/>
  <c r="P64" i="3"/>
  <c r="O64" i="3"/>
  <c r="N64" i="3"/>
  <c r="M64" i="3"/>
  <c r="L64" i="3"/>
  <c r="K64" i="3"/>
  <c r="P63" i="3"/>
  <c r="O63" i="3"/>
  <c r="N63" i="3"/>
  <c r="M63" i="3"/>
  <c r="L63" i="3"/>
  <c r="K63" i="3"/>
  <c r="P62" i="3"/>
  <c r="O62" i="3"/>
  <c r="N62" i="3"/>
  <c r="M62" i="3"/>
  <c r="L62" i="3"/>
  <c r="K62" i="3"/>
  <c r="P61" i="3"/>
  <c r="O61" i="3"/>
  <c r="N61" i="3"/>
  <c r="M61" i="3"/>
  <c r="L61" i="3"/>
  <c r="K61" i="3"/>
  <c r="P60" i="3"/>
  <c r="O60" i="3"/>
  <c r="N60" i="3"/>
  <c r="M60" i="3"/>
  <c r="L60" i="3"/>
  <c r="K60" i="3"/>
  <c r="P59" i="3"/>
  <c r="O59" i="3"/>
  <c r="N59" i="3"/>
  <c r="M59" i="3"/>
  <c r="L59" i="3"/>
  <c r="K59" i="3"/>
  <c r="P58" i="3"/>
  <c r="O58" i="3"/>
  <c r="N58" i="3"/>
  <c r="M58" i="3"/>
  <c r="L58" i="3"/>
  <c r="K58" i="3"/>
  <c r="P57" i="3"/>
  <c r="O57" i="3"/>
  <c r="N57" i="3"/>
  <c r="M57" i="3"/>
  <c r="L57" i="3"/>
  <c r="K57" i="3"/>
  <c r="P56" i="3"/>
  <c r="O56" i="3"/>
  <c r="N56" i="3"/>
  <c r="M56" i="3"/>
  <c r="L56" i="3"/>
  <c r="K56" i="3"/>
  <c r="P55" i="3"/>
  <c r="O55" i="3"/>
  <c r="N55" i="3"/>
  <c r="M55" i="3"/>
  <c r="L55" i="3"/>
  <c r="K55" i="3"/>
  <c r="P54" i="3"/>
  <c r="O54" i="3"/>
  <c r="N54" i="3"/>
  <c r="M54" i="3"/>
  <c r="L54" i="3"/>
  <c r="K54" i="3"/>
  <c r="P53" i="3"/>
  <c r="O53" i="3"/>
  <c r="N53" i="3"/>
  <c r="M53" i="3"/>
  <c r="L53" i="3"/>
  <c r="K53" i="3"/>
  <c r="P52" i="3"/>
  <c r="O52" i="3"/>
  <c r="N52" i="3"/>
  <c r="M52" i="3"/>
  <c r="L52" i="3"/>
  <c r="K52" i="3"/>
  <c r="P51" i="3"/>
  <c r="O51" i="3"/>
  <c r="N51" i="3"/>
  <c r="M51" i="3"/>
  <c r="L51" i="3"/>
  <c r="K51" i="3"/>
  <c r="P50" i="3"/>
  <c r="O50" i="3"/>
  <c r="N50" i="3"/>
  <c r="M50" i="3"/>
  <c r="L50" i="3"/>
  <c r="K50" i="3"/>
  <c r="P49" i="3"/>
  <c r="O49" i="3"/>
  <c r="N49" i="3"/>
  <c r="M49" i="3"/>
  <c r="L49" i="3"/>
  <c r="K49" i="3"/>
  <c r="P48" i="3"/>
  <c r="O48" i="3"/>
  <c r="N48" i="3"/>
  <c r="M48" i="3"/>
  <c r="L48" i="3"/>
  <c r="K48" i="3"/>
  <c r="P47" i="3"/>
  <c r="O47" i="3"/>
  <c r="N47" i="3"/>
  <c r="M47" i="3"/>
  <c r="L47" i="3"/>
  <c r="K47" i="3"/>
  <c r="P46" i="3"/>
  <c r="O46" i="3"/>
  <c r="N46" i="3"/>
  <c r="M46" i="3"/>
  <c r="L46" i="3"/>
  <c r="K46" i="3"/>
  <c r="P45" i="3"/>
  <c r="O45" i="3"/>
  <c r="N45" i="3"/>
  <c r="M45" i="3"/>
  <c r="L45" i="3"/>
  <c r="K45" i="3"/>
  <c r="P44" i="3"/>
  <c r="O44" i="3"/>
  <c r="N44" i="3"/>
  <c r="M44" i="3"/>
  <c r="L44" i="3"/>
  <c r="K44" i="3"/>
  <c r="P43" i="3"/>
  <c r="O43" i="3"/>
  <c r="N43" i="3"/>
  <c r="M43" i="3"/>
  <c r="L43" i="3"/>
  <c r="K43" i="3"/>
  <c r="P42" i="3"/>
  <c r="O42" i="3"/>
  <c r="N42" i="3"/>
  <c r="M42" i="3"/>
  <c r="L42" i="3"/>
  <c r="K42" i="3"/>
  <c r="P41" i="3"/>
  <c r="O41" i="3"/>
  <c r="N41" i="3"/>
  <c r="M41" i="3"/>
  <c r="L41" i="3"/>
  <c r="K41" i="3"/>
  <c r="P40" i="3"/>
  <c r="O40" i="3"/>
  <c r="N40" i="3"/>
  <c r="M40" i="3"/>
  <c r="L40" i="3"/>
  <c r="K40" i="3"/>
  <c r="P39" i="3"/>
  <c r="O39" i="3"/>
  <c r="N39" i="3"/>
  <c r="M39" i="3"/>
  <c r="L39" i="3"/>
  <c r="K39" i="3"/>
  <c r="P38" i="3"/>
  <c r="O38" i="3"/>
  <c r="N38" i="3"/>
  <c r="M38" i="3"/>
  <c r="L38" i="3"/>
  <c r="K38" i="3"/>
  <c r="P37" i="3"/>
  <c r="O37" i="3"/>
  <c r="N37" i="3"/>
  <c r="M37" i="3"/>
  <c r="L37" i="3"/>
  <c r="K37" i="3"/>
  <c r="P36" i="3"/>
  <c r="O36" i="3"/>
  <c r="N36" i="3"/>
  <c r="M36" i="3"/>
  <c r="L36" i="3"/>
  <c r="K36" i="3"/>
  <c r="P35" i="3"/>
  <c r="O35" i="3"/>
  <c r="N35" i="3"/>
  <c r="M35" i="3"/>
  <c r="L35" i="3"/>
  <c r="K35" i="3"/>
  <c r="P34" i="3"/>
  <c r="O34" i="3"/>
  <c r="N34" i="3"/>
  <c r="M34" i="3"/>
  <c r="L34" i="3"/>
  <c r="K34" i="3"/>
  <c r="P33" i="3"/>
  <c r="O33" i="3"/>
  <c r="N33" i="3"/>
  <c r="M33" i="3"/>
  <c r="L33" i="3"/>
  <c r="K33" i="3"/>
  <c r="P32" i="3"/>
  <c r="O32" i="3"/>
  <c r="N32" i="3"/>
  <c r="M32" i="3"/>
  <c r="L32" i="3"/>
  <c r="K32" i="3"/>
  <c r="P31" i="3"/>
  <c r="O31" i="3"/>
  <c r="N31" i="3"/>
  <c r="M31" i="3"/>
  <c r="L31" i="3"/>
  <c r="K31" i="3"/>
  <c r="P30" i="3"/>
  <c r="O30" i="3"/>
  <c r="N30" i="3"/>
  <c r="M30" i="3"/>
  <c r="L30" i="3"/>
  <c r="K30" i="3"/>
  <c r="P29" i="3"/>
  <c r="O29" i="3"/>
  <c r="N29" i="3"/>
  <c r="M29" i="3"/>
  <c r="L29" i="3"/>
  <c r="K29" i="3"/>
  <c r="P28" i="3"/>
  <c r="O28" i="3"/>
  <c r="N28" i="3"/>
  <c r="M28" i="3"/>
  <c r="L28" i="3"/>
  <c r="K28" i="3"/>
  <c r="P27" i="3"/>
  <c r="O27" i="3"/>
  <c r="N27" i="3"/>
  <c r="M27" i="3"/>
  <c r="L27" i="3"/>
  <c r="K27" i="3"/>
  <c r="P26" i="3"/>
  <c r="O26" i="3"/>
  <c r="N26" i="3"/>
  <c r="M26" i="3"/>
  <c r="L26" i="3"/>
  <c r="K26" i="3"/>
  <c r="P25" i="3"/>
  <c r="O25" i="3"/>
  <c r="N25" i="3"/>
  <c r="M25" i="3"/>
  <c r="L25" i="3"/>
  <c r="K25" i="3"/>
  <c r="P24" i="3"/>
  <c r="O24" i="3"/>
  <c r="N24" i="3"/>
  <c r="M24" i="3"/>
  <c r="L24" i="3"/>
  <c r="K24" i="3"/>
  <c r="P23" i="3"/>
  <c r="O23" i="3"/>
  <c r="N23" i="3"/>
  <c r="M23" i="3"/>
  <c r="L23" i="3"/>
  <c r="K23" i="3"/>
  <c r="P22" i="3"/>
  <c r="O22" i="3"/>
  <c r="N22" i="3"/>
  <c r="M22" i="3"/>
  <c r="L22" i="3"/>
  <c r="K22" i="3"/>
  <c r="P21" i="3"/>
  <c r="O21" i="3"/>
  <c r="N21" i="3"/>
  <c r="M21" i="3"/>
  <c r="L21" i="3"/>
  <c r="K21" i="3"/>
  <c r="P20" i="3"/>
  <c r="O20" i="3"/>
  <c r="N20" i="3"/>
  <c r="M20" i="3"/>
  <c r="L20" i="3"/>
  <c r="K20" i="3"/>
  <c r="P19" i="3"/>
  <c r="O19" i="3"/>
  <c r="N19" i="3"/>
  <c r="M19" i="3"/>
  <c r="L19" i="3"/>
  <c r="K19" i="3"/>
  <c r="P18" i="3"/>
  <c r="O18" i="3"/>
  <c r="N18" i="3"/>
  <c r="M18" i="3"/>
  <c r="L18" i="3"/>
  <c r="K18" i="3"/>
  <c r="P17" i="3"/>
  <c r="O17" i="3"/>
  <c r="N17" i="3"/>
  <c r="M17" i="3"/>
  <c r="L17" i="3"/>
  <c r="K17" i="3"/>
  <c r="P16" i="3"/>
  <c r="O16" i="3"/>
  <c r="N16" i="3"/>
  <c r="M16" i="3"/>
  <c r="L16" i="3"/>
  <c r="K16" i="3"/>
  <c r="P15" i="3"/>
  <c r="O15" i="3"/>
  <c r="N15" i="3"/>
  <c r="M15" i="3"/>
  <c r="L15" i="3"/>
  <c r="K15" i="3"/>
  <c r="P14" i="3"/>
  <c r="O14" i="3"/>
  <c r="N14" i="3"/>
  <c r="M14" i="3"/>
  <c r="L14" i="3"/>
  <c r="K14" i="3"/>
  <c r="P13" i="3"/>
  <c r="O13" i="3"/>
  <c r="N13" i="3"/>
  <c r="M13" i="3"/>
  <c r="L13" i="3"/>
  <c r="K13" i="3"/>
  <c r="P12" i="3"/>
  <c r="O12" i="3"/>
  <c r="N12" i="3"/>
  <c r="M12" i="3"/>
  <c r="L12" i="3"/>
  <c r="K12" i="3"/>
  <c r="P11" i="3"/>
  <c r="O11" i="3"/>
  <c r="N11" i="3"/>
  <c r="M11" i="3"/>
  <c r="L11" i="3"/>
  <c r="K11" i="3"/>
  <c r="P10" i="3"/>
  <c r="O10" i="3"/>
  <c r="N10" i="3"/>
  <c r="M10" i="3"/>
  <c r="L10" i="3"/>
  <c r="K10" i="3"/>
  <c r="P9" i="3"/>
  <c r="O9" i="3"/>
  <c r="N9" i="3"/>
  <c r="M9" i="3"/>
  <c r="L9" i="3"/>
  <c r="K9" i="3"/>
  <c r="P8" i="3"/>
  <c r="O8" i="3"/>
  <c r="N8" i="3"/>
  <c r="M8" i="3"/>
  <c r="L8" i="3"/>
  <c r="K8" i="3"/>
  <c r="P7" i="3"/>
  <c r="O7" i="3"/>
  <c r="N7" i="3"/>
  <c r="M7" i="3"/>
  <c r="L7" i="3"/>
  <c r="K7" i="3"/>
  <c r="P6" i="3"/>
  <c r="O6" i="3"/>
  <c r="N6" i="3"/>
  <c r="M6" i="3"/>
  <c r="L6" i="3"/>
  <c r="K6" i="3"/>
  <c r="P5" i="3"/>
  <c r="O5" i="3"/>
  <c r="N5" i="3"/>
  <c r="M5" i="3"/>
  <c r="L5" i="3"/>
  <c r="K5" i="3"/>
  <c r="P4" i="3"/>
  <c r="O4" i="3"/>
  <c r="N4" i="3"/>
  <c r="M4" i="3"/>
  <c r="L4" i="3"/>
  <c r="K4" i="3"/>
  <c r="P3" i="3"/>
  <c r="O3" i="3"/>
  <c r="N3" i="3"/>
  <c r="M3" i="3"/>
  <c r="L3" i="3"/>
  <c r="K3" i="3"/>
  <c r="P2" i="3"/>
  <c r="O2" i="3"/>
  <c r="N2" i="3"/>
  <c r="M2" i="3"/>
  <c r="L2" i="3"/>
  <c r="K2" i="3"/>
  <c r="Q3" i="5"/>
  <c r="L1" i="5"/>
  <c r="K1" i="5"/>
  <c r="J1" i="5"/>
  <c r="S3" i="5" l="1"/>
  <c r="G1011" i="5"/>
  <c r="G1010" i="5"/>
  <c r="G1009" i="5"/>
  <c r="G1008" i="5" a="1"/>
  <c r="G1008" i="5" s="1"/>
  <c r="G1007" i="5" a="1"/>
  <c r="G1007" i="5" s="1"/>
  <c r="G1006" i="5" a="1"/>
  <c r="G1006" i="5" s="1"/>
  <c r="G1005" i="5" a="1"/>
  <c r="G1005" i="5" s="1"/>
  <c r="G1004" i="5" a="1"/>
  <c r="G1004" i="5" s="1"/>
  <c r="G1003" i="5" a="1"/>
  <c r="G1003" i="5" s="1"/>
  <c r="G1002" i="5" a="1"/>
  <c r="G1002" i="5" s="1"/>
  <c r="G1001" i="5" a="1"/>
  <c r="G1001" i="5" s="1"/>
  <c r="G1000" i="5" a="1"/>
  <c r="G1000" i="5" s="1"/>
  <c r="G999" i="5" a="1"/>
  <c r="G999" i="5" s="1"/>
  <c r="G998" i="5" a="1"/>
  <c r="G998" i="5" s="1"/>
  <c r="G997" i="5" a="1"/>
  <c r="G997" i="5" s="1"/>
  <c r="G996" i="5" a="1"/>
  <c r="G996" i="5" s="1"/>
  <c r="G995" i="5" a="1"/>
  <c r="G995" i="5" s="1"/>
  <c r="G994" i="5" a="1"/>
  <c r="G994" i="5" s="1"/>
  <c r="G993" i="5" a="1"/>
  <c r="G993" i="5" s="1"/>
  <c r="G992" i="5" a="1"/>
  <c r="G992" i="5" s="1"/>
  <c r="G991" i="5" a="1"/>
  <c r="G991" i="5" s="1"/>
  <c r="G990" i="5" a="1"/>
  <c r="G990" i="5" s="1"/>
  <c r="G989" i="5" a="1"/>
  <c r="G989" i="5" s="1"/>
  <c r="G988" i="5" a="1"/>
  <c r="G988" i="5" s="1"/>
  <c r="G987" i="5" a="1"/>
  <c r="G987" i="5" s="1"/>
  <c r="G986" i="5" a="1"/>
  <c r="G986" i="5" s="1"/>
  <c r="G985" i="5" a="1"/>
  <c r="G985" i="5" s="1"/>
  <c r="G984" i="5" a="1"/>
  <c r="G984" i="5" s="1"/>
  <c r="G983" i="5" a="1"/>
  <c r="G983" i="5" s="1"/>
  <c r="G982" i="5" a="1"/>
  <c r="G982" i="5" s="1"/>
  <c r="G981" i="5" a="1"/>
  <c r="G981" i="5" s="1"/>
  <c r="G980" i="5" a="1"/>
  <c r="G980" i="5" s="1"/>
  <c r="G979" i="5" a="1"/>
  <c r="G979" i="5" s="1"/>
  <c r="G978" i="5" a="1"/>
  <c r="G978" i="5" s="1"/>
  <c r="G977" i="5" a="1"/>
  <c r="G977" i="5" s="1"/>
  <c r="G976" i="5" a="1"/>
  <c r="G976" i="5" s="1"/>
  <c r="G975" i="5" a="1"/>
  <c r="G975" i="5" s="1"/>
  <c r="G974" i="5" a="1"/>
  <c r="G974" i="5" s="1"/>
  <c r="G973" i="5" a="1"/>
  <c r="G973" i="5" s="1"/>
  <c r="G972" i="5" a="1"/>
  <c r="G972" i="5" s="1"/>
  <c r="G971" i="5" a="1"/>
  <c r="G971" i="5" s="1"/>
  <c r="G970" i="5" a="1"/>
  <c r="G970" i="5" s="1"/>
  <c r="G969" i="5" a="1"/>
  <c r="G969" i="5" s="1"/>
  <c r="G968" i="5" a="1"/>
  <c r="G968" i="5" s="1"/>
  <c r="G967" i="5" a="1"/>
  <c r="G967" i="5" s="1"/>
  <c r="G966" i="5" a="1"/>
  <c r="G966" i="5" s="1"/>
  <c r="G965" i="5" a="1"/>
  <c r="G965" i="5" s="1"/>
  <c r="G964" i="5" a="1"/>
  <c r="G964" i="5" s="1"/>
  <c r="G963" i="5" a="1"/>
  <c r="G963" i="5" s="1"/>
  <c r="G962" i="5" a="1"/>
  <c r="G962" i="5" s="1"/>
  <c r="G961" i="5" a="1"/>
  <c r="G961" i="5" s="1"/>
  <c r="G960" i="5" a="1"/>
  <c r="G960" i="5" s="1"/>
  <c r="G959" i="5" a="1"/>
  <c r="G959" i="5" s="1"/>
  <c r="G958" i="5" a="1"/>
  <c r="G958" i="5" s="1"/>
  <c r="G957" i="5" a="1"/>
  <c r="G957" i="5" s="1"/>
  <c r="G956" i="5" a="1"/>
  <c r="G956" i="5" s="1"/>
  <c r="G955" i="5" a="1"/>
  <c r="G955" i="5" s="1"/>
  <c r="G954" i="5" a="1"/>
  <c r="G954" i="5" s="1"/>
  <c r="G953" i="5" a="1"/>
  <c r="G953" i="5" s="1"/>
  <c r="G952" i="5" a="1"/>
  <c r="G952" i="5" s="1"/>
  <c r="G951" i="5" a="1"/>
  <c r="G951" i="5" s="1"/>
  <c r="G950" i="5" a="1"/>
  <c r="G950" i="5" s="1"/>
  <c r="G949" i="5" a="1"/>
  <c r="G949" i="5" s="1"/>
  <c r="G948" i="5" a="1"/>
  <c r="G948" i="5" s="1"/>
  <c r="G947" i="5" a="1"/>
  <c r="G947" i="5" s="1"/>
  <c r="G946" i="5" a="1"/>
  <c r="G946" i="5" s="1"/>
  <c r="G945" i="5" a="1"/>
  <c r="G945" i="5" s="1"/>
  <c r="G944" i="5" a="1"/>
  <c r="G944" i="5" s="1"/>
  <c r="G943" i="5" a="1"/>
  <c r="G943" i="5" s="1"/>
  <c r="G942" i="5" a="1"/>
  <c r="G942" i="5" s="1"/>
  <c r="G941" i="5" a="1"/>
  <c r="G941" i="5" s="1"/>
  <c r="G940" i="5" a="1"/>
  <c r="G940" i="5" s="1"/>
  <c r="G939" i="5" a="1"/>
  <c r="G939" i="5" s="1"/>
  <c r="G938" i="5" a="1"/>
  <c r="G938" i="5" s="1"/>
  <c r="G937" i="5" a="1"/>
  <c r="G937" i="5" s="1"/>
  <c r="G936" i="5" a="1"/>
  <c r="G936" i="5" s="1"/>
  <c r="G935" i="5" a="1"/>
  <c r="G935" i="5" s="1"/>
  <c r="G934" i="5" a="1"/>
  <c r="G934" i="5" s="1"/>
  <c r="G933" i="5" a="1"/>
  <c r="G933" i="5" s="1"/>
  <c r="G932" i="5" a="1"/>
  <c r="G932" i="5" s="1"/>
  <c r="G931" i="5" a="1"/>
  <c r="G931" i="5" s="1"/>
  <c r="G930" i="5" a="1"/>
  <c r="G930" i="5" s="1"/>
  <c r="G929" i="5" a="1"/>
  <c r="G929" i="5" s="1"/>
  <c r="G928" i="5" a="1"/>
  <c r="G928" i="5" s="1"/>
  <c r="G927" i="5" a="1"/>
  <c r="G927" i="5" s="1"/>
  <c r="G926" i="5" a="1"/>
  <c r="G926" i="5" s="1"/>
  <c r="G925" i="5" a="1"/>
  <c r="G925" i="5" s="1"/>
  <c r="G924" i="5" a="1"/>
  <c r="G924" i="5" s="1"/>
  <c r="G923" i="5" a="1"/>
  <c r="G923" i="5" s="1"/>
  <c r="G922" i="5" a="1"/>
  <c r="G922" i="5" s="1"/>
  <c r="G921" i="5" a="1"/>
  <c r="G921" i="5" s="1"/>
  <c r="G920" i="5" a="1"/>
  <c r="G920" i="5" s="1"/>
  <c r="G919" i="5" a="1"/>
  <c r="G919" i="5" s="1"/>
  <c r="G918" i="5" a="1"/>
  <c r="G918" i="5" s="1"/>
  <c r="G917" i="5" a="1"/>
  <c r="G917" i="5" s="1"/>
  <c r="G916" i="5" a="1"/>
  <c r="G916" i="5" s="1"/>
  <c r="G915" i="5" a="1"/>
  <c r="G915" i="5" s="1"/>
  <c r="G914" i="5" a="1"/>
  <c r="G914" i="5" s="1"/>
  <c r="G913" i="5" a="1"/>
  <c r="G913" i="5" s="1"/>
  <c r="G912" i="5" a="1"/>
  <c r="G912" i="5" s="1"/>
  <c r="G911" i="5" a="1"/>
  <c r="G911" i="5" s="1"/>
  <c r="G910" i="5" a="1"/>
  <c r="G910" i="5" s="1"/>
  <c r="G909" i="5" a="1"/>
  <c r="G909" i="5" s="1"/>
  <c r="G908" i="5" a="1"/>
  <c r="G908" i="5" s="1"/>
  <c r="G907" i="5" a="1"/>
  <c r="G907" i="5" s="1"/>
  <c r="G906" i="5" a="1"/>
  <c r="G906" i="5" s="1"/>
  <c r="G905" i="5" a="1"/>
  <c r="G905" i="5" s="1"/>
  <c r="G904" i="5" a="1"/>
  <c r="G904" i="5" s="1"/>
  <c r="G903" i="5" a="1"/>
  <c r="G903" i="5" s="1"/>
  <c r="G902" i="5" a="1"/>
  <c r="G902" i="5" s="1"/>
  <c r="G901" i="5" a="1"/>
  <c r="G901" i="5" s="1"/>
  <c r="G900" i="5" a="1"/>
  <c r="G900" i="5" s="1"/>
  <c r="G899" i="5" a="1"/>
  <c r="G899" i="5" s="1"/>
  <c r="G898" i="5" a="1"/>
  <c r="G898" i="5" s="1"/>
  <c r="G897" i="5" a="1"/>
  <c r="G897" i="5" s="1"/>
  <c r="G896" i="5" a="1"/>
  <c r="G896" i="5" s="1"/>
  <c r="G895" i="5" a="1"/>
  <c r="G895" i="5" s="1"/>
  <c r="G894" i="5" a="1"/>
  <c r="G894" i="5" s="1"/>
  <c r="G893" i="5" a="1"/>
  <c r="G893" i="5" s="1"/>
  <c r="G892" i="5" a="1"/>
  <c r="G892" i="5" s="1"/>
  <c r="G891" i="5" a="1"/>
  <c r="G891" i="5" s="1"/>
  <c r="G890" i="5" a="1"/>
  <c r="G890" i="5" s="1"/>
  <c r="G889" i="5" a="1"/>
  <c r="G889" i="5" s="1"/>
  <c r="G888" i="5" a="1"/>
  <c r="G888" i="5" s="1"/>
  <c r="G887" i="5" a="1"/>
  <c r="G887" i="5" s="1"/>
  <c r="G886" i="5" a="1"/>
  <c r="G886" i="5" s="1"/>
  <c r="G885" i="5" a="1"/>
  <c r="G885" i="5" s="1"/>
  <c r="G884" i="5" a="1"/>
  <c r="G884" i="5" s="1"/>
  <c r="G883" i="5" a="1"/>
  <c r="G883" i="5" s="1"/>
  <c r="G882" i="5" a="1"/>
  <c r="G882" i="5" s="1"/>
  <c r="G881" i="5" a="1"/>
  <c r="G881" i="5" s="1"/>
  <c r="G880" i="5" a="1"/>
  <c r="G880" i="5" s="1"/>
  <c r="G879" i="5" a="1"/>
  <c r="G879" i="5" s="1"/>
  <c r="G878" i="5" a="1"/>
  <c r="G878" i="5" s="1"/>
  <c r="G877" i="5" a="1"/>
  <c r="G877" i="5" s="1"/>
  <c r="G876" i="5" a="1"/>
  <c r="G876" i="5" s="1"/>
  <c r="G875" i="5" a="1"/>
  <c r="G875" i="5" s="1"/>
  <c r="G874" i="5" a="1"/>
  <c r="G874" i="5" s="1"/>
  <c r="G873" i="5" a="1"/>
  <c r="G873" i="5" s="1"/>
  <c r="G872" i="5" a="1"/>
  <c r="G872" i="5" s="1"/>
  <c r="G871" i="5" a="1"/>
  <c r="G871" i="5" s="1"/>
  <c r="G870" i="5" a="1"/>
  <c r="G870" i="5" s="1"/>
  <c r="G869" i="5" a="1"/>
  <c r="G869" i="5" s="1"/>
  <c r="G868" i="5" a="1"/>
  <c r="G868" i="5" s="1"/>
  <c r="G867" i="5" a="1"/>
  <c r="G867" i="5" s="1"/>
  <c r="G866" i="5" a="1"/>
  <c r="G866" i="5" s="1"/>
  <c r="G865" i="5" a="1"/>
  <c r="G865" i="5" s="1"/>
  <c r="G864" i="5" a="1"/>
  <c r="G864" i="5" s="1"/>
  <c r="G863" i="5" a="1"/>
  <c r="G863" i="5" s="1"/>
  <c r="G862" i="5" a="1"/>
  <c r="G862" i="5" s="1"/>
  <c r="G861" i="5" a="1"/>
  <c r="G861" i="5" s="1"/>
  <c r="G860" i="5" a="1"/>
  <c r="G860" i="5" s="1"/>
  <c r="G859" i="5" a="1"/>
  <c r="G859" i="5" s="1"/>
  <c r="G858" i="5" a="1"/>
  <c r="G858" i="5" s="1"/>
  <c r="G857" i="5" a="1"/>
  <c r="G857" i="5" s="1"/>
  <c r="G856" i="5" a="1"/>
  <c r="G856" i="5" s="1"/>
  <c r="G855" i="5" a="1"/>
  <c r="G855" i="5" s="1"/>
  <c r="G854" i="5" a="1"/>
  <c r="G854" i="5" s="1"/>
  <c r="G853" i="5" a="1"/>
  <c r="G853" i="5" s="1"/>
  <c r="G852" i="5" a="1"/>
  <c r="G852" i="5" s="1"/>
  <c r="G851" i="5" a="1"/>
  <c r="G851" i="5" s="1"/>
  <c r="G850" i="5" a="1"/>
  <c r="G850" i="5" s="1"/>
  <c r="G849" i="5" a="1"/>
  <c r="G849" i="5" s="1"/>
  <c r="G848" i="5" a="1"/>
  <c r="G848" i="5" s="1"/>
  <c r="G847" i="5" a="1"/>
  <c r="G847" i="5" s="1"/>
  <c r="G846" i="5" a="1"/>
  <c r="G846" i="5" s="1"/>
  <c r="G845" i="5" a="1"/>
  <c r="G845" i="5" s="1"/>
  <c r="G844" i="5" a="1"/>
  <c r="G844" i="5" s="1"/>
  <c r="G843" i="5" a="1"/>
  <c r="G843" i="5" s="1"/>
  <c r="G842" i="5" a="1"/>
  <c r="G842" i="5" s="1"/>
  <c r="G841" i="5" a="1"/>
  <c r="G841" i="5" s="1"/>
  <c r="G840" i="5" a="1"/>
  <c r="G840" i="5" s="1"/>
  <c r="G839" i="5" a="1"/>
  <c r="G839" i="5" s="1"/>
  <c r="G838" i="5" a="1"/>
  <c r="G838" i="5" s="1"/>
  <c r="G837" i="5" a="1"/>
  <c r="G837" i="5" s="1"/>
  <c r="G836" i="5" a="1"/>
  <c r="G836" i="5" s="1"/>
  <c r="G835" i="5" a="1"/>
  <c r="G835" i="5" s="1"/>
  <c r="G834" i="5" a="1"/>
  <c r="G834" i="5" s="1"/>
  <c r="G833" i="5" a="1"/>
  <c r="G833" i="5" s="1"/>
  <c r="G832" i="5" a="1"/>
  <c r="G832" i="5" s="1"/>
  <c r="G831" i="5" a="1"/>
  <c r="G831" i="5" s="1"/>
  <c r="G830" i="5" a="1"/>
  <c r="G830" i="5" s="1"/>
  <c r="G829" i="5" a="1"/>
  <c r="G829" i="5" s="1"/>
  <c r="G828" i="5" a="1"/>
  <c r="G828" i="5" s="1"/>
  <c r="G827" i="5" a="1"/>
  <c r="G827" i="5" s="1"/>
  <c r="G826" i="5" a="1"/>
  <c r="G826" i="5" s="1"/>
  <c r="G825" i="5" a="1"/>
  <c r="G825" i="5" s="1"/>
  <c r="G824" i="5" a="1"/>
  <c r="G824" i="5" s="1"/>
  <c r="G823" i="5" a="1"/>
  <c r="G823" i="5" s="1"/>
  <c r="G822" i="5" a="1"/>
  <c r="G822" i="5" s="1"/>
  <c r="G821" i="5" a="1"/>
  <c r="G821" i="5" s="1"/>
  <c r="G820" i="5" a="1"/>
  <c r="G820" i="5" s="1"/>
  <c r="G819" i="5" a="1"/>
  <c r="G819" i="5" s="1"/>
  <c r="G818" i="5" a="1"/>
  <c r="G818" i="5" s="1"/>
  <c r="G817" i="5" a="1"/>
  <c r="G817" i="5" s="1"/>
  <c r="G816" i="5" a="1"/>
  <c r="G816" i="5" s="1"/>
  <c r="G815" i="5" a="1"/>
  <c r="G815" i="5" s="1"/>
  <c r="G814" i="5" a="1"/>
  <c r="G814" i="5" s="1"/>
  <c r="G813" i="5" a="1"/>
  <c r="G813" i="5" s="1"/>
  <c r="G812" i="5" a="1"/>
  <c r="G812" i="5" s="1"/>
  <c r="G811" i="5" a="1"/>
  <c r="G811" i="5" s="1"/>
  <c r="G810" i="5" a="1"/>
  <c r="G810" i="5" s="1"/>
  <c r="G809" i="5" a="1"/>
  <c r="G809" i="5" s="1"/>
  <c r="G808" i="5" a="1"/>
  <c r="G808" i="5" s="1"/>
  <c r="G807" i="5" a="1"/>
  <c r="G807" i="5" s="1"/>
  <c r="G806" i="5" a="1"/>
  <c r="G806" i="5" s="1"/>
  <c r="G805" i="5" a="1"/>
  <c r="G805" i="5" s="1"/>
  <c r="G804" i="5" a="1"/>
  <c r="G804" i="5" s="1"/>
  <c r="G803" i="5" a="1"/>
  <c r="G803" i="5" s="1"/>
  <c r="G802" i="5" a="1"/>
  <c r="G802" i="5" s="1"/>
  <c r="G801" i="5" a="1"/>
  <c r="G801" i="5" s="1"/>
  <c r="G800" i="5" a="1"/>
  <c r="G800" i="5" s="1"/>
  <c r="G799" i="5" a="1"/>
  <c r="G799" i="5" s="1"/>
  <c r="G798" i="5" a="1"/>
  <c r="G798" i="5" s="1"/>
  <c r="G797" i="5" a="1"/>
  <c r="G797" i="5" s="1"/>
  <c r="G796" i="5" a="1"/>
  <c r="G796" i="5" s="1"/>
  <c r="G795" i="5" a="1"/>
  <c r="G795" i="5" s="1"/>
  <c r="G794" i="5" a="1"/>
  <c r="G794" i="5" s="1"/>
  <c r="G793" i="5" a="1"/>
  <c r="G793" i="5" s="1"/>
  <c r="G792" i="5" a="1"/>
  <c r="G792" i="5" s="1"/>
  <c r="G791" i="5" a="1"/>
  <c r="G791" i="5" s="1"/>
  <c r="G790" i="5" a="1"/>
  <c r="G790" i="5" s="1"/>
  <c r="G789" i="5" a="1"/>
  <c r="G789" i="5" s="1"/>
  <c r="G788" i="5" a="1"/>
  <c r="G788" i="5" s="1"/>
  <c r="G787" i="5" a="1"/>
  <c r="G787" i="5" s="1"/>
  <c r="G786" i="5" a="1"/>
  <c r="G786" i="5" s="1"/>
  <c r="G785" i="5" a="1"/>
  <c r="G785" i="5" s="1"/>
  <c r="G784" i="5" a="1"/>
  <c r="G784" i="5" s="1"/>
  <c r="G783" i="5" a="1"/>
  <c r="G783" i="5" s="1"/>
  <c r="G782" i="5" a="1"/>
  <c r="G782" i="5" s="1"/>
  <c r="G781" i="5" a="1"/>
  <c r="G781" i="5" s="1"/>
  <c r="G780" i="5" a="1"/>
  <c r="G780" i="5" s="1"/>
  <c r="G779" i="5" a="1"/>
  <c r="G779" i="5" s="1"/>
  <c r="G778" i="5" a="1"/>
  <c r="G778" i="5" s="1"/>
  <c r="G777" i="5" a="1"/>
  <c r="G777" i="5" s="1"/>
  <c r="G776" i="5" a="1"/>
  <c r="G776" i="5" s="1"/>
  <c r="G775" i="5" a="1"/>
  <c r="G775" i="5" s="1"/>
  <c r="G774" i="5" a="1"/>
  <c r="G774" i="5" s="1"/>
  <c r="G773" i="5" a="1"/>
  <c r="G773" i="5" s="1"/>
  <c r="G772" i="5" a="1"/>
  <c r="G772" i="5" s="1"/>
  <c r="G771" i="5" a="1"/>
  <c r="G771" i="5" s="1"/>
  <c r="G770" i="5" a="1"/>
  <c r="G770" i="5" s="1"/>
  <c r="G769" i="5" a="1"/>
  <c r="G769" i="5" s="1"/>
  <c r="G768" i="5" a="1"/>
  <c r="G768" i="5" s="1"/>
  <c r="G767" i="5" a="1"/>
  <c r="G767" i="5" s="1"/>
  <c r="G766" i="5" a="1"/>
  <c r="G766" i="5" s="1"/>
  <c r="G765" i="5" a="1"/>
  <c r="G765" i="5" s="1"/>
  <c r="G764" i="5" a="1"/>
  <c r="G764" i="5" s="1"/>
  <c r="G763" i="5" a="1"/>
  <c r="G763" i="5" s="1"/>
  <c r="G762" i="5" a="1"/>
  <c r="G762" i="5" s="1"/>
  <c r="G761" i="5" a="1"/>
  <c r="G761" i="5" s="1"/>
  <c r="G760" i="5" a="1"/>
  <c r="G760" i="5" s="1"/>
  <c r="G759" i="5" a="1"/>
  <c r="G759" i="5" s="1"/>
  <c r="G758" i="5" a="1"/>
  <c r="G758" i="5" s="1"/>
  <c r="G757" i="5" a="1"/>
  <c r="G757" i="5" s="1"/>
  <c r="G756" i="5" a="1"/>
  <c r="G756" i="5" s="1"/>
  <c r="G755" i="5" a="1"/>
  <c r="G755" i="5" s="1"/>
  <c r="G754" i="5" a="1"/>
  <c r="G754" i="5" s="1"/>
  <c r="G753" i="5" a="1"/>
  <c r="G753" i="5" s="1"/>
  <c r="G752" i="5" a="1"/>
  <c r="G752" i="5" s="1"/>
  <c r="G751" i="5" a="1"/>
  <c r="G751" i="5" s="1"/>
  <c r="G750" i="5" a="1"/>
  <c r="G750" i="5" s="1"/>
  <c r="G749" i="5" a="1"/>
  <c r="G749" i="5" s="1"/>
  <c r="G748" i="5" a="1"/>
  <c r="G748" i="5" s="1"/>
  <c r="G747" i="5" a="1"/>
  <c r="G747" i="5" s="1"/>
  <c r="G746" i="5" a="1"/>
  <c r="G746" i="5" s="1"/>
  <c r="G745" i="5" a="1"/>
  <c r="G745" i="5" s="1"/>
  <c r="G744" i="5" a="1"/>
  <c r="G744" i="5" s="1"/>
  <c r="G743" i="5" a="1"/>
  <c r="G743" i="5" s="1"/>
  <c r="G742" i="5" a="1"/>
  <c r="G742" i="5" s="1"/>
  <c r="G741" i="5" a="1"/>
  <c r="G741" i="5" s="1"/>
  <c r="G740" i="5" a="1"/>
  <c r="G740" i="5" s="1"/>
  <c r="G739" i="5" a="1"/>
  <c r="G739" i="5" s="1"/>
  <c r="G738" i="5" a="1"/>
  <c r="G738" i="5" s="1"/>
  <c r="G737" i="5" a="1"/>
  <c r="G737" i="5" s="1"/>
  <c r="G736" i="5" a="1"/>
  <c r="G736" i="5" s="1"/>
  <c r="G735" i="5" a="1"/>
  <c r="G735" i="5" s="1"/>
  <c r="G734" i="5" a="1"/>
  <c r="G734" i="5" s="1"/>
  <c r="G733" i="5" a="1"/>
  <c r="G733" i="5" s="1"/>
  <c r="G732" i="5" a="1"/>
  <c r="G732" i="5" s="1"/>
  <c r="G731" i="5" a="1"/>
  <c r="G731" i="5" s="1"/>
  <c r="G730" i="5" a="1"/>
  <c r="G730" i="5" s="1"/>
  <c r="G729" i="5" a="1"/>
  <c r="G729" i="5" s="1"/>
  <c r="G728" i="5" a="1"/>
  <c r="G728" i="5" s="1"/>
  <c r="G727" i="5" a="1"/>
  <c r="G727" i="5" s="1"/>
  <c r="G726" i="5" a="1"/>
  <c r="G726" i="5" s="1"/>
  <c r="G725" i="5" a="1"/>
  <c r="G725" i="5" s="1"/>
  <c r="G724" i="5" a="1"/>
  <c r="G724" i="5" s="1"/>
  <c r="G723" i="5" a="1"/>
  <c r="G723" i="5" s="1"/>
  <c r="G722" i="5" a="1"/>
  <c r="G722" i="5" s="1"/>
  <c r="G721" i="5" a="1"/>
  <c r="G721" i="5" s="1"/>
  <c r="G720" i="5" a="1"/>
  <c r="G720" i="5" s="1"/>
  <c r="G719" i="5" a="1"/>
  <c r="G719" i="5" s="1"/>
  <c r="G718" i="5" a="1"/>
  <c r="G718" i="5" s="1"/>
  <c r="G717" i="5" a="1"/>
  <c r="G717" i="5" s="1"/>
  <c r="G716" i="5" a="1"/>
  <c r="G716" i="5" s="1"/>
  <c r="G715" i="5" a="1"/>
  <c r="G715" i="5" s="1"/>
  <c r="G714" i="5" a="1"/>
  <c r="G714" i="5" s="1"/>
  <c r="G713" i="5" a="1"/>
  <c r="G713" i="5" s="1"/>
  <c r="G712" i="5" a="1"/>
  <c r="G712" i="5" s="1"/>
  <c r="G711" i="5" a="1"/>
  <c r="G711" i="5" s="1"/>
  <c r="G710" i="5" a="1"/>
  <c r="G710" i="5" s="1"/>
  <c r="G709" i="5" a="1"/>
  <c r="G709" i="5" s="1"/>
  <c r="G708" i="5" a="1"/>
  <c r="G708" i="5" s="1"/>
  <c r="G707" i="5" a="1"/>
  <c r="G707" i="5" s="1"/>
  <c r="G706" i="5" a="1"/>
  <c r="G706" i="5" s="1"/>
  <c r="G705" i="5" a="1"/>
  <c r="G705" i="5" s="1"/>
  <c r="G704" i="5" a="1"/>
  <c r="G704" i="5" s="1"/>
  <c r="G703" i="5" a="1"/>
  <c r="G703" i="5" s="1"/>
  <c r="G702" i="5" a="1"/>
  <c r="G702" i="5" s="1"/>
  <c r="G701" i="5" a="1"/>
  <c r="G701" i="5" s="1"/>
  <c r="G700" i="5" a="1"/>
  <c r="G700" i="5" s="1"/>
  <c r="G699" i="5" a="1"/>
  <c r="G699" i="5" s="1"/>
  <c r="G698" i="5" a="1"/>
  <c r="G698" i="5" s="1"/>
  <c r="G697" i="5" a="1"/>
  <c r="G697" i="5" s="1"/>
  <c r="G696" i="5" a="1"/>
  <c r="G696" i="5" s="1"/>
  <c r="G695" i="5" a="1"/>
  <c r="G695" i="5" s="1"/>
  <c r="G694" i="5" a="1"/>
  <c r="G694" i="5" s="1"/>
  <c r="G693" i="5" a="1"/>
  <c r="G693" i="5" s="1"/>
  <c r="G692" i="5" a="1"/>
  <c r="G692" i="5" s="1"/>
  <c r="G691" i="5" a="1"/>
  <c r="G691" i="5" s="1"/>
  <c r="G690" i="5" a="1"/>
  <c r="G690" i="5" s="1"/>
  <c r="G689" i="5" a="1"/>
  <c r="G689" i="5" s="1"/>
  <c r="G688" i="5" a="1"/>
  <c r="G688" i="5" s="1"/>
  <c r="G687" i="5" a="1"/>
  <c r="G687" i="5" s="1"/>
  <c r="G686" i="5" a="1"/>
  <c r="G686" i="5" s="1"/>
  <c r="G685" i="5" a="1"/>
  <c r="G685" i="5" s="1"/>
  <c r="G684" i="5" a="1"/>
  <c r="G684" i="5" s="1"/>
  <c r="G683" i="5" a="1"/>
  <c r="G683" i="5" s="1"/>
  <c r="G682" i="5" a="1"/>
  <c r="G682" i="5" s="1"/>
  <c r="G681" i="5" a="1"/>
  <c r="G681" i="5" s="1"/>
  <c r="G680" i="5" a="1"/>
  <c r="G680" i="5" s="1"/>
  <c r="G679" i="5" a="1"/>
  <c r="G679" i="5" s="1"/>
  <c r="G678" i="5" a="1"/>
  <c r="G678" i="5" s="1"/>
  <c r="G677" i="5" a="1"/>
  <c r="G677" i="5" s="1"/>
  <c r="G676" i="5" a="1"/>
  <c r="G676" i="5" s="1"/>
  <c r="G675" i="5" a="1"/>
  <c r="G675" i="5" s="1"/>
  <c r="G674" i="5" a="1"/>
  <c r="G674" i="5" s="1"/>
  <c r="G673" i="5" a="1"/>
  <c r="G673" i="5" s="1"/>
  <c r="G672" i="5" a="1"/>
  <c r="G672" i="5" s="1"/>
  <c r="G671" i="5" a="1"/>
  <c r="G671" i="5" s="1"/>
  <c r="G670" i="5" a="1"/>
  <c r="G670" i="5" s="1"/>
  <c r="G669" i="5" a="1"/>
  <c r="G669" i="5" s="1"/>
  <c r="G668" i="5" a="1"/>
  <c r="G668" i="5" s="1"/>
  <c r="G667" i="5" a="1"/>
  <c r="G667" i="5" s="1"/>
  <c r="G666" i="5" a="1"/>
  <c r="G666" i="5" s="1"/>
  <c r="G665" i="5" a="1"/>
  <c r="G665" i="5" s="1"/>
  <c r="G664" i="5" a="1"/>
  <c r="G664" i="5" s="1"/>
  <c r="G663" i="5" a="1"/>
  <c r="G663" i="5" s="1"/>
  <c r="G662" i="5" a="1"/>
  <c r="G662" i="5" s="1"/>
  <c r="G661" i="5" a="1"/>
  <c r="G661" i="5" s="1"/>
  <c r="G660" i="5" a="1"/>
  <c r="G660" i="5" s="1"/>
  <c r="G659" i="5" a="1"/>
  <c r="G659" i="5" s="1"/>
  <c r="G658" i="5" a="1"/>
  <c r="G658" i="5" s="1"/>
  <c r="G657" i="5" a="1"/>
  <c r="G657" i="5" s="1"/>
  <c r="G656" i="5" a="1"/>
  <c r="G656" i="5" s="1"/>
  <c r="G655" i="5" a="1"/>
  <c r="G655" i="5" s="1"/>
  <c r="G654" i="5" a="1"/>
  <c r="G654" i="5" s="1"/>
  <c r="G653" i="5" a="1"/>
  <c r="G653" i="5" s="1"/>
  <c r="G652" i="5" a="1"/>
  <c r="G652" i="5" s="1"/>
  <c r="G651" i="5" a="1"/>
  <c r="G651" i="5" s="1"/>
  <c r="G650" i="5" a="1"/>
  <c r="G650" i="5" s="1"/>
  <c r="G649" i="5" a="1"/>
  <c r="G649" i="5" s="1"/>
  <c r="G648" i="5" a="1"/>
  <c r="G648" i="5" s="1"/>
  <c r="G647" i="5" a="1"/>
  <c r="G647" i="5" s="1"/>
  <c r="G646" i="5" a="1"/>
  <c r="G646" i="5" s="1"/>
  <c r="G645" i="5" a="1"/>
  <c r="G645" i="5" s="1"/>
  <c r="G644" i="5" a="1"/>
  <c r="G644" i="5" s="1"/>
  <c r="G643" i="5" a="1"/>
  <c r="G643" i="5" s="1"/>
  <c r="G642" i="5" a="1"/>
  <c r="G642" i="5" s="1"/>
  <c r="G641" i="5" a="1"/>
  <c r="G641" i="5" s="1"/>
  <c r="G640" i="5" a="1"/>
  <c r="G640" i="5" s="1"/>
  <c r="G639" i="5" a="1"/>
  <c r="G639" i="5" s="1"/>
  <c r="G638" i="5" a="1"/>
  <c r="G638" i="5" s="1"/>
  <c r="G637" i="5" a="1"/>
  <c r="G637" i="5" s="1"/>
  <c r="G636" i="5" a="1"/>
  <c r="G636" i="5" s="1"/>
  <c r="G635" i="5" a="1"/>
  <c r="G635" i="5" s="1"/>
  <c r="G634" i="5" a="1"/>
  <c r="G634" i="5" s="1"/>
  <c r="G633" i="5" a="1"/>
  <c r="G633" i="5" s="1"/>
  <c r="G632" i="5" a="1"/>
  <c r="G632" i="5" s="1"/>
  <c r="G631" i="5" a="1"/>
  <c r="G631" i="5" s="1"/>
  <c r="G630" i="5" a="1"/>
  <c r="G630" i="5" s="1"/>
  <c r="G629" i="5" a="1"/>
  <c r="G629" i="5" s="1"/>
  <c r="G628" i="5" a="1"/>
  <c r="G628" i="5" s="1"/>
  <c r="G627" i="5" a="1"/>
  <c r="G627" i="5" s="1"/>
  <c r="G626" i="5" a="1"/>
  <c r="G626" i="5" s="1"/>
  <c r="G625" i="5" a="1"/>
  <c r="G625" i="5" s="1"/>
  <c r="G624" i="5" a="1"/>
  <c r="G624" i="5" s="1"/>
  <c r="G623" i="5" a="1"/>
  <c r="G623" i="5" s="1"/>
  <c r="G622" i="5" a="1"/>
  <c r="G622" i="5" s="1"/>
  <c r="G621" i="5" a="1"/>
  <c r="G621" i="5" s="1"/>
  <c r="G620" i="5" a="1"/>
  <c r="G620" i="5" s="1"/>
  <c r="G619" i="5" a="1"/>
  <c r="G619" i="5" s="1"/>
  <c r="G618" i="5" a="1"/>
  <c r="G618" i="5" s="1"/>
  <c r="G617" i="5" a="1"/>
  <c r="G617" i="5" s="1"/>
  <c r="G616" i="5" a="1"/>
  <c r="G616" i="5" s="1"/>
  <c r="G615" i="5" a="1"/>
  <c r="G615" i="5" s="1"/>
  <c r="G614" i="5" a="1"/>
  <c r="G614" i="5" s="1"/>
  <c r="G613" i="5" a="1"/>
  <c r="G613" i="5" s="1"/>
  <c r="G612" i="5" a="1"/>
  <c r="G612" i="5" s="1"/>
  <c r="G611" i="5" a="1"/>
  <c r="G611" i="5" s="1"/>
  <c r="G610" i="5" a="1"/>
  <c r="G610" i="5" s="1"/>
  <c r="G609" i="5" a="1"/>
  <c r="G609" i="5" s="1"/>
  <c r="G608" i="5" a="1"/>
  <c r="G608" i="5" s="1"/>
  <c r="G607" i="5" a="1"/>
  <c r="G607" i="5" s="1"/>
  <c r="G606" i="5" a="1"/>
  <c r="G606" i="5" s="1"/>
  <c r="G605" i="5" a="1"/>
  <c r="G605" i="5" s="1"/>
  <c r="G604" i="5" a="1"/>
  <c r="G604" i="5" s="1"/>
  <c r="G603" i="5" a="1"/>
  <c r="G603" i="5" s="1"/>
  <c r="G602" i="5" a="1"/>
  <c r="G602" i="5" s="1"/>
  <c r="G601" i="5" a="1"/>
  <c r="G601" i="5" s="1"/>
  <c r="G600" i="5" a="1"/>
  <c r="G600" i="5" s="1"/>
  <c r="G599" i="5" a="1"/>
  <c r="G599" i="5" s="1"/>
  <c r="G598" i="5" a="1"/>
  <c r="G598" i="5" s="1"/>
  <c r="G597" i="5" a="1"/>
  <c r="G597" i="5" s="1"/>
  <c r="G596" i="5" a="1"/>
  <c r="G596" i="5" s="1"/>
  <c r="G595" i="5" a="1"/>
  <c r="G595" i="5" s="1"/>
  <c r="G594" i="5" a="1"/>
  <c r="G594" i="5" s="1"/>
  <c r="G593" i="5" a="1"/>
  <c r="G593" i="5" s="1"/>
  <c r="G592" i="5" a="1"/>
  <c r="G592" i="5" s="1"/>
  <c r="G591" i="5" a="1"/>
  <c r="G591" i="5" s="1"/>
  <c r="G590" i="5" a="1"/>
  <c r="G590" i="5" s="1"/>
  <c r="G589" i="5" a="1"/>
  <c r="G589" i="5" s="1"/>
  <c r="G588" i="5" a="1"/>
  <c r="G588" i="5" s="1"/>
  <c r="G587" i="5" a="1"/>
  <c r="G587" i="5" s="1"/>
  <c r="G586" i="5" a="1"/>
  <c r="G586" i="5" s="1"/>
  <c r="G585" i="5" a="1"/>
  <c r="G585" i="5" s="1"/>
  <c r="G584" i="5" a="1"/>
  <c r="G584" i="5" s="1"/>
  <c r="G583" i="5" a="1"/>
  <c r="G583" i="5" s="1"/>
  <c r="G582" i="5" a="1"/>
  <c r="G582" i="5" s="1"/>
  <c r="G581" i="5" a="1"/>
  <c r="G581" i="5" s="1"/>
  <c r="G580" i="5" a="1"/>
  <c r="G580" i="5" s="1"/>
  <c r="G579" i="5" a="1"/>
  <c r="G579" i="5" s="1"/>
  <c r="G578" i="5" a="1"/>
  <c r="G578" i="5" s="1"/>
  <c r="G577" i="5" a="1"/>
  <c r="G577" i="5" s="1"/>
  <c r="G576" i="5" a="1"/>
  <c r="G576" i="5" s="1"/>
  <c r="G575" i="5" a="1"/>
  <c r="G575" i="5" s="1"/>
  <c r="G574" i="5" a="1"/>
  <c r="G574" i="5" s="1"/>
  <c r="G573" i="5" a="1"/>
  <c r="G573" i="5" s="1"/>
  <c r="G572" i="5" a="1"/>
  <c r="G572" i="5" s="1"/>
  <c r="G571" i="5" a="1"/>
  <c r="G571" i="5" s="1"/>
  <c r="G570" i="5" a="1"/>
  <c r="G570" i="5" s="1"/>
  <c r="G569" i="5" a="1"/>
  <c r="G569" i="5" s="1"/>
  <c r="G568" i="5" a="1"/>
  <c r="G568" i="5" s="1"/>
  <c r="G567" i="5" a="1"/>
  <c r="G567" i="5" s="1"/>
  <c r="G566" i="5" a="1"/>
  <c r="G566" i="5" s="1"/>
  <c r="G565" i="5" a="1"/>
  <c r="G565" i="5" s="1"/>
  <c r="G564" i="5" a="1"/>
  <c r="G564" i="5" s="1"/>
  <c r="G563" i="5" a="1"/>
  <c r="G563" i="5" s="1"/>
  <c r="G562" i="5" a="1"/>
  <c r="G562" i="5" s="1"/>
  <c r="G561" i="5" a="1"/>
  <c r="G561" i="5" s="1"/>
  <c r="G560" i="5" a="1"/>
  <c r="G560" i="5" s="1"/>
  <c r="G559" i="5" a="1"/>
  <c r="G559" i="5" s="1"/>
  <c r="G558" i="5" a="1"/>
  <c r="G558" i="5" s="1"/>
  <c r="G557" i="5" a="1"/>
  <c r="G557" i="5" s="1"/>
  <c r="G556" i="5" a="1"/>
  <c r="G556" i="5" s="1"/>
  <c r="G555" i="5" a="1"/>
  <c r="G555" i="5" s="1"/>
  <c r="G554" i="5" a="1"/>
  <c r="G554" i="5" s="1"/>
  <c r="G553" i="5" a="1"/>
  <c r="G553" i="5" s="1"/>
  <c r="G552" i="5" a="1"/>
  <c r="G552" i="5" s="1"/>
  <c r="G551" i="5" a="1"/>
  <c r="G551" i="5" s="1"/>
  <c r="G550" i="5" a="1"/>
  <c r="G550" i="5" s="1"/>
  <c r="G549" i="5" a="1"/>
  <c r="G549" i="5" s="1"/>
  <c r="G548" i="5" a="1"/>
  <c r="G548" i="5" s="1"/>
  <c r="G547" i="5" a="1"/>
  <c r="G547" i="5" s="1"/>
  <c r="G546" i="5" a="1"/>
  <c r="G546" i="5" s="1"/>
  <c r="G545" i="5" a="1"/>
  <c r="G545" i="5" s="1"/>
  <c r="G544" i="5" a="1"/>
  <c r="G544" i="5" s="1"/>
  <c r="G543" i="5" a="1"/>
  <c r="G543" i="5" s="1"/>
  <c r="G542" i="5" a="1"/>
  <c r="G542" i="5" s="1"/>
  <c r="G541" i="5" a="1"/>
  <c r="G541" i="5" s="1"/>
  <c r="G540" i="5" a="1"/>
  <c r="G540" i="5" s="1"/>
  <c r="G539" i="5" a="1"/>
  <c r="G539" i="5" s="1"/>
  <c r="G538" i="5" a="1"/>
  <c r="G538" i="5" s="1"/>
  <c r="G537" i="5" a="1"/>
  <c r="G537" i="5" s="1"/>
  <c r="G536" i="5" a="1"/>
  <c r="G536" i="5" s="1"/>
  <c r="G535" i="5" a="1"/>
  <c r="G535" i="5" s="1"/>
  <c r="G534" i="5" a="1"/>
  <c r="G534" i="5" s="1"/>
  <c r="G533" i="5" a="1"/>
  <c r="G533" i="5" s="1"/>
  <c r="G532" i="5" a="1"/>
  <c r="G532" i="5" s="1"/>
  <c r="G531" i="5" a="1"/>
  <c r="G531" i="5" s="1"/>
  <c r="G530" i="5" a="1"/>
  <c r="G530" i="5" s="1"/>
  <c r="G529" i="5" a="1"/>
  <c r="G529" i="5" s="1"/>
  <c r="G528" i="5" a="1"/>
  <c r="G528" i="5" s="1"/>
  <c r="G527" i="5" a="1"/>
  <c r="G527" i="5" s="1"/>
  <c r="G526" i="5" a="1"/>
  <c r="G526" i="5" s="1"/>
  <c r="G525" i="5" a="1"/>
  <c r="G525" i="5" s="1"/>
  <c r="G524" i="5" a="1"/>
  <c r="G524" i="5" s="1"/>
  <c r="G523" i="5" a="1"/>
  <c r="G523" i="5" s="1"/>
  <c r="G522" i="5" a="1"/>
  <c r="G522" i="5" s="1"/>
  <c r="G521" i="5" a="1"/>
  <c r="G521" i="5" s="1"/>
  <c r="G520" i="5" a="1"/>
  <c r="G520" i="5" s="1"/>
  <c r="G519" i="5" a="1"/>
  <c r="G519" i="5" s="1"/>
  <c r="G518" i="5" a="1"/>
  <c r="G518" i="5" s="1"/>
  <c r="G517" i="5" a="1"/>
  <c r="G517" i="5" s="1"/>
  <c r="G516" i="5" a="1"/>
  <c r="G516" i="5" s="1"/>
  <c r="G515" i="5" a="1"/>
  <c r="G515" i="5" s="1"/>
  <c r="G514" i="5" a="1"/>
  <c r="G514" i="5" s="1"/>
  <c r="G513" i="5" a="1"/>
  <c r="G513" i="5" s="1"/>
  <c r="G512" i="5" a="1"/>
  <c r="G512" i="5" s="1"/>
  <c r="G511" i="5" a="1"/>
  <c r="G511" i="5" s="1"/>
  <c r="G510" i="5" a="1"/>
  <c r="G510" i="5" s="1"/>
  <c r="G509" i="5" a="1"/>
  <c r="G509" i="5" s="1"/>
  <c r="G508" i="5" a="1"/>
  <c r="G508" i="5" s="1"/>
  <c r="G507" i="5" a="1"/>
  <c r="G507" i="5" s="1"/>
  <c r="G506" i="5" a="1"/>
  <c r="G506" i="5" s="1"/>
  <c r="G505" i="5" a="1"/>
  <c r="G505" i="5" s="1"/>
  <c r="G504" i="5" a="1"/>
  <c r="G504" i="5" s="1"/>
  <c r="G503" i="5" a="1"/>
  <c r="G503" i="5" s="1"/>
  <c r="G502" i="5" a="1"/>
  <c r="G502" i="5" s="1"/>
  <c r="G501" i="5" a="1"/>
  <c r="G501" i="5" s="1"/>
  <c r="G500" i="5" a="1"/>
  <c r="G500" i="5" s="1"/>
  <c r="G499" i="5" a="1"/>
  <c r="G499" i="5" s="1"/>
  <c r="G498" i="5" a="1"/>
  <c r="G498" i="5" s="1"/>
  <c r="G497" i="5" a="1"/>
  <c r="G497" i="5" s="1"/>
  <c r="G496" i="5" a="1"/>
  <c r="G496" i="5" s="1"/>
  <c r="G495" i="5" a="1"/>
  <c r="G495" i="5" s="1"/>
  <c r="G494" i="5" a="1"/>
  <c r="G494" i="5" s="1"/>
  <c r="G493" i="5" a="1"/>
  <c r="G493" i="5" s="1"/>
  <c r="G492" i="5" a="1"/>
  <c r="G492" i="5" s="1"/>
  <c r="G491" i="5" a="1"/>
  <c r="G491" i="5" s="1"/>
  <c r="G490" i="5" a="1"/>
  <c r="G490" i="5" s="1"/>
  <c r="G489" i="5" a="1"/>
  <c r="G489" i="5" s="1"/>
  <c r="G488" i="5" a="1"/>
  <c r="G488" i="5" s="1"/>
  <c r="G487" i="5" a="1"/>
  <c r="G487" i="5" s="1"/>
  <c r="G486" i="5" a="1"/>
  <c r="G486" i="5" s="1"/>
  <c r="G485" i="5" a="1"/>
  <c r="G485" i="5" s="1"/>
  <c r="G484" i="5" a="1"/>
  <c r="G484" i="5" s="1"/>
  <c r="G483" i="5" a="1"/>
  <c r="G483" i="5" s="1"/>
  <c r="G482" i="5" a="1"/>
  <c r="G482" i="5" s="1"/>
  <c r="G481" i="5" a="1"/>
  <c r="G481" i="5" s="1"/>
  <c r="G480" i="5" a="1"/>
  <c r="G480" i="5" s="1"/>
  <c r="G479" i="5" a="1"/>
  <c r="G479" i="5" s="1"/>
  <c r="G478" i="5" a="1"/>
  <c r="G478" i="5" s="1"/>
  <c r="G477" i="5" a="1"/>
  <c r="G477" i="5" s="1"/>
  <c r="G476" i="5" a="1"/>
  <c r="G476" i="5" s="1"/>
  <c r="G475" i="5" a="1"/>
  <c r="G475" i="5" s="1"/>
  <c r="G474" i="5" a="1"/>
  <c r="G474" i="5" s="1"/>
  <c r="G473" i="5" a="1"/>
  <c r="G473" i="5" s="1"/>
  <c r="G472" i="5" a="1"/>
  <c r="G472" i="5" s="1"/>
  <c r="G471" i="5" a="1"/>
  <c r="G471" i="5" s="1"/>
  <c r="G470" i="5" a="1"/>
  <c r="G470" i="5" s="1"/>
  <c r="G469" i="5" a="1"/>
  <c r="G469" i="5" s="1"/>
  <c r="G468" i="5" a="1"/>
  <c r="G468" i="5" s="1"/>
  <c r="G467" i="5" a="1"/>
  <c r="G467" i="5" s="1"/>
  <c r="G466" i="5" a="1"/>
  <c r="G466" i="5" s="1"/>
  <c r="G465" i="5" a="1"/>
  <c r="G465" i="5" s="1"/>
  <c r="G464" i="5" a="1"/>
  <c r="G464" i="5" s="1"/>
  <c r="G463" i="5" a="1"/>
  <c r="G463" i="5" s="1"/>
  <c r="G462" i="5" a="1"/>
  <c r="G462" i="5" s="1"/>
  <c r="G461" i="5" a="1"/>
  <c r="G461" i="5" s="1"/>
  <c r="G460" i="5" a="1"/>
  <c r="G460" i="5" s="1"/>
  <c r="G459" i="5" a="1"/>
  <c r="G459" i="5" s="1"/>
  <c r="G458" i="5" a="1"/>
  <c r="G458" i="5" s="1"/>
  <c r="G457" i="5" a="1"/>
  <c r="G457" i="5" s="1"/>
  <c r="G456" i="5" a="1"/>
  <c r="G456" i="5" s="1"/>
  <c r="G455" i="5" a="1"/>
  <c r="G455" i="5" s="1"/>
  <c r="G454" i="5" a="1"/>
  <c r="G454" i="5" s="1"/>
  <c r="G453" i="5" a="1"/>
  <c r="G453" i="5" s="1"/>
  <c r="G452" i="5" a="1"/>
  <c r="G452" i="5" s="1"/>
  <c r="G451" i="5" a="1"/>
  <c r="G451" i="5" s="1"/>
  <c r="G450" i="5" a="1"/>
  <c r="G450" i="5" s="1"/>
  <c r="G449" i="5" a="1"/>
  <c r="G449" i="5" s="1"/>
  <c r="G448" i="5" a="1"/>
  <c r="G448" i="5" s="1"/>
  <c r="G447" i="5" a="1"/>
  <c r="G447" i="5" s="1"/>
  <c r="G446" i="5" a="1"/>
  <c r="G446" i="5" s="1"/>
  <c r="G445" i="5" a="1"/>
  <c r="G445" i="5" s="1"/>
  <c r="G444" i="5" a="1"/>
  <c r="G444" i="5" s="1"/>
  <c r="G443" i="5" a="1"/>
  <c r="G443" i="5" s="1"/>
  <c r="G442" i="5" a="1"/>
  <c r="G442" i="5" s="1"/>
  <c r="G441" i="5" a="1"/>
  <c r="G441" i="5" s="1"/>
  <c r="G440" i="5" a="1"/>
  <c r="G440" i="5" s="1"/>
  <c r="G439" i="5" a="1"/>
  <c r="G439" i="5" s="1"/>
  <c r="G438" i="5" a="1"/>
  <c r="G438" i="5" s="1"/>
  <c r="G437" i="5" a="1"/>
  <c r="G437" i="5" s="1"/>
  <c r="G436" i="5" a="1"/>
  <c r="G436" i="5" s="1"/>
  <c r="G435" i="5" a="1"/>
  <c r="G435" i="5" s="1"/>
  <c r="G434" i="5" a="1"/>
  <c r="G434" i="5" s="1"/>
  <c r="G433" i="5" a="1"/>
  <c r="G433" i="5" s="1"/>
  <c r="G432" i="5" a="1"/>
  <c r="G432" i="5" s="1"/>
  <c r="G431" i="5" a="1"/>
  <c r="G431" i="5" s="1"/>
  <c r="G430" i="5" a="1"/>
  <c r="G430" i="5" s="1"/>
  <c r="G429" i="5" a="1"/>
  <c r="G429" i="5" s="1"/>
  <c r="G428" i="5" a="1"/>
  <c r="G428" i="5" s="1"/>
  <c r="G427" i="5" a="1"/>
  <c r="G427" i="5" s="1"/>
  <c r="G426" i="5" a="1"/>
  <c r="G426" i="5" s="1"/>
  <c r="G425" i="5" a="1"/>
  <c r="G425" i="5" s="1"/>
  <c r="G424" i="5" a="1"/>
  <c r="G424" i="5" s="1"/>
  <c r="G423" i="5" a="1"/>
  <c r="G423" i="5" s="1"/>
  <c r="G422" i="5" a="1"/>
  <c r="G422" i="5" s="1"/>
  <c r="G421" i="5" a="1"/>
  <c r="G421" i="5" s="1"/>
  <c r="G420" i="5" a="1"/>
  <c r="G420" i="5" s="1"/>
  <c r="G419" i="5" a="1"/>
  <c r="G419" i="5" s="1"/>
  <c r="G418" i="5" a="1"/>
  <c r="G418" i="5" s="1"/>
  <c r="G417" i="5" a="1"/>
  <c r="G417" i="5" s="1"/>
  <c r="G416" i="5" a="1"/>
  <c r="G416" i="5" s="1"/>
  <c r="G415" i="5" a="1"/>
  <c r="G415" i="5" s="1"/>
  <c r="G414" i="5" a="1"/>
  <c r="G414" i="5" s="1"/>
  <c r="G413" i="5" a="1"/>
  <c r="G413" i="5" s="1"/>
  <c r="G412" i="5" a="1"/>
  <c r="G412" i="5" s="1"/>
  <c r="G411" i="5" a="1"/>
  <c r="G411" i="5" s="1"/>
  <c r="G410" i="5" a="1"/>
  <c r="G410" i="5" s="1"/>
  <c r="G409" i="5" a="1"/>
  <c r="G409" i="5" s="1"/>
  <c r="G408" i="5" a="1"/>
  <c r="G408" i="5" s="1"/>
  <c r="G407" i="5" a="1"/>
  <c r="G407" i="5" s="1"/>
  <c r="G406" i="5" a="1"/>
  <c r="G406" i="5" s="1"/>
  <c r="G405" i="5" a="1"/>
  <c r="G405" i="5" s="1"/>
  <c r="G404" i="5" a="1"/>
  <c r="G404" i="5" s="1"/>
  <c r="G403" i="5" a="1"/>
  <c r="G403" i="5" s="1"/>
  <c r="G402" i="5" a="1"/>
  <c r="G402" i="5" s="1"/>
  <c r="G401" i="5" a="1"/>
  <c r="G401" i="5" s="1"/>
  <c r="G400" i="5" a="1"/>
  <c r="G400" i="5" s="1"/>
  <c r="G399" i="5" a="1"/>
  <c r="G399" i="5" s="1"/>
  <c r="G398" i="5" a="1"/>
  <c r="G398" i="5" s="1"/>
  <c r="G397" i="5" a="1"/>
  <c r="G397" i="5" s="1"/>
  <c r="G396" i="5" a="1"/>
  <c r="G396" i="5" s="1"/>
  <c r="G395" i="5" a="1"/>
  <c r="G395" i="5" s="1"/>
  <c r="G394" i="5" a="1"/>
  <c r="G394" i="5" s="1"/>
  <c r="G393" i="5" a="1"/>
  <c r="G393" i="5" s="1"/>
  <c r="G392" i="5" a="1"/>
  <c r="G392" i="5" s="1"/>
  <c r="G391" i="5" a="1"/>
  <c r="G391" i="5" s="1"/>
  <c r="G390" i="5" a="1"/>
  <c r="G390" i="5" s="1"/>
  <c r="G389" i="5" a="1"/>
  <c r="G389" i="5" s="1"/>
  <c r="G388" i="5" a="1"/>
  <c r="G388" i="5" s="1"/>
  <c r="G387" i="5" a="1"/>
  <c r="G387" i="5" s="1"/>
  <c r="G386" i="5" a="1"/>
  <c r="G386" i="5" s="1"/>
  <c r="G385" i="5" a="1"/>
  <c r="G385" i="5" s="1"/>
  <c r="G384" i="5" a="1"/>
  <c r="G384" i="5" s="1"/>
  <c r="G383" i="5" a="1"/>
  <c r="G383" i="5" s="1"/>
  <c r="G382" i="5" a="1"/>
  <c r="G382" i="5" s="1"/>
  <c r="G381" i="5" a="1"/>
  <c r="G381" i="5" s="1"/>
  <c r="G380" i="5" a="1"/>
  <c r="G380" i="5" s="1"/>
  <c r="G379" i="5" a="1"/>
  <c r="G379" i="5" s="1"/>
  <c r="G378" i="5" a="1"/>
  <c r="G378" i="5" s="1"/>
  <c r="G377" i="5" a="1"/>
  <c r="G377" i="5" s="1"/>
  <c r="G376" i="5" a="1"/>
  <c r="G376" i="5" s="1"/>
  <c r="G375" i="5" a="1"/>
  <c r="G375" i="5" s="1"/>
  <c r="G374" i="5" a="1"/>
  <c r="G374" i="5" s="1"/>
  <c r="G373" i="5" a="1"/>
  <c r="G373" i="5" s="1"/>
  <c r="G372" i="5" a="1"/>
  <c r="G372" i="5" s="1"/>
  <c r="G371" i="5" a="1"/>
  <c r="G371" i="5" s="1"/>
  <c r="G370" i="5" a="1"/>
  <c r="G370" i="5" s="1"/>
  <c r="G369" i="5" a="1"/>
  <c r="G369" i="5" s="1"/>
  <c r="G368" i="5" a="1"/>
  <c r="G368" i="5" s="1"/>
  <c r="G367" i="5" a="1"/>
  <c r="G367" i="5" s="1"/>
  <c r="G366" i="5" a="1"/>
  <c r="G366" i="5" s="1"/>
  <c r="G365" i="5" a="1"/>
  <c r="G365" i="5" s="1"/>
  <c r="G364" i="5" a="1"/>
  <c r="G364" i="5" s="1"/>
  <c r="G363" i="5" a="1"/>
  <c r="G363" i="5" s="1"/>
  <c r="G362" i="5" a="1"/>
  <c r="G362" i="5" s="1"/>
  <c r="G361" i="5" a="1"/>
  <c r="G361" i="5" s="1"/>
  <c r="G360" i="5" a="1"/>
  <c r="G360" i="5" s="1"/>
  <c r="G359" i="5" a="1"/>
  <c r="G359" i="5" s="1"/>
  <c r="G358" i="5" a="1"/>
  <c r="G358" i="5" s="1"/>
  <c r="G357" i="5" a="1"/>
  <c r="G357" i="5" s="1"/>
  <c r="G356" i="5" a="1"/>
  <c r="G356" i="5" s="1"/>
  <c r="G355" i="5" a="1"/>
  <c r="G355" i="5" s="1"/>
  <c r="G354" i="5" a="1"/>
  <c r="G354" i="5" s="1"/>
  <c r="G353" i="5" a="1"/>
  <c r="G353" i="5" s="1"/>
  <c r="G352" i="5" a="1"/>
  <c r="G352" i="5" s="1"/>
  <c r="G351" i="5" a="1"/>
  <c r="G351" i="5" s="1"/>
  <c r="G350" i="5" a="1"/>
  <c r="G350" i="5" s="1"/>
  <c r="G349" i="5" a="1"/>
  <c r="G349" i="5" s="1"/>
  <c r="G348" i="5" a="1"/>
  <c r="G348" i="5" s="1"/>
  <c r="G347" i="5" a="1"/>
  <c r="G347" i="5" s="1"/>
  <c r="G346" i="5" a="1"/>
  <c r="G346" i="5" s="1"/>
  <c r="G345" i="5" a="1"/>
  <c r="G345" i="5" s="1"/>
  <c r="G344" i="5" a="1"/>
  <c r="G344" i="5" s="1"/>
  <c r="G343" i="5" a="1"/>
  <c r="G343" i="5" s="1"/>
  <c r="G342" i="5" a="1"/>
  <c r="G342" i="5" s="1"/>
  <c r="G341" i="5" a="1"/>
  <c r="G341" i="5" s="1"/>
  <c r="G340" i="5" a="1"/>
  <c r="G340" i="5" s="1"/>
  <c r="G339" i="5" a="1"/>
  <c r="G339" i="5" s="1"/>
  <c r="G338" i="5" a="1"/>
  <c r="G338" i="5" s="1"/>
  <c r="G337" i="5" a="1"/>
  <c r="G337" i="5" s="1"/>
  <c r="G336" i="5" a="1"/>
  <c r="G336" i="5" s="1"/>
  <c r="G335" i="5" a="1"/>
  <c r="G335" i="5" s="1"/>
  <c r="G334" i="5" a="1"/>
  <c r="G334" i="5" s="1"/>
  <c r="G333" i="5" a="1"/>
  <c r="G333" i="5" s="1"/>
  <c r="G332" i="5" a="1"/>
  <c r="G332" i="5" s="1"/>
  <c r="G331" i="5" a="1"/>
  <c r="G331" i="5" s="1"/>
  <c r="G330" i="5" a="1"/>
  <c r="G330" i="5" s="1"/>
  <c r="G329" i="5" a="1"/>
  <c r="G329" i="5" s="1"/>
  <c r="G328" i="5" a="1"/>
  <c r="G328" i="5" s="1"/>
  <c r="G327" i="5" a="1"/>
  <c r="G327" i="5" s="1"/>
  <c r="G326" i="5" a="1"/>
  <c r="G326" i="5" s="1"/>
  <c r="G325" i="5" a="1"/>
  <c r="G325" i="5" s="1"/>
  <c r="G324" i="5" a="1"/>
  <c r="G324" i="5" s="1"/>
  <c r="G323" i="5" a="1"/>
  <c r="G323" i="5" s="1"/>
  <c r="G322" i="5" a="1"/>
  <c r="G322" i="5" s="1"/>
  <c r="G321" i="5" a="1"/>
  <c r="G321" i="5" s="1"/>
  <c r="G320" i="5" a="1"/>
  <c r="G320" i="5" s="1"/>
  <c r="G319" i="5" a="1"/>
  <c r="G319" i="5" s="1"/>
  <c r="G318" i="5" a="1"/>
  <c r="G318" i="5" s="1"/>
  <c r="G317" i="5" a="1"/>
  <c r="G317" i="5" s="1"/>
  <c r="G316" i="5" a="1"/>
  <c r="G316" i="5" s="1"/>
  <c r="G315" i="5" a="1"/>
  <c r="G315" i="5" s="1"/>
  <c r="G314" i="5" a="1"/>
  <c r="G314" i="5" s="1"/>
  <c r="G313" i="5" a="1"/>
  <c r="G313" i="5" s="1"/>
  <c r="G312" i="5" a="1"/>
  <c r="G312" i="5" s="1"/>
  <c r="G311" i="5" a="1"/>
  <c r="G311" i="5" s="1"/>
  <c r="G310" i="5" a="1"/>
  <c r="G310" i="5" s="1"/>
  <c r="G309" i="5" a="1"/>
  <c r="G309" i="5" s="1"/>
  <c r="G308" i="5" a="1"/>
  <c r="G308" i="5" s="1"/>
  <c r="G307" i="5" a="1"/>
  <c r="G307" i="5" s="1"/>
  <c r="G306" i="5" a="1"/>
  <c r="G306" i="5" s="1"/>
  <c r="G305" i="5" a="1"/>
  <c r="G305" i="5" s="1"/>
  <c r="G304" i="5" a="1"/>
  <c r="G304" i="5" s="1"/>
  <c r="G303" i="5" a="1"/>
  <c r="G303" i="5" s="1"/>
  <c r="G302" i="5" a="1"/>
  <c r="G302" i="5" s="1"/>
  <c r="G301" i="5" a="1"/>
  <c r="G301" i="5" s="1"/>
  <c r="G300" i="5" a="1"/>
  <c r="G300" i="5" s="1"/>
  <c r="G299" i="5" a="1"/>
  <c r="G299" i="5" s="1"/>
  <c r="G298" i="5" a="1"/>
  <c r="G298" i="5" s="1"/>
  <c r="G297" i="5" a="1"/>
  <c r="G297" i="5" s="1"/>
  <c r="G296" i="5" a="1"/>
  <c r="G296" i="5" s="1"/>
  <c r="G295" i="5" a="1"/>
  <c r="G295" i="5" s="1"/>
  <c r="G294" i="5" a="1"/>
  <c r="G294" i="5" s="1"/>
  <c r="G293" i="5" a="1"/>
  <c r="G293" i="5" s="1"/>
  <c r="G292" i="5" a="1"/>
  <c r="G292" i="5" s="1"/>
  <c r="G291" i="5" a="1"/>
  <c r="G291" i="5" s="1"/>
  <c r="G290" i="5" a="1"/>
  <c r="G290" i="5" s="1"/>
  <c r="G289" i="5" a="1"/>
  <c r="G289" i="5" s="1"/>
  <c r="G288" i="5" a="1"/>
  <c r="G288" i="5" s="1"/>
  <c r="G287" i="5" a="1"/>
  <c r="G287" i="5" s="1"/>
  <c r="G286" i="5" a="1"/>
  <c r="G286" i="5" s="1"/>
  <c r="G285" i="5" a="1"/>
  <c r="G285" i="5" s="1"/>
  <c r="G284" i="5" a="1"/>
  <c r="G284" i="5" s="1"/>
  <c r="G283" i="5" a="1"/>
  <c r="G283" i="5" s="1"/>
  <c r="G282" i="5" a="1"/>
  <c r="G282" i="5" s="1"/>
  <c r="G281" i="5" a="1"/>
  <c r="G281" i="5" s="1"/>
  <c r="G280" i="5" a="1"/>
  <c r="G280" i="5" s="1"/>
  <c r="G279" i="5" a="1"/>
  <c r="G279" i="5" s="1"/>
  <c r="G278" i="5" a="1"/>
  <c r="G278" i="5" s="1"/>
  <c r="G277" i="5" a="1"/>
  <c r="G277" i="5" s="1"/>
  <c r="G276" i="5" a="1"/>
  <c r="G276" i="5" s="1"/>
  <c r="G275" i="5" a="1"/>
  <c r="G275" i="5" s="1"/>
  <c r="G274" i="5" a="1"/>
  <c r="G274" i="5" s="1"/>
  <c r="G273" i="5" a="1"/>
  <c r="G273" i="5" s="1"/>
  <c r="G272" i="5" a="1"/>
  <c r="G272" i="5" s="1"/>
  <c r="G271" i="5" a="1"/>
  <c r="G271" i="5" s="1"/>
  <c r="G270" i="5" a="1"/>
  <c r="G270" i="5" s="1"/>
  <c r="G269" i="5" a="1"/>
  <c r="G269" i="5" s="1"/>
  <c r="G268" i="5" a="1"/>
  <c r="G268" i="5" s="1"/>
  <c r="G267" i="5" a="1"/>
  <c r="G267" i="5" s="1"/>
  <c r="G266" i="5" a="1"/>
  <c r="G266" i="5" s="1"/>
  <c r="G265" i="5" a="1"/>
  <c r="G265" i="5" s="1"/>
  <c r="G264" i="5" a="1"/>
  <c r="G264" i="5" s="1"/>
  <c r="G263" i="5" a="1"/>
  <c r="G263" i="5" s="1"/>
  <c r="G262" i="5" a="1"/>
  <c r="G262" i="5" s="1"/>
  <c r="G261" i="5" a="1"/>
  <c r="G261" i="5" s="1"/>
  <c r="G260" i="5" a="1"/>
  <c r="G260" i="5" s="1"/>
  <c r="G259" i="5" a="1"/>
  <c r="G259" i="5" s="1"/>
  <c r="G258" i="5" a="1"/>
  <c r="G258" i="5" s="1"/>
  <c r="G257" i="5" a="1"/>
  <c r="G257" i="5" s="1"/>
  <c r="G256" i="5" a="1"/>
  <c r="G256" i="5" s="1"/>
  <c r="G255" i="5" a="1"/>
  <c r="G255" i="5" s="1"/>
  <c r="G254" i="5" a="1"/>
  <c r="G254" i="5" s="1"/>
  <c r="G253" i="5" a="1"/>
  <c r="G253" i="5" s="1"/>
  <c r="G252" i="5" a="1"/>
  <c r="G252" i="5" s="1"/>
  <c r="G251" i="5" a="1"/>
  <c r="G251" i="5" s="1"/>
  <c r="G250" i="5" a="1"/>
  <c r="G250" i="5" s="1"/>
  <c r="G249" i="5" a="1"/>
  <c r="G249" i="5" s="1"/>
  <c r="G248" i="5" a="1"/>
  <c r="G248" i="5" s="1"/>
  <c r="G247" i="5" a="1"/>
  <c r="G247" i="5" s="1"/>
  <c r="G246" i="5" a="1"/>
  <c r="G246" i="5" s="1"/>
  <c r="G245" i="5" a="1"/>
  <c r="G245" i="5" s="1"/>
  <c r="G244" i="5" a="1"/>
  <c r="G244" i="5" s="1"/>
  <c r="G243" i="5" a="1"/>
  <c r="G243" i="5" s="1"/>
  <c r="G242" i="5" a="1"/>
  <c r="G242" i="5" s="1"/>
  <c r="G241" i="5" a="1"/>
  <c r="G241" i="5" s="1"/>
  <c r="G240" i="5" a="1"/>
  <c r="G240" i="5" s="1"/>
  <c r="G239" i="5" a="1"/>
  <c r="G239" i="5" s="1"/>
  <c r="G238" i="5" a="1"/>
  <c r="G238" i="5" s="1"/>
  <c r="G237" i="5" a="1"/>
  <c r="G237" i="5" s="1"/>
  <c r="G236" i="5" a="1"/>
  <c r="G236" i="5" s="1"/>
  <c r="G235" i="5" a="1"/>
  <c r="G235" i="5" s="1"/>
  <c r="G234" i="5" a="1"/>
  <c r="G234" i="5" s="1"/>
  <c r="G233" i="5" a="1"/>
  <c r="G233" i="5" s="1"/>
  <c r="G232" i="5" a="1"/>
  <c r="G232" i="5" s="1"/>
  <c r="G231" i="5" a="1"/>
  <c r="G231" i="5" s="1"/>
  <c r="G230" i="5" a="1"/>
  <c r="G230" i="5" s="1"/>
  <c r="G229" i="5" a="1"/>
  <c r="G229" i="5" s="1"/>
  <c r="G228" i="5" a="1"/>
  <c r="G228" i="5" s="1"/>
  <c r="G227" i="5" a="1"/>
  <c r="G227" i="5" s="1"/>
  <c r="G226" i="5" a="1"/>
  <c r="G226" i="5" s="1"/>
  <c r="G225" i="5" a="1"/>
  <c r="G225" i="5" s="1"/>
  <c r="G224" i="5" a="1"/>
  <c r="G224" i="5" s="1"/>
  <c r="G223" i="5" a="1"/>
  <c r="G223" i="5" s="1"/>
  <c r="G222" i="5" a="1"/>
  <c r="G222" i="5" s="1"/>
  <c r="G221" i="5" a="1"/>
  <c r="G221" i="5" s="1"/>
  <c r="G220" i="5" a="1"/>
  <c r="G220" i="5" s="1"/>
  <c r="G219" i="5" a="1"/>
  <c r="G219" i="5" s="1"/>
  <c r="G218" i="5" a="1"/>
  <c r="G218" i="5" s="1"/>
  <c r="G217" i="5" a="1"/>
  <c r="G217" i="5" s="1"/>
  <c r="G216" i="5" a="1"/>
  <c r="G216" i="5" s="1"/>
  <c r="G215" i="5" a="1"/>
  <c r="G215" i="5" s="1"/>
  <c r="G214" i="5" a="1"/>
  <c r="G214" i="5" s="1"/>
  <c r="G213" i="5" a="1"/>
  <c r="G213" i="5" s="1"/>
  <c r="G212" i="5" a="1"/>
  <c r="G212" i="5" s="1"/>
  <c r="G211" i="5" a="1"/>
  <c r="G211" i="5" s="1"/>
  <c r="G210" i="5" a="1"/>
  <c r="G210" i="5" s="1"/>
  <c r="G209" i="5" a="1"/>
  <c r="G209" i="5" s="1"/>
  <c r="G208" i="5" a="1"/>
  <c r="G208" i="5" s="1"/>
  <c r="G207" i="5" a="1"/>
  <c r="G207" i="5" s="1"/>
  <c r="G206" i="5" a="1"/>
  <c r="G206" i="5" s="1"/>
  <c r="G205" i="5" a="1"/>
  <c r="G205" i="5" s="1"/>
  <c r="G204" i="5" a="1"/>
  <c r="G204" i="5" s="1"/>
  <c r="G203" i="5" a="1"/>
  <c r="G203" i="5" s="1"/>
  <c r="G202" i="5" a="1"/>
  <c r="G202" i="5" s="1"/>
  <c r="G201" i="5" a="1"/>
  <c r="G201" i="5" s="1"/>
  <c r="G200" i="5" a="1"/>
  <c r="G200" i="5" s="1"/>
  <c r="G199" i="5" a="1"/>
  <c r="G199" i="5" s="1"/>
  <c r="G198" i="5" a="1"/>
  <c r="G198" i="5" s="1"/>
  <c r="G197" i="5" a="1"/>
  <c r="G197" i="5" s="1"/>
  <c r="G196" i="5" a="1"/>
  <c r="G196" i="5" s="1"/>
  <c r="G195" i="5" a="1"/>
  <c r="G195" i="5" s="1"/>
  <c r="G194" i="5" a="1"/>
  <c r="G194" i="5" s="1"/>
  <c r="G193" i="5" a="1"/>
  <c r="G193" i="5" s="1"/>
  <c r="G192" i="5" a="1"/>
  <c r="G192" i="5" s="1"/>
  <c r="G191" i="5" a="1"/>
  <c r="G191" i="5" s="1"/>
  <c r="G190" i="5" a="1"/>
  <c r="G190" i="5" s="1"/>
  <c r="G189" i="5" a="1"/>
  <c r="G189" i="5" s="1"/>
  <c r="G188" i="5" a="1"/>
  <c r="G188" i="5" s="1"/>
  <c r="G187" i="5" a="1"/>
  <c r="G187" i="5" s="1"/>
  <c r="G186" i="5" a="1"/>
  <c r="G186" i="5" s="1"/>
  <c r="G185" i="5" a="1"/>
  <c r="G185" i="5" s="1"/>
  <c r="G184" i="5" a="1"/>
  <c r="G184" i="5" s="1"/>
  <c r="G183" i="5" a="1"/>
  <c r="G183" i="5" s="1"/>
  <c r="G182" i="5" a="1"/>
  <c r="G182" i="5" s="1"/>
  <c r="G181" i="5" a="1"/>
  <c r="G181" i="5" s="1"/>
  <c r="G180" i="5" a="1"/>
  <c r="G180" i="5" s="1"/>
  <c r="G179" i="5" a="1"/>
  <c r="G179" i="5" s="1"/>
  <c r="G178" i="5" a="1"/>
  <c r="G178" i="5" s="1"/>
  <c r="G177" i="5" a="1"/>
  <c r="G177" i="5" s="1"/>
  <c r="G176" i="5" a="1"/>
  <c r="G176" i="5" s="1"/>
  <c r="G175" i="5" a="1"/>
  <c r="G175" i="5" s="1"/>
  <c r="G174" i="5" a="1"/>
  <c r="G174" i="5" s="1"/>
  <c r="G173" i="5" a="1"/>
  <c r="G173" i="5" s="1"/>
  <c r="G172" i="5" a="1"/>
  <c r="G172" i="5" s="1"/>
  <c r="G171" i="5" a="1"/>
  <c r="G171" i="5" s="1"/>
  <c r="G170" i="5" a="1"/>
  <c r="G170" i="5" s="1"/>
  <c r="G169" i="5" a="1"/>
  <c r="G169" i="5" s="1"/>
  <c r="G168" i="5" a="1"/>
  <c r="G168" i="5" s="1"/>
  <c r="G167" i="5" a="1"/>
  <c r="G167" i="5" s="1"/>
  <c r="G166" i="5" a="1"/>
  <c r="G166" i="5" s="1"/>
  <c r="G165" i="5" a="1"/>
  <c r="G165" i="5" s="1"/>
  <c r="G164" i="5" a="1"/>
  <c r="G164" i="5" s="1"/>
  <c r="G163" i="5" a="1"/>
  <c r="G163" i="5" s="1"/>
  <c r="G162" i="5" a="1"/>
  <c r="G162" i="5" s="1"/>
  <c r="G161" i="5" a="1"/>
  <c r="G161" i="5" s="1"/>
  <c r="G160" i="5" a="1"/>
  <c r="G160" i="5" s="1"/>
  <c r="G159" i="5" a="1"/>
  <c r="G159" i="5" s="1"/>
  <c r="G158" i="5" a="1"/>
  <c r="G158" i="5" s="1"/>
  <c r="G157" i="5" a="1"/>
  <c r="G157" i="5" s="1"/>
  <c r="G156" i="5" a="1"/>
  <c r="G156" i="5" s="1"/>
  <c r="G155" i="5" a="1"/>
  <c r="G155" i="5" s="1"/>
  <c r="G154" i="5" a="1"/>
  <c r="G154" i="5" s="1"/>
  <c r="G153" i="5" a="1"/>
  <c r="G153" i="5" s="1"/>
  <c r="G152" i="5" a="1"/>
  <c r="G152" i="5" s="1"/>
  <c r="G151" i="5" a="1"/>
  <c r="G151" i="5" s="1"/>
  <c r="G150" i="5" a="1"/>
  <c r="G150" i="5" s="1"/>
  <c r="G149" i="5" a="1"/>
  <c r="G149" i="5" s="1"/>
  <c r="G148" i="5" a="1"/>
  <c r="G148" i="5" s="1"/>
  <c r="G147" i="5" a="1"/>
  <c r="G147" i="5" s="1"/>
  <c r="G146" i="5" a="1"/>
  <c r="G146" i="5" s="1"/>
  <c r="G145" i="5" a="1"/>
  <c r="G145" i="5" s="1"/>
  <c r="G144" i="5" a="1"/>
  <c r="G144" i="5" s="1"/>
  <c r="G143" i="5" a="1"/>
  <c r="G143" i="5" s="1"/>
  <c r="G142" i="5" a="1"/>
  <c r="G142" i="5" s="1"/>
  <c r="G141" i="5" a="1"/>
  <c r="G141" i="5" s="1"/>
  <c r="G140" i="5" a="1"/>
  <c r="G140" i="5" s="1"/>
  <c r="G139" i="5" a="1"/>
  <c r="G139" i="5" s="1"/>
  <c r="G138" i="5" a="1"/>
  <c r="G138" i="5" s="1"/>
  <c r="G137" i="5" a="1"/>
  <c r="G137" i="5" s="1"/>
  <c r="G136" i="5" a="1"/>
  <c r="G136" i="5" s="1"/>
  <c r="G135" i="5" a="1"/>
  <c r="G135" i="5" s="1"/>
  <c r="G134" i="5" a="1"/>
  <c r="G134" i="5" s="1"/>
  <c r="G133" i="5" a="1"/>
  <c r="G133" i="5" s="1"/>
  <c r="G132" i="5" a="1"/>
  <c r="G132" i="5" s="1"/>
  <c r="G131" i="5" a="1"/>
  <c r="G131" i="5" s="1"/>
  <c r="G130" i="5" a="1"/>
  <c r="G130" i="5" s="1"/>
  <c r="G129" i="5" a="1"/>
  <c r="G129" i="5" s="1"/>
  <c r="G128" i="5" a="1"/>
  <c r="G128" i="5" s="1"/>
  <c r="G127" i="5" a="1"/>
  <c r="G127" i="5" s="1"/>
  <c r="G126" i="5" a="1"/>
  <c r="G126" i="5" s="1"/>
  <c r="G125" i="5" a="1"/>
  <c r="G125" i="5" s="1"/>
  <c r="G124" i="5" a="1"/>
  <c r="G124" i="5" s="1"/>
  <c r="G123" i="5" a="1"/>
  <c r="G123" i="5" s="1"/>
  <c r="G122" i="5" a="1"/>
  <c r="G122" i="5" s="1"/>
  <c r="G121" i="5" a="1"/>
  <c r="G121" i="5" s="1"/>
  <c r="G120" i="5" a="1"/>
  <c r="G120" i="5" s="1"/>
  <c r="G119" i="5" a="1"/>
  <c r="G119" i="5" s="1"/>
  <c r="G118" i="5" a="1"/>
  <c r="G118" i="5" s="1"/>
  <c r="G117" i="5" a="1"/>
  <c r="G117" i="5" s="1"/>
  <c r="G116" i="5" a="1"/>
  <c r="G116" i="5" s="1"/>
  <c r="G115" i="5" a="1"/>
  <c r="G115" i="5" s="1"/>
  <c r="G114" i="5" a="1"/>
  <c r="G114" i="5" s="1"/>
  <c r="G113" i="5" a="1"/>
  <c r="G113" i="5" s="1"/>
  <c r="G112" i="5" a="1"/>
  <c r="G112" i="5" s="1"/>
  <c r="G111" i="5" a="1"/>
  <c r="G111" i="5" s="1"/>
  <c r="G110" i="5" a="1"/>
  <c r="G110" i="5" s="1"/>
  <c r="G109" i="5" a="1"/>
  <c r="G109" i="5" s="1"/>
  <c r="G108" i="5" a="1"/>
  <c r="G108" i="5" s="1"/>
  <c r="G107" i="5" a="1"/>
  <c r="G107" i="5" s="1"/>
  <c r="G106" i="5" a="1"/>
  <c r="G106" i="5" s="1"/>
  <c r="G105" i="5" a="1"/>
  <c r="G105" i="5" s="1"/>
  <c r="G104" i="5" a="1"/>
  <c r="G104" i="5" s="1"/>
  <c r="G103" i="5" a="1"/>
  <c r="G103" i="5" s="1"/>
  <c r="G102" i="5" a="1"/>
  <c r="G102" i="5" s="1"/>
  <c r="G101" i="5" a="1"/>
  <c r="G101" i="5" s="1"/>
  <c r="G100" i="5" a="1"/>
  <c r="G100" i="5" s="1"/>
  <c r="G99" i="5" a="1"/>
  <c r="G99" i="5" s="1"/>
  <c r="G98" i="5" a="1"/>
  <c r="G98" i="5" s="1"/>
  <c r="G97" i="5" a="1"/>
  <c r="G97" i="5" s="1"/>
  <c r="G96" i="5" a="1"/>
  <c r="G96" i="5" s="1"/>
  <c r="G95" i="5" a="1"/>
  <c r="G95" i="5" s="1"/>
  <c r="G94" i="5" a="1"/>
  <c r="G94" i="5" s="1"/>
  <c r="G93" i="5" a="1"/>
  <c r="G93" i="5" s="1"/>
  <c r="G92" i="5" a="1"/>
  <c r="G92" i="5" s="1"/>
  <c r="G91" i="5" a="1"/>
  <c r="G91" i="5" s="1"/>
  <c r="G90" i="5" a="1"/>
  <c r="G90" i="5" s="1"/>
  <c r="G89" i="5" a="1"/>
  <c r="G89" i="5" s="1"/>
  <c r="G88" i="5" a="1"/>
  <c r="G88" i="5" s="1"/>
  <c r="G87" i="5" a="1"/>
  <c r="G87" i="5" s="1"/>
  <c r="G86" i="5" a="1"/>
  <c r="G86" i="5" s="1"/>
  <c r="G85" i="5" a="1"/>
  <c r="G85" i="5" s="1"/>
  <c r="G84" i="5" a="1"/>
  <c r="G84" i="5" s="1"/>
  <c r="G83" i="5" a="1"/>
  <c r="G83" i="5" s="1"/>
  <c r="G82" i="5" a="1"/>
  <c r="G82" i="5" s="1"/>
  <c r="G81" i="5" a="1"/>
  <c r="G81" i="5" s="1"/>
  <c r="G80" i="5" a="1"/>
  <c r="G80" i="5" s="1"/>
  <c r="G79" i="5" a="1"/>
  <c r="G79" i="5" s="1"/>
  <c r="G78" i="5" a="1"/>
  <c r="G78" i="5" s="1"/>
  <c r="G77" i="5" a="1"/>
  <c r="G77" i="5" s="1"/>
  <c r="G76" i="5" a="1"/>
  <c r="G76" i="5" s="1"/>
  <c r="G75" i="5" a="1"/>
  <c r="G75" i="5" s="1"/>
  <c r="G74" i="5" a="1"/>
  <c r="G74" i="5" s="1"/>
  <c r="G73" i="5" a="1"/>
  <c r="G73" i="5" s="1"/>
  <c r="G72" i="5" a="1"/>
  <c r="G72" i="5" s="1"/>
  <c r="G71" i="5" a="1"/>
  <c r="G71" i="5" s="1"/>
  <c r="G70" i="5" a="1"/>
  <c r="G70" i="5" s="1"/>
  <c r="G69" i="5" a="1"/>
  <c r="G69" i="5" s="1"/>
  <c r="G68" i="5" a="1"/>
  <c r="G68" i="5" s="1"/>
  <c r="G67" i="5" a="1"/>
  <c r="G67" i="5" s="1"/>
  <c r="G66" i="5" a="1"/>
  <c r="G66" i="5" s="1"/>
  <c r="G65" i="5" a="1"/>
  <c r="G65" i="5" s="1"/>
  <c r="G64" i="5" a="1"/>
  <c r="G64" i="5" s="1"/>
  <c r="G63" i="5" a="1"/>
  <c r="G63" i="5" s="1"/>
  <c r="G62" i="5" a="1"/>
  <c r="G62" i="5" s="1"/>
  <c r="G61" i="5" a="1"/>
  <c r="G61" i="5" s="1"/>
  <c r="G60" i="5" a="1"/>
  <c r="G60" i="5" s="1"/>
  <c r="G59" i="5" a="1"/>
  <c r="G59" i="5" s="1"/>
  <c r="G58" i="5" a="1"/>
  <c r="G58" i="5" s="1"/>
  <c r="G57" i="5" a="1"/>
  <c r="G57" i="5" s="1"/>
  <c r="G56" i="5" a="1"/>
  <c r="G56" i="5" s="1"/>
  <c r="G55" i="5" a="1"/>
  <c r="G55" i="5" s="1"/>
  <c r="G54" i="5" a="1"/>
  <c r="G54" i="5" s="1"/>
  <c r="G53" i="5" a="1"/>
  <c r="G53" i="5" s="1"/>
  <c r="G52" i="5" a="1"/>
  <c r="G52" i="5" s="1"/>
  <c r="G51" i="5" a="1"/>
  <c r="G51" i="5" s="1"/>
  <c r="G50" i="5" a="1"/>
  <c r="G50" i="5" s="1"/>
  <c r="G49" i="5" a="1"/>
  <c r="G49" i="5" s="1"/>
  <c r="G48" i="5" a="1"/>
  <c r="G48" i="5" s="1"/>
  <c r="G47" i="5" a="1"/>
  <c r="G47" i="5" s="1"/>
  <c r="G46" i="5" a="1"/>
  <c r="G46" i="5" s="1"/>
  <c r="G45" i="5" a="1"/>
  <c r="G45" i="5" s="1"/>
  <c r="G44" i="5" a="1"/>
  <c r="G44" i="5" s="1"/>
  <c r="G43" i="5" a="1"/>
  <c r="G43" i="5" s="1"/>
  <c r="G42" i="5" a="1"/>
  <c r="G42" i="5" s="1"/>
  <c r="G41" i="5" a="1"/>
  <c r="G41" i="5" s="1"/>
  <c r="G40" i="5" a="1"/>
  <c r="G40" i="5" s="1"/>
  <c r="G39" i="5" a="1"/>
  <c r="G39" i="5" s="1"/>
  <c r="G38" i="5" a="1"/>
  <c r="G38" i="5" s="1"/>
  <c r="G37" i="5" a="1"/>
  <c r="G37" i="5" s="1"/>
  <c r="G36" i="5" a="1"/>
  <c r="G36" i="5" s="1"/>
  <c r="G35" i="5" a="1"/>
  <c r="G35" i="5" s="1"/>
  <c r="G34" i="5" a="1"/>
  <c r="G34" i="5" s="1"/>
  <c r="G33" i="5" a="1"/>
  <c r="G33" i="5" s="1"/>
  <c r="G32" i="5" a="1"/>
  <c r="G32" i="5" s="1"/>
  <c r="G31" i="5" a="1"/>
  <c r="G31" i="5" s="1"/>
  <c r="G30" i="5" a="1"/>
  <c r="G30" i="5" s="1"/>
  <c r="G29" i="5" a="1"/>
  <c r="G29" i="5" s="1"/>
  <c r="G28" i="5" a="1"/>
  <c r="G28" i="5" s="1"/>
  <c r="G27" i="5" a="1"/>
  <c r="G27" i="5" s="1"/>
  <c r="G26" i="5" a="1"/>
  <c r="G26" i="5" s="1"/>
  <c r="G25" i="5" a="1"/>
  <c r="G25" i="5" s="1"/>
  <c r="G24" i="5" a="1"/>
  <c r="G24" i="5" s="1"/>
  <c r="G23" i="5" a="1"/>
  <c r="G23" i="5" s="1"/>
  <c r="G22" i="5" a="1"/>
  <c r="G22" i="5" s="1"/>
  <c r="G21" i="5" a="1"/>
  <c r="G21" i="5" s="1"/>
  <c r="G20" i="5" a="1"/>
  <c r="G20" i="5" s="1"/>
  <c r="G19" i="5" a="1"/>
  <c r="G19" i="5" s="1"/>
  <c r="G18" i="5" a="1"/>
  <c r="G18" i="5" s="1"/>
  <c r="G17" i="5" a="1"/>
  <c r="G17" i="5" s="1"/>
  <c r="G16" i="5" a="1"/>
  <c r="G16" i="5" s="1"/>
  <c r="G15" i="5" a="1"/>
  <c r="G15" i="5" s="1"/>
  <c r="G14" i="5" a="1"/>
  <c r="G14" i="5" s="1"/>
  <c r="G13" i="5" a="1"/>
  <c r="G13" i="5" s="1"/>
  <c r="G12" i="5" a="1"/>
  <c r="G12" i="5" s="1"/>
  <c r="G11" i="5" a="1"/>
  <c r="G11" i="5" s="1"/>
  <c r="G10" i="5" a="1"/>
  <c r="G10" i="5" s="1"/>
  <c r="G9" i="5" a="1"/>
  <c r="G9" i="5" s="1"/>
  <c r="G8" i="5" a="1"/>
  <c r="G8" i="5" s="1"/>
  <c r="G7" i="5" a="1"/>
  <c r="G7" i="5" s="1"/>
  <c r="G6" i="5" a="1"/>
  <c r="G6" i="5" s="1"/>
  <c r="G5" i="5" a="1"/>
  <c r="G5" i="5" s="1"/>
  <c r="G4" i="5"/>
  <c r="G3" i="5" a="1"/>
  <c r="G3" i="5" s="1"/>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E3" i="5"/>
  <c r="D1011" i="5"/>
  <c r="D1010" i="5"/>
  <c r="D1009" i="5"/>
  <c r="D1008" i="5"/>
  <c r="D1007" i="5"/>
  <c r="D1006" i="5"/>
  <c r="D1005" i="5"/>
  <c r="D1004" i="5"/>
  <c r="D1003" i="5"/>
  <c r="D1002" i="5"/>
  <c r="D1001" i="5"/>
  <c r="D1000" i="5"/>
  <c r="D999" i="5"/>
  <c r="D998" i="5"/>
  <c r="D997" i="5"/>
  <c r="D996" i="5"/>
  <c r="D995" i="5"/>
  <c r="D994" i="5"/>
  <c r="D993" i="5"/>
  <c r="D992" i="5"/>
  <c r="D991" i="5"/>
  <c r="D990" i="5"/>
  <c r="D989" i="5"/>
  <c r="D988" i="5"/>
  <c r="D987" i="5"/>
  <c r="D986" i="5"/>
  <c r="D985" i="5"/>
  <c r="D984" i="5"/>
  <c r="D983" i="5"/>
  <c r="D982" i="5"/>
  <c r="D981" i="5"/>
  <c r="D980" i="5"/>
  <c r="D979" i="5"/>
  <c r="D978" i="5"/>
  <c r="D977" i="5"/>
  <c r="D976" i="5"/>
  <c r="D975" i="5"/>
  <c r="D974" i="5"/>
  <c r="D973" i="5"/>
  <c r="D972" i="5"/>
  <c r="D971" i="5"/>
  <c r="D970" i="5"/>
  <c r="D969" i="5"/>
  <c r="D968" i="5"/>
  <c r="D967" i="5"/>
  <c r="D966" i="5"/>
  <c r="D965" i="5"/>
  <c r="D964" i="5"/>
  <c r="D963" i="5"/>
  <c r="D962" i="5"/>
  <c r="D961" i="5"/>
  <c r="D960" i="5"/>
  <c r="D959" i="5"/>
  <c r="D958" i="5"/>
  <c r="D957" i="5"/>
  <c r="D956" i="5"/>
  <c r="D955" i="5"/>
  <c r="D954" i="5"/>
  <c r="D953" i="5"/>
  <c r="D952" i="5"/>
  <c r="D951" i="5"/>
  <c r="D950" i="5"/>
  <c r="D949" i="5"/>
  <c r="D948" i="5"/>
  <c r="D947" i="5"/>
  <c r="D946" i="5"/>
  <c r="D945" i="5"/>
  <c r="D944" i="5"/>
  <c r="D943" i="5"/>
  <c r="D942" i="5"/>
  <c r="D941" i="5"/>
  <c r="D940" i="5"/>
  <c r="D939" i="5"/>
  <c r="D938" i="5"/>
  <c r="D937" i="5"/>
  <c r="D936" i="5"/>
  <c r="D935" i="5"/>
  <c r="D934" i="5"/>
  <c r="D933" i="5"/>
  <c r="D932" i="5"/>
  <c r="D931" i="5"/>
  <c r="D930" i="5"/>
  <c r="D929" i="5"/>
  <c r="D928" i="5"/>
  <c r="D927" i="5"/>
  <c r="D926" i="5"/>
  <c r="D925" i="5"/>
  <c r="D924" i="5"/>
  <c r="D923" i="5"/>
  <c r="D922" i="5"/>
  <c r="D921" i="5"/>
  <c r="D920" i="5"/>
  <c r="D919" i="5"/>
  <c r="D918" i="5"/>
  <c r="D917" i="5"/>
  <c r="D916" i="5"/>
  <c r="D915" i="5"/>
  <c r="D914" i="5"/>
  <c r="D913" i="5"/>
  <c r="D912" i="5"/>
  <c r="D911" i="5"/>
  <c r="D910" i="5"/>
  <c r="D909" i="5"/>
  <c r="D908" i="5"/>
  <c r="D907" i="5"/>
  <c r="D906" i="5"/>
  <c r="D905" i="5"/>
  <c r="D904" i="5"/>
  <c r="D903" i="5"/>
  <c r="D902" i="5"/>
  <c r="D901" i="5"/>
  <c r="D900" i="5"/>
  <c r="D899" i="5"/>
  <c r="D898" i="5"/>
  <c r="D897" i="5"/>
  <c r="D896" i="5"/>
  <c r="D895" i="5"/>
  <c r="D894" i="5"/>
  <c r="D893" i="5"/>
  <c r="D892" i="5"/>
  <c r="D891" i="5"/>
  <c r="D890" i="5"/>
  <c r="D889" i="5"/>
  <c r="D888" i="5"/>
  <c r="D887" i="5"/>
  <c r="D886" i="5"/>
  <c r="D885" i="5"/>
  <c r="D884" i="5"/>
  <c r="D883" i="5"/>
  <c r="D882" i="5"/>
  <c r="D881" i="5"/>
  <c r="D880" i="5"/>
  <c r="D879" i="5"/>
  <c r="D878" i="5"/>
  <c r="D877" i="5"/>
  <c r="D876" i="5"/>
  <c r="D875" i="5"/>
  <c r="D874" i="5"/>
  <c r="D873" i="5"/>
  <c r="D872" i="5"/>
  <c r="D871" i="5"/>
  <c r="D870" i="5"/>
  <c r="D869" i="5"/>
  <c r="D868" i="5"/>
  <c r="D867" i="5"/>
  <c r="D866" i="5"/>
  <c r="D865" i="5"/>
  <c r="D864" i="5"/>
  <c r="D863" i="5"/>
  <c r="D862" i="5"/>
  <c r="D861" i="5"/>
  <c r="D860" i="5"/>
  <c r="D859" i="5"/>
  <c r="D858" i="5"/>
  <c r="D857" i="5"/>
  <c r="D856" i="5"/>
  <c r="D855" i="5"/>
  <c r="D854" i="5"/>
  <c r="D853" i="5"/>
  <c r="D852" i="5"/>
  <c r="D851" i="5"/>
  <c r="D850" i="5"/>
  <c r="D849" i="5"/>
  <c r="D848" i="5"/>
  <c r="D847" i="5"/>
  <c r="D846" i="5"/>
  <c r="D845" i="5"/>
  <c r="D844" i="5"/>
  <c r="D843" i="5"/>
  <c r="D842" i="5"/>
  <c r="D841" i="5"/>
  <c r="D840" i="5"/>
  <c r="D839" i="5"/>
  <c r="D838" i="5"/>
  <c r="D837" i="5"/>
  <c r="D836" i="5"/>
  <c r="D835" i="5"/>
  <c r="D834" i="5"/>
  <c r="D833" i="5"/>
  <c r="D832" i="5"/>
  <c r="D831" i="5"/>
  <c r="D830" i="5"/>
  <c r="D829" i="5"/>
  <c r="D828" i="5"/>
  <c r="D827" i="5"/>
  <c r="D826" i="5"/>
  <c r="D825" i="5"/>
  <c r="D824" i="5"/>
  <c r="D823" i="5"/>
  <c r="D822" i="5"/>
  <c r="D821" i="5"/>
  <c r="D820" i="5"/>
  <c r="D819" i="5"/>
  <c r="D818" i="5"/>
  <c r="D817" i="5"/>
  <c r="D816" i="5"/>
  <c r="D815" i="5"/>
  <c r="D814" i="5"/>
  <c r="D813" i="5"/>
  <c r="D812" i="5"/>
  <c r="D811" i="5"/>
  <c r="D810" i="5"/>
  <c r="D809" i="5"/>
  <c r="D808" i="5"/>
  <c r="D807" i="5"/>
  <c r="D806" i="5"/>
  <c r="D805" i="5"/>
  <c r="D804" i="5"/>
  <c r="D803" i="5"/>
  <c r="D802" i="5"/>
  <c r="D801" i="5"/>
  <c r="D800" i="5"/>
  <c r="D799" i="5"/>
  <c r="D798" i="5"/>
  <c r="D797" i="5"/>
  <c r="D796" i="5"/>
  <c r="D795" i="5"/>
  <c r="D794" i="5"/>
  <c r="D793" i="5"/>
  <c r="D792" i="5"/>
  <c r="D791" i="5"/>
  <c r="D790" i="5"/>
  <c r="D789" i="5"/>
  <c r="D788" i="5"/>
  <c r="D787" i="5"/>
  <c r="D786" i="5"/>
  <c r="D785" i="5"/>
  <c r="D784" i="5"/>
  <c r="D783" i="5"/>
  <c r="D782" i="5"/>
  <c r="D781" i="5"/>
  <c r="D780" i="5"/>
  <c r="D779" i="5"/>
  <c r="D778" i="5"/>
  <c r="D777" i="5"/>
  <c r="D776" i="5"/>
  <c r="D775" i="5"/>
  <c r="D774" i="5"/>
  <c r="D773" i="5"/>
  <c r="D772" i="5"/>
  <c r="D771" i="5"/>
  <c r="D770" i="5"/>
  <c r="D769" i="5"/>
  <c r="D768" i="5"/>
  <c r="D767" i="5"/>
  <c r="D766" i="5"/>
  <c r="D765" i="5"/>
  <c r="D764" i="5"/>
  <c r="D763" i="5"/>
  <c r="D762" i="5"/>
  <c r="D761" i="5"/>
  <c r="D760" i="5"/>
  <c r="D759" i="5"/>
  <c r="D758" i="5"/>
  <c r="D757" i="5"/>
  <c r="D756" i="5"/>
  <c r="D755" i="5"/>
  <c r="D754" i="5"/>
  <c r="D753" i="5"/>
  <c r="D752" i="5"/>
  <c r="D751" i="5"/>
  <c r="D750" i="5"/>
  <c r="D749" i="5"/>
  <c r="D748" i="5"/>
  <c r="D747" i="5"/>
  <c r="D746" i="5"/>
  <c r="D745" i="5"/>
  <c r="D744" i="5"/>
  <c r="D743" i="5"/>
  <c r="D742" i="5"/>
  <c r="D741" i="5"/>
  <c r="D740" i="5"/>
  <c r="D739" i="5"/>
  <c r="D738" i="5"/>
  <c r="D737" i="5"/>
  <c r="D736" i="5"/>
  <c r="D735" i="5"/>
  <c r="D734" i="5"/>
  <c r="D733" i="5"/>
  <c r="D732" i="5"/>
  <c r="D731" i="5"/>
  <c r="D730" i="5"/>
  <c r="D729" i="5"/>
  <c r="D728" i="5"/>
  <c r="D727" i="5"/>
  <c r="D726" i="5"/>
  <c r="D725" i="5"/>
  <c r="D724" i="5"/>
  <c r="D723" i="5"/>
  <c r="D722" i="5"/>
  <c r="D721" i="5"/>
  <c r="D720" i="5"/>
  <c r="D719" i="5"/>
  <c r="D718" i="5"/>
  <c r="D717" i="5"/>
  <c r="D716" i="5"/>
  <c r="D715" i="5"/>
  <c r="D714" i="5"/>
  <c r="D713" i="5"/>
  <c r="D712" i="5"/>
  <c r="D711" i="5"/>
  <c r="D710" i="5"/>
  <c r="D709" i="5"/>
  <c r="D708" i="5"/>
  <c r="D707" i="5"/>
  <c r="D706" i="5"/>
  <c r="D705" i="5"/>
  <c r="D704" i="5"/>
  <c r="D703" i="5"/>
  <c r="D702" i="5"/>
  <c r="D701" i="5"/>
  <c r="D700" i="5"/>
  <c r="D699" i="5"/>
  <c r="D698" i="5"/>
  <c r="D697" i="5"/>
  <c r="D696" i="5"/>
  <c r="D695" i="5"/>
  <c r="D694" i="5"/>
  <c r="D693" i="5"/>
  <c r="D692" i="5"/>
  <c r="D691" i="5"/>
  <c r="D690" i="5"/>
  <c r="D689" i="5"/>
  <c r="D688" i="5"/>
  <c r="D687" i="5"/>
  <c r="D686" i="5"/>
  <c r="D685" i="5"/>
  <c r="D684" i="5"/>
  <c r="D683" i="5"/>
  <c r="D682" i="5"/>
  <c r="D681" i="5"/>
  <c r="D680" i="5"/>
  <c r="D679" i="5"/>
  <c r="D678" i="5"/>
  <c r="D677" i="5"/>
  <c r="D676" i="5"/>
  <c r="D675" i="5"/>
  <c r="D674" i="5"/>
  <c r="D673" i="5"/>
  <c r="D672" i="5"/>
  <c r="D671" i="5"/>
  <c r="D670" i="5"/>
  <c r="D669" i="5"/>
  <c r="D668" i="5"/>
  <c r="D667" i="5"/>
  <c r="D666" i="5"/>
  <c r="D665" i="5"/>
  <c r="D664" i="5"/>
  <c r="D663" i="5"/>
  <c r="D662" i="5"/>
  <c r="D661" i="5"/>
  <c r="D660" i="5"/>
  <c r="D659" i="5"/>
  <c r="D658" i="5"/>
  <c r="D657" i="5"/>
  <c r="D656" i="5"/>
  <c r="D655" i="5"/>
  <c r="D654" i="5"/>
  <c r="D653" i="5"/>
  <c r="D652" i="5"/>
  <c r="D651" i="5"/>
  <c r="D650" i="5"/>
  <c r="D649" i="5"/>
  <c r="D648" i="5"/>
  <c r="D647" i="5"/>
  <c r="D646" i="5"/>
  <c r="D645" i="5"/>
  <c r="D644" i="5"/>
  <c r="D643" i="5"/>
  <c r="D642" i="5"/>
  <c r="D641" i="5"/>
  <c r="D640" i="5"/>
  <c r="D639" i="5"/>
  <c r="D638" i="5"/>
  <c r="D637" i="5"/>
  <c r="D636" i="5"/>
  <c r="D635" i="5"/>
  <c r="D634" i="5"/>
  <c r="D633" i="5"/>
  <c r="D632" i="5"/>
  <c r="D631" i="5"/>
  <c r="D630" i="5"/>
  <c r="D629" i="5"/>
  <c r="D628" i="5"/>
  <c r="D627" i="5"/>
  <c r="D626" i="5"/>
  <c r="D625" i="5"/>
  <c r="D624" i="5"/>
  <c r="D623" i="5"/>
  <c r="D622" i="5"/>
  <c r="D621" i="5"/>
  <c r="D620" i="5"/>
  <c r="D619" i="5"/>
  <c r="D618" i="5"/>
  <c r="D617" i="5"/>
  <c r="D616" i="5"/>
  <c r="D615" i="5"/>
  <c r="D614" i="5"/>
  <c r="D613" i="5"/>
  <c r="D612" i="5"/>
  <c r="D611" i="5"/>
  <c r="D610" i="5"/>
  <c r="D609" i="5"/>
  <c r="D608" i="5"/>
  <c r="D607" i="5"/>
  <c r="D606" i="5"/>
  <c r="D605" i="5"/>
  <c r="D604" i="5"/>
  <c r="D603" i="5"/>
  <c r="D602" i="5"/>
  <c r="D601" i="5"/>
  <c r="D600" i="5"/>
  <c r="D599" i="5"/>
  <c r="D598" i="5"/>
  <c r="D597" i="5"/>
  <c r="D596" i="5"/>
  <c r="D595" i="5"/>
  <c r="D594" i="5"/>
  <c r="D593" i="5"/>
  <c r="D592" i="5"/>
  <c r="D591" i="5"/>
  <c r="D590" i="5"/>
  <c r="D589" i="5"/>
  <c r="D588" i="5"/>
  <c r="D587" i="5"/>
  <c r="D586" i="5"/>
  <c r="D585" i="5"/>
  <c r="D584" i="5"/>
  <c r="D583" i="5"/>
  <c r="D582" i="5"/>
  <c r="D581" i="5"/>
  <c r="D580" i="5"/>
  <c r="D579" i="5"/>
  <c r="D578" i="5"/>
  <c r="D577" i="5"/>
  <c r="D576" i="5"/>
  <c r="D575" i="5"/>
  <c r="D574" i="5"/>
  <c r="D573" i="5"/>
  <c r="D572" i="5"/>
  <c r="D571" i="5"/>
  <c r="D570" i="5"/>
  <c r="D569" i="5"/>
  <c r="D568" i="5"/>
  <c r="D567" i="5"/>
  <c r="D566" i="5"/>
  <c r="D565" i="5"/>
  <c r="D564" i="5"/>
  <c r="D563" i="5"/>
  <c r="D562" i="5"/>
  <c r="D561" i="5"/>
  <c r="D560" i="5"/>
  <c r="D559" i="5"/>
  <c r="D558" i="5"/>
  <c r="D557" i="5"/>
  <c r="D556" i="5"/>
  <c r="D555" i="5"/>
  <c r="D554" i="5"/>
  <c r="D553" i="5"/>
  <c r="D552" i="5"/>
  <c r="D551" i="5"/>
  <c r="D550" i="5"/>
  <c r="D549" i="5"/>
  <c r="D548" i="5"/>
  <c r="D547" i="5"/>
  <c r="D546" i="5"/>
  <c r="D545" i="5"/>
  <c r="D544" i="5"/>
  <c r="D543" i="5"/>
  <c r="D542" i="5"/>
  <c r="D541" i="5"/>
  <c r="D540" i="5"/>
  <c r="D539" i="5"/>
  <c r="D538" i="5"/>
  <c r="D537" i="5"/>
  <c r="D536" i="5"/>
  <c r="D535" i="5"/>
  <c r="D534" i="5"/>
  <c r="D533" i="5"/>
  <c r="D532" i="5"/>
  <c r="D531" i="5"/>
  <c r="D530" i="5"/>
  <c r="D529" i="5"/>
  <c r="D528" i="5"/>
  <c r="D527" i="5"/>
  <c r="D526" i="5"/>
  <c r="D525" i="5"/>
  <c r="D524" i="5"/>
  <c r="D523" i="5"/>
  <c r="D522" i="5"/>
  <c r="D521" i="5"/>
  <c r="D520" i="5"/>
  <c r="D519" i="5"/>
  <c r="D518" i="5"/>
  <c r="D517" i="5"/>
  <c r="D516" i="5"/>
  <c r="D515" i="5"/>
  <c r="D514" i="5"/>
  <c r="D513" i="5"/>
  <c r="D512" i="5"/>
  <c r="D511" i="5"/>
  <c r="D510" i="5"/>
  <c r="D509" i="5"/>
  <c r="D508" i="5"/>
  <c r="D507" i="5"/>
  <c r="D506" i="5"/>
  <c r="D505" i="5"/>
  <c r="D504" i="5"/>
  <c r="D503" i="5"/>
  <c r="D502" i="5"/>
  <c r="D501" i="5"/>
  <c r="D500" i="5"/>
  <c r="D499" i="5"/>
  <c r="D498" i="5"/>
  <c r="D497" i="5"/>
  <c r="D496" i="5"/>
  <c r="D495" i="5"/>
  <c r="D494" i="5"/>
  <c r="D493" i="5"/>
  <c r="D492" i="5"/>
  <c r="D491" i="5"/>
  <c r="D490" i="5"/>
  <c r="D489" i="5"/>
  <c r="D488" i="5"/>
  <c r="D487" i="5"/>
  <c r="D486" i="5"/>
  <c r="D485" i="5"/>
  <c r="D484" i="5"/>
  <c r="D483" i="5"/>
  <c r="D482" i="5"/>
  <c r="D481" i="5"/>
  <c r="D480" i="5"/>
  <c r="D479" i="5"/>
  <c r="D478" i="5"/>
  <c r="D477" i="5"/>
  <c r="D476" i="5"/>
  <c r="D475" i="5"/>
  <c r="D474" i="5"/>
  <c r="D473" i="5"/>
  <c r="D472" i="5"/>
  <c r="D471" i="5"/>
  <c r="D470" i="5"/>
  <c r="D469" i="5"/>
  <c r="D468" i="5"/>
  <c r="D467" i="5"/>
  <c r="D466" i="5"/>
  <c r="D465" i="5"/>
  <c r="D464" i="5"/>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Q8" i="5" l="1"/>
  <c r="Q6" i="5"/>
  <c r="Q7" i="5"/>
  <c r="Q18" i="5"/>
  <c r="Q15" i="5"/>
  <c r="Q9" i="5"/>
  <c r="Q23" i="5"/>
  <c r="Q24" i="5"/>
  <c r="Q26" i="5"/>
  <c r="Q25" i="5"/>
  <c r="Q13" i="5"/>
  <c r="Q14" i="5"/>
  <c r="Q16" i="5"/>
  <c r="Q1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F83606-F209-415C-9E1F-B38134E88F8A}" keepAlive="1" name="ModelConnection_ExternalData_3" description="Data Model" type="5" refreshedVersion="8" minRefreshableVersion="5" saveData="1">
    <dbPr connection="Data Model Connection" command="Append1" commandType="3"/>
    <extLst>
      <ext xmlns:x15="http://schemas.microsoft.com/office/spreadsheetml/2010/11/main" uri="{DE250136-89BD-433C-8126-D09CA5730AF9}">
        <x15:connection id="" model="1"/>
      </ext>
    </extLst>
  </connection>
  <connection id="2" xr16:uid="{E94109E5-B398-46F4-9ACF-D224A1AC5CCF}" name="Query - Append1" description="Connection to the 'Append1' query in the workbook." type="100" refreshedVersion="8" minRefreshableVersion="5">
    <extLst>
      <ext xmlns:x15="http://schemas.microsoft.com/office/spreadsheetml/2010/11/main" uri="{DE250136-89BD-433C-8126-D09CA5730AF9}">
        <x15:connection id="55167b0d-ecb9-43b2-96e1-f6068b6f4632"/>
      </ext>
    </extLst>
  </connection>
  <connection id="3" xr16:uid="{FE129509-D104-4A47-97F3-1F5A9F99B7B0}" name="Query - dataset_1" description="Connection to the 'dataset_1' query in the workbook." type="100" refreshedVersion="8" minRefreshableVersion="5">
    <extLst>
      <ext xmlns:x15="http://schemas.microsoft.com/office/spreadsheetml/2010/11/main" uri="{DE250136-89BD-433C-8126-D09CA5730AF9}">
        <x15:connection id="ed4fe1f3-0547-4411-a78b-28486f84d6c0"/>
      </ext>
    </extLst>
  </connection>
  <connection id="4" xr16:uid="{E326F889-A9E1-415D-8978-2834452008C0}" name="Query - dataset_3" description="Connection to the 'dataset_3' query in the workbook." type="100" refreshedVersion="8" minRefreshableVersion="5">
    <extLst>
      <ext xmlns:x15="http://schemas.microsoft.com/office/spreadsheetml/2010/11/main" uri="{DE250136-89BD-433C-8126-D09CA5730AF9}">
        <x15:connection id="52c29b5c-d337-47d3-a6d9-cd9a4ccb0753"/>
      </ext>
    </extLst>
  </connection>
  <connection id="5" xr16:uid="{F9F84DEA-7169-4855-B342-8595727DD5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<sst xmlns="http://schemas.openxmlformats.org/spreadsheetml/2006/main" count="410" uniqueCount="223">
  <si>
    <t>instant</t>
  </si>
  <si>
    <t>dteday</t>
  </si>
  <si>
    <t>season</t>
  </si>
  <si>
    <t>yr</t>
  </si>
  <si>
    <t>mnth</t>
  </si>
  <si>
    <t>hr</t>
  </si>
  <si>
    <t>holiday</t>
  </si>
  <si>
    <t>weekday</t>
  </si>
  <si>
    <t>weathersit</t>
  </si>
  <si>
    <t>temp</t>
  </si>
  <si>
    <t>atemp</t>
  </si>
  <si>
    <t>hum</t>
  </si>
  <si>
    <t>windspeed</t>
  </si>
  <si>
    <t>casual</t>
  </si>
  <si>
    <t>registered</t>
  </si>
  <si>
    <t>cnt</t>
  </si>
  <si>
    <t>Sorting</t>
  </si>
  <si>
    <t>Column</t>
  </si>
  <si>
    <t>Done</t>
  </si>
  <si>
    <t>Status</t>
  </si>
  <si>
    <t>Formatting Date</t>
  </si>
  <si>
    <t>Year formula</t>
  </si>
  <si>
    <t>Month formula</t>
  </si>
  <si>
    <t>Date formula</t>
  </si>
  <si>
    <t>If condition</t>
  </si>
  <si>
    <t>weekday formula</t>
  </si>
  <si>
    <t>Conditional formatting
Blue colour between 0.1 to 0.2</t>
  </si>
  <si>
    <t>Conditional formatting
Yelloow colour between 0.34</t>
  </si>
  <si>
    <t>Conditional formatting
Pink colour between 0.38 to 0.46</t>
  </si>
  <si>
    <t>Sum</t>
  </si>
  <si>
    <t>Average</t>
  </si>
  <si>
    <t>Sumif</t>
  </si>
  <si>
    <t xml:space="preserve">Count </t>
  </si>
  <si>
    <t>Countif</t>
  </si>
  <si>
    <t>Right</t>
  </si>
  <si>
    <t>Left</t>
  </si>
  <si>
    <t>Mid</t>
  </si>
  <si>
    <t>left / right / mid</t>
  </si>
  <si>
    <t>Unnamed: 0</t>
  </si>
  <si>
    <t>Sheet</t>
  </si>
  <si>
    <t>Append1</t>
  </si>
  <si>
    <t>dataset_1</t>
  </si>
  <si>
    <t>Vlookup in yellow colu</t>
  </si>
  <si>
    <t>Index in pink colu</t>
  </si>
  <si>
    <t>Grand Total</t>
  </si>
  <si>
    <t>Months (dteday)</t>
  </si>
  <si>
    <t>Jan</t>
  </si>
  <si>
    <t>Feb</t>
  </si>
  <si>
    <t>Total</t>
  </si>
  <si>
    <t>Jan Total</t>
  </si>
  <si>
    <t>Sum of weathersit</t>
  </si>
  <si>
    <t>Sum of cnt</t>
  </si>
  <si>
    <t>Demand by Time</t>
  </si>
  <si>
    <t>Demand by Weather</t>
  </si>
  <si>
    <t>Average of cnt</t>
  </si>
  <si>
    <t>Demand by User Type</t>
  </si>
  <si>
    <t>Sum of registered</t>
  </si>
  <si>
    <t>Values</t>
  </si>
  <si>
    <t>Sum of casual</t>
  </si>
  <si>
    <t>Weekday</t>
  </si>
  <si>
    <t>Registered</t>
  </si>
  <si>
    <t>Casual</t>
  </si>
  <si>
    <t>Average of atemp</t>
  </si>
  <si>
    <t>Average of hum</t>
  </si>
  <si>
    <t>Average of windspeed</t>
  </si>
  <si>
    <t>Count of casual</t>
  </si>
  <si>
    <t>Count of registered</t>
  </si>
  <si>
    <t>aggregrating byCount of Casual &amp; registered</t>
  </si>
  <si>
    <t>aggregrating by Sum of Casual &amp; registered</t>
  </si>
  <si>
    <t>Average of casual</t>
  </si>
  <si>
    <t>Average of registered</t>
  </si>
  <si>
    <t>aggregrating by average of Casual &amp; registered</t>
  </si>
  <si>
    <t>Sum of Average count</t>
  </si>
  <si>
    <t>Count IF</t>
  </si>
  <si>
    <t>Count IF2</t>
  </si>
  <si>
    <t>Sumif(</t>
  </si>
  <si>
    <t>subtotal</t>
  </si>
  <si>
    <t>STDV</t>
  </si>
  <si>
    <t>Correl</t>
  </si>
  <si>
    <t>BIKE SHARING DEMAND ANALYSIS</t>
  </si>
  <si>
    <t>Summary Report: Methods, Findings &amp; Recommendations</t>
  </si>
  <si>
    <t>Generated: May 21, 2026</t>
  </si>
  <si>
    <t>1. EXECUTIVE SUMMARY</t>
  </si>
  <si>
    <t>This report analyzes bike sharing demand data to identify usage patterns, weather impacts, and user behavior.</t>
  </si>
  <si>
    <t>The dataset contains 1,009 hourly records from January-February 2011, tracking casual and registered riders.</t>
  </si>
  <si>
    <t>Key metrics analyzed include: temperature, humidity, wind speed, weather conditions, and ridership counts.</t>
  </si>
  <si>
    <t>2. DATA SOURCES &amp; METHODOLOGY</t>
  </si>
  <si>
    <t>Data Source</t>
  </si>
  <si>
    <t>Records</t>
  </si>
  <si>
    <t>Columns</t>
  </si>
  <si>
    <t>Purpose</t>
  </si>
  <si>
    <t>Processing Applied</t>
  </si>
  <si>
    <t>Primary hourly bike demand data</t>
  </si>
  <si>
    <t>VLOOKUP, INDEX formulas</t>
  </si>
  <si>
    <t>dataset_2</t>
  </si>
  <si>
    <t>Weather &amp; environmental factors</t>
  </si>
  <si>
    <t>Data validation</t>
  </si>
  <si>
    <t>dataset_3</t>
  </si>
  <si>
    <t>Extended time period data</t>
  </si>
  <si>
    <t>Date formatting</t>
  </si>
  <si>
    <t>Append1 (Power Query)</t>
  </si>
  <si>
    <t>Consolidated dataset</t>
  </si>
  <si>
    <t>Appended via Power Query</t>
  </si>
  <si>
    <t>Remove duplicate</t>
  </si>
  <si>
    <t>Deduplicated daily records</t>
  </si>
  <si>
    <t>Duplicate removal</t>
  </si>
  <si>
    <t>3. ANALYSIS METHODS APPLIED</t>
  </si>
  <si>
    <t>Method Category</t>
  </si>
  <si>
    <t>Technique</t>
  </si>
  <si>
    <t>Column/Application</t>
  </si>
  <si>
    <t>Data Transformation</t>
  </si>
  <si>
    <t>instant column</t>
  </si>
  <si>
    <t>Date Formatting</t>
  </si>
  <si>
    <t>dteday column</t>
  </si>
  <si>
    <t>Formula Functions</t>
  </si>
  <si>
    <t>YEAR() formula</t>
  </si>
  <si>
    <t>yr column</t>
  </si>
  <si>
    <t>MONTH() formula</t>
  </si>
  <si>
    <t>mnth column</t>
  </si>
  <si>
    <t>IF condition</t>
  </si>
  <si>
    <t>holiday column</t>
  </si>
  <si>
    <t>WEEKDAY() formula</t>
  </si>
  <si>
    <t>weekday column</t>
  </si>
  <si>
    <t>Lookup Functions</t>
  </si>
  <si>
    <t>VLOOKUP</t>
  </si>
  <si>
    <t>INDEX function</t>
  </si>
  <si>
    <t>Conditional Functions</t>
  </si>
  <si>
    <t>COUNTIF</t>
  </si>
  <si>
    <t>Count column</t>
  </si>
  <si>
    <t>SUMIF</t>
  </si>
  <si>
    <t>Append1 sheet</t>
  </si>
  <si>
    <t>Text Functions</t>
  </si>
  <si>
    <t>LEFT / RIGHT / MID</t>
  </si>
  <si>
    <t>Statistical Functions</t>
  </si>
  <si>
    <t>AVERAGE</t>
  </si>
  <si>
    <t>hum column</t>
  </si>
  <si>
    <t>STDEV</t>
  </si>
  <si>
    <t>Temperature analysis</t>
  </si>
  <si>
    <t>CORREL</t>
  </si>
  <si>
    <t>Variable relationships</t>
  </si>
  <si>
    <t>Aggregation</t>
  </si>
  <si>
    <t>SUM</t>
  </si>
  <si>
    <t>temp column</t>
  </si>
  <si>
    <t>SUBTOTAL</t>
  </si>
  <si>
    <t>atemp column</t>
  </si>
  <si>
    <t>Visual Formatting</t>
  </si>
  <si>
    <t>Conditional Formatting (Blue)</t>
  </si>
  <si>
    <t>temp: 0.1-0.2</t>
  </si>
  <si>
    <t>Conditional Formatting (Yellow)</t>
  </si>
  <si>
    <t>temp: 0.34</t>
  </si>
  <si>
    <t>Conditional Formatting (Pink)</t>
  </si>
  <si>
    <t>temp: 0.38-0.46</t>
  </si>
  <si>
    <t>Data Consolidation</t>
  </si>
  <si>
    <t>Power Query Append</t>
  </si>
  <si>
    <t>Multiple datasets</t>
  </si>
  <si>
    <t>Pivot Analysis</t>
  </si>
  <si>
    <t>PivotTables with Slicers</t>
  </si>
  <si>
    <t>Demand analysis</t>
  </si>
  <si>
    <t>4. KEY FINDINGS</t>
  </si>
  <si>
    <t>4.1 Demand by Day of Week</t>
  </si>
  <si>
    <t>Total Rides</t>
  </si>
  <si>
    <t>Interpretation</t>
  </si>
  <si>
    <t>Sunday (1)</t>
  </si>
  <si>
    <t>Moderate weekend usage</t>
  </si>
  <si>
    <t>Monday (2)</t>
  </si>
  <si>
    <t>Strong weekday commute</t>
  </si>
  <si>
    <t>Tuesday (3)</t>
  </si>
  <si>
    <t>Consistent weekday usage</t>
  </si>
  <si>
    <t>Wednesday (4)</t>
  </si>
  <si>
    <t>Slight mid-week dip</t>
  </si>
  <si>
    <t>Thursday (5)</t>
  </si>
  <si>
    <t>Peak weekday usage</t>
  </si>
  <si>
    <t>Friday (6)</t>
  </si>
  <si>
    <t>Highest demand day</t>
  </si>
  <si>
    <t>Saturday (7)</t>
  </si>
  <si>
    <t>Lower weekend usage</t>
  </si>
  <si>
    <t>TOTAL</t>
  </si>
  <si>
    <t>4.2 Weather Impact on Demand</t>
  </si>
  <si>
    <t>Weather Situation</t>
  </si>
  <si>
    <t>Avg Rides/Hour</t>
  </si>
  <si>
    <t>Impact Assessment</t>
  </si>
  <si>
    <t>1 - Clear/Partly Cloudy</t>
  </si>
  <si>
    <t>Optimal conditions - Highest demand</t>
  </si>
  <si>
    <t>2 - Mist/Cloudy</t>
  </si>
  <si>
    <t>Good conditions - Strong demand</t>
  </si>
  <si>
    <t>3 - Light Snow/Rain</t>
  </si>
  <si>
    <t>Poor conditions - Significant drop</t>
  </si>
  <si>
    <t>4 - Heavy Rain/Storm</t>
  </si>
  <si>
    <t>Severe conditions - Lowest demand</t>
  </si>
  <si>
    <t>4.3 User Type Analysis</t>
  </si>
  <si>
    <t>Registered Users</t>
  </si>
  <si>
    <t>Casual Users</t>
  </si>
  <si>
    <t>% Registered</t>
  </si>
  <si>
    <t>4.4 Environmental Factors Summary</t>
  </si>
  <si>
    <t>Metric</t>
  </si>
  <si>
    <t>Average Value</t>
  </si>
  <si>
    <t>Correlation with Demand</t>
  </si>
  <si>
    <t>Insight</t>
  </si>
  <si>
    <t>Temperature (temp)</t>
  </si>
  <si>
    <t>0.20 (normalized)</t>
  </si>
  <si>
    <t>Strong Positive (0.84)</t>
  </si>
  <si>
    <t>Higher temps = More rides</t>
  </si>
  <si>
    <t>Feels-like Temp (atemp)</t>
  </si>
  <si>
    <t>Strong Positive</t>
  </si>
  <si>
    <t>Perceived warmth drives usage</t>
  </si>
  <si>
    <t>Humidity (hum)</t>
  </si>
  <si>
    <t>0.57 (57%)</t>
  </si>
  <si>
    <t>Negative</t>
  </si>
  <si>
    <t>High humidity reduces rides</t>
  </si>
  <si>
    <t>Wind Speed (windspeed)</t>
  </si>
  <si>
    <t>Weak Negative</t>
  </si>
  <si>
    <t>Minor impact on demand</t>
  </si>
  <si>
    <t>Std Deviation (temp)</t>
  </si>
  <si>
    <t>N/A</t>
  </si>
  <si>
    <t>Moderate variability in temps</t>
  </si>
  <si>
    <t>5. STATISTICAL INSIGHTS</t>
  </si>
  <si>
    <t>Key Statistical Findings:</t>
  </si>
  <si>
    <t>• Correlation coefficient (temp vs demand): 0.84 - Strong positive relationship</t>
  </si>
  <si>
    <t>• Standard deviation of temperature: 0.23 - Indicates moderate weather variability</t>
  </si>
  <si>
    <t>• Registered users comprise 91.6% of total ridership</t>
  </si>
  <si>
    <t>• Friday shows 24.6% higher demand than Saturday</t>
  </si>
  <si>
    <t>• Clear weather generates 86% more rides than light rain/snow conditions</t>
  </si>
  <si>
    <t>• Peak usage occurs during weekday commute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</si>
</sst>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409]dd\-mmm\-yy;@"/>
    <numFmt numFmtId="166" formatCode="m/d/yy\ h:mm;@"/>
  </numFmts>
  <fonts count="14" x14ac:knownFonts="1">
    <font>
      <sz val="10"/>
      <color rgb="FF000000"/>
      <name val="Arial"/>
      <scheme val="minor"/>
    </font>
    <font>
      <sz val="11"/>
      <color theme="1"/>
      <name val="Arial"/>
      <family val="2"/>
      <scheme val="minor"/>
    </font>
    <font>
      <sz val="10"/>
      <color theme="1"/>
      <name val="Arial"/>
      <family val="2"/>
      <scheme val="minor"/>
    </font>
    <font>
      <sz val="10"/>
      <color rgb="FF000000"/>
      <name val="Arial"/>
      <family val="2"/>
      <scheme val="minor"/>
    </font>
    <font>
      <b/>
      <sz val="10"/>
      <color theme="0"/>
      <name val="Arial"/>
      <family val="2"/>
      <scheme val="minor"/>
    </font>
    <font>
      <sz val="8"/>
      <name val="Arial"/>
      <family val="2"/>
      <scheme val="minor"/>
    </font>
    <font>
      <b/>
      <sz val="10"/>
      <color theme="1"/>
      <name val="Arial"/>
      <family val="2"/>
      <scheme val="minor"/>
    </font>
    <font>
      <b/>
      <sz val="10"/>
      <color rgb="FF000000"/>
      <name val="Arial"/>
      <family val="2"/>
      <scheme val="minor"/>
    </font>
    <font>
      <b/>
      <sz val="10"/>
      <color theme="1"/>
      <name val="Arial"/>
      <family val="2"/>
      <scheme val="minor"/>
    </font>
    <font>
      <b/>
      <sz val="20"/>
      <color rgb="FF000000"/>
      <name val="Arial"/>
      <family val="2"/>
      <scheme val="minor"/>
    </font>
    <font>
      <i/>
      <sz val="14"/>
      <color rgb="FF000000"/>
      <name val="Arial"/>
      <family val="2"/>
      <scheme val="minor"/>
    </font>
    <font>
      <b/>
      <sz val="10"/>
      <color rgb="FF000000"/>
      <name val="Arial"/>
      <family val="2"/>
      <scheme val="minor"/>
    </font>
    <font>
      <b/>
      <sz val="14"/>
      <color rgb="FFFFFFFF"/>
      <name val="Arial"/>
      <family val="2"/>
      <scheme val="minor"/>
    </font>
    <font>
      <b/>
      <sz val="12"/>
      <color rgb="FF000000"/>
      <name val="Arial"/>
      <family val="2"/>
      <scheme val="minor"/>
    </font>
  </fonts>
  <fills count="19">
    <fill>
      <patternFill patternType="none"/>
    </fill>
    <fill>
      <patternFill patternType="gray125"/>
    </fill>
    <fill>
      <patternFill patternType="solid">
        <fgColor theme="9"/>
        <bgColor theme="9"/>
      </patternFill>
    </fill>
    <fill>
      <patternFill patternType="solid">
        <fgColor rgb="FFFFFF00"/>
        <bgColor indexed="64"/>
      </patternFill>
    </fill>
    <fill>
      <patternFill patternType="solid">
        <fgColor rgb="FFFFFF00"/>
        <bgColor theme="9" tint="0.79998168889431442"/>
      </patternFill>
    </fill>
    <fill>
      <patternFill patternType="solid">
        <fgColor theme="5" tint="0.79998168889431442"/>
        <bgColor indexed="64"/>
      </patternFill>
    </fill>
    <fill>
      <patternFill patternType="solid">
        <fgColor theme="7" tint="0.59999389629810485"/>
        <bgColor indexed="64"/>
      </patternFill>
    </fill>
    <fill>
      <patternFill patternType="solid">
        <fgColor theme="3" tint="0.499984740745262"/>
        <bgColor indexed="64"/>
      </patternFill>
    </fill>
    <fill>
      <patternFill patternType="solid">
        <fgColor theme="6" tint="0.79998168889431442"/>
        <bgColor indexed="64"/>
      </patternFill>
    </fill>
    <fill>
      <patternFill patternType="solid">
        <fgColor rgb="FFF496ED"/>
        <bgColor indexed="64"/>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9" tint="-0.249977111117893"/>
        <bgColor indexed="64"/>
      </patternFill>
    </fill>
    <fill>
      <patternFill patternType="solid">
        <fgColor rgb="FF4472C4"/>
        <bgColor indexed="64"/>
      </patternFill>
    </fill>
    <fill>
      <patternFill patternType="solid">
        <fgColor rgb="FFD6DCE5"/>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FCE4D6"/>
        <bgColor indexed="64"/>
      </patternFill>
    </fill>
  </fills>
  <borders count="5">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43" fontId="3" fillId="0" borderId="0" applyFont="0" applyFill="0" applyBorder="0" applyAlignment="0" applyProtection="0"/>
  </cellStyleXfs>
  <cellXfs count="60">
    <xf numFmtId="0" fontId="0" fillId="0" borderId="0" xfId="0"/>
    <xf numFmtId="0" fontId="2" fillId="0" borderId="0" xfId="0" applyFont="1"/>
    <xf numFmtId="164" fontId="2" fillId="0" borderId="0" xfId="0" applyNumberFormat="1" applyFont="1"/>
    <xf numFmtId="0" fontId="4" fillId="2" borderId="1" xfId="0" applyFont="1" applyFill="1" applyBorder="1"/>
    <xf numFmtId="0" fontId="4" fillId="2" borderId="2" xfId="0" applyFont="1" applyFill="1" applyBorder="1"/>
    <xf numFmtId="165" fontId="0" fillId="0" borderId="0" xfId="0" applyNumberFormat="1"/>
    <xf numFmtId="43" fontId="0" fillId="0" borderId="0" xfId="1" applyFont="1"/>
    <xf numFmtId="0" fontId="3" fillId="0" borderId="0" xfId="0" applyFont="1"/>
    <xf numFmtId="43" fontId="0" fillId="0" borderId="0" xfId="0" applyNumberFormat="1"/>
    <xf numFmtId="165" fontId="3" fillId="0" borderId="0" xfId="0" applyNumberFormat="1" applyFont="1"/>
    <xf numFmtId="0" fontId="3" fillId="0" borderId="0" xfId="0" applyFont="1" applyAlignment="1">
      <alignment wrapText="1"/>
    </xf>
    <xf numFmtId="0" fontId="3" fillId="3" borderId="0" xfId="0" applyFont="1" applyFill="1"/>
    <xf numFmtId="0" fontId="0" fillId="3" borderId="0" xfId="0" applyFill="1"/>
    <xf numFmtId="165" fontId="2" fillId="4" borderId="1" xfId="0" applyNumberFormat="1" applyFont="1" applyFill="1" applyBorder="1"/>
    <xf numFmtId="0" fontId="2" fillId="3" borderId="0" xfId="0" applyFont="1" applyFill="1"/>
    <xf numFmtId="0" fontId="3" fillId="5" borderId="0" xfId="0" applyFont="1" applyFill="1"/>
    <xf numFmtId="0" fontId="0" fillId="5" borderId="0" xfId="0" applyFill="1"/>
    <xf numFmtId="0" fontId="3" fillId="6" borderId="0" xfId="0" applyFont="1" applyFill="1"/>
    <xf numFmtId="0" fontId="0" fillId="6" borderId="0" xfId="0" applyFill="1"/>
    <xf numFmtId="0" fontId="3" fillId="7" borderId="0" xfId="0" applyFont="1" applyFill="1"/>
    <xf numFmtId="0" fontId="0" fillId="7" borderId="0" xfId="0" applyFill="1"/>
    <xf numFmtId="0" fontId="1" fillId="0" borderId="0" xfId="0" applyFont="1"/>
    <xf numFmtId="166" fontId="2" fillId="0" borderId="0" xfId="0" applyNumberFormat="1" applyFont="1"/>
    <xf numFmtId="166" fontId="0" fillId="0" borderId="0" xfId="0" applyNumberFormat="1"/>
    <xf numFmtId="0" fontId="1" fillId="8" borderId="0" xfId="0" applyFont="1" applyFill="1"/>
    <xf numFmtId="0" fontId="0" fillId="8" borderId="0" xfId="0" applyFill="1"/>
    <xf numFmtId="0" fontId="1" fillId="9" borderId="0" xfId="0" applyFont="1" applyFill="1"/>
    <xf numFmtId="0" fontId="0" fillId="9" borderId="0" xfId="0" applyFill="1"/>
    <xf numFmtId="0" fontId="0" fillId="0" borderId="0" xfId="0" pivotButton="1"/>
    <xf numFmtId="0" fontId="6" fillId="10" borderId="3" xfId="0" applyFont="1" applyFill="1" applyBorder="1"/>
    <xf numFmtId="0" fontId="6" fillId="10" borderId="4" xfId="0" applyFont="1" applyFill="1" applyBorder="1"/>
    <xf numFmtId="0" fontId="7" fillId="0" borderId="0" xfId="0" applyFont="1"/>
    <xf numFmtId="43" fontId="3" fillId="0" borderId="0" xfId="1" applyFont="1" applyAlignment="1">
      <alignment horizontal="center"/>
    </xf>
    <xf numFmtId="43" fontId="6" fillId="10" borderId="4" xfId="0" applyNumberFormat="1" applyFont="1" applyFill="1" applyBorder="1"/>
    <xf numFmtId="0" fontId="2" fillId="9" borderId="0" xfId="0" applyFont="1" applyFill="1"/>
    <xf numFmtId="0" fontId="3" fillId="11" borderId="0" xfId="0" applyFont="1" applyFill="1"/>
    <xf numFmtId="0" fontId="0" fillId="11" borderId="0" xfId="0" applyFill="1"/>
    <xf numFmtId="0" fontId="3" fillId="12" borderId="0" xfId="0" applyFont="1" applyFill="1"/>
    <xf numFmtId="0" fontId="0" fillId="12" borderId="0" xfId="0" applyFill="1"/>
    <xf numFmtId="0" fontId="8" fillId="10" borderId="3" xfId="0" applyFont="1" applyFill="1" applyBorder="1"/>
    <xf numFmtId="164" fontId="2" fillId="3" borderId="0" xfId="0" applyNumberFormat="1" applyFont="1" applyFill="1"/>
    <xf numFmtId="0" fontId="11" fillId="0" borderId="0" xfId="0" applyFont="1"/>
    <xf numFmtId="0" fontId="11" fillId="14" borderId="0" xfId="0" applyFont="1" applyFill="1"/>
    <xf numFmtId="3" fontId="0" fillId="0" borderId="0" xfId="0" applyNumberFormat="1"/>
    <xf numFmtId="0" fontId="13" fillId="0" borderId="0" xfId="0" applyFont="1"/>
    <xf numFmtId="0" fontId="11" fillId="15" borderId="0" xfId="0" applyFont="1" applyFill="1"/>
    <xf numFmtId="3" fontId="11" fillId="0" borderId="0" xfId="0" applyNumberFormat="1" applyFont="1"/>
    <xf numFmtId="0" fontId="11" fillId="16" borderId="0" xfId="0" applyFont="1" applyFill="1"/>
    <xf numFmtId="0" fontId="11" fillId="17" borderId="0" xfId="0" applyFont="1" applyFill="1"/>
    <xf numFmtId="10" fontId="0" fillId="0" borderId="0" xfId="0" applyNumberFormat="1"/>
    <xf numFmtId="10" fontId="11" fillId="0" borderId="0" xfId="0" applyNumberFormat="1" applyFont="1"/>
    <xf numFmtId="0" fontId="11" fillId="18" borderId="0" xfId="0" applyFont="1" applyFill="1"/>
    <xf numFmtId="0" fontId="0" fillId="0" borderId="0" xfId="0"/>
    <xf numFmtId="0" fontId="12" fillId="13" borderId="0" xfId="0" applyFont="1" applyFill="1"/>
    <xf numFmtId="0" fontId="9" fillId="0" borderId="0" xfId="0" applyFont="1" applyAlignment="1">
      <alignment horizontal="center"/>
    </xf>
    <xf numFmtId="0" fontId="10" fillId="0" borderId="0" xfId="0" applyFont="1" applyAlignment="1">
      <alignment horizontal="center"/>
    </xf>
    <xf numFmtId="0" fontId="0" fillId="0" borderId="0" xfId="0" applyAlignment="1">
      <alignment horizontal="center"/>
    </xf>
    <xf numFmtId="0" fontId="7" fillId="0" borderId="0" xfId="0" applyFont="1" applyAlignment="1">
      <alignment horizontal="center"/>
    </xf>
    <xf numFmtId="43" fontId="3" fillId="0" borderId="0" xfId="1" applyFont="1" applyAlignment="1">
      <alignment horizontal="center"/>
    </xf>
    <xf numFmtId="0" fontId="3" fillId="0" borderId="0" xfId="0" applyFont="1" applyAlignment="1">
      <alignment horizontal="center"/>
    </xf>
  </cellXfs>
  <cellStyles count="2">
    <cellStyle name="Comma" xfId="1" builtinId="3"/>
    <cellStyle name="Normal" xfId="0" builtinId="0"/>
  </cellStyles>
  <dxfs count="19">
    <dxf>
      <font>
        <color rgb="FF9C0006"/>
      </font>
      <fill>
        <patternFill>
          <bgColor rgb="FFFFC7CE"/>
        </patternFill>
      </fill>
    </dxf>
    <dxf>
      <font>
        <color rgb="FF9C5700"/>
      </font>
      <fill>
        <patternFill>
          <bgColor rgb="FFFFEB9C"/>
        </patternFill>
      </fill>
    </dxf>
    <dxf>
      <fill>
        <patternFill>
          <bgColor rgb="FF002060"/>
        </patternFill>
      </fill>
    </dxf>
    <dxf>
      <fill>
        <patternFill>
          <bgColor theme="4" tint="0.39994506668294322"/>
        </patternFill>
      </fill>
    </dxf>
    <dxf>
      <font>
        <color rgb="FF9C0006"/>
      </font>
      <fill>
        <patternFill>
          <bgColor rgb="FFFFC7CE"/>
        </patternFill>
      </fill>
    </dxf>
    <dxf>
      <font>
        <color rgb="FF9C5700"/>
      </font>
      <fill>
        <patternFill>
          <bgColor rgb="FFFFEB9C"/>
        </patternFill>
      </fill>
    </dxf>
    <dxf>
      <fill>
        <patternFill>
          <bgColor rgb="FF002060"/>
        </patternFill>
      </fill>
    </dxf>
    <dxf>
      <fill>
        <patternFill>
          <bgColor theme="4" tint="0.399945066682943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rgb="FF000000"/>
        <name val="Arial"/>
        <family val="2"/>
        <scheme val="minor"/>
      </font>
    </dxf>
    <dxf>
      <numFmt numFmtId="165" formatCode="[$-409]dd\-mmm\-yy;@"/>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colors>
    <mruColors>
      <color rgb="FFF496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dataset.xlsx]Pivot &amp; slicers!PivotTable2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accent5">
                    <a:lumMod val="75000"/>
                  </a:schemeClr>
                </a:solidFill>
              </a:rPr>
              <a:t>Demand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&amp; slicers'!$B$3:$B$4</c:f>
              <c:strCache>
                <c:ptCount val="1"/>
                <c:pt idx="0">
                  <c:v>Total</c:v>
                </c:pt>
              </c:strCache>
            </c:strRef>
          </c:tx>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slicers'!$A$5:$A$12</c:f>
              <c:strCache>
                <c:ptCount val="7"/>
                <c:pt idx="0">
                  <c:v>1</c:v>
                </c:pt>
                <c:pt idx="1">
                  <c:v>2</c:v>
                </c:pt>
                <c:pt idx="2">
                  <c:v>3</c:v>
                </c:pt>
                <c:pt idx="3">
                  <c:v>4</c:v>
                </c:pt>
                <c:pt idx="4">
                  <c:v>5</c:v>
                </c:pt>
                <c:pt idx="5">
                  <c:v>6</c:v>
                </c:pt>
                <c:pt idx="6">
                  <c:v>7</c:v>
                </c:pt>
              </c:strCache>
            </c:strRef>
          </c:cat>
          <c:val>
            <c:numRef>
              <c:f>'Pivot &amp; slicers'!$B$5:$B$12</c:f>
              <c:numCache>
                <c:formatCode>General</c:formatCode>
                <c:ptCount val="7"/>
                <c:pt idx="0">
                  <c:v>8121</c:v>
                </c:pt>
                <c:pt idx="1">
                  <c:v>8450</c:v>
                </c:pt>
                <c:pt idx="2">
                  <c:v>8383</c:v>
                </c:pt>
                <c:pt idx="3">
                  <c:v>8049</c:v>
                </c:pt>
                <c:pt idx="4">
                  <c:v>8458</c:v>
                </c:pt>
                <c:pt idx="5">
                  <c:v>9691</c:v>
                </c:pt>
                <c:pt idx="6">
                  <c:v>7776</c:v>
                </c:pt>
              </c:numCache>
            </c:numRef>
          </c:val>
          <c:smooth val="0"/>
          <c:extLst>
            <c:ext xmlns:c16="http://schemas.microsoft.com/office/drawing/2014/chart" uri="{C3380CC4-5D6E-409C-BE32-E72D297353CC}">
              <c16:uniqueId val="{00000000-669B-44C0-A8A7-A8226EF292CB}"/>
            </c:ext>
          </c:extLst>
        </c:ser>
        <c:dLbls>
          <c:showLegendKey val="0"/>
          <c:showVal val="1"/>
          <c:showCatName val="0"/>
          <c:showSerName val="0"/>
          <c:showPercent val="0"/>
          <c:showBubbleSize val="0"/>
        </c:dLbls>
        <c:marker val="1"/>
        <c:smooth val="0"/>
        <c:axId val="1033851183"/>
        <c:axId val="1033843503"/>
      </c:lineChart>
      <c:catAx>
        <c:axId val="1033851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33843503"/>
        <c:crosses val="autoZero"/>
        <c:auto val="1"/>
        <c:lblAlgn val="ctr"/>
        <c:lblOffset val="100"/>
        <c:noMultiLvlLbl val="0"/>
      </c:catAx>
      <c:valAx>
        <c:axId val="10338435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3385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outerShdw blurRad="50800" dist="38100" algn="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 &amp; slicers!PivotTable4</c:name>
    <c:fmtId val="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Demand by Weather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slicers'!$H$2:$H$3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slicers'!$G$4:$G$8</c:f>
              <c:strCache>
                <c:ptCount val="4"/>
                <c:pt idx="0">
                  <c:v>1</c:v>
                </c:pt>
                <c:pt idx="1">
                  <c:v>2</c:v>
                </c:pt>
                <c:pt idx="2">
                  <c:v>3</c:v>
                </c:pt>
                <c:pt idx="3">
                  <c:v>4</c:v>
                </c:pt>
              </c:strCache>
            </c:strRef>
          </c:cat>
          <c:val>
            <c:numRef>
              <c:f>'Pivot &amp; slicers'!$H$4:$H$8</c:f>
              <c:numCache>
                <c:formatCode>_(* #,##0.00_);_(* \(#,##0.00\);_(* "-"??_);_(@_)</c:formatCode>
                <c:ptCount val="4"/>
                <c:pt idx="0">
                  <c:v>55.562326869806093</c:v>
                </c:pt>
                <c:pt idx="1">
                  <c:v>57.582474226804123</c:v>
                </c:pt>
                <c:pt idx="2">
                  <c:v>32.774999999999999</c:v>
                </c:pt>
                <c:pt idx="3">
                  <c:v>36</c:v>
                </c:pt>
              </c:numCache>
            </c:numRef>
          </c:val>
          <c:extLst>
            <c:ext xmlns:c16="http://schemas.microsoft.com/office/drawing/2014/chart" uri="{C3380CC4-5D6E-409C-BE32-E72D297353CC}">
              <c16:uniqueId val="{00000000-E737-47C9-BE6E-1656095FF982}"/>
            </c:ext>
          </c:extLst>
        </c:ser>
        <c:dLbls>
          <c:showLegendKey val="0"/>
          <c:showVal val="0"/>
          <c:showCatName val="0"/>
          <c:showSerName val="0"/>
          <c:showPercent val="0"/>
          <c:showBubbleSize val="0"/>
        </c:dLbls>
        <c:gapWidth val="150"/>
        <c:axId val="967392751"/>
        <c:axId val="967384591"/>
      </c:barChart>
      <c:catAx>
        <c:axId val="967392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7384591"/>
        <c:crosses val="autoZero"/>
        <c:auto val="1"/>
        <c:lblAlgn val="ctr"/>
        <c:lblOffset val="100"/>
        <c:noMultiLvlLbl val="0"/>
      </c:catAx>
      <c:valAx>
        <c:axId val="967384591"/>
        <c:scaling>
          <c:orientation val="minMax"/>
        </c:scaling>
        <c:delete val="0"/>
        <c:axPos val="l"/>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739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a:innerShdw blurRad="63500" dist="50800" dir="162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User type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percentStacked"/>
        <c:varyColors val="0"/>
        <c:ser>
          <c:idx val="0"/>
          <c:order val="0"/>
          <c:tx>
            <c:strRef>
              <c:f>'Pivot &amp; slicers'!$S$13</c:f>
              <c:strCache>
                <c:ptCount val="1"/>
                <c:pt idx="0">
                  <c:v>Weekday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val>
            <c:numRef>
              <c:f>'Pivot &amp; slicers'!$S$14:$S$20</c:f>
              <c:numCache>
                <c:formatCode>General</c:formatCode>
                <c:ptCount val="7"/>
                <c:pt idx="0">
                  <c:v>1</c:v>
                </c:pt>
                <c:pt idx="1">
                  <c:v>2</c:v>
                </c:pt>
                <c:pt idx="2">
                  <c:v>3</c:v>
                </c:pt>
                <c:pt idx="3">
                  <c:v>4</c:v>
                </c:pt>
                <c:pt idx="4">
                  <c:v>5</c:v>
                </c:pt>
                <c:pt idx="5">
                  <c:v>6</c:v>
                </c:pt>
                <c:pt idx="6">
                  <c:v>7</c:v>
                </c:pt>
              </c:numCache>
            </c:numRef>
          </c:val>
          <c:extLst>
            <c:ext xmlns:c16="http://schemas.microsoft.com/office/drawing/2014/chart" uri="{C3380CC4-5D6E-409C-BE32-E72D297353CC}">
              <c16:uniqueId val="{00000000-A02B-4BB1-B9DE-D57E3274D8C5}"/>
            </c:ext>
          </c:extLst>
        </c:ser>
        <c:ser>
          <c:idx val="1"/>
          <c:order val="1"/>
          <c:tx>
            <c:strRef>
              <c:f>'Pivot &amp; slicers'!$T$13</c:f>
              <c:strCache>
                <c:ptCount val="1"/>
                <c:pt idx="0">
                  <c:v>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'Pivot &amp; slicers'!$T$14:$T$20</c:f>
              <c:numCache>
                <c:formatCode>General</c:formatCode>
                <c:ptCount val="7"/>
                <c:pt idx="0">
                  <c:v>6644</c:v>
                </c:pt>
                <c:pt idx="1">
                  <c:v>7916</c:v>
                </c:pt>
                <c:pt idx="2">
                  <c:v>7926</c:v>
                </c:pt>
                <c:pt idx="3">
                  <c:v>7705</c:v>
                </c:pt>
                <c:pt idx="4">
                  <c:v>8126</c:v>
                </c:pt>
                <c:pt idx="5">
                  <c:v>9117</c:v>
                </c:pt>
                <c:pt idx="6">
                  <c:v>6549</c:v>
                </c:pt>
              </c:numCache>
            </c:numRef>
          </c:val>
          <c:extLst>
            <c:ext xmlns:c16="http://schemas.microsoft.com/office/drawing/2014/chart" uri="{C3380CC4-5D6E-409C-BE32-E72D297353CC}">
              <c16:uniqueId val="{00000001-A02B-4BB1-B9DE-D57E3274D8C5}"/>
            </c:ext>
          </c:extLst>
        </c:ser>
        <c:ser>
          <c:idx val="2"/>
          <c:order val="2"/>
          <c:tx>
            <c:strRef>
              <c:f>'Pivot &amp; slicers'!$U$13</c:f>
              <c:strCache>
                <c:ptCount val="1"/>
                <c:pt idx="0">
                  <c:v>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'Pivot &amp; slicers'!$U$14:$U$20</c:f>
              <c:numCache>
                <c:formatCode>General</c:formatCode>
                <c:ptCount val="7"/>
                <c:pt idx="0">
                  <c:v>1477</c:v>
                </c:pt>
                <c:pt idx="1">
                  <c:v>534</c:v>
                </c:pt>
                <c:pt idx="2">
                  <c:v>457</c:v>
                </c:pt>
                <c:pt idx="3">
                  <c:v>344</c:v>
                </c:pt>
                <c:pt idx="4">
                  <c:v>332</c:v>
                </c:pt>
                <c:pt idx="5">
                  <c:v>574</c:v>
                </c:pt>
                <c:pt idx="6">
                  <c:v>1227</c:v>
                </c:pt>
              </c:numCache>
            </c:numRef>
          </c:val>
          <c:extLst>
            <c:ext xmlns:c16="http://schemas.microsoft.com/office/drawing/2014/chart" uri="{C3380CC4-5D6E-409C-BE32-E72D297353CC}">
              <c16:uniqueId val="{00000002-A02B-4BB1-B9DE-D57E3274D8C5}"/>
            </c:ext>
          </c:extLst>
        </c:ser>
        <c:dLbls>
          <c:dLblPos val="ctr"/>
          <c:showLegendKey val="0"/>
          <c:showVal val="1"/>
          <c:showCatName val="0"/>
          <c:showSerName val="0"/>
          <c:showPercent val="0"/>
          <c:showBubbleSize val="0"/>
        </c:dLbls>
        <c:gapWidth val="150"/>
        <c:overlap val="100"/>
        <c:axId val="766160095"/>
        <c:axId val="766135615"/>
      </c:barChart>
      <c:catAx>
        <c:axId val="766160095"/>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135615"/>
        <c:crosses val="autoZero"/>
        <c:auto val="1"/>
        <c:lblAlgn val="ctr"/>
        <c:lblOffset val="100"/>
        <c:noMultiLvlLbl val="0"/>
      </c:catAx>
      <c:valAx>
        <c:axId val="76613561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160095"/>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 &amp; slicers!PivotTable10</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5354330708662"/>
          <c:y val="0.14622103353470364"/>
          <c:w val="0.7332489063867017"/>
          <c:h val="0.52295883442123192"/>
        </c:manualLayout>
      </c:layout>
      <c:barChart>
        <c:barDir val="col"/>
        <c:grouping val="clustered"/>
        <c:varyColors val="0"/>
        <c:ser>
          <c:idx val="0"/>
          <c:order val="0"/>
          <c:tx>
            <c:strRef>
              <c:f>'Pivot &amp; slicers'!$K$2:$K$3</c:f>
              <c:strCache>
                <c:ptCount val="1"/>
                <c:pt idx="0">
                  <c:v>Average of atemp</c:v>
                </c:pt>
              </c:strCache>
            </c:strRef>
          </c:tx>
          <c:spPr>
            <a:solidFill>
              <a:schemeClr val="accent1"/>
            </a:solidFill>
            <a:ln>
              <a:noFill/>
            </a:ln>
            <a:effectLst/>
          </c:spPr>
          <c:invertIfNegative val="0"/>
          <c:cat>
            <c:strRef>
              <c:f>'Pivot &amp; slicers'!$J$4:$J$10</c:f>
              <c:strCache>
                <c:ptCount val="6"/>
                <c:pt idx="0">
                  <c:v>1</c:v>
                </c:pt>
                <c:pt idx="1">
                  <c:v>2</c:v>
                </c:pt>
                <c:pt idx="2">
                  <c:v>3</c:v>
                </c:pt>
                <c:pt idx="3">
                  <c:v>4</c:v>
                </c:pt>
                <c:pt idx="4">
                  <c:v>5</c:v>
                </c:pt>
                <c:pt idx="5">
                  <c:v>7</c:v>
                </c:pt>
              </c:strCache>
            </c:strRef>
          </c:cat>
          <c:val>
            <c:numRef>
              <c:f>'Pivot &amp; slicers'!$K$4:$K$10</c:f>
              <c:numCache>
                <c:formatCode>_(* #,##0.00_);_(* \(#,##0.00\);_(* "-"??_);_(@_)</c:formatCode>
                <c:ptCount val="6"/>
                <c:pt idx="0">
                  <c:v>0.19749145299145304</c:v>
                </c:pt>
                <c:pt idx="1">
                  <c:v>0.15903418803418795</c:v>
                </c:pt>
                <c:pt idx="2">
                  <c:v>0.21364124999999995</c:v>
                </c:pt>
                <c:pt idx="3">
                  <c:v>0.22529642857142854</c:v>
                </c:pt>
                <c:pt idx="4">
                  <c:v>0.21346582278481011</c:v>
                </c:pt>
                <c:pt idx="5">
                  <c:v>0.20410504201680668</c:v>
                </c:pt>
              </c:numCache>
            </c:numRef>
          </c:val>
          <c:extLst>
            <c:ext xmlns:c16="http://schemas.microsoft.com/office/drawing/2014/chart" uri="{C3380CC4-5D6E-409C-BE32-E72D297353CC}">
              <c16:uniqueId val="{00000000-EC53-415C-8DAD-288A6C17C990}"/>
            </c:ext>
          </c:extLst>
        </c:ser>
        <c:ser>
          <c:idx val="2"/>
          <c:order val="2"/>
          <c:tx>
            <c:strRef>
              <c:f>'Pivot &amp; slicers'!$M$2:$M$3</c:f>
              <c:strCache>
                <c:ptCount val="1"/>
                <c:pt idx="0">
                  <c:v>Average of hum</c:v>
                </c:pt>
              </c:strCache>
            </c:strRef>
          </c:tx>
          <c:spPr>
            <a:solidFill>
              <a:schemeClr val="accent3"/>
            </a:solidFill>
            <a:ln>
              <a:noFill/>
            </a:ln>
            <a:effectLst/>
          </c:spPr>
          <c:invertIfNegative val="0"/>
          <c:cat>
            <c:strRef>
              <c:f>'Pivot &amp; slicers'!$J$4:$J$10</c:f>
              <c:strCache>
                <c:ptCount val="6"/>
                <c:pt idx="0">
                  <c:v>1</c:v>
                </c:pt>
                <c:pt idx="1">
                  <c:v>2</c:v>
                </c:pt>
                <c:pt idx="2">
                  <c:v>3</c:v>
                </c:pt>
                <c:pt idx="3">
                  <c:v>4</c:v>
                </c:pt>
                <c:pt idx="4">
                  <c:v>5</c:v>
                </c:pt>
                <c:pt idx="5">
                  <c:v>7</c:v>
                </c:pt>
              </c:strCache>
            </c:strRef>
          </c:cat>
          <c:val>
            <c:numRef>
              <c:f>'Pivot &amp; slicers'!$M$4:$M$10</c:f>
              <c:numCache>
                <c:formatCode>_(* #,##0.00_);_(* \(#,##0.00\);_(* "-"??_);_(@_)</c:formatCode>
                <c:ptCount val="6"/>
                <c:pt idx="0">
                  <c:v>0.55290598290598247</c:v>
                </c:pt>
                <c:pt idx="1">
                  <c:v>0.51205128205128192</c:v>
                </c:pt>
                <c:pt idx="2">
                  <c:v>0.66512500000000019</c:v>
                </c:pt>
                <c:pt idx="3">
                  <c:v>0.64404761904761887</c:v>
                </c:pt>
                <c:pt idx="4">
                  <c:v>0.52696202531645564</c:v>
                </c:pt>
                <c:pt idx="5">
                  <c:v>0.57983193277310907</c:v>
                </c:pt>
              </c:numCache>
            </c:numRef>
          </c:val>
          <c:extLst>
            <c:ext xmlns:c16="http://schemas.microsoft.com/office/drawing/2014/chart" uri="{C3380CC4-5D6E-409C-BE32-E72D297353CC}">
              <c16:uniqueId val="{00000002-EC53-415C-8DAD-288A6C17C990}"/>
            </c:ext>
          </c:extLst>
        </c:ser>
        <c:ser>
          <c:idx val="4"/>
          <c:order val="4"/>
          <c:tx>
            <c:strRef>
              <c:f>'Pivot &amp; slicers'!$O$2:$O$3</c:f>
              <c:strCache>
                <c:ptCount val="1"/>
                <c:pt idx="0">
                  <c:v>Average of windspeed</c:v>
                </c:pt>
              </c:strCache>
            </c:strRef>
          </c:tx>
          <c:spPr>
            <a:solidFill>
              <a:schemeClr val="accent5"/>
            </a:solidFill>
            <a:ln>
              <a:noFill/>
            </a:ln>
            <a:effectLst/>
          </c:spPr>
          <c:invertIfNegative val="0"/>
          <c:cat>
            <c:strRef>
              <c:f>'Pivot &amp; slicers'!$J$4:$J$10</c:f>
              <c:strCache>
                <c:ptCount val="6"/>
                <c:pt idx="0">
                  <c:v>1</c:v>
                </c:pt>
                <c:pt idx="1">
                  <c:v>2</c:v>
                </c:pt>
                <c:pt idx="2">
                  <c:v>3</c:v>
                </c:pt>
                <c:pt idx="3">
                  <c:v>4</c:v>
                </c:pt>
                <c:pt idx="4">
                  <c:v>5</c:v>
                </c:pt>
                <c:pt idx="5">
                  <c:v>7</c:v>
                </c:pt>
              </c:strCache>
            </c:strRef>
          </c:cat>
          <c:val>
            <c:numRef>
              <c:f>'Pivot &amp; slicers'!$O$4:$O$10</c:f>
              <c:numCache>
                <c:formatCode>_(* #,##0.00_);_(* \(#,##0.00\);_(* "-"??_);_(@_)</c:formatCode>
                <c:ptCount val="6"/>
                <c:pt idx="0">
                  <c:v>0.22477777777777788</c:v>
                </c:pt>
                <c:pt idx="1">
                  <c:v>0.20181025641025632</c:v>
                </c:pt>
                <c:pt idx="2">
                  <c:v>0.13900374999999998</c:v>
                </c:pt>
                <c:pt idx="3">
                  <c:v>0.24396904761904756</c:v>
                </c:pt>
                <c:pt idx="4">
                  <c:v>0.18856202531645577</c:v>
                </c:pt>
                <c:pt idx="5">
                  <c:v>0.18236974789915975</c:v>
                </c:pt>
              </c:numCache>
            </c:numRef>
          </c:val>
          <c:extLst>
            <c:ext xmlns:c16="http://schemas.microsoft.com/office/drawing/2014/chart" uri="{C3380CC4-5D6E-409C-BE32-E72D297353CC}">
              <c16:uniqueId val="{00000004-EC53-415C-8DAD-288A6C17C990}"/>
            </c:ext>
          </c:extLst>
        </c:ser>
        <c:dLbls>
          <c:showLegendKey val="0"/>
          <c:showVal val="0"/>
          <c:showCatName val="0"/>
          <c:showSerName val="0"/>
          <c:showPercent val="0"/>
          <c:showBubbleSize val="0"/>
        </c:dLbls>
        <c:gapWidth val="219"/>
        <c:axId val="1344000799"/>
        <c:axId val="1344011839"/>
      </c:barChart>
      <c:lineChart>
        <c:grouping val="standard"/>
        <c:varyColors val="0"/>
        <c:ser>
          <c:idx val="1"/>
          <c:order val="1"/>
          <c:tx>
            <c:strRef>
              <c:f>'Pivot &amp; slicers'!$L$2:$L$3</c:f>
              <c:strCache>
                <c:ptCount val="1"/>
                <c:pt idx="0">
                  <c:v>Sum of casual</c:v>
                </c:pt>
              </c:strCache>
            </c:strRef>
          </c:tx>
          <c:spPr>
            <a:ln w="28575" cap="rnd">
              <a:solidFill>
                <a:schemeClr val="accent2"/>
              </a:solidFill>
              <a:round/>
            </a:ln>
            <a:effectLst/>
          </c:spPr>
          <c:marker>
            <c:symbol val="none"/>
          </c:marker>
          <c:cat>
            <c:strRef>
              <c:f>'Pivot &amp; slicers'!$J$4:$J$10</c:f>
              <c:strCache>
                <c:ptCount val="6"/>
                <c:pt idx="0">
                  <c:v>1</c:v>
                </c:pt>
                <c:pt idx="1">
                  <c:v>2</c:v>
                </c:pt>
                <c:pt idx="2">
                  <c:v>3</c:v>
                </c:pt>
                <c:pt idx="3">
                  <c:v>4</c:v>
                </c:pt>
                <c:pt idx="4">
                  <c:v>5</c:v>
                </c:pt>
                <c:pt idx="5">
                  <c:v>7</c:v>
                </c:pt>
              </c:strCache>
            </c:strRef>
          </c:cat>
          <c:val>
            <c:numRef>
              <c:f>'Pivot &amp; slicers'!$L$4:$L$10</c:f>
              <c:numCache>
                <c:formatCode>_(* #,##0.00_);_(* \(#,##0.00\);_(* "-"??_);_(@_)</c:formatCode>
                <c:ptCount val="6"/>
                <c:pt idx="0">
                  <c:v>726</c:v>
                </c:pt>
                <c:pt idx="1">
                  <c:v>406</c:v>
                </c:pt>
                <c:pt idx="2">
                  <c:v>346</c:v>
                </c:pt>
                <c:pt idx="3">
                  <c:v>219</c:v>
                </c:pt>
                <c:pt idx="4">
                  <c:v>224</c:v>
                </c:pt>
                <c:pt idx="5">
                  <c:v>839</c:v>
                </c:pt>
              </c:numCache>
            </c:numRef>
          </c:val>
          <c:smooth val="0"/>
          <c:extLst>
            <c:ext xmlns:c16="http://schemas.microsoft.com/office/drawing/2014/chart" uri="{C3380CC4-5D6E-409C-BE32-E72D297353CC}">
              <c16:uniqueId val="{00000001-EC53-415C-8DAD-288A6C17C990}"/>
            </c:ext>
          </c:extLst>
        </c:ser>
        <c:ser>
          <c:idx val="3"/>
          <c:order val="3"/>
          <c:tx>
            <c:strRef>
              <c:f>'Pivot &amp; slicers'!$N$2:$N$3</c:f>
              <c:strCache>
                <c:ptCount val="1"/>
                <c:pt idx="0">
                  <c:v>Sum of registered</c:v>
                </c:pt>
              </c:strCache>
            </c:strRef>
          </c:tx>
          <c:spPr>
            <a:ln w="28575" cap="rnd">
              <a:solidFill>
                <a:schemeClr val="accent4"/>
              </a:solidFill>
              <a:round/>
            </a:ln>
            <a:effectLst/>
          </c:spPr>
          <c:marker>
            <c:symbol val="none"/>
          </c:marker>
          <c:cat>
            <c:strRef>
              <c:f>'Pivot &amp; slicers'!$J$4:$J$10</c:f>
              <c:strCache>
                <c:ptCount val="6"/>
                <c:pt idx="0">
                  <c:v>1</c:v>
                </c:pt>
                <c:pt idx="1">
                  <c:v>2</c:v>
                </c:pt>
                <c:pt idx="2">
                  <c:v>3</c:v>
                </c:pt>
                <c:pt idx="3">
                  <c:v>4</c:v>
                </c:pt>
                <c:pt idx="4">
                  <c:v>5</c:v>
                </c:pt>
                <c:pt idx="5">
                  <c:v>7</c:v>
                </c:pt>
              </c:strCache>
            </c:strRef>
          </c:cat>
          <c:val>
            <c:numRef>
              <c:f>'Pivot &amp; slicers'!$N$4:$N$10</c:f>
              <c:numCache>
                <c:formatCode>_(* #,##0.00_);_(* \(#,##0.00\);_(* "-"??_);_(@_)</c:formatCode>
                <c:ptCount val="6"/>
                <c:pt idx="0">
                  <c:v>4183</c:v>
                </c:pt>
                <c:pt idx="1">
                  <c:v>6181</c:v>
                </c:pt>
                <c:pt idx="2">
                  <c:v>5147</c:v>
                </c:pt>
                <c:pt idx="3">
                  <c:v>4699</c:v>
                </c:pt>
                <c:pt idx="4">
                  <c:v>5146</c:v>
                </c:pt>
                <c:pt idx="5">
                  <c:v>4460</c:v>
                </c:pt>
              </c:numCache>
            </c:numRef>
          </c:val>
          <c:smooth val="0"/>
          <c:extLst>
            <c:ext xmlns:c16="http://schemas.microsoft.com/office/drawing/2014/chart" uri="{C3380CC4-5D6E-409C-BE32-E72D297353CC}">
              <c16:uniqueId val="{00000003-EC53-415C-8DAD-288A6C17C990}"/>
            </c:ext>
          </c:extLst>
        </c:ser>
        <c:dLbls>
          <c:showLegendKey val="0"/>
          <c:showVal val="0"/>
          <c:showCatName val="0"/>
          <c:showSerName val="0"/>
          <c:showPercent val="0"/>
          <c:showBubbleSize val="0"/>
        </c:dLbls>
        <c:marker val="1"/>
        <c:smooth val="0"/>
        <c:axId val="1344032959"/>
        <c:axId val="1344033439"/>
      </c:lineChart>
      <c:catAx>
        <c:axId val="134403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033439"/>
        <c:crosses val="autoZero"/>
        <c:auto val="1"/>
        <c:lblAlgn val="ctr"/>
        <c:lblOffset val="100"/>
        <c:noMultiLvlLbl val="0"/>
      </c:catAx>
      <c:valAx>
        <c:axId val="1344033439"/>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032959"/>
        <c:crosses val="autoZero"/>
        <c:crossBetween val="between"/>
      </c:valAx>
      <c:valAx>
        <c:axId val="1344011839"/>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000799"/>
        <c:crosses val="max"/>
        <c:crossBetween val="between"/>
      </c:valAx>
      <c:catAx>
        <c:axId val="1344000799"/>
        <c:scaling>
          <c:orientation val="minMax"/>
        </c:scaling>
        <c:delete val="1"/>
        <c:axPos val="b"/>
        <c:numFmt formatCode="General" sourceLinked="1"/>
        <c:majorTickMark val="out"/>
        <c:minorTickMark val="none"/>
        <c:tickLblPos val="nextTo"/>
        <c:crossAx val="1344011839"/>
        <c:crosses val="autoZero"/>
        <c:auto val="1"/>
        <c:lblAlgn val="ctr"/>
        <c:lblOffset val="100"/>
        <c:noMultiLvlLbl val="0"/>
      </c:catAx>
      <c:spPr>
        <a:noFill/>
        <a:ln>
          <a:noFill/>
        </a:ln>
        <a:effectLst/>
      </c:spPr>
    </c:plotArea>
    <c:legend>
      <c:legendPos val="b"/>
      <c:layout>
        <c:manualLayout>
          <c:xMode val="edge"/>
          <c:yMode val="edge"/>
          <c:x val="8.1791338582677172E-3"/>
          <c:y val="0.69856958497764976"/>
          <c:w val="0.97808617672790898"/>
          <c:h val="0.156843102945465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Casual Users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&amp; slicers'!$S$14</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slicers'!$U$14</c:f>
              <c:numCache>
                <c:formatCode>General</c:formatCode>
                <c:ptCount val="1"/>
                <c:pt idx="0">
                  <c:v>1477</c:v>
                </c:pt>
              </c:numCache>
            </c:numRef>
          </c:val>
          <c:extLst>
            <c:ext xmlns:c16="http://schemas.microsoft.com/office/drawing/2014/chart" uri="{C3380CC4-5D6E-409C-BE32-E72D297353CC}">
              <c16:uniqueId val="{00000000-C57F-4271-8630-E1D6C5A9B361}"/>
            </c:ext>
          </c:extLst>
        </c:ser>
        <c:ser>
          <c:idx val="1"/>
          <c:order val="1"/>
          <c:tx>
            <c:strRef>
              <c:f>'Pivot &amp; slicers'!$S$15</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slicers'!$U$15</c:f>
              <c:numCache>
                <c:formatCode>General</c:formatCode>
                <c:ptCount val="1"/>
                <c:pt idx="0">
                  <c:v>534</c:v>
                </c:pt>
              </c:numCache>
            </c:numRef>
          </c:val>
          <c:extLst>
            <c:ext xmlns:c16="http://schemas.microsoft.com/office/drawing/2014/chart" uri="{C3380CC4-5D6E-409C-BE32-E72D297353CC}">
              <c16:uniqueId val="{00000001-C57F-4271-8630-E1D6C5A9B361}"/>
            </c:ext>
          </c:extLst>
        </c:ser>
        <c:ser>
          <c:idx val="2"/>
          <c:order val="2"/>
          <c:tx>
            <c:strRef>
              <c:f>'Pivot &amp; slicers'!$S$16</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slicers'!$U$16</c:f>
              <c:numCache>
                <c:formatCode>General</c:formatCode>
                <c:ptCount val="1"/>
                <c:pt idx="0">
                  <c:v>457</c:v>
                </c:pt>
              </c:numCache>
            </c:numRef>
          </c:val>
          <c:extLst>
            <c:ext xmlns:c16="http://schemas.microsoft.com/office/drawing/2014/chart" uri="{C3380CC4-5D6E-409C-BE32-E72D297353CC}">
              <c16:uniqueId val="{00000002-C57F-4271-8630-E1D6C5A9B361}"/>
            </c:ext>
          </c:extLst>
        </c:ser>
        <c:ser>
          <c:idx val="3"/>
          <c:order val="3"/>
          <c:tx>
            <c:strRef>
              <c:f>'Pivot &amp; slicers'!$S$17</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slicers'!$U$17</c:f>
              <c:numCache>
                <c:formatCode>General</c:formatCode>
                <c:ptCount val="1"/>
                <c:pt idx="0">
                  <c:v>344</c:v>
                </c:pt>
              </c:numCache>
            </c:numRef>
          </c:val>
          <c:extLst>
            <c:ext xmlns:c16="http://schemas.microsoft.com/office/drawing/2014/chart" uri="{C3380CC4-5D6E-409C-BE32-E72D297353CC}">
              <c16:uniqueId val="{00000003-C57F-4271-8630-E1D6C5A9B361}"/>
            </c:ext>
          </c:extLst>
        </c:ser>
        <c:ser>
          <c:idx val="4"/>
          <c:order val="4"/>
          <c:tx>
            <c:strRef>
              <c:f>'Pivot &amp; slicers'!$S$18</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slicers'!$U$18</c:f>
              <c:numCache>
                <c:formatCode>General</c:formatCode>
                <c:ptCount val="1"/>
                <c:pt idx="0">
                  <c:v>332</c:v>
                </c:pt>
              </c:numCache>
            </c:numRef>
          </c:val>
          <c:extLst>
            <c:ext xmlns:c16="http://schemas.microsoft.com/office/drawing/2014/chart" uri="{C3380CC4-5D6E-409C-BE32-E72D297353CC}">
              <c16:uniqueId val="{00000004-C57F-4271-8630-E1D6C5A9B361}"/>
            </c:ext>
          </c:extLst>
        </c:ser>
        <c:ser>
          <c:idx val="5"/>
          <c:order val="5"/>
          <c:tx>
            <c:strRef>
              <c:f>'Pivot &amp; slicers'!$S$19</c:f>
              <c:strCache>
                <c:ptCount val="1"/>
                <c:pt idx="0">
                  <c:v>6</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slicers'!$U$19</c:f>
              <c:numCache>
                <c:formatCode>General</c:formatCode>
                <c:ptCount val="1"/>
                <c:pt idx="0">
                  <c:v>574</c:v>
                </c:pt>
              </c:numCache>
            </c:numRef>
          </c:val>
          <c:extLst>
            <c:ext xmlns:c16="http://schemas.microsoft.com/office/drawing/2014/chart" uri="{C3380CC4-5D6E-409C-BE32-E72D297353CC}">
              <c16:uniqueId val="{00000005-C57F-4271-8630-E1D6C5A9B361}"/>
            </c:ext>
          </c:extLst>
        </c:ser>
        <c:ser>
          <c:idx val="6"/>
          <c:order val="6"/>
          <c:tx>
            <c:strRef>
              <c:f>'Pivot &amp; slicers'!$S$20</c:f>
              <c:strCache>
                <c:ptCount val="1"/>
                <c:pt idx="0">
                  <c:v>7</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slicers'!$U$20</c:f>
              <c:numCache>
                <c:formatCode>General</c:formatCode>
                <c:ptCount val="1"/>
                <c:pt idx="0">
                  <c:v>1227</c:v>
                </c:pt>
              </c:numCache>
            </c:numRef>
          </c:val>
          <c:extLst>
            <c:ext xmlns:c16="http://schemas.microsoft.com/office/drawing/2014/chart" uri="{C3380CC4-5D6E-409C-BE32-E72D297353CC}">
              <c16:uniqueId val="{00000006-C57F-4271-8630-E1D6C5A9B361}"/>
            </c:ext>
          </c:extLst>
        </c:ser>
        <c:dLbls>
          <c:dLblPos val="outEnd"/>
          <c:showLegendKey val="0"/>
          <c:showVal val="1"/>
          <c:showCatName val="0"/>
          <c:showSerName val="0"/>
          <c:showPercent val="0"/>
          <c:showBubbleSize val="0"/>
        </c:dLbls>
        <c:gapWidth val="182"/>
        <c:axId val="315965712"/>
        <c:axId val="315964752"/>
      </c:barChart>
      <c:catAx>
        <c:axId val="315965712"/>
        <c:scaling>
          <c:orientation val="minMax"/>
        </c:scaling>
        <c:delete val="1"/>
        <c:axPos val="l"/>
        <c:numFmt formatCode="General" sourceLinked="1"/>
        <c:majorTickMark val="none"/>
        <c:minorTickMark val="none"/>
        <c:tickLblPos val="nextTo"/>
        <c:crossAx val="315964752"/>
        <c:crosses val="autoZero"/>
        <c:auto val="1"/>
        <c:lblAlgn val="ctr"/>
        <c:lblOffset val="100"/>
        <c:noMultiLvlLbl val="0"/>
      </c:catAx>
      <c:valAx>
        <c:axId val="31596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6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20000"/>
        <a:lumOff val="80000"/>
      </a:schemeClr>
    </a:solidFill>
    <a:ln w="9525" cap="flat" cmpd="sng" algn="ctr">
      <a:solidFill>
        <a:schemeClr val="accent5">
          <a:lumMod val="75000"/>
        </a:schemeClr>
      </a:solidFill>
      <a:round/>
    </a:ln>
    <a:effectLst>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Registered Users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&amp; slicers'!$S$14</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slicers'!$T$14</c:f>
              <c:numCache>
                <c:formatCode>General</c:formatCode>
                <c:ptCount val="1"/>
                <c:pt idx="0">
                  <c:v>6644</c:v>
                </c:pt>
              </c:numCache>
            </c:numRef>
          </c:val>
          <c:extLst>
            <c:ext xmlns:c16="http://schemas.microsoft.com/office/drawing/2014/chart" uri="{C3380CC4-5D6E-409C-BE32-E72D297353CC}">
              <c16:uniqueId val="{00000000-BB52-43AA-9E32-3212BDD8947F}"/>
            </c:ext>
          </c:extLst>
        </c:ser>
        <c:ser>
          <c:idx val="1"/>
          <c:order val="1"/>
          <c:tx>
            <c:strRef>
              <c:f>'Pivot &amp; slicers'!$S$15</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slicers'!$T$15</c:f>
              <c:numCache>
                <c:formatCode>General</c:formatCode>
                <c:ptCount val="1"/>
                <c:pt idx="0">
                  <c:v>7916</c:v>
                </c:pt>
              </c:numCache>
            </c:numRef>
          </c:val>
          <c:extLst>
            <c:ext xmlns:c16="http://schemas.microsoft.com/office/drawing/2014/chart" uri="{C3380CC4-5D6E-409C-BE32-E72D297353CC}">
              <c16:uniqueId val="{00000001-BB52-43AA-9E32-3212BDD8947F}"/>
            </c:ext>
          </c:extLst>
        </c:ser>
        <c:ser>
          <c:idx val="2"/>
          <c:order val="2"/>
          <c:tx>
            <c:strRef>
              <c:f>'Pivot &amp; slicers'!$S$16</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slicers'!$T$16</c:f>
              <c:numCache>
                <c:formatCode>General</c:formatCode>
                <c:ptCount val="1"/>
                <c:pt idx="0">
                  <c:v>7926</c:v>
                </c:pt>
              </c:numCache>
            </c:numRef>
          </c:val>
          <c:extLst>
            <c:ext xmlns:c16="http://schemas.microsoft.com/office/drawing/2014/chart" uri="{C3380CC4-5D6E-409C-BE32-E72D297353CC}">
              <c16:uniqueId val="{00000002-BB52-43AA-9E32-3212BDD8947F}"/>
            </c:ext>
          </c:extLst>
        </c:ser>
        <c:ser>
          <c:idx val="3"/>
          <c:order val="3"/>
          <c:tx>
            <c:strRef>
              <c:f>'Pivot &amp; slicers'!$S$17</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slicers'!$T$17</c:f>
              <c:numCache>
                <c:formatCode>General</c:formatCode>
                <c:ptCount val="1"/>
                <c:pt idx="0">
                  <c:v>7705</c:v>
                </c:pt>
              </c:numCache>
            </c:numRef>
          </c:val>
          <c:extLst>
            <c:ext xmlns:c16="http://schemas.microsoft.com/office/drawing/2014/chart" uri="{C3380CC4-5D6E-409C-BE32-E72D297353CC}">
              <c16:uniqueId val="{00000003-BB52-43AA-9E32-3212BDD8947F}"/>
            </c:ext>
          </c:extLst>
        </c:ser>
        <c:ser>
          <c:idx val="4"/>
          <c:order val="4"/>
          <c:tx>
            <c:strRef>
              <c:f>'Pivot &amp; slicers'!$S$18</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slicers'!$T$18</c:f>
              <c:numCache>
                <c:formatCode>General</c:formatCode>
                <c:ptCount val="1"/>
                <c:pt idx="0">
                  <c:v>8126</c:v>
                </c:pt>
              </c:numCache>
            </c:numRef>
          </c:val>
          <c:extLst>
            <c:ext xmlns:c16="http://schemas.microsoft.com/office/drawing/2014/chart" uri="{C3380CC4-5D6E-409C-BE32-E72D297353CC}">
              <c16:uniqueId val="{00000004-BB52-43AA-9E32-3212BDD8947F}"/>
            </c:ext>
          </c:extLst>
        </c:ser>
        <c:ser>
          <c:idx val="5"/>
          <c:order val="5"/>
          <c:tx>
            <c:strRef>
              <c:f>'Pivot &amp; slicers'!$S$19</c:f>
              <c:strCache>
                <c:ptCount val="1"/>
                <c:pt idx="0">
                  <c:v>6</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slicers'!$T$19</c:f>
              <c:numCache>
                <c:formatCode>General</c:formatCode>
                <c:ptCount val="1"/>
                <c:pt idx="0">
                  <c:v>9117</c:v>
                </c:pt>
              </c:numCache>
            </c:numRef>
          </c:val>
          <c:extLst>
            <c:ext xmlns:c16="http://schemas.microsoft.com/office/drawing/2014/chart" uri="{C3380CC4-5D6E-409C-BE32-E72D297353CC}">
              <c16:uniqueId val="{00000005-BB52-43AA-9E32-3212BDD8947F}"/>
            </c:ext>
          </c:extLst>
        </c:ser>
        <c:ser>
          <c:idx val="6"/>
          <c:order val="6"/>
          <c:tx>
            <c:strRef>
              <c:f>'Pivot &amp; slicers'!$S$20</c:f>
              <c:strCache>
                <c:ptCount val="1"/>
                <c:pt idx="0">
                  <c:v>7</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slicers'!$T$20</c:f>
              <c:numCache>
                <c:formatCode>General</c:formatCode>
                <c:ptCount val="1"/>
                <c:pt idx="0">
                  <c:v>6549</c:v>
                </c:pt>
              </c:numCache>
            </c:numRef>
          </c:val>
          <c:extLst>
            <c:ext xmlns:c16="http://schemas.microsoft.com/office/drawing/2014/chart" uri="{C3380CC4-5D6E-409C-BE32-E72D297353CC}">
              <c16:uniqueId val="{00000006-BB52-43AA-9E32-3212BDD8947F}"/>
            </c:ext>
          </c:extLst>
        </c:ser>
        <c:dLbls>
          <c:dLblPos val="outEnd"/>
          <c:showLegendKey val="0"/>
          <c:showVal val="1"/>
          <c:showCatName val="0"/>
          <c:showSerName val="0"/>
          <c:showPercent val="0"/>
          <c:showBubbleSize val="0"/>
        </c:dLbls>
        <c:gapWidth val="182"/>
        <c:axId val="315965712"/>
        <c:axId val="315964752"/>
      </c:barChart>
      <c:catAx>
        <c:axId val="315965712"/>
        <c:scaling>
          <c:orientation val="minMax"/>
        </c:scaling>
        <c:delete val="1"/>
        <c:axPos val="l"/>
        <c:numFmt formatCode="General" sourceLinked="1"/>
        <c:majorTickMark val="none"/>
        <c:minorTickMark val="none"/>
        <c:tickLblPos val="nextTo"/>
        <c:crossAx val="315964752"/>
        <c:crosses val="autoZero"/>
        <c:auto val="1"/>
        <c:lblAlgn val="ctr"/>
        <c:lblOffset val="100"/>
        <c:noMultiLvlLbl val="0"/>
      </c:catAx>
      <c:valAx>
        <c:axId val="31596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6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20000"/>
        <a:lumOff val="80000"/>
      </a:schemeClr>
    </a:solidFill>
    <a:ln w="9525" cap="flat" cmpd="sng" algn="ctr">
      <a:solidFill>
        <a:schemeClr val="accent5">
          <a:lumMod val="75000"/>
        </a:schemeClr>
      </a:solidFill>
      <a:round/>
    </a:ln>
    <a:effectLst>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dataset.xlsx]Pivot &amp; slicers!PivotTable2</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accent5">
                    <a:lumMod val="75000"/>
                  </a:schemeClr>
                </a:solidFill>
              </a:rPr>
              <a:t>Demand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slicers'!$B$3:$B$4</c:f>
              <c:strCache>
                <c:ptCount val="1"/>
                <c:pt idx="0">
                  <c:v>Total</c:v>
                </c:pt>
              </c:strCache>
            </c:strRef>
          </c:tx>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slicers'!$A$5:$A$12</c:f>
              <c:strCache>
                <c:ptCount val="7"/>
                <c:pt idx="0">
                  <c:v>1</c:v>
                </c:pt>
                <c:pt idx="1">
                  <c:v>2</c:v>
                </c:pt>
                <c:pt idx="2">
                  <c:v>3</c:v>
                </c:pt>
                <c:pt idx="3">
                  <c:v>4</c:v>
                </c:pt>
                <c:pt idx="4">
                  <c:v>5</c:v>
                </c:pt>
                <c:pt idx="5">
                  <c:v>6</c:v>
                </c:pt>
                <c:pt idx="6">
                  <c:v>7</c:v>
                </c:pt>
              </c:strCache>
            </c:strRef>
          </c:cat>
          <c:val>
            <c:numRef>
              <c:f>'Pivot &amp; slicers'!$B$5:$B$12</c:f>
              <c:numCache>
                <c:formatCode>General</c:formatCode>
                <c:ptCount val="7"/>
                <c:pt idx="0">
                  <c:v>8121</c:v>
                </c:pt>
                <c:pt idx="1">
                  <c:v>8450</c:v>
                </c:pt>
                <c:pt idx="2">
                  <c:v>8383</c:v>
                </c:pt>
                <c:pt idx="3">
                  <c:v>8049</c:v>
                </c:pt>
                <c:pt idx="4">
                  <c:v>8458</c:v>
                </c:pt>
                <c:pt idx="5">
                  <c:v>9691</c:v>
                </c:pt>
                <c:pt idx="6">
                  <c:v>7776</c:v>
                </c:pt>
              </c:numCache>
            </c:numRef>
          </c:val>
          <c:smooth val="0"/>
          <c:extLst>
            <c:ext xmlns:c16="http://schemas.microsoft.com/office/drawing/2014/chart" uri="{C3380CC4-5D6E-409C-BE32-E72D297353CC}">
              <c16:uniqueId val="{00000000-B6FF-4C9B-9491-6FDA3E2C93E1}"/>
            </c:ext>
          </c:extLst>
        </c:ser>
        <c:dLbls>
          <c:showLegendKey val="0"/>
          <c:showVal val="1"/>
          <c:showCatName val="0"/>
          <c:showSerName val="0"/>
          <c:showPercent val="0"/>
          <c:showBubbleSize val="0"/>
        </c:dLbls>
        <c:marker val="1"/>
        <c:smooth val="0"/>
        <c:axId val="1033851183"/>
        <c:axId val="1033843503"/>
      </c:lineChart>
      <c:catAx>
        <c:axId val="1033851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33843503"/>
        <c:crosses val="autoZero"/>
        <c:auto val="1"/>
        <c:lblAlgn val="ctr"/>
        <c:lblOffset val="100"/>
        <c:noMultiLvlLbl val="0"/>
      </c:catAx>
      <c:valAx>
        <c:axId val="10338435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3385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outerShdw blurRad="50800" dist="38100" algn="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 &amp; slicers!PivotTable4</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Demand by Weather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slicers'!$H$2:$H$3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slicers'!$G$4:$G$8</c:f>
              <c:strCache>
                <c:ptCount val="4"/>
                <c:pt idx="0">
                  <c:v>1</c:v>
                </c:pt>
                <c:pt idx="1">
                  <c:v>2</c:v>
                </c:pt>
                <c:pt idx="2">
                  <c:v>3</c:v>
                </c:pt>
                <c:pt idx="3">
                  <c:v>4</c:v>
                </c:pt>
              </c:strCache>
            </c:strRef>
          </c:cat>
          <c:val>
            <c:numRef>
              <c:f>'Pivot &amp; slicers'!$H$4:$H$8</c:f>
              <c:numCache>
                <c:formatCode>_(* #,##0.00_);_(* \(#,##0.00\);_(* "-"??_);_(@_)</c:formatCode>
                <c:ptCount val="4"/>
                <c:pt idx="0">
                  <c:v>55.562326869806093</c:v>
                </c:pt>
                <c:pt idx="1">
                  <c:v>57.582474226804123</c:v>
                </c:pt>
                <c:pt idx="2">
                  <c:v>32.774999999999999</c:v>
                </c:pt>
                <c:pt idx="3">
                  <c:v>36</c:v>
                </c:pt>
              </c:numCache>
            </c:numRef>
          </c:val>
          <c:extLst>
            <c:ext xmlns:c16="http://schemas.microsoft.com/office/drawing/2014/chart" uri="{C3380CC4-5D6E-409C-BE32-E72D297353CC}">
              <c16:uniqueId val="{00000000-1B3E-4E52-BF8B-25903E32B861}"/>
            </c:ext>
          </c:extLst>
        </c:ser>
        <c:dLbls>
          <c:showLegendKey val="0"/>
          <c:showVal val="0"/>
          <c:showCatName val="0"/>
          <c:showSerName val="0"/>
          <c:showPercent val="0"/>
          <c:showBubbleSize val="0"/>
        </c:dLbls>
        <c:gapWidth val="150"/>
        <c:axId val="967392751"/>
        <c:axId val="967384591"/>
      </c:barChart>
      <c:catAx>
        <c:axId val="967392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7384591"/>
        <c:crosses val="autoZero"/>
        <c:auto val="1"/>
        <c:lblAlgn val="ctr"/>
        <c:lblOffset val="100"/>
        <c:noMultiLvlLbl val="0"/>
      </c:catAx>
      <c:valAx>
        <c:axId val="967384591"/>
        <c:scaling>
          <c:orientation val="minMax"/>
        </c:scaling>
        <c:delete val="0"/>
        <c:axPos val="l"/>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739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a:innerShdw blurRad="63500" dist="50800" dir="162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 &amp; slicers!PivotTable10</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5354330708662"/>
          <c:y val="0.14622103353470364"/>
          <c:w val="0.7332489063867017"/>
          <c:h val="0.52295883442123192"/>
        </c:manualLayout>
      </c:layout>
      <c:barChart>
        <c:barDir val="col"/>
        <c:grouping val="clustered"/>
        <c:varyColors val="0"/>
        <c:ser>
          <c:idx val="0"/>
          <c:order val="0"/>
          <c:tx>
            <c:strRef>
              <c:f>'Pivot &amp; slicers'!$K$2:$K$3</c:f>
              <c:strCache>
                <c:ptCount val="1"/>
                <c:pt idx="0">
                  <c:v>Average of atemp</c:v>
                </c:pt>
              </c:strCache>
            </c:strRef>
          </c:tx>
          <c:spPr>
            <a:solidFill>
              <a:schemeClr val="accent1"/>
            </a:solidFill>
            <a:ln>
              <a:noFill/>
            </a:ln>
            <a:effectLst/>
          </c:spPr>
          <c:invertIfNegative val="0"/>
          <c:cat>
            <c:strRef>
              <c:f>'Pivot &amp; slicers'!$J$4:$J$10</c:f>
              <c:strCache>
                <c:ptCount val="6"/>
                <c:pt idx="0">
                  <c:v>1</c:v>
                </c:pt>
                <c:pt idx="1">
                  <c:v>2</c:v>
                </c:pt>
                <c:pt idx="2">
                  <c:v>3</c:v>
                </c:pt>
                <c:pt idx="3">
                  <c:v>4</c:v>
                </c:pt>
                <c:pt idx="4">
                  <c:v>5</c:v>
                </c:pt>
                <c:pt idx="5">
                  <c:v>7</c:v>
                </c:pt>
              </c:strCache>
            </c:strRef>
          </c:cat>
          <c:val>
            <c:numRef>
              <c:f>'Pivot &amp; slicers'!$K$4:$K$10</c:f>
              <c:numCache>
                <c:formatCode>_(* #,##0.00_);_(* \(#,##0.00\);_(* "-"??_);_(@_)</c:formatCode>
                <c:ptCount val="6"/>
                <c:pt idx="0">
                  <c:v>0.19749145299145304</c:v>
                </c:pt>
                <c:pt idx="1">
                  <c:v>0.15903418803418795</c:v>
                </c:pt>
                <c:pt idx="2">
                  <c:v>0.21364124999999995</c:v>
                </c:pt>
                <c:pt idx="3">
                  <c:v>0.22529642857142854</c:v>
                </c:pt>
                <c:pt idx="4">
                  <c:v>0.21346582278481011</c:v>
                </c:pt>
                <c:pt idx="5">
                  <c:v>0.20410504201680668</c:v>
                </c:pt>
              </c:numCache>
            </c:numRef>
          </c:val>
          <c:extLst>
            <c:ext xmlns:c16="http://schemas.microsoft.com/office/drawing/2014/chart" uri="{C3380CC4-5D6E-409C-BE32-E72D297353CC}">
              <c16:uniqueId val="{00000000-6320-4DC4-9164-73205F75C03B}"/>
            </c:ext>
          </c:extLst>
        </c:ser>
        <c:ser>
          <c:idx val="2"/>
          <c:order val="2"/>
          <c:tx>
            <c:strRef>
              <c:f>'Pivot &amp; slicers'!$M$2:$M$3</c:f>
              <c:strCache>
                <c:ptCount val="1"/>
                <c:pt idx="0">
                  <c:v>Average of hum</c:v>
                </c:pt>
              </c:strCache>
            </c:strRef>
          </c:tx>
          <c:spPr>
            <a:solidFill>
              <a:schemeClr val="accent3"/>
            </a:solidFill>
            <a:ln>
              <a:noFill/>
            </a:ln>
            <a:effectLst/>
          </c:spPr>
          <c:invertIfNegative val="0"/>
          <c:cat>
            <c:strRef>
              <c:f>'Pivot &amp; slicers'!$J$4:$J$10</c:f>
              <c:strCache>
                <c:ptCount val="6"/>
                <c:pt idx="0">
                  <c:v>1</c:v>
                </c:pt>
                <c:pt idx="1">
                  <c:v>2</c:v>
                </c:pt>
                <c:pt idx="2">
                  <c:v>3</c:v>
                </c:pt>
                <c:pt idx="3">
                  <c:v>4</c:v>
                </c:pt>
                <c:pt idx="4">
                  <c:v>5</c:v>
                </c:pt>
                <c:pt idx="5">
                  <c:v>7</c:v>
                </c:pt>
              </c:strCache>
            </c:strRef>
          </c:cat>
          <c:val>
            <c:numRef>
              <c:f>'Pivot &amp; slicers'!$M$4:$M$10</c:f>
              <c:numCache>
                <c:formatCode>_(* #,##0.00_);_(* \(#,##0.00\);_(* "-"??_);_(@_)</c:formatCode>
                <c:ptCount val="6"/>
                <c:pt idx="0">
                  <c:v>0.55290598290598247</c:v>
                </c:pt>
                <c:pt idx="1">
                  <c:v>0.51205128205128192</c:v>
                </c:pt>
                <c:pt idx="2">
                  <c:v>0.66512500000000019</c:v>
                </c:pt>
                <c:pt idx="3">
                  <c:v>0.64404761904761887</c:v>
                </c:pt>
                <c:pt idx="4">
                  <c:v>0.52696202531645564</c:v>
                </c:pt>
                <c:pt idx="5">
                  <c:v>0.57983193277310907</c:v>
                </c:pt>
              </c:numCache>
            </c:numRef>
          </c:val>
          <c:extLst>
            <c:ext xmlns:c16="http://schemas.microsoft.com/office/drawing/2014/chart" uri="{C3380CC4-5D6E-409C-BE32-E72D297353CC}">
              <c16:uniqueId val="{00000001-6320-4DC4-9164-73205F75C03B}"/>
            </c:ext>
          </c:extLst>
        </c:ser>
        <c:ser>
          <c:idx val="4"/>
          <c:order val="4"/>
          <c:tx>
            <c:strRef>
              <c:f>'Pivot &amp; slicers'!$O$2:$O$3</c:f>
              <c:strCache>
                <c:ptCount val="1"/>
                <c:pt idx="0">
                  <c:v>Average of windspeed</c:v>
                </c:pt>
              </c:strCache>
            </c:strRef>
          </c:tx>
          <c:spPr>
            <a:solidFill>
              <a:schemeClr val="accent5"/>
            </a:solidFill>
            <a:ln>
              <a:noFill/>
            </a:ln>
            <a:effectLst/>
          </c:spPr>
          <c:invertIfNegative val="0"/>
          <c:cat>
            <c:strRef>
              <c:f>'Pivot &amp; slicers'!$J$4:$J$10</c:f>
              <c:strCache>
                <c:ptCount val="6"/>
                <c:pt idx="0">
                  <c:v>1</c:v>
                </c:pt>
                <c:pt idx="1">
                  <c:v>2</c:v>
                </c:pt>
                <c:pt idx="2">
                  <c:v>3</c:v>
                </c:pt>
                <c:pt idx="3">
                  <c:v>4</c:v>
                </c:pt>
                <c:pt idx="4">
                  <c:v>5</c:v>
                </c:pt>
                <c:pt idx="5">
                  <c:v>7</c:v>
                </c:pt>
              </c:strCache>
            </c:strRef>
          </c:cat>
          <c:val>
            <c:numRef>
              <c:f>'Pivot &amp; slicers'!$O$4:$O$10</c:f>
              <c:numCache>
                <c:formatCode>_(* #,##0.00_);_(* \(#,##0.00\);_(* "-"??_);_(@_)</c:formatCode>
                <c:ptCount val="6"/>
                <c:pt idx="0">
                  <c:v>0.22477777777777788</c:v>
                </c:pt>
                <c:pt idx="1">
                  <c:v>0.20181025641025632</c:v>
                </c:pt>
                <c:pt idx="2">
                  <c:v>0.13900374999999998</c:v>
                </c:pt>
                <c:pt idx="3">
                  <c:v>0.24396904761904756</c:v>
                </c:pt>
                <c:pt idx="4">
                  <c:v>0.18856202531645577</c:v>
                </c:pt>
                <c:pt idx="5">
                  <c:v>0.18236974789915975</c:v>
                </c:pt>
              </c:numCache>
            </c:numRef>
          </c:val>
          <c:extLst>
            <c:ext xmlns:c16="http://schemas.microsoft.com/office/drawing/2014/chart" uri="{C3380CC4-5D6E-409C-BE32-E72D297353CC}">
              <c16:uniqueId val="{00000002-6320-4DC4-9164-73205F75C03B}"/>
            </c:ext>
          </c:extLst>
        </c:ser>
        <c:dLbls>
          <c:showLegendKey val="0"/>
          <c:showVal val="0"/>
          <c:showCatName val="0"/>
          <c:showSerName val="0"/>
          <c:showPercent val="0"/>
          <c:showBubbleSize val="0"/>
        </c:dLbls>
        <c:gapWidth val="219"/>
        <c:axId val="1344000799"/>
        <c:axId val="1344011839"/>
      </c:barChart>
      <c:lineChart>
        <c:grouping val="standard"/>
        <c:varyColors val="0"/>
        <c:ser>
          <c:idx val="1"/>
          <c:order val="1"/>
          <c:tx>
            <c:strRef>
              <c:f>'Pivot &amp; slicers'!$L$2:$L$3</c:f>
              <c:strCache>
                <c:ptCount val="1"/>
                <c:pt idx="0">
                  <c:v>Sum of casual</c:v>
                </c:pt>
              </c:strCache>
            </c:strRef>
          </c:tx>
          <c:spPr>
            <a:ln w="28575" cap="rnd">
              <a:solidFill>
                <a:schemeClr val="accent2"/>
              </a:solidFill>
              <a:round/>
            </a:ln>
            <a:effectLst/>
          </c:spPr>
          <c:marker>
            <c:symbol val="none"/>
          </c:marker>
          <c:cat>
            <c:strRef>
              <c:f>'Pivot &amp; slicers'!$J$4:$J$10</c:f>
              <c:strCache>
                <c:ptCount val="6"/>
                <c:pt idx="0">
                  <c:v>1</c:v>
                </c:pt>
                <c:pt idx="1">
                  <c:v>2</c:v>
                </c:pt>
                <c:pt idx="2">
                  <c:v>3</c:v>
                </c:pt>
                <c:pt idx="3">
                  <c:v>4</c:v>
                </c:pt>
                <c:pt idx="4">
                  <c:v>5</c:v>
                </c:pt>
                <c:pt idx="5">
                  <c:v>7</c:v>
                </c:pt>
              </c:strCache>
            </c:strRef>
          </c:cat>
          <c:val>
            <c:numRef>
              <c:f>'Pivot &amp; slicers'!$L$4:$L$10</c:f>
              <c:numCache>
                <c:formatCode>_(* #,##0.00_);_(* \(#,##0.00\);_(* "-"??_);_(@_)</c:formatCode>
                <c:ptCount val="6"/>
                <c:pt idx="0">
                  <c:v>726</c:v>
                </c:pt>
                <c:pt idx="1">
                  <c:v>406</c:v>
                </c:pt>
                <c:pt idx="2">
                  <c:v>346</c:v>
                </c:pt>
                <c:pt idx="3">
                  <c:v>219</c:v>
                </c:pt>
                <c:pt idx="4">
                  <c:v>224</c:v>
                </c:pt>
                <c:pt idx="5">
                  <c:v>839</c:v>
                </c:pt>
              </c:numCache>
            </c:numRef>
          </c:val>
          <c:smooth val="0"/>
          <c:extLst>
            <c:ext xmlns:c16="http://schemas.microsoft.com/office/drawing/2014/chart" uri="{C3380CC4-5D6E-409C-BE32-E72D297353CC}">
              <c16:uniqueId val="{00000003-6320-4DC4-9164-73205F75C03B}"/>
            </c:ext>
          </c:extLst>
        </c:ser>
        <c:ser>
          <c:idx val="3"/>
          <c:order val="3"/>
          <c:tx>
            <c:strRef>
              <c:f>'Pivot &amp; slicers'!$N$2:$N$3</c:f>
              <c:strCache>
                <c:ptCount val="1"/>
                <c:pt idx="0">
                  <c:v>Sum of registered</c:v>
                </c:pt>
              </c:strCache>
            </c:strRef>
          </c:tx>
          <c:spPr>
            <a:ln w="28575" cap="rnd">
              <a:solidFill>
                <a:schemeClr val="accent4"/>
              </a:solidFill>
              <a:round/>
            </a:ln>
            <a:effectLst/>
          </c:spPr>
          <c:marker>
            <c:symbol val="none"/>
          </c:marker>
          <c:cat>
            <c:strRef>
              <c:f>'Pivot &amp; slicers'!$J$4:$J$10</c:f>
              <c:strCache>
                <c:ptCount val="6"/>
                <c:pt idx="0">
                  <c:v>1</c:v>
                </c:pt>
                <c:pt idx="1">
                  <c:v>2</c:v>
                </c:pt>
                <c:pt idx="2">
                  <c:v>3</c:v>
                </c:pt>
                <c:pt idx="3">
                  <c:v>4</c:v>
                </c:pt>
                <c:pt idx="4">
                  <c:v>5</c:v>
                </c:pt>
                <c:pt idx="5">
                  <c:v>7</c:v>
                </c:pt>
              </c:strCache>
            </c:strRef>
          </c:cat>
          <c:val>
            <c:numRef>
              <c:f>'Pivot &amp; slicers'!$N$4:$N$10</c:f>
              <c:numCache>
                <c:formatCode>_(* #,##0.00_);_(* \(#,##0.00\);_(* "-"??_);_(@_)</c:formatCode>
                <c:ptCount val="6"/>
                <c:pt idx="0">
                  <c:v>4183</c:v>
                </c:pt>
                <c:pt idx="1">
                  <c:v>6181</c:v>
                </c:pt>
                <c:pt idx="2">
                  <c:v>5147</c:v>
                </c:pt>
                <c:pt idx="3">
                  <c:v>4699</c:v>
                </c:pt>
                <c:pt idx="4">
                  <c:v>5146</c:v>
                </c:pt>
                <c:pt idx="5">
                  <c:v>4460</c:v>
                </c:pt>
              </c:numCache>
            </c:numRef>
          </c:val>
          <c:smooth val="0"/>
          <c:extLst>
            <c:ext xmlns:c16="http://schemas.microsoft.com/office/drawing/2014/chart" uri="{C3380CC4-5D6E-409C-BE32-E72D297353CC}">
              <c16:uniqueId val="{00000004-6320-4DC4-9164-73205F75C03B}"/>
            </c:ext>
          </c:extLst>
        </c:ser>
        <c:dLbls>
          <c:showLegendKey val="0"/>
          <c:showVal val="0"/>
          <c:showCatName val="0"/>
          <c:showSerName val="0"/>
          <c:showPercent val="0"/>
          <c:showBubbleSize val="0"/>
        </c:dLbls>
        <c:marker val="1"/>
        <c:smooth val="0"/>
        <c:axId val="1344032959"/>
        <c:axId val="1344033439"/>
      </c:lineChart>
      <c:catAx>
        <c:axId val="134403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033439"/>
        <c:crosses val="autoZero"/>
        <c:auto val="1"/>
        <c:lblAlgn val="ctr"/>
        <c:lblOffset val="100"/>
        <c:noMultiLvlLbl val="0"/>
      </c:catAx>
      <c:valAx>
        <c:axId val="1344033439"/>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032959"/>
        <c:crosses val="autoZero"/>
        <c:crossBetween val="between"/>
      </c:valAx>
      <c:valAx>
        <c:axId val="1344011839"/>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000799"/>
        <c:crosses val="max"/>
        <c:crossBetween val="between"/>
      </c:valAx>
      <c:catAx>
        <c:axId val="1344000799"/>
        <c:scaling>
          <c:orientation val="minMax"/>
        </c:scaling>
        <c:delete val="1"/>
        <c:axPos val="b"/>
        <c:numFmt formatCode="General" sourceLinked="1"/>
        <c:majorTickMark val="out"/>
        <c:minorTickMark val="none"/>
        <c:tickLblPos val="nextTo"/>
        <c:crossAx val="1344011839"/>
        <c:crosses val="autoZero"/>
        <c:auto val="1"/>
        <c:lblAlgn val="ctr"/>
        <c:lblOffset val="100"/>
        <c:noMultiLvlLbl val="0"/>
      </c:catAx>
      <c:spPr>
        <a:noFill/>
        <a:ln>
          <a:noFill/>
        </a:ln>
        <a:effectLst/>
      </c:spPr>
    </c:plotArea>
    <c:legend>
      <c:legendPos val="b"/>
      <c:layout>
        <c:manualLayout>
          <c:xMode val="edge"/>
          <c:yMode val="edge"/>
          <c:x val="8.1791338582677172E-3"/>
          <c:y val="0.69856958497764976"/>
          <c:w val="0.97808617672790898"/>
          <c:h val="0.156843102945465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User type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percentStacked"/>
        <c:varyColors val="0"/>
        <c:ser>
          <c:idx val="0"/>
          <c:order val="0"/>
          <c:tx>
            <c:strRef>
              <c:f>'Pivot &amp; slicers'!$S$13</c:f>
              <c:strCache>
                <c:ptCount val="1"/>
                <c:pt idx="0">
                  <c:v>Weekday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val>
            <c:numRef>
              <c:f>'Pivot &amp; slicers'!$S$14:$S$20</c:f>
              <c:numCache>
                <c:formatCode>General</c:formatCode>
                <c:ptCount val="7"/>
                <c:pt idx="0">
                  <c:v>1</c:v>
                </c:pt>
                <c:pt idx="1">
                  <c:v>2</c:v>
                </c:pt>
                <c:pt idx="2">
                  <c:v>3</c:v>
                </c:pt>
                <c:pt idx="3">
                  <c:v>4</c:v>
                </c:pt>
                <c:pt idx="4">
                  <c:v>5</c:v>
                </c:pt>
                <c:pt idx="5">
                  <c:v>6</c:v>
                </c:pt>
                <c:pt idx="6">
                  <c:v>7</c:v>
                </c:pt>
              </c:numCache>
            </c:numRef>
          </c:val>
          <c:extLst>
            <c:ext xmlns:c16="http://schemas.microsoft.com/office/drawing/2014/chart" uri="{C3380CC4-5D6E-409C-BE32-E72D297353CC}">
              <c16:uniqueId val="{00000000-0226-41E4-A901-9413B3218707}"/>
            </c:ext>
          </c:extLst>
        </c:ser>
        <c:ser>
          <c:idx val="1"/>
          <c:order val="1"/>
          <c:tx>
            <c:strRef>
              <c:f>'Pivot &amp; slicers'!$T$13</c:f>
              <c:strCache>
                <c:ptCount val="1"/>
                <c:pt idx="0">
                  <c:v>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'Pivot &amp; slicers'!$T$14:$T$20</c:f>
              <c:numCache>
                <c:formatCode>General</c:formatCode>
                <c:ptCount val="7"/>
                <c:pt idx="0">
                  <c:v>6644</c:v>
                </c:pt>
                <c:pt idx="1">
                  <c:v>7916</c:v>
                </c:pt>
                <c:pt idx="2">
                  <c:v>7926</c:v>
                </c:pt>
                <c:pt idx="3">
                  <c:v>7705</c:v>
                </c:pt>
                <c:pt idx="4">
                  <c:v>8126</c:v>
                </c:pt>
                <c:pt idx="5">
                  <c:v>9117</c:v>
                </c:pt>
                <c:pt idx="6">
                  <c:v>6549</c:v>
                </c:pt>
              </c:numCache>
            </c:numRef>
          </c:val>
          <c:extLst>
            <c:ext xmlns:c16="http://schemas.microsoft.com/office/drawing/2014/chart" uri="{C3380CC4-5D6E-409C-BE32-E72D297353CC}">
              <c16:uniqueId val="{00000001-0226-41E4-A901-9413B3218707}"/>
            </c:ext>
          </c:extLst>
        </c:ser>
        <c:ser>
          <c:idx val="2"/>
          <c:order val="2"/>
          <c:tx>
            <c:strRef>
              <c:f>'Pivot &amp; slicers'!$U$13</c:f>
              <c:strCache>
                <c:ptCount val="1"/>
                <c:pt idx="0">
                  <c:v>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'Pivot &amp; slicers'!$U$14:$U$20</c:f>
              <c:numCache>
                <c:formatCode>General</c:formatCode>
                <c:ptCount val="7"/>
                <c:pt idx="0">
                  <c:v>1477</c:v>
                </c:pt>
                <c:pt idx="1">
                  <c:v>534</c:v>
                </c:pt>
                <c:pt idx="2">
                  <c:v>457</c:v>
                </c:pt>
                <c:pt idx="3">
                  <c:v>344</c:v>
                </c:pt>
                <c:pt idx="4">
                  <c:v>332</c:v>
                </c:pt>
                <c:pt idx="5">
                  <c:v>574</c:v>
                </c:pt>
                <c:pt idx="6">
                  <c:v>1227</c:v>
                </c:pt>
              </c:numCache>
            </c:numRef>
          </c:val>
          <c:extLst>
            <c:ext xmlns:c16="http://schemas.microsoft.com/office/drawing/2014/chart" uri="{C3380CC4-5D6E-409C-BE32-E72D297353CC}">
              <c16:uniqueId val="{00000002-0226-41E4-A901-9413B3218707}"/>
            </c:ext>
          </c:extLst>
        </c:ser>
        <c:dLbls>
          <c:dLblPos val="ctr"/>
          <c:showLegendKey val="0"/>
          <c:showVal val="1"/>
          <c:showCatName val="0"/>
          <c:showSerName val="0"/>
          <c:showPercent val="0"/>
          <c:showBubbleSize val="0"/>
        </c:dLbls>
        <c:gapWidth val="150"/>
        <c:overlap val="100"/>
        <c:axId val="766160095"/>
        <c:axId val="766135615"/>
      </c:barChart>
      <c:catAx>
        <c:axId val="766160095"/>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135615"/>
        <c:crosses val="autoZero"/>
        <c:auto val="1"/>
        <c:lblAlgn val="ctr"/>
        <c:lblOffset val="100"/>
        <c:noMultiLvlLbl val="0"/>
      </c:catAx>
      <c:valAx>
        <c:axId val="76613561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160095"/>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Casual Users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&amp; slicers'!$S$14</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slicers'!$U$14</c:f>
              <c:numCache>
                <c:formatCode>General</c:formatCode>
                <c:ptCount val="1"/>
                <c:pt idx="0">
                  <c:v>1477</c:v>
                </c:pt>
              </c:numCache>
            </c:numRef>
          </c:val>
          <c:extLst>
            <c:ext xmlns:c16="http://schemas.microsoft.com/office/drawing/2014/chart" uri="{C3380CC4-5D6E-409C-BE32-E72D297353CC}">
              <c16:uniqueId val="{00000000-EADF-493A-9519-2C66F151D92C}"/>
            </c:ext>
          </c:extLst>
        </c:ser>
        <c:ser>
          <c:idx val="1"/>
          <c:order val="1"/>
          <c:tx>
            <c:strRef>
              <c:f>'Pivot &amp; slicers'!$S$15</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slicers'!$U$15</c:f>
              <c:numCache>
                <c:formatCode>General</c:formatCode>
                <c:ptCount val="1"/>
                <c:pt idx="0">
                  <c:v>534</c:v>
                </c:pt>
              </c:numCache>
            </c:numRef>
          </c:val>
          <c:extLst>
            <c:ext xmlns:c16="http://schemas.microsoft.com/office/drawing/2014/chart" uri="{C3380CC4-5D6E-409C-BE32-E72D297353CC}">
              <c16:uniqueId val="{00000001-EADF-493A-9519-2C66F151D92C}"/>
            </c:ext>
          </c:extLst>
        </c:ser>
        <c:ser>
          <c:idx val="2"/>
          <c:order val="2"/>
          <c:tx>
            <c:strRef>
              <c:f>'Pivot &amp; slicers'!$S$16</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slicers'!$U$16</c:f>
              <c:numCache>
                <c:formatCode>General</c:formatCode>
                <c:ptCount val="1"/>
                <c:pt idx="0">
                  <c:v>457</c:v>
                </c:pt>
              </c:numCache>
            </c:numRef>
          </c:val>
          <c:extLst>
            <c:ext xmlns:c16="http://schemas.microsoft.com/office/drawing/2014/chart" uri="{C3380CC4-5D6E-409C-BE32-E72D297353CC}">
              <c16:uniqueId val="{00000002-EADF-493A-9519-2C66F151D92C}"/>
            </c:ext>
          </c:extLst>
        </c:ser>
        <c:ser>
          <c:idx val="3"/>
          <c:order val="3"/>
          <c:tx>
            <c:strRef>
              <c:f>'Pivot &amp; slicers'!$S$17</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slicers'!$U$17</c:f>
              <c:numCache>
                <c:formatCode>General</c:formatCode>
                <c:ptCount val="1"/>
                <c:pt idx="0">
                  <c:v>344</c:v>
                </c:pt>
              </c:numCache>
            </c:numRef>
          </c:val>
          <c:extLst>
            <c:ext xmlns:c16="http://schemas.microsoft.com/office/drawing/2014/chart" uri="{C3380CC4-5D6E-409C-BE32-E72D297353CC}">
              <c16:uniqueId val="{00000003-EADF-493A-9519-2C66F151D92C}"/>
            </c:ext>
          </c:extLst>
        </c:ser>
        <c:ser>
          <c:idx val="4"/>
          <c:order val="4"/>
          <c:tx>
            <c:strRef>
              <c:f>'Pivot &amp; slicers'!$S$18</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slicers'!$U$18</c:f>
              <c:numCache>
                <c:formatCode>General</c:formatCode>
                <c:ptCount val="1"/>
                <c:pt idx="0">
                  <c:v>332</c:v>
                </c:pt>
              </c:numCache>
            </c:numRef>
          </c:val>
          <c:extLst>
            <c:ext xmlns:c16="http://schemas.microsoft.com/office/drawing/2014/chart" uri="{C3380CC4-5D6E-409C-BE32-E72D297353CC}">
              <c16:uniqueId val="{00000004-EADF-493A-9519-2C66F151D92C}"/>
            </c:ext>
          </c:extLst>
        </c:ser>
        <c:ser>
          <c:idx val="5"/>
          <c:order val="5"/>
          <c:tx>
            <c:strRef>
              <c:f>'Pivot &amp; slicers'!$S$19</c:f>
              <c:strCache>
                <c:ptCount val="1"/>
                <c:pt idx="0">
                  <c:v>6</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slicers'!$U$19</c:f>
              <c:numCache>
                <c:formatCode>General</c:formatCode>
                <c:ptCount val="1"/>
                <c:pt idx="0">
                  <c:v>574</c:v>
                </c:pt>
              </c:numCache>
            </c:numRef>
          </c:val>
          <c:extLst>
            <c:ext xmlns:c16="http://schemas.microsoft.com/office/drawing/2014/chart" uri="{C3380CC4-5D6E-409C-BE32-E72D297353CC}">
              <c16:uniqueId val="{00000005-EADF-493A-9519-2C66F151D92C}"/>
            </c:ext>
          </c:extLst>
        </c:ser>
        <c:ser>
          <c:idx val="6"/>
          <c:order val="6"/>
          <c:tx>
            <c:strRef>
              <c:f>'Pivot &amp; slicers'!$S$20</c:f>
              <c:strCache>
                <c:ptCount val="1"/>
                <c:pt idx="0">
                  <c:v>7</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slicers'!$U$13</c:f>
              <c:strCache>
                <c:ptCount val="1"/>
                <c:pt idx="0">
                  <c:v>Casual</c:v>
                </c:pt>
              </c:strCache>
            </c:strRef>
          </c:cat>
          <c:val>
            <c:numRef>
              <c:f>'Pivot &amp; slicers'!$U$20</c:f>
              <c:numCache>
                <c:formatCode>General</c:formatCode>
                <c:ptCount val="1"/>
                <c:pt idx="0">
                  <c:v>1227</c:v>
                </c:pt>
              </c:numCache>
            </c:numRef>
          </c:val>
          <c:extLst>
            <c:ext xmlns:c16="http://schemas.microsoft.com/office/drawing/2014/chart" uri="{C3380CC4-5D6E-409C-BE32-E72D297353CC}">
              <c16:uniqueId val="{00000006-EADF-493A-9519-2C66F151D92C}"/>
            </c:ext>
          </c:extLst>
        </c:ser>
        <c:dLbls>
          <c:dLblPos val="outEnd"/>
          <c:showLegendKey val="0"/>
          <c:showVal val="1"/>
          <c:showCatName val="0"/>
          <c:showSerName val="0"/>
          <c:showPercent val="0"/>
          <c:showBubbleSize val="0"/>
        </c:dLbls>
        <c:gapWidth val="182"/>
        <c:axId val="315965712"/>
        <c:axId val="315964752"/>
      </c:barChart>
      <c:catAx>
        <c:axId val="315965712"/>
        <c:scaling>
          <c:orientation val="minMax"/>
        </c:scaling>
        <c:delete val="1"/>
        <c:axPos val="l"/>
        <c:numFmt formatCode="General" sourceLinked="1"/>
        <c:majorTickMark val="none"/>
        <c:minorTickMark val="none"/>
        <c:tickLblPos val="nextTo"/>
        <c:crossAx val="315964752"/>
        <c:crosses val="autoZero"/>
        <c:auto val="1"/>
        <c:lblAlgn val="ctr"/>
        <c:lblOffset val="100"/>
        <c:noMultiLvlLbl val="0"/>
      </c:catAx>
      <c:valAx>
        <c:axId val="31596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6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20000"/>
        <a:lumOff val="80000"/>
      </a:schemeClr>
    </a:solidFill>
    <a:ln w="9525" cap="flat" cmpd="sng" algn="ctr">
      <a:solidFill>
        <a:schemeClr val="accent5">
          <a:lumMod val="75000"/>
        </a:schemeClr>
      </a:solidFill>
      <a:round/>
    </a:ln>
    <a:effectLst>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Registered Users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&amp; slicers'!$S$14</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slicers'!$T$14</c:f>
              <c:numCache>
                <c:formatCode>General</c:formatCode>
                <c:ptCount val="1"/>
                <c:pt idx="0">
                  <c:v>6644</c:v>
                </c:pt>
              </c:numCache>
            </c:numRef>
          </c:val>
          <c:extLst>
            <c:ext xmlns:c16="http://schemas.microsoft.com/office/drawing/2014/chart" uri="{C3380CC4-5D6E-409C-BE32-E72D297353CC}">
              <c16:uniqueId val="{00000000-D239-4BD3-A2B7-142044EBE945}"/>
            </c:ext>
          </c:extLst>
        </c:ser>
        <c:ser>
          <c:idx val="1"/>
          <c:order val="1"/>
          <c:tx>
            <c:strRef>
              <c:f>'Pivot &amp; slicers'!$S$15</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slicers'!$T$15</c:f>
              <c:numCache>
                <c:formatCode>General</c:formatCode>
                <c:ptCount val="1"/>
                <c:pt idx="0">
                  <c:v>7916</c:v>
                </c:pt>
              </c:numCache>
            </c:numRef>
          </c:val>
          <c:extLst>
            <c:ext xmlns:c16="http://schemas.microsoft.com/office/drawing/2014/chart" uri="{C3380CC4-5D6E-409C-BE32-E72D297353CC}">
              <c16:uniqueId val="{00000001-D239-4BD3-A2B7-142044EBE945}"/>
            </c:ext>
          </c:extLst>
        </c:ser>
        <c:ser>
          <c:idx val="2"/>
          <c:order val="2"/>
          <c:tx>
            <c:strRef>
              <c:f>'Pivot &amp; slicers'!$S$16</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slicers'!$T$16</c:f>
              <c:numCache>
                <c:formatCode>General</c:formatCode>
                <c:ptCount val="1"/>
                <c:pt idx="0">
                  <c:v>7926</c:v>
                </c:pt>
              </c:numCache>
            </c:numRef>
          </c:val>
          <c:extLst>
            <c:ext xmlns:c16="http://schemas.microsoft.com/office/drawing/2014/chart" uri="{C3380CC4-5D6E-409C-BE32-E72D297353CC}">
              <c16:uniqueId val="{00000002-D239-4BD3-A2B7-142044EBE945}"/>
            </c:ext>
          </c:extLst>
        </c:ser>
        <c:ser>
          <c:idx val="3"/>
          <c:order val="3"/>
          <c:tx>
            <c:strRef>
              <c:f>'Pivot &amp; slicers'!$S$17</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slicers'!$T$17</c:f>
              <c:numCache>
                <c:formatCode>General</c:formatCode>
                <c:ptCount val="1"/>
                <c:pt idx="0">
                  <c:v>7705</c:v>
                </c:pt>
              </c:numCache>
            </c:numRef>
          </c:val>
          <c:extLst>
            <c:ext xmlns:c16="http://schemas.microsoft.com/office/drawing/2014/chart" uri="{C3380CC4-5D6E-409C-BE32-E72D297353CC}">
              <c16:uniqueId val="{00000003-D239-4BD3-A2B7-142044EBE945}"/>
            </c:ext>
          </c:extLst>
        </c:ser>
        <c:ser>
          <c:idx val="4"/>
          <c:order val="4"/>
          <c:tx>
            <c:strRef>
              <c:f>'Pivot &amp; slicers'!$S$18</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slicers'!$T$18</c:f>
              <c:numCache>
                <c:formatCode>General</c:formatCode>
                <c:ptCount val="1"/>
                <c:pt idx="0">
                  <c:v>8126</c:v>
                </c:pt>
              </c:numCache>
            </c:numRef>
          </c:val>
          <c:extLst>
            <c:ext xmlns:c16="http://schemas.microsoft.com/office/drawing/2014/chart" uri="{C3380CC4-5D6E-409C-BE32-E72D297353CC}">
              <c16:uniqueId val="{00000004-D239-4BD3-A2B7-142044EBE945}"/>
            </c:ext>
          </c:extLst>
        </c:ser>
        <c:ser>
          <c:idx val="5"/>
          <c:order val="5"/>
          <c:tx>
            <c:strRef>
              <c:f>'Pivot &amp; slicers'!$S$19</c:f>
              <c:strCache>
                <c:ptCount val="1"/>
                <c:pt idx="0">
                  <c:v>6</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slicers'!$T$19</c:f>
              <c:numCache>
                <c:formatCode>General</c:formatCode>
                <c:ptCount val="1"/>
                <c:pt idx="0">
                  <c:v>9117</c:v>
                </c:pt>
              </c:numCache>
            </c:numRef>
          </c:val>
          <c:extLst>
            <c:ext xmlns:c16="http://schemas.microsoft.com/office/drawing/2014/chart" uri="{C3380CC4-5D6E-409C-BE32-E72D297353CC}">
              <c16:uniqueId val="{00000005-D239-4BD3-A2B7-142044EBE945}"/>
            </c:ext>
          </c:extLst>
        </c:ser>
        <c:ser>
          <c:idx val="6"/>
          <c:order val="6"/>
          <c:tx>
            <c:strRef>
              <c:f>'Pivot &amp; slicers'!$S$20</c:f>
              <c:strCache>
                <c:ptCount val="1"/>
                <c:pt idx="0">
                  <c:v>7</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slicers'!$T$13</c:f>
              <c:strCache>
                <c:ptCount val="1"/>
                <c:pt idx="0">
                  <c:v>Registered</c:v>
                </c:pt>
              </c:strCache>
            </c:strRef>
          </c:cat>
          <c:val>
            <c:numRef>
              <c:f>'Pivot &amp; slicers'!$T$20</c:f>
              <c:numCache>
                <c:formatCode>General</c:formatCode>
                <c:ptCount val="1"/>
                <c:pt idx="0">
                  <c:v>6549</c:v>
                </c:pt>
              </c:numCache>
            </c:numRef>
          </c:val>
          <c:extLst>
            <c:ext xmlns:c16="http://schemas.microsoft.com/office/drawing/2014/chart" uri="{C3380CC4-5D6E-409C-BE32-E72D297353CC}">
              <c16:uniqueId val="{00000006-D239-4BD3-A2B7-142044EBE945}"/>
            </c:ext>
          </c:extLst>
        </c:ser>
        <c:dLbls>
          <c:dLblPos val="outEnd"/>
          <c:showLegendKey val="0"/>
          <c:showVal val="1"/>
          <c:showCatName val="0"/>
          <c:showSerName val="0"/>
          <c:showPercent val="0"/>
          <c:showBubbleSize val="0"/>
        </c:dLbls>
        <c:gapWidth val="182"/>
        <c:axId val="315965712"/>
        <c:axId val="315964752"/>
      </c:barChart>
      <c:catAx>
        <c:axId val="315965712"/>
        <c:scaling>
          <c:orientation val="minMax"/>
        </c:scaling>
        <c:delete val="1"/>
        <c:axPos val="l"/>
        <c:numFmt formatCode="General" sourceLinked="1"/>
        <c:majorTickMark val="none"/>
        <c:minorTickMark val="none"/>
        <c:tickLblPos val="nextTo"/>
        <c:crossAx val="315964752"/>
        <c:crosses val="autoZero"/>
        <c:auto val="1"/>
        <c:lblAlgn val="ctr"/>
        <c:lblOffset val="100"/>
        <c:noMultiLvlLbl val="0"/>
      </c:catAx>
      <c:valAx>
        <c:axId val="31596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6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20000"/>
        <a:lumOff val="80000"/>
      </a:schemeClr>
    </a:solidFill>
    <a:ln w="9525" cap="flat" cmpd="sng" algn="ctr">
      <a:solidFill>
        <a:schemeClr val="accent5">
          <a:lumMod val="75000"/>
        </a:schemeClr>
      </a:solidFill>
      <a:round/>
    </a:ln>
    <a:effectLst>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_xlchart.v2.1</cx:f>
      </cx:numDim>
    </cx:data>
  </cx:chartData>
  <cx:chart>
    <cx:title pos="t" align="ctr" overlay="0">
      <cx:tx>
        <cx:rich>
          <a:bodyPr spcFirstLastPara="1" vertOverflow="ellipsis" horzOverflow="overflow" wrap="square" lIns="0" tIns="0" rIns="0" bIns="0" anchor="ctr" anchorCtr="1"/>
          <a:lstStyle/>
          <a:p>
            <a:pPr rtl="0"/>
            <a:r>
              <a:rPr lang="en-US" sz="1300" b="0" i="0" baseline="0">
                <a:effectLst/>
              </a:rPr>
              <a:t>Demand -Weather</a:t>
            </a:r>
            <a:endParaRPr lang="en-US" sz="1300">
              <a:effectLst/>
            </a:endParaRPr>
          </a:p>
        </cx:rich>
      </cx:tx>
    </cx:title>
    <cx:plotArea>
      <cx:plotAreaRegion>
        <cx:series layoutId="funnel" uniqueId="{4B94E775-C152-458A-8A67-CF2EEC8A6D39}">
          <cx:tx>
            <cx:txData>
              <cx:f>_xlchart.v2.0</cx:f>
              <cx:v>Total</cx:v>
            </cx:txData>
          </cx:tx>
          <cx:spPr>
            <a:solidFill>
              <a:schemeClr val="accent3">
                <a:lumMod val="60000"/>
                <a:lumOff val="40000"/>
              </a:schemeClr>
            </a:solidFill>
            <a:effectLst>
              <a:outerShdw blurRad="50800" dist="50800" dir="5400000" algn="ctr" rotWithShape="0">
                <a:schemeClr val="accent5">
                  <a:lumMod val="60000"/>
                  <a:lumOff val="40000"/>
                </a:schemeClr>
              </a:outerShdw>
            </a:effectLst>
          </cx:spPr>
          <cx:dataLabels>
            <cx:visibility seriesName="0" categoryName="0" value="1"/>
          </cx:dataLabels>
          <cx:dataId val="0"/>
        </cx:series>
      </cx:plotAreaRegion>
      <cx:axis id="0" hidden="1">
        <cx:catScaling gapWidth="0.0599999987"/>
        <cx:tickLabels/>
      </cx:axis>
    </cx:plotArea>
  </cx:chart>
  <cx:spPr>
    <a:effectLst>
      <a:innerShdw blurRad="63500" dist="50800" dir="16200000">
        <a:prstClr val="black">
          <a:alpha val="50000"/>
        </a:prstClr>
      </a:inn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_xlchart.v2.3</cx:f>
      </cx:numDim>
    </cx:data>
  </cx:chartData>
  <cx:chart>
    <cx:title pos="t" align="ctr" overlay="0">
      <cx:tx>
        <cx:rich>
          <a:bodyPr spcFirstLastPara="1" vertOverflow="ellipsis" horzOverflow="overflow" wrap="square" lIns="0" tIns="0" rIns="0" bIns="0" anchor="ctr" anchorCtr="1"/>
          <a:lstStyle/>
          <a:p>
            <a:pPr rtl="0"/>
            <a:r>
              <a:rPr lang="en-US" sz="1300" b="0" i="0" baseline="0">
                <a:effectLst/>
              </a:rPr>
              <a:t>Demand -Weather</a:t>
            </a:r>
            <a:endParaRPr lang="en-US" sz="1300">
              <a:effectLst/>
            </a:endParaRPr>
          </a:p>
        </cx:rich>
      </cx:tx>
    </cx:title>
    <cx:plotArea>
      <cx:plotAreaRegion>
        <cx:series layoutId="funnel" uniqueId="{4B94E775-C152-458A-8A67-CF2EEC8A6D39}">
          <cx:tx>
            <cx:txData>
              <cx:f>_xlchart.v2.2</cx:f>
              <cx:v>Total</cx:v>
            </cx:txData>
          </cx:tx>
          <cx:spPr>
            <a:solidFill>
              <a:schemeClr val="accent3">
                <a:lumMod val="60000"/>
                <a:lumOff val="40000"/>
              </a:schemeClr>
            </a:solidFill>
            <a:effectLst>
              <a:outerShdw blurRad="50800" dist="50800" dir="5400000" algn="ctr" rotWithShape="0">
                <a:schemeClr val="accent5">
                  <a:lumMod val="60000"/>
                  <a:lumOff val="40000"/>
                </a:schemeClr>
              </a:outerShdw>
            </a:effectLst>
          </cx:spPr>
          <cx:dataLabels>
            <cx:visibility seriesName="0" categoryName="0" value="1"/>
          </cx:dataLabels>
          <cx:dataId val="0"/>
        </cx:series>
      </cx:plotAreaRegion>
      <cx:axis id="0" hidden="1">
        <cx:catScaling gapWidth="0.0599999987"/>
        <cx:tickLabels/>
      </cx:axis>
    </cx:plotArea>
  </cx:chart>
  <cx:spPr>
    <a:effectLst>
      <a:innerShdw blurRad="63500" dist="50800" dir="16200000">
        <a:prstClr val="black">
          <a:alpha val="50000"/>
        </a:prstClr>
      </a:inn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microsoft.com/office/2014/relationships/chartEx" Target="../charts/chartEx2.xml"/><Relationship Id="rId1" Type="http://schemas.openxmlformats.org/officeDocument/2006/relationships/image" Target="../media/image2.jp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38100</xdr:colOff>
      <xdr:row>13</xdr:row>
      <xdr:rowOff>120650</xdr:rowOff>
    </xdr:from>
    <xdr:to>
      <xdr:col>3</xdr:col>
      <xdr:colOff>806450</xdr:colOff>
      <xdr:row>26</xdr:row>
      <xdr:rowOff>19050</xdr:rowOff>
    </xdr:to>
    <xdr:graphicFrame macro="">
      <xdr:nvGraphicFramePr>
        <xdr:cNvPr id="2" name="Chart 1">
          <a:extLst>
            <a:ext uri="{FF2B5EF4-FFF2-40B4-BE49-F238E27FC236}">
              <a16:creationId xmlns:a16="http://schemas.microsoft.com/office/drawing/2014/main" id="{B17E77B8-063B-51C2-DB5D-1E12D7145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482600</xdr:colOff>
      <xdr:row>0</xdr:row>
      <xdr:rowOff>88900</xdr:rowOff>
    </xdr:from>
    <xdr:to>
      <xdr:col>29</xdr:col>
      <xdr:colOff>209550</xdr:colOff>
      <xdr:row>9</xdr:row>
      <xdr:rowOff>38100</xdr:rowOff>
    </xdr:to>
    <mc:AlternateContent xmlns:mc="http://schemas.openxmlformats.org/markup-compatibility/2006" xmlns:a14="http://schemas.microsoft.com/office/drawing/2010/main">
      <mc:Choice Requires="a14">
        <xdr:graphicFrame macro="">
          <xdr:nvGraphicFramePr>
            <xdr:cNvPr id="4" name="dteday">
              <a:extLst>
                <a:ext uri="{FF2B5EF4-FFF2-40B4-BE49-F238E27FC236}">
                  <a16:creationId xmlns:a16="http://schemas.microsoft.com/office/drawing/2014/main" id="{2DD047D6-A5ED-0268-366C-8EC56572A6D8}"/>
                </a:ext>
              </a:extLst>
            </xdr:cNvPr>
            <xdr:cNvGraphicFramePr/>
          </xdr:nvGraphicFramePr>
          <xdr:xfrm>
            <a:off x="0" y="0"/>
            <a:ext cx="0" cy="0"/>
          </xdr:xfrm>
          <a:graphic>
            <a:graphicData uri="http://schemas.microsoft.com/office/drawing/2010/slicer">
              <sle:slicer xmlns:sle="http://schemas.microsoft.com/office/drawing/2010/slicer" name="dteday"/>
            </a:graphicData>
          </a:graphic>
        </xdr:graphicFrame>
      </mc:Choice>
      <mc:Fallback xmlns="">
        <xdr:sp macro="" textlink="">
          <xdr:nvSpPr>
            <xdr:cNvPr id="0" name=""/>
            <xdr:cNvSpPr>
              <a:spLocks noTextEdit="1"/>
            </xdr:cNvSpPr>
          </xdr:nvSpPr>
          <xdr:spPr>
            <a:xfrm>
              <a:off x="21609050" y="88900"/>
              <a:ext cx="1651000" cy="138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361950</xdr:colOff>
      <xdr:row>4</xdr:row>
      <xdr:rowOff>107950</xdr:rowOff>
    </xdr:from>
    <xdr:to>
      <xdr:col>32</xdr:col>
      <xdr:colOff>247650</xdr:colOff>
      <xdr:row>8</xdr:row>
      <xdr:rowOff>146050</xdr:rowOff>
    </xdr:to>
    <mc:AlternateContent xmlns:mc="http://schemas.openxmlformats.org/markup-compatibility/2006" xmlns:a14="http://schemas.microsoft.com/office/drawing/2010/main">
      <mc:Choice Requires="a14">
        <xdr:graphicFrame macro="">
          <xdr:nvGraphicFramePr>
            <xdr:cNvPr id="6" name="mnth">
              <a:extLst>
                <a:ext uri="{FF2B5EF4-FFF2-40B4-BE49-F238E27FC236}">
                  <a16:creationId xmlns:a16="http://schemas.microsoft.com/office/drawing/2014/main" id="{79E1C301-B47F-19C5-D54E-4BA6828CA693}"/>
                </a:ext>
              </a:extLst>
            </xdr:cNvPr>
            <xdr:cNvGraphicFramePr/>
          </xdr:nvGraphicFramePr>
          <xdr:xfrm>
            <a:off x="0" y="0"/>
            <a:ext cx="0" cy="0"/>
          </xdr:xfrm>
          <a:graphic>
            <a:graphicData uri="http://schemas.microsoft.com/office/drawing/2010/slicer">
              <sle:slicer xmlns:sle="http://schemas.microsoft.com/office/drawing/2010/slicer" name="mnth"/>
            </a:graphicData>
          </a:graphic>
        </xdr:graphicFrame>
      </mc:Choice>
      <mc:Fallback xmlns="">
        <xdr:sp macro="" textlink="">
          <xdr:nvSpPr>
            <xdr:cNvPr id="0" name=""/>
            <xdr:cNvSpPr>
              <a:spLocks noTextEdit="1"/>
            </xdr:cNvSpPr>
          </xdr:nvSpPr>
          <xdr:spPr>
            <a:xfrm>
              <a:off x="23412450" y="749300"/>
              <a:ext cx="1809750" cy="67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361950</xdr:colOff>
      <xdr:row>0</xdr:row>
      <xdr:rowOff>95250</xdr:rowOff>
    </xdr:from>
    <xdr:to>
      <xdr:col>32</xdr:col>
      <xdr:colOff>234950</xdr:colOff>
      <xdr:row>4</xdr:row>
      <xdr:rowOff>38100</xdr:rowOff>
    </xdr:to>
    <mc:AlternateContent xmlns:mc="http://schemas.openxmlformats.org/markup-compatibility/2006" xmlns:a14="http://schemas.microsoft.com/office/drawing/2010/main">
      <mc:Choice Requires="a14">
        <xdr:graphicFrame macro="">
          <xdr:nvGraphicFramePr>
            <xdr:cNvPr id="7" name="holiday">
              <a:extLst>
                <a:ext uri="{FF2B5EF4-FFF2-40B4-BE49-F238E27FC236}">
                  <a16:creationId xmlns:a16="http://schemas.microsoft.com/office/drawing/2014/main" id="{DAA4EE5E-1943-D3E6-6A54-4602F7FA997E}"/>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23412450" y="95250"/>
              <a:ext cx="1797050" cy="584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4</xdr:row>
      <xdr:rowOff>152400</xdr:rowOff>
    </xdr:from>
    <xdr:to>
      <xdr:col>26</xdr:col>
      <xdr:colOff>387350</xdr:colOff>
      <xdr:row>8</xdr:row>
      <xdr:rowOff>152400</xdr:rowOff>
    </xdr:to>
    <mc:AlternateContent xmlns:mc="http://schemas.openxmlformats.org/markup-compatibility/2006" xmlns:a14="http://schemas.microsoft.com/office/drawing/2010/main">
      <mc:Choice Requires="a14">
        <xdr:graphicFrame macro="">
          <xdr:nvGraphicFramePr>
            <xdr:cNvPr id="8" name="weekday">
              <a:extLst>
                <a:ext uri="{FF2B5EF4-FFF2-40B4-BE49-F238E27FC236}">
                  <a16:creationId xmlns:a16="http://schemas.microsoft.com/office/drawing/2014/main" id="{AA9EAD56-21C5-BA6B-7D5E-489AFE197ABC}"/>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8561050" y="793750"/>
              <a:ext cx="2952750" cy="63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0</xdr:row>
      <xdr:rowOff>101600</xdr:rowOff>
    </xdr:from>
    <xdr:to>
      <xdr:col>25</xdr:col>
      <xdr:colOff>355600</xdr:colOff>
      <xdr:row>4</xdr:row>
      <xdr:rowOff>38100</xdr:rowOff>
    </xdr:to>
    <mc:AlternateContent xmlns:mc="http://schemas.openxmlformats.org/markup-compatibility/2006" xmlns:a14="http://schemas.microsoft.com/office/drawing/2010/main">
      <mc:Choice Requires="a14">
        <xdr:graphicFrame macro="">
          <xdr:nvGraphicFramePr>
            <xdr:cNvPr id="9" name="weathersit">
              <a:extLst>
                <a:ext uri="{FF2B5EF4-FFF2-40B4-BE49-F238E27FC236}">
                  <a16:creationId xmlns:a16="http://schemas.microsoft.com/office/drawing/2014/main" id="{5A666AAD-F35D-AABC-8046-E2CDE470DD82}"/>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18561050" y="101600"/>
              <a:ext cx="2279650" cy="57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209550</xdr:colOff>
      <xdr:row>14</xdr:row>
      <xdr:rowOff>0</xdr:rowOff>
    </xdr:from>
    <xdr:to>
      <xdr:col>7</xdr:col>
      <xdr:colOff>406400</xdr:colOff>
      <xdr:row>26</xdr:row>
      <xdr:rowOff>6350</xdr:rowOff>
    </xdr:to>
    <xdr:graphicFrame macro="">
      <xdr:nvGraphicFramePr>
        <xdr:cNvPr id="12" name="Chart 11">
          <a:extLst>
            <a:ext uri="{FF2B5EF4-FFF2-40B4-BE49-F238E27FC236}">
              <a16:creationId xmlns:a16="http://schemas.microsoft.com/office/drawing/2014/main" id="{0ACC78DF-3960-3DB7-2006-2DCE13545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44449</xdr:colOff>
      <xdr:row>12</xdr:row>
      <xdr:rowOff>31750</xdr:rowOff>
    </xdr:from>
    <xdr:to>
      <xdr:col>16</xdr:col>
      <xdr:colOff>190500</xdr:colOff>
      <xdr:row>27</xdr:row>
      <xdr:rowOff>12700</xdr:rowOff>
    </xdr:to>
    <xdr:graphicFrame macro="">
      <xdr:nvGraphicFramePr>
        <xdr:cNvPr id="16" name="Chart 15">
          <a:extLst>
            <a:ext uri="{FF2B5EF4-FFF2-40B4-BE49-F238E27FC236}">
              <a16:creationId xmlns:a16="http://schemas.microsoft.com/office/drawing/2014/main" id="{233730B8-E37B-9CDF-1520-95D9ED2BE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11</xdr:row>
      <xdr:rowOff>76200</xdr:rowOff>
    </xdr:from>
    <xdr:to>
      <xdr:col>12</xdr:col>
      <xdr:colOff>723900</xdr:colOff>
      <xdr:row>28</xdr:row>
      <xdr:rowOff>38100</xdr:rowOff>
    </xdr:to>
    <xdr:graphicFrame macro="">
      <xdr:nvGraphicFramePr>
        <xdr:cNvPr id="19" name="Chart 18">
          <a:extLst>
            <a:ext uri="{FF2B5EF4-FFF2-40B4-BE49-F238E27FC236}">
              <a16:creationId xmlns:a16="http://schemas.microsoft.com/office/drawing/2014/main" id="{B8ED7AB2-ADBA-7399-60B8-7CEAC3A85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387349</xdr:colOff>
      <xdr:row>10</xdr:row>
      <xdr:rowOff>19050</xdr:rowOff>
    </xdr:from>
    <xdr:to>
      <xdr:col>28</xdr:col>
      <xdr:colOff>406400</xdr:colOff>
      <xdr:row>18</xdr:row>
      <xdr:rowOff>88900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521935AD-8679-86C1-5BD5-8ABE2359C4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0231099" y="1612900"/>
              <a:ext cx="2584451" cy="1352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38100</xdr:colOff>
      <xdr:row>0</xdr:row>
      <xdr:rowOff>88900</xdr:rowOff>
    </xdr:from>
    <xdr:to>
      <xdr:col>2</xdr:col>
      <xdr:colOff>698152</xdr:colOff>
      <xdr:row>2</xdr:row>
      <xdr:rowOff>124745</xdr:rowOff>
    </xdr:to>
    <xdr:pic>
      <xdr:nvPicPr>
        <xdr:cNvPr id="13" name="Picture 12">
          <a:extLst>
            <a:ext uri="{FF2B5EF4-FFF2-40B4-BE49-F238E27FC236}">
              <a16:creationId xmlns:a16="http://schemas.microsoft.com/office/drawing/2014/main" id="{F360A76F-C8AC-35F8-3F9E-21643054F0D5}"/>
            </a:ext>
          </a:extLst>
        </xdr:cNvPr>
        <xdr:cNvPicPr>
          <a:picLocks noChangeAspect="1"/>
        </xdr:cNvPicPr>
      </xdr:nvPicPr>
      <xdr:blipFill>
        <a:blip xmlns:r="http://schemas.openxmlformats.org/officeDocument/2006/relationships" r:embed="rId6"/>
        <a:stretch>
          <a:fillRect/>
        </a:stretch>
      </xdr:blipFill>
      <xdr:spPr>
        <a:xfrm>
          <a:off x="38100" y="88900"/>
          <a:ext cx="1841152" cy="359695"/>
        </a:xfrm>
        <a:prstGeom prst="rect">
          <a:avLst/>
        </a:prstGeom>
      </xdr:spPr>
    </xdr:pic>
    <xdr:clientData/>
  </xdr:twoCellAnchor>
  <xdr:twoCellAnchor>
    <xdr:from>
      <xdr:col>16</xdr:col>
      <xdr:colOff>263868</xdr:colOff>
      <xdr:row>22</xdr:row>
      <xdr:rowOff>81547</xdr:rowOff>
    </xdr:from>
    <xdr:to>
      <xdr:col>20</xdr:col>
      <xdr:colOff>87586</xdr:colOff>
      <xdr:row>35</xdr:row>
      <xdr:rowOff>0</xdr:rowOff>
    </xdr:to>
    <xdr:graphicFrame macro="">
      <xdr:nvGraphicFramePr>
        <xdr:cNvPr id="17" name="Chart 16">
          <a:extLst>
            <a:ext uri="{FF2B5EF4-FFF2-40B4-BE49-F238E27FC236}">
              <a16:creationId xmlns:a16="http://schemas.microsoft.com/office/drawing/2014/main" id="{0C9F1B92-1ED3-4C3B-4885-3EEBD582D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145977</xdr:colOff>
      <xdr:row>22</xdr:row>
      <xdr:rowOff>87587</xdr:rowOff>
    </xdr:from>
    <xdr:to>
      <xdr:col>24</xdr:col>
      <xdr:colOff>268948</xdr:colOff>
      <xdr:row>35</xdr:row>
      <xdr:rowOff>6040</xdr:rowOff>
    </xdr:to>
    <xdr:graphicFrame macro="">
      <xdr:nvGraphicFramePr>
        <xdr:cNvPr id="18" name="Chart 17">
          <a:extLst>
            <a:ext uri="{FF2B5EF4-FFF2-40B4-BE49-F238E27FC236}">
              <a16:creationId xmlns:a16="http://schemas.microsoft.com/office/drawing/2014/main" id="{D8042ACE-A712-40B6-A24E-C663EA568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401220</xdr:colOff>
      <xdr:row>28</xdr:row>
      <xdr:rowOff>31750</xdr:rowOff>
    </xdr:to>
    <xdr:pic>
      <xdr:nvPicPr>
        <xdr:cNvPr id="3" name="Picture 2">
          <a:extLst>
            <a:ext uri="{FF2B5EF4-FFF2-40B4-BE49-F238E27FC236}">
              <a16:creationId xmlns:a16="http://schemas.microsoft.com/office/drawing/2014/main" id="{EBA72E6D-22E5-B488-673D-DF09BEFB80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154820" cy="4921250"/>
        </a:xfrm>
        <a:prstGeom prst="rect">
          <a:avLst/>
        </a:prstGeom>
      </xdr:spPr>
    </xdr:pic>
    <xdr:clientData/>
  </xdr:twoCellAnchor>
  <xdr:twoCellAnchor>
    <xdr:from>
      <xdr:col>9</xdr:col>
      <xdr:colOff>203201</xdr:colOff>
      <xdr:row>2</xdr:row>
      <xdr:rowOff>63500</xdr:rowOff>
    </xdr:from>
    <xdr:to>
      <xdr:col>12</xdr:col>
      <xdr:colOff>419101</xdr:colOff>
      <xdr:row>14</xdr:row>
      <xdr:rowOff>69850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732E4CBC-1766-43B4-BB5B-FDE328158B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89601" y="603250"/>
              <a:ext cx="2044700" cy="2057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44450</xdr:colOff>
      <xdr:row>6</xdr:row>
      <xdr:rowOff>101600</xdr:rowOff>
    </xdr:from>
    <xdr:to>
      <xdr:col>4</xdr:col>
      <xdr:colOff>298450</xdr:colOff>
      <xdr:row>10</xdr:row>
      <xdr:rowOff>19050</xdr:rowOff>
    </xdr:to>
    <mc:AlternateContent xmlns:mc="http://schemas.openxmlformats.org/markup-compatibility/2006" xmlns:a14="http://schemas.microsoft.com/office/drawing/2010/main">
      <mc:Choice Requires="a14">
        <xdr:graphicFrame macro="">
          <xdr:nvGraphicFramePr>
            <xdr:cNvPr id="5" name="weekday 1">
              <a:extLst>
                <a:ext uri="{FF2B5EF4-FFF2-40B4-BE49-F238E27FC236}">
                  <a16:creationId xmlns:a16="http://schemas.microsoft.com/office/drawing/2014/main" id="{C04E9D46-2FE3-4011-BFBA-E094BDD785C6}"/>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44450" y="1346200"/>
              <a:ext cx="2692400" cy="62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2</xdr:row>
      <xdr:rowOff>88900</xdr:rowOff>
    </xdr:from>
    <xdr:to>
      <xdr:col>4</xdr:col>
      <xdr:colOff>279400</xdr:colOff>
      <xdr:row>5</xdr:row>
      <xdr:rowOff>120650</xdr:rowOff>
    </xdr:to>
    <mc:AlternateContent xmlns:mc="http://schemas.openxmlformats.org/markup-compatibility/2006" xmlns:a14="http://schemas.microsoft.com/office/drawing/2010/main">
      <mc:Choice Requires="a14">
        <xdr:graphicFrame macro="">
          <xdr:nvGraphicFramePr>
            <xdr:cNvPr id="6" name="weathersit 1">
              <a:extLst>
                <a:ext uri="{FF2B5EF4-FFF2-40B4-BE49-F238E27FC236}">
                  <a16:creationId xmlns:a16="http://schemas.microsoft.com/office/drawing/2014/main" id="{8798F603-C0A3-4333-9B80-1166830971C3}"/>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31750" y="628650"/>
              <a:ext cx="2686050" cy="57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577850</xdr:colOff>
      <xdr:row>10</xdr:row>
      <xdr:rowOff>139700</xdr:rowOff>
    </xdr:from>
    <xdr:to>
      <xdr:col>4</xdr:col>
      <xdr:colOff>19050</xdr:colOff>
      <xdr:row>16</xdr:row>
      <xdr:rowOff>44450</xdr:rowOff>
    </xdr:to>
    <mc:AlternateContent xmlns:mc="http://schemas.openxmlformats.org/markup-compatibility/2006" xmlns:a14="http://schemas.microsoft.com/office/drawing/2010/main">
      <mc:Choice Requires="a14">
        <xdr:graphicFrame macro="">
          <xdr:nvGraphicFramePr>
            <xdr:cNvPr id="7" name="mnth 1">
              <a:extLst>
                <a:ext uri="{FF2B5EF4-FFF2-40B4-BE49-F238E27FC236}">
                  <a16:creationId xmlns:a16="http://schemas.microsoft.com/office/drawing/2014/main" id="{FE49CDC6-94FD-4BC0-9244-8A3E721E8335}"/>
                </a:ext>
              </a:extLst>
            </xdr:cNvPr>
            <xdr:cNvGraphicFramePr/>
          </xdr:nvGraphicFramePr>
          <xdr:xfrm>
            <a:off x="0" y="0"/>
            <a:ext cx="0" cy="0"/>
          </xdr:xfrm>
          <a:graphic>
            <a:graphicData uri="http://schemas.microsoft.com/office/drawing/2010/slicer">
              <sle:slicer xmlns:sle="http://schemas.microsoft.com/office/drawing/2010/slicer" name="mnth 1"/>
            </a:graphicData>
          </a:graphic>
        </xdr:graphicFrame>
      </mc:Choice>
      <mc:Fallback xmlns="">
        <xdr:sp macro="" textlink="">
          <xdr:nvSpPr>
            <xdr:cNvPr id="0" name=""/>
            <xdr:cNvSpPr>
              <a:spLocks noTextEdit="1"/>
            </xdr:cNvSpPr>
          </xdr:nvSpPr>
          <xdr:spPr>
            <a:xfrm>
              <a:off x="1187450" y="2089150"/>
              <a:ext cx="12700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10</xdr:row>
      <xdr:rowOff>146050</xdr:rowOff>
    </xdr:from>
    <xdr:to>
      <xdr:col>1</xdr:col>
      <xdr:colOff>508000</xdr:colOff>
      <xdr:row>16</xdr:row>
      <xdr:rowOff>31750</xdr:rowOff>
    </xdr:to>
    <mc:AlternateContent xmlns:mc="http://schemas.openxmlformats.org/markup-compatibility/2006" xmlns:a14="http://schemas.microsoft.com/office/drawing/2010/main">
      <mc:Choice Requires="a14">
        <xdr:graphicFrame macro="">
          <xdr:nvGraphicFramePr>
            <xdr:cNvPr id="8" name="holiday 1">
              <a:extLst>
                <a:ext uri="{FF2B5EF4-FFF2-40B4-BE49-F238E27FC236}">
                  <a16:creationId xmlns:a16="http://schemas.microsoft.com/office/drawing/2014/main" id="{D3691264-4617-41A3-AF95-3D8FAE953FB8}"/>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mlns="">
        <xdr:sp macro="" textlink="">
          <xdr:nvSpPr>
            <xdr:cNvPr id="0" name=""/>
            <xdr:cNvSpPr>
              <a:spLocks noTextEdit="1"/>
            </xdr:cNvSpPr>
          </xdr:nvSpPr>
          <xdr:spPr>
            <a:xfrm>
              <a:off x="44450" y="2095500"/>
              <a:ext cx="1073150" cy="84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368300</xdr:colOff>
      <xdr:row>2</xdr:row>
      <xdr:rowOff>69850</xdr:rowOff>
    </xdr:from>
    <xdr:to>
      <xdr:col>9</xdr:col>
      <xdr:colOff>107950</xdr:colOff>
      <xdr:row>14</xdr:row>
      <xdr:rowOff>133350</xdr:rowOff>
    </xdr:to>
    <xdr:graphicFrame macro="">
      <xdr:nvGraphicFramePr>
        <xdr:cNvPr id="9" name="Chart 8">
          <a:extLst>
            <a:ext uri="{FF2B5EF4-FFF2-40B4-BE49-F238E27FC236}">
              <a16:creationId xmlns:a16="http://schemas.microsoft.com/office/drawing/2014/main" id="{66F6B509-68F0-47B5-AB6D-25B21CA77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450850</xdr:colOff>
      <xdr:row>2</xdr:row>
      <xdr:rowOff>63500</xdr:rowOff>
    </xdr:from>
    <xdr:to>
      <xdr:col>16</xdr:col>
      <xdr:colOff>406400</xdr:colOff>
      <xdr:row>14</xdr:row>
      <xdr:rowOff>76200</xdr:rowOff>
    </xdr:to>
    <xdr:graphicFrame macro="">
      <xdr:nvGraphicFramePr>
        <xdr:cNvPr id="10" name="Chart 9">
          <a:extLst>
            <a:ext uri="{FF2B5EF4-FFF2-40B4-BE49-F238E27FC236}">
              <a16:creationId xmlns:a16="http://schemas.microsoft.com/office/drawing/2014/main" id="{1FBF578C-296A-462E-BB3D-8ACEF0E2E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539750</xdr:colOff>
      <xdr:row>0</xdr:row>
      <xdr:rowOff>63500</xdr:rowOff>
    </xdr:from>
    <xdr:to>
      <xdr:col>10</xdr:col>
      <xdr:colOff>488950</xdr:colOff>
      <xdr:row>2</xdr:row>
      <xdr:rowOff>44450</xdr:rowOff>
    </xdr:to>
    <xdr:sp macro="" textlink="">
      <xdr:nvSpPr>
        <xdr:cNvPr id="11" name="TextBox 10">
          <a:extLst>
            <a:ext uri="{FF2B5EF4-FFF2-40B4-BE49-F238E27FC236}">
              <a16:creationId xmlns:a16="http://schemas.microsoft.com/office/drawing/2014/main" id="{FB10F246-5A0F-EFE9-19A2-758AADEB76A8}"/>
            </a:ext>
          </a:extLst>
        </xdr:cNvPr>
        <xdr:cNvSpPr txBox="1"/>
      </xdr:nvSpPr>
      <xdr:spPr>
        <a:xfrm>
          <a:off x="3587750" y="63500"/>
          <a:ext cx="299720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1" u="sng">
              <a:solidFill>
                <a:schemeClr val="accent5">
                  <a:lumMod val="75000"/>
                </a:schemeClr>
              </a:solidFill>
            </a:rPr>
            <a:t>Sales Dashboard</a:t>
          </a:r>
        </a:p>
      </xdr:txBody>
    </xdr:sp>
    <xdr:clientData/>
  </xdr:twoCellAnchor>
  <xdr:twoCellAnchor>
    <xdr:from>
      <xdr:col>6</xdr:col>
      <xdr:colOff>127000</xdr:colOff>
      <xdr:row>15</xdr:row>
      <xdr:rowOff>19050</xdr:rowOff>
    </xdr:from>
    <xdr:to>
      <xdr:col>11</xdr:col>
      <xdr:colOff>488950</xdr:colOff>
      <xdr:row>30</xdr:row>
      <xdr:rowOff>139700</xdr:rowOff>
    </xdr:to>
    <xdr:graphicFrame macro="">
      <xdr:nvGraphicFramePr>
        <xdr:cNvPr id="12" name="Chart 11">
          <a:extLst>
            <a:ext uri="{FF2B5EF4-FFF2-40B4-BE49-F238E27FC236}">
              <a16:creationId xmlns:a16="http://schemas.microsoft.com/office/drawing/2014/main" id="{F413ADC1-9432-4132-9AD8-E8EDC99B5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577850</xdr:colOff>
      <xdr:row>15</xdr:row>
      <xdr:rowOff>31750</xdr:rowOff>
    </xdr:from>
    <xdr:to>
      <xdr:col>16</xdr:col>
      <xdr:colOff>349250</xdr:colOff>
      <xdr:row>31</xdr:row>
      <xdr:rowOff>0</xdr:rowOff>
    </xdr:to>
    <xdr:graphicFrame macro="">
      <xdr:nvGraphicFramePr>
        <xdr:cNvPr id="13" name="Chart 12">
          <a:extLst>
            <a:ext uri="{FF2B5EF4-FFF2-40B4-BE49-F238E27FC236}">
              <a16:creationId xmlns:a16="http://schemas.microsoft.com/office/drawing/2014/main" id="{9512C565-CB89-4A73-A242-BB0576D60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50800</xdr:colOff>
      <xdr:row>16</xdr:row>
      <xdr:rowOff>120650</xdr:rowOff>
    </xdr:from>
    <xdr:to>
      <xdr:col>2</xdr:col>
      <xdr:colOff>584200</xdr:colOff>
      <xdr:row>30</xdr:row>
      <xdr:rowOff>95250</xdr:rowOff>
    </xdr:to>
    <xdr:graphicFrame macro="">
      <xdr:nvGraphicFramePr>
        <xdr:cNvPr id="14" name="Chart 13">
          <a:extLst>
            <a:ext uri="{FF2B5EF4-FFF2-40B4-BE49-F238E27FC236}">
              <a16:creationId xmlns:a16="http://schemas.microsoft.com/office/drawing/2014/main" id="{C423C91D-D1B8-41FB-98B6-9F19034FF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12700</xdr:colOff>
      <xdr:row>16</xdr:row>
      <xdr:rowOff>127000</xdr:rowOff>
    </xdr:from>
    <xdr:to>
      <xdr:col>6</xdr:col>
      <xdr:colOff>101600</xdr:colOff>
      <xdr:row>30</xdr:row>
      <xdr:rowOff>69850</xdr:rowOff>
    </xdr:to>
    <xdr:graphicFrame macro="">
      <xdr:nvGraphicFramePr>
        <xdr:cNvPr id="16" name="Chart 15">
          <a:extLst>
            <a:ext uri="{FF2B5EF4-FFF2-40B4-BE49-F238E27FC236}">
              <a16:creationId xmlns:a16="http://schemas.microsoft.com/office/drawing/2014/main" id="{00D58DA5-0517-4F38-90C5-68B0230AD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deva,Richa,IN-Gurgaon,Accounts Payable" refreshedDate="46156.986526967594" createdVersion="8" refreshedVersion="8" minRefreshableVersion="3" recordCount="1009" xr:uid="{6921BD54-C7BF-46D0-8634-9A7B9F9F00BD}">
  <cacheSource type="worksheet">
    <worksheetSource name="Append1[[instant]:[cnt]]"/>
  </cacheSource>
  <cacheFields count="17">
    <cacheField name="instant" numFmtId="0">
      <sharedItems containsSemiMixedTypes="0" containsString="0" containsNumber="1" containsInteger="1" minValue="1" maxValue="1000"/>
    </cacheField>
    <cacheField name="dteday" numFmtId="165">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6"/>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2011" maxValue="2011"/>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0"/>
    </cacheField>
    <cacheField name="holiday" numFmtId="0">
      <sharedItems/>
    </cacheField>
    <cacheField name="weekday" numFmtId="0">
      <sharedItems containsSemiMixedTypes="0" containsString="0" containsNumber="1" containsInteger="1" minValue="0" maxValue="7" count="8">
        <n v="7"/>
        <n v="1"/>
        <n v="2"/>
        <n v="3"/>
        <n v="4"/>
        <n v="5"/>
        <n v="6"/>
        <n v="0" u="1"/>
      </sharedItems>
    </cacheField>
    <cacheField name="weathersit" numFmtId="0">
      <sharedItems containsSemiMixedTypes="0" containsString="0" containsNumber="1" containsInteger="1" minValue="1" maxValue="4"/>
    </cacheField>
    <cacheField name="temp" numFmtId="43">
      <sharedItems containsSemiMixedTypes="0" containsString="0" containsNumber="1" minValue="0.02" maxValue="0.46"/>
    </cacheField>
    <cacheField name="atemp" numFmtId="43">
      <sharedItems containsSemiMixedTypes="0" containsString="0" containsNumber="1" minValue="0" maxValue="0.45450000000000002"/>
    </cacheField>
    <cacheField name="hum" numFmtId="43">
      <sharedItems containsSemiMixedTypes="0" containsString="0" containsNumber="1" minValue="0.21" maxValue="1"/>
    </cacheField>
    <cacheField name="windspeed" numFmtId="43">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Months (dteday)" numFmtId="0" databaseField="0">
      <fieldGroup base="1">
        <rangePr groupBy="months" startDate="2011-01-01T00:00:00" endDate="2011-02-15T00:00:00"/>
        <groupItems count="14">
          <s v="&lt;1/1/2011"/>
          <s v="Jan"/>
          <s v="Feb"/>
          <s v="Mar"/>
          <s v="Apr"/>
          <s v="May"/>
          <s v="Jun"/>
          <s v="Jul"/>
          <s v="Aug"/>
          <s v="Sep"/>
          <s v="Oct"/>
          <s v="Nov"/>
          <s v="Dec"/>
          <s v="&gt;2/15/2011"/>
        </groupItems>
      </fieldGroup>
    </cacheField>
  </cacheFields>
  <extLst>
    <ext xmlns:x14="http://schemas.microsoft.com/office/spreadsheetml/2009/9/main" uri="{725AE2AE-9491-48be-B2B4-4EB974FC3084}">
      <x14:pivotCacheDefinition pivotCacheId="16621961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deva,Richa,IN-Gurgaon,Accounts Payable" refreshedDate="46156.986668634258" createdVersion="8" refreshedVersion="8" minRefreshableVersion="3" recordCount="1009" xr:uid="{97D71F1D-FDB0-48CA-8B40-1C500724BD82}">
  <cacheSource type="worksheet">
    <worksheetSource name="Append1"/>
  </cacheSource>
  <cacheFields count="18">
    <cacheField name="instant" numFmtId="0">
      <sharedItems containsSemiMixedTypes="0" containsString="0" containsNumber="1" containsInteger="1" minValue="1" maxValue="1000"/>
    </cacheField>
    <cacheField name="dteday" numFmtId="165">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2011" maxValue="2011"/>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0"/>
    </cacheField>
    <cacheField name="holiday" numFmtId="0">
      <sharedItems count="2">
        <s v="False"/>
        <s v="True"/>
      </sharedItems>
    </cacheField>
    <cacheField name="weekday" numFmtId="0">
      <sharedItems containsSemiMixedTypes="0" containsString="0" containsNumber="1" containsInteger="1" minValue="0" maxValue="7" count="8">
        <n v="7"/>
        <n v="1"/>
        <n v="2"/>
        <n v="3"/>
        <n v="4"/>
        <n v="5"/>
        <n v="6"/>
        <n v="0" u="1"/>
      </sharedItems>
    </cacheField>
    <cacheField name="weathersit" numFmtId="0">
      <sharedItems containsSemiMixedTypes="0" containsString="0" containsNumber="1" containsInteger="1" minValue="1" maxValue="4" count="4">
        <n v="1"/>
        <n v="2"/>
        <n v="3"/>
        <n v="4"/>
      </sharedItems>
    </cacheField>
    <cacheField name="temp" numFmtId="43">
      <sharedItems containsSemiMixedTypes="0" containsString="0" containsNumber="1" minValue="0.02" maxValue="0.46"/>
    </cacheField>
    <cacheField name="atemp" numFmtId="43">
      <sharedItems containsSemiMixedTypes="0" containsString="0" containsNumber="1" minValue="0" maxValue="0.45450000000000002"/>
    </cacheField>
    <cacheField name="hum" numFmtId="43">
      <sharedItems containsSemiMixedTypes="0" containsString="0" containsNumber="1" minValue="0.21" maxValue="1"/>
    </cacheField>
    <cacheField name="windspeed" numFmtId="43">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Count " numFmtId="0">
      <sharedItems containsBlank="1" containsMixedTypes="1" containsNumber="1" containsInteger="1" minValue="24" maxValue="24"/>
    </cacheField>
    <cacheField name="Average count" numFmtId="0" formula="casual/weekday" databaseField="0"/>
  </cacheFields>
  <extLst>
    <ext xmlns:x14="http://schemas.microsoft.com/office/spreadsheetml/2009/9/main" uri="{725AE2AE-9491-48be-B2B4-4EB974FC3084}">
      <x14:pivotCacheDefinition pivotCacheId="464923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9">
  <r>
    <n v="1"/>
    <x v="0"/>
    <n v="1"/>
    <n v="2011"/>
    <n v="1"/>
    <n v="0"/>
    <s v="False"/>
    <x v="0"/>
    <n v="1"/>
    <n v="0.24"/>
    <n v="0.28789999999999999"/>
    <n v="0.81"/>
    <n v="0"/>
    <n v="3"/>
    <n v="13"/>
    <n v="16"/>
  </r>
  <r>
    <n v="2"/>
    <x v="0"/>
    <n v="1"/>
    <n v="2011"/>
    <n v="1"/>
    <n v="0"/>
    <s v="False"/>
    <x v="0"/>
    <n v="1"/>
    <n v="0.22"/>
    <n v="0.2727"/>
    <n v="0.8"/>
    <n v="0"/>
    <n v="8"/>
    <n v="32"/>
    <n v="40"/>
  </r>
  <r>
    <n v="3"/>
    <x v="0"/>
    <n v="1"/>
    <n v="2011"/>
    <n v="1"/>
    <n v="0"/>
    <s v="False"/>
    <x v="0"/>
    <n v="1"/>
    <n v="0.22"/>
    <n v="0.2727"/>
    <n v="0.8"/>
    <n v="0"/>
    <n v="5"/>
    <n v="27"/>
    <n v="32"/>
  </r>
  <r>
    <n v="4"/>
    <x v="0"/>
    <n v="1"/>
    <n v="2011"/>
    <n v="1"/>
    <n v="0"/>
    <s v="False"/>
    <x v="0"/>
    <n v="1"/>
    <n v="0.24"/>
    <n v="0.28789999999999999"/>
    <n v="0.75"/>
    <n v="0"/>
    <n v="3"/>
    <n v="10"/>
    <n v="13"/>
  </r>
  <r>
    <n v="5"/>
    <x v="0"/>
    <n v="1"/>
    <n v="2011"/>
    <n v="1"/>
    <n v="0"/>
    <s v="False"/>
    <x v="0"/>
    <n v="1"/>
    <n v="0.24"/>
    <n v="0.28789999999999999"/>
    <n v="0.75"/>
    <n v="0"/>
    <n v="0"/>
    <n v="1"/>
    <n v="1"/>
  </r>
  <r>
    <n v="6"/>
    <x v="0"/>
    <n v="1"/>
    <n v="2011"/>
    <n v="1"/>
    <n v="0"/>
    <s v="False"/>
    <x v="0"/>
    <n v="2"/>
    <n v="0.24"/>
    <n v="0.2576"/>
    <n v="0.75"/>
    <n v="8.9599999999999999E-2"/>
    <n v="0"/>
    <n v="1"/>
    <n v="1"/>
  </r>
  <r>
    <n v="7"/>
    <x v="0"/>
    <n v="1"/>
    <n v="2011"/>
    <n v="1"/>
    <n v="0"/>
    <s v="False"/>
    <x v="0"/>
    <n v="1"/>
    <n v="0.22"/>
    <n v="0.2727"/>
    <n v="0.8"/>
    <n v="0"/>
    <n v="2"/>
    <n v="0"/>
    <n v="2"/>
  </r>
  <r>
    <n v="8"/>
    <x v="0"/>
    <n v="1"/>
    <n v="2011"/>
    <n v="1"/>
    <n v="0"/>
    <s v="False"/>
    <x v="0"/>
    <n v="1"/>
    <n v="0.2"/>
    <n v="0.2576"/>
    <n v="0.86"/>
    <n v="0"/>
    <n v="1"/>
    <n v="2"/>
    <n v="3"/>
  </r>
  <r>
    <n v="9"/>
    <x v="0"/>
    <n v="1"/>
    <n v="2011"/>
    <n v="1"/>
    <n v="0"/>
    <s v="False"/>
    <x v="0"/>
    <n v="1"/>
    <n v="0.24"/>
    <n v="0"/>
    <n v="0.75"/>
    <n v="0"/>
    <n v="1"/>
    <n v="7"/>
    <n v="8"/>
  </r>
  <r>
    <n v="10"/>
    <x v="0"/>
    <n v="1"/>
    <n v="2011"/>
    <n v="1"/>
    <n v="0"/>
    <s v="False"/>
    <x v="0"/>
    <n v="1"/>
    <n v="0.32"/>
    <n v="0.34849999999999998"/>
    <n v="0.76"/>
    <n v="0"/>
    <n v="8"/>
    <n v="6"/>
    <n v="14"/>
  </r>
  <r>
    <n v="11"/>
    <x v="0"/>
    <n v="1"/>
    <n v="2011"/>
    <n v="1"/>
    <n v="0"/>
    <s v="False"/>
    <x v="0"/>
    <n v="1"/>
    <n v="0.38"/>
    <n v="0.39389999999999997"/>
    <n v="0.76"/>
    <n v="0.25369999999999998"/>
    <n v="12"/>
    <n v="24"/>
    <n v="36"/>
  </r>
  <r>
    <n v="12"/>
    <x v="0"/>
    <n v="1"/>
    <n v="2011"/>
    <n v="1"/>
    <n v="0"/>
    <s v="False"/>
    <x v="0"/>
    <n v="1"/>
    <n v="0.36"/>
    <n v="0.33329999999999999"/>
    <n v="0.81"/>
    <n v="0.28360000000000002"/>
    <n v="26"/>
    <n v="30"/>
    <n v="56"/>
  </r>
  <r>
    <n v="13"/>
    <x v="0"/>
    <n v="1"/>
    <n v="2011"/>
    <n v="1"/>
    <n v="0"/>
    <s v="False"/>
    <x v="0"/>
    <n v="1"/>
    <n v="0.42"/>
    <n v="0.42420000000000002"/>
    <n v="0.77"/>
    <n v="0.28360000000000002"/>
    <n v="29"/>
    <n v="55"/>
    <n v="84"/>
  </r>
  <r>
    <n v="14"/>
    <x v="0"/>
    <n v="1"/>
    <n v="2011"/>
    <n v="1"/>
    <n v="0"/>
    <s v="False"/>
    <x v="0"/>
    <n v="2"/>
    <n v="0.46"/>
    <n v="0.45450000000000002"/>
    <n v="0.72"/>
    <n v="0.29849999999999999"/>
    <n v="47"/>
    <n v="47"/>
    <n v="94"/>
  </r>
  <r>
    <n v="15"/>
    <x v="0"/>
    <n v="1"/>
    <n v="2011"/>
    <n v="1"/>
    <n v="0"/>
    <s v="False"/>
    <x v="0"/>
    <n v="2"/>
    <n v="0.46"/>
    <n v="0.45450000000000002"/>
    <n v="0.72"/>
    <n v="0.28360000000000002"/>
    <n v="35"/>
    <n v="71"/>
    <n v="106"/>
  </r>
  <r>
    <n v="16"/>
    <x v="0"/>
    <n v="1"/>
    <n v="2011"/>
    <n v="1"/>
    <n v="0"/>
    <s v="False"/>
    <x v="0"/>
    <n v="2"/>
    <n v="0.44"/>
    <n v="0.43940000000000001"/>
    <n v="0.77"/>
    <n v="0.29849999999999999"/>
    <n v="40"/>
    <n v="70"/>
    <n v="110"/>
  </r>
  <r>
    <n v="17"/>
    <x v="0"/>
    <n v="1"/>
    <n v="2011"/>
    <n v="1"/>
    <n v="0"/>
    <s v="False"/>
    <x v="0"/>
    <n v="2"/>
    <n v="0.42"/>
    <n v="0.42420000000000002"/>
    <n v="0.82"/>
    <n v="0.29849999999999999"/>
    <n v="41"/>
    <n v="52"/>
    <n v="93"/>
  </r>
  <r>
    <n v="18"/>
    <x v="0"/>
    <n v="1"/>
    <n v="2011"/>
    <n v="1"/>
    <n v="0"/>
    <s v="False"/>
    <x v="0"/>
    <n v="2"/>
    <n v="0.44"/>
    <n v="0"/>
    <n v="0.82"/>
    <n v="0.28360000000000002"/>
    <n v="15"/>
    <n v="52"/>
    <n v="67"/>
  </r>
  <r>
    <n v="19"/>
    <x v="0"/>
    <n v="1"/>
    <n v="2011"/>
    <n v="1"/>
    <n v="0"/>
    <s v="False"/>
    <x v="0"/>
    <n v="3"/>
    <n v="0.42"/>
    <n v="0.42420000000000002"/>
    <n v="0.88"/>
    <n v="0.25369999999999998"/>
    <n v="9"/>
    <n v="26"/>
    <n v="35"/>
  </r>
  <r>
    <n v="20"/>
    <x v="0"/>
    <n v="1"/>
    <n v="2011"/>
    <n v="1"/>
    <n v="0"/>
    <s v="False"/>
    <x v="0"/>
    <n v="3"/>
    <n v="0.42"/>
    <n v="0.42420000000000002"/>
    <n v="0.88"/>
    <n v="0.25369999999999998"/>
    <n v="6"/>
    <n v="31"/>
    <n v="37"/>
  </r>
  <r>
    <n v="21"/>
    <x v="0"/>
    <n v="1"/>
    <n v="2011"/>
    <n v="1"/>
    <n v="0"/>
    <s v="False"/>
    <x v="0"/>
    <n v="2"/>
    <n v="0.4"/>
    <n v="0.40910000000000002"/>
    <n v="0.87"/>
    <n v="0.25369999999999998"/>
    <n v="11"/>
    <n v="25"/>
    <n v="36"/>
  </r>
  <r>
    <n v="22"/>
    <x v="0"/>
    <n v="1"/>
    <n v="2011"/>
    <n v="1"/>
    <n v="0"/>
    <s v="False"/>
    <x v="0"/>
    <n v="2"/>
    <n v="0.4"/>
    <n v="0.40910000000000002"/>
    <n v="0.87"/>
    <n v="0.19400000000000001"/>
    <n v="3"/>
    <n v="31"/>
    <n v="34"/>
  </r>
  <r>
    <n v="23"/>
    <x v="0"/>
    <n v="1"/>
    <n v="2011"/>
    <n v="1"/>
    <n v="0"/>
    <s v="False"/>
    <x v="0"/>
    <n v="2"/>
    <n v="0.4"/>
    <n v="0.40910000000000002"/>
    <n v="0.94"/>
    <n v="0.22389999999999999"/>
    <n v="11"/>
    <n v="17"/>
    <n v="28"/>
  </r>
  <r>
    <n v="24"/>
    <x v="0"/>
    <n v="1"/>
    <n v="2011"/>
    <n v="1"/>
    <n v="0"/>
    <s v="False"/>
    <x v="0"/>
    <n v="2"/>
    <n v="0.46"/>
    <n v="0"/>
    <n v="0.88"/>
    <n v="0.29849999999999999"/>
    <n v="15"/>
    <n v="24"/>
    <n v="39"/>
  </r>
  <r>
    <n v="25"/>
    <x v="1"/>
    <n v="1"/>
    <n v="2011"/>
    <n v="1"/>
    <n v="0"/>
    <s v="False"/>
    <x v="1"/>
    <n v="2"/>
    <n v="0.46"/>
    <n v="0.45450000000000002"/>
    <n v="0.88"/>
    <n v="0.29849999999999999"/>
    <n v="4"/>
    <n v="13"/>
    <n v="17"/>
  </r>
  <r>
    <n v="26"/>
    <x v="1"/>
    <n v="1"/>
    <n v="2011"/>
    <n v="1"/>
    <n v="0"/>
    <s v="False"/>
    <x v="1"/>
    <n v="2"/>
    <n v="0.44"/>
    <n v="0.43940000000000001"/>
    <n v="0.94"/>
    <n v="0.25369999999999998"/>
    <n v="1"/>
    <n v="16"/>
    <n v="17"/>
  </r>
  <r>
    <n v="27"/>
    <x v="1"/>
    <n v="1"/>
    <n v="2011"/>
    <n v="1"/>
    <n v="0"/>
    <s v="False"/>
    <x v="1"/>
    <n v="2"/>
    <n v="0.42"/>
    <n v="0.42420000000000002"/>
    <n v="1"/>
    <n v="0.28360000000000002"/>
    <n v="1"/>
    <n v="8"/>
    <n v="9"/>
  </r>
  <r>
    <n v="28"/>
    <x v="1"/>
    <n v="1"/>
    <n v="2011"/>
    <n v="1"/>
    <n v="0"/>
    <s v="False"/>
    <x v="1"/>
    <n v="2"/>
    <n v="0.46"/>
    <n v="0.45450000000000002"/>
    <n v="0.94"/>
    <n v="0.19400000000000001"/>
    <n v="2"/>
    <n v="4"/>
    <n v="6"/>
  </r>
  <r>
    <n v="29"/>
    <x v="1"/>
    <n v="1"/>
    <n v="2011"/>
    <n v="1"/>
    <n v="0"/>
    <s v="False"/>
    <x v="1"/>
    <n v="2"/>
    <n v="0.46"/>
    <n v="0"/>
    <n v="0.94"/>
    <n v="0.19400000000000001"/>
    <n v="2"/>
    <n v="1"/>
    <n v="3"/>
  </r>
  <r>
    <n v="30"/>
    <x v="1"/>
    <n v="1"/>
    <n v="2011"/>
    <n v="1"/>
    <n v="0"/>
    <s v="False"/>
    <x v="1"/>
    <n v="3"/>
    <n v="0.42"/>
    <n v="0.42420000000000002"/>
    <n v="0.77"/>
    <n v="0.29849999999999999"/>
    <n v="0"/>
    <n v="2"/>
    <n v="2"/>
  </r>
  <r>
    <n v="31"/>
    <x v="1"/>
    <n v="1"/>
    <n v="2011"/>
    <n v="1"/>
    <n v="0"/>
    <s v="False"/>
    <x v="1"/>
    <n v="2"/>
    <n v="0.4"/>
    <n v="0.40910000000000002"/>
    <n v="0.76"/>
    <n v="0.19400000000000001"/>
    <n v="0"/>
    <n v="1"/>
    <n v="1"/>
  </r>
  <r>
    <n v="32"/>
    <x v="1"/>
    <n v="1"/>
    <n v="2011"/>
    <n v="1"/>
    <n v="0"/>
    <s v="False"/>
    <x v="1"/>
    <n v="3"/>
    <n v="0.4"/>
    <n v="0.40910000000000002"/>
    <n v="0.71"/>
    <n v="0.22389999999999999"/>
    <n v="0"/>
    <n v="8"/>
    <n v="8"/>
  </r>
  <r>
    <n v="33"/>
    <x v="1"/>
    <n v="1"/>
    <n v="2011"/>
    <n v="1"/>
    <n v="0"/>
    <s v="False"/>
    <x v="1"/>
    <n v="2"/>
    <n v="0.38"/>
    <n v="0"/>
    <n v="0.76"/>
    <n v="0.22389999999999999"/>
    <n v="1"/>
    <n v="19"/>
    <n v="20"/>
  </r>
  <r>
    <n v="34"/>
    <x v="1"/>
    <n v="1"/>
    <n v="2011"/>
    <n v="1"/>
    <n v="0"/>
    <s v="False"/>
    <x v="1"/>
    <n v="2"/>
    <n v="0.36"/>
    <n v="0.34849999999999998"/>
    <n v="0.81"/>
    <n v="0.22389999999999999"/>
    <n v="7"/>
    <n v="46"/>
    <n v="53"/>
  </r>
  <r>
    <n v="35"/>
    <x v="1"/>
    <n v="1"/>
    <n v="2011"/>
    <n v="1"/>
    <n v="0"/>
    <s v="False"/>
    <x v="1"/>
    <n v="2"/>
    <n v="0.36"/>
    <n v="0.33329999999999999"/>
    <n v="0.71"/>
    <n v="0.25369999999999998"/>
    <n v="16"/>
    <n v="54"/>
    <n v="70"/>
  </r>
  <r>
    <n v="36"/>
    <x v="1"/>
    <n v="1"/>
    <n v="2011"/>
    <n v="1"/>
    <n v="0"/>
    <s v="False"/>
    <x v="1"/>
    <n v="2"/>
    <n v="0.36"/>
    <n v="0.33329999999999999"/>
    <n v="0.66"/>
    <n v="0.29849999999999999"/>
    <n v="20"/>
    <n v="73"/>
    <n v="93"/>
  </r>
  <r>
    <n v="37"/>
    <x v="1"/>
    <n v="1"/>
    <n v="2011"/>
    <n v="1"/>
    <n v="0"/>
    <s v="False"/>
    <x v="1"/>
    <n v="2"/>
    <n v="0.36"/>
    <n v="0.34849999999999998"/>
    <n v="0.66"/>
    <n v="0.1343"/>
    <n v="11"/>
    <n v="64"/>
    <n v="75"/>
  </r>
  <r>
    <n v="38"/>
    <x v="1"/>
    <n v="1"/>
    <n v="2011"/>
    <n v="1"/>
    <n v="0"/>
    <s v="False"/>
    <x v="1"/>
    <n v="3"/>
    <n v="0.36"/>
    <n v="0"/>
    <n v="0.76"/>
    <n v="0.19400000000000001"/>
    <n v="4"/>
    <n v="55"/>
    <n v="59"/>
  </r>
  <r>
    <n v="39"/>
    <x v="1"/>
    <n v="1"/>
    <n v="2011"/>
    <n v="1"/>
    <n v="0"/>
    <s v="False"/>
    <x v="1"/>
    <n v="3"/>
    <n v="0.34"/>
    <n v="0.33329999999999999"/>
    <n v="0.81"/>
    <n v="0.16420000000000001"/>
    <n v="19"/>
    <n v="55"/>
    <n v="74"/>
  </r>
  <r>
    <n v="40"/>
    <x v="1"/>
    <n v="1"/>
    <n v="2011"/>
    <n v="1"/>
    <n v="0"/>
    <s v="False"/>
    <x v="1"/>
    <n v="3"/>
    <n v="0.34"/>
    <n v="0.33329999999999999"/>
    <n v="0.71"/>
    <n v="0.16420000000000001"/>
    <n v="9"/>
    <n v="67"/>
    <n v="76"/>
  </r>
  <r>
    <n v="41"/>
    <x v="1"/>
    <n v="1"/>
    <n v="2011"/>
    <n v="1"/>
    <n v="0"/>
    <s v="False"/>
    <x v="1"/>
    <n v="1"/>
    <n v="0.34"/>
    <n v="0.33329999999999999"/>
    <n v="0.56999999999999995"/>
    <n v="0.19400000000000001"/>
    <n v="7"/>
    <n v="58"/>
    <n v="65"/>
  </r>
  <r>
    <n v="42"/>
    <x v="1"/>
    <n v="1"/>
    <n v="2011"/>
    <n v="1"/>
    <n v="0"/>
    <s v="False"/>
    <x v="1"/>
    <n v="2"/>
    <n v="0.36"/>
    <n v="0.33329999999999999"/>
    <n v="0.46"/>
    <n v="0.32840000000000003"/>
    <n v="10"/>
    <n v="43"/>
    <n v="53"/>
  </r>
  <r>
    <n v="43"/>
    <x v="1"/>
    <n v="1"/>
    <n v="2011"/>
    <n v="1"/>
    <n v="0"/>
    <s v="False"/>
    <x v="1"/>
    <n v="1"/>
    <n v="0.32"/>
    <n v="0.28789999999999999"/>
    <n v="0.42"/>
    <n v="0.44779999999999998"/>
    <n v="1"/>
    <n v="29"/>
    <n v="30"/>
  </r>
  <r>
    <n v="44"/>
    <x v="1"/>
    <n v="1"/>
    <n v="2011"/>
    <n v="1"/>
    <n v="0"/>
    <s v="False"/>
    <x v="1"/>
    <n v="1"/>
    <n v="0.3"/>
    <n v="0"/>
    <n v="0.39"/>
    <n v="0.35820000000000002"/>
    <n v="5"/>
    <n v="17"/>
    <n v="22"/>
  </r>
  <r>
    <n v="45"/>
    <x v="1"/>
    <n v="1"/>
    <n v="2011"/>
    <n v="1"/>
    <n v="0"/>
    <s v="False"/>
    <x v="1"/>
    <n v="1"/>
    <n v="0.26"/>
    <n v="0.2273"/>
    <n v="0.44"/>
    <n v="0.32840000000000003"/>
    <n v="11"/>
    <n v="20"/>
    <n v="31"/>
  </r>
  <r>
    <n v="46"/>
    <x v="1"/>
    <n v="1"/>
    <n v="2011"/>
    <n v="1"/>
    <n v="0"/>
    <s v="False"/>
    <x v="1"/>
    <n v="1"/>
    <n v="0.24"/>
    <n v="0.21210000000000001"/>
    <n v="0.44"/>
    <n v="0.29849999999999999"/>
    <n v="0"/>
    <n v="9"/>
    <n v="9"/>
  </r>
  <r>
    <n v="47"/>
    <x v="1"/>
    <n v="1"/>
    <n v="2011"/>
    <n v="1"/>
    <n v="0"/>
    <s v="False"/>
    <x v="1"/>
    <n v="1"/>
    <n v="0.22"/>
    <n v="0.2273"/>
    <n v="0.47"/>
    <n v="0.16420000000000001"/>
    <n v="0"/>
    <n v="8"/>
    <n v="8"/>
  </r>
  <r>
    <n v="48"/>
    <x v="2"/>
    <n v="1"/>
    <n v="2011"/>
    <n v="1"/>
    <n v="0"/>
    <s v="False"/>
    <x v="2"/>
    <n v="1"/>
    <n v="0.22"/>
    <n v="0.19700000000000001"/>
    <n v="0.44"/>
    <n v="0.35820000000000002"/>
    <n v="0"/>
    <n v="5"/>
    <n v="5"/>
  </r>
  <r>
    <n v="49"/>
    <x v="2"/>
    <n v="1"/>
    <n v="2011"/>
    <n v="1"/>
    <n v="0"/>
    <s v="False"/>
    <x v="2"/>
    <n v="1"/>
    <n v="0.2"/>
    <n v="0"/>
    <n v="0.44"/>
    <n v="0.41789999999999999"/>
    <n v="0"/>
    <n v="2"/>
    <n v="2"/>
  </r>
  <r>
    <n v="50"/>
    <x v="2"/>
    <n v="1"/>
    <n v="2011"/>
    <n v="1"/>
    <n v="0"/>
    <s v="False"/>
    <x v="2"/>
    <n v="1"/>
    <n v="0.16"/>
    <n v="0.13639999999999999"/>
    <n v="0.47"/>
    <n v="0.3881"/>
    <n v="0"/>
    <n v="1"/>
    <n v="1"/>
  </r>
  <r>
    <n v="51"/>
    <x v="2"/>
    <n v="1"/>
    <n v="2011"/>
    <n v="1"/>
    <n v="0"/>
    <s v="False"/>
    <x v="2"/>
    <n v="1"/>
    <n v="0.16"/>
    <n v="0.13639999999999999"/>
    <n v="0.47"/>
    <n v="0.28360000000000002"/>
    <n v="0"/>
    <n v="3"/>
    <n v="3"/>
  </r>
  <r>
    <n v="52"/>
    <x v="2"/>
    <n v="1"/>
    <n v="2011"/>
    <n v="1"/>
    <n v="0"/>
    <s v="False"/>
    <x v="2"/>
    <n v="1"/>
    <n v="0.14000000000000001"/>
    <n v="0.1061"/>
    <n v="0.5"/>
    <n v="0.3881"/>
    <n v="0"/>
    <n v="30"/>
    <n v="30"/>
  </r>
  <r>
    <n v="53"/>
    <x v="2"/>
    <n v="1"/>
    <n v="2011"/>
    <n v="1"/>
    <n v="0"/>
    <s v="False"/>
    <x v="2"/>
    <n v="1"/>
    <n v="0.14000000000000001"/>
    <n v="0.13639999999999999"/>
    <n v="0.5"/>
    <n v="0.19400000000000001"/>
    <n v="1"/>
    <n v="63"/>
    <n v="64"/>
  </r>
  <r>
    <n v="54"/>
    <x v="2"/>
    <n v="1"/>
    <n v="2011"/>
    <n v="1"/>
    <n v="0"/>
    <s v="False"/>
    <x v="2"/>
    <n v="1"/>
    <n v="0.14000000000000001"/>
    <n v="0.1212"/>
    <n v="0.5"/>
    <n v="0.28360000000000002"/>
    <n v="1"/>
    <n v="153"/>
    <n v="154"/>
  </r>
  <r>
    <n v="55"/>
    <x v="2"/>
    <n v="1"/>
    <n v="2011"/>
    <n v="1"/>
    <n v="0"/>
    <s v="False"/>
    <x v="2"/>
    <n v="1"/>
    <n v="0.16"/>
    <n v="0.13639999999999999"/>
    <n v="0.43"/>
    <n v="0.3881"/>
    <n v="7"/>
    <n v="81"/>
    <n v="88"/>
  </r>
  <r>
    <n v="56"/>
    <x v="2"/>
    <n v="1"/>
    <n v="2011"/>
    <n v="1"/>
    <n v="0"/>
    <s v="False"/>
    <x v="2"/>
    <n v="1"/>
    <n v="0.18"/>
    <n v="0.16669999999999999"/>
    <n v="0.43"/>
    <n v="0.25369999999999998"/>
    <n v="11"/>
    <n v="33"/>
    <n v="44"/>
  </r>
  <r>
    <n v="57"/>
    <x v="2"/>
    <n v="1"/>
    <n v="2011"/>
    <n v="1"/>
    <n v="0"/>
    <s v="False"/>
    <x v="2"/>
    <n v="1"/>
    <n v="0.2"/>
    <n v="0.18179999999999999"/>
    <n v="0.4"/>
    <n v="0.32840000000000003"/>
    <n v="10"/>
    <n v="41"/>
    <n v="51"/>
  </r>
  <r>
    <n v="58"/>
    <x v="2"/>
    <n v="1"/>
    <n v="2011"/>
    <n v="1"/>
    <n v="0"/>
    <s v="False"/>
    <x v="2"/>
    <n v="1"/>
    <n v="0.22"/>
    <n v="0.21210000000000001"/>
    <n v="0.35"/>
    <n v="0.29849999999999999"/>
    <n v="13"/>
    <n v="48"/>
    <n v="61"/>
  </r>
  <r>
    <n v="59"/>
    <x v="2"/>
    <n v="1"/>
    <n v="2011"/>
    <n v="1"/>
    <n v="0"/>
    <s v="False"/>
    <x v="2"/>
    <n v="1"/>
    <n v="0.24"/>
    <n v="0"/>
    <n v="0.35"/>
    <n v="0.28360000000000002"/>
    <n v="8"/>
    <n v="53"/>
    <n v="61"/>
  </r>
  <r>
    <n v="60"/>
    <x v="2"/>
    <n v="1"/>
    <n v="2011"/>
    <n v="1"/>
    <n v="0"/>
    <s v="False"/>
    <x v="2"/>
    <n v="1"/>
    <n v="0.26"/>
    <n v="0.2424"/>
    <n v="0.3"/>
    <n v="0.28360000000000002"/>
    <n v="11"/>
    <n v="66"/>
    <n v="77"/>
  </r>
  <r>
    <n v="61"/>
    <x v="2"/>
    <n v="1"/>
    <n v="2011"/>
    <n v="1"/>
    <n v="0"/>
    <s v="False"/>
    <x v="2"/>
    <n v="1"/>
    <n v="0.26"/>
    <n v="0.2424"/>
    <n v="0.3"/>
    <n v="0.25369999999999998"/>
    <n v="14"/>
    <n v="58"/>
    <n v="72"/>
  </r>
  <r>
    <n v="62"/>
    <x v="2"/>
    <n v="1"/>
    <n v="2011"/>
    <n v="1"/>
    <n v="0"/>
    <s v="False"/>
    <x v="2"/>
    <n v="1"/>
    <n v="0.26"/>
    <n v="0.2424"/>
    <n v="0.3"/>
    <n v="0.25369999999999998"/>
    <n v="9"/>
    <n v="67"/>
    <n v="76"/>
  </r>
  <r>
    <n v="63"/>
    <x v="2"/>
    <n v="1"/>
    <n v="2011"/>
    <n v="1"/>
    <n v="0"/>
    <s v="False"/>
    <x v="2"/>
    <n v="1"/>
    <n v="0.24"/>
    <n v="0.2273"/>
    <n v="0.3"/>
    <n v="0.22389999999999999"/>
    <n v="11"/>
    <n v="146"/>
    <n v="157"/>
  </r>
  <r>
    <n v="64"/>
    <x v="2"/>
    <n v="1"/>
    <n v="2011"/>
    <n v="1"/>
    <n v="0"/>
    <s v="False"/>
    <x v="2"/>
    <n v="1"/>
    <n v="0.24"/>
    <n v="0.2576"/>
    <n v="0.32"/>
    <n v="0.1045"/>
    <n v="9"/>
    <n v="148"/>
    <n v="157"/>
  </r>
  <r>
    <n v="65"/>
    <x v="2"/>
    <n v="1"/>
    <n v="2011"/>
    <n v="1"/>
    <n v="0"/>
    <s v="False"/>
    <x v="2"/>
    <n v="1"/>
    <n v="0.2"/>
    <n v="0.2576"/>
    <n v="0.47"/>
    <n v="0"/>
    <n v="8"/>
    <n v="102"/>
    <n v="110"/>
  </r>
  <r>
    <n v="66"/>
    <x v="2"/>
    <n v="1"/>
    <n v="2011"/>
    <n v="1"/>
    <n v="0"/>
    <s v="False"/>
    <x v="2"/>
    <n v="1"/>
    <n v="0.2"/>
    <n v="0"/>
    <n v="0.47"/>
    <n v="0.1045"/>
    <n v="3"/>
    <n v="49"/>
    <n v="52"/>
  </r>
  <r>
    <n v="67"/>
    <x v="2"/>
    <n v="1"/>
    <n v="2011"/>
    <n v="1"/>
    <n v="0"/>
    <s v="False"/>
    <x v="2"/>
    <n v="1"/>
    <n v="0.18"/>
    <n v="0.19700000000000001"/>
    <n v="0.64"/>
    <n v="0.1343"/>
    <n v="3"/>
    <n v="49"/>
    <n v="52"/>
  </r>
  <r>
    <n v="68"/>
    <x v="2"/>
    <n v="1"/>
    <n v="2011"/>
    <n v="1"/>
    <n v="0"/>
    <s v="False"/>
    <x v="2"/>
    <n v="1"/>
    <n v="0.14000000000000001"/>
    <n v="0.1515"/>
    <n v="0.69"/>
    <n v="0.1343"/>
    <n v="0"/>
    <n v="20"/>
    <n v="20"/>
  </r>
  <r>
    <n v="69"/>
    <x v="2"/>
    <n v="1"/>
    <n v="2011"/>
    <n v="1"/>
    <n v="0"/>
    <s v="False"/>
    <x v="2"/>
    <n v="1"/>
    <n v="0.18"/>
    <n v="0.21210000000000001"/>
    <n v="0.55000000000000004"/>
    <n v="0.1045"/>
    <n v="1"/>
    <n v="11"/>
    <n v="12"/>
  </r>
  <r>
    <n v="70"/>
    <x v="3"/>
    <n v="1"/>
    <n v="2011"/>
    <n v="1"/>
    <n v="0"/>
    <s v="False"/>
    <x v="3"/>
    <n v="1"/>
    <n v="0.16"/>
    <n v="0"/>
    <n v="0.55000000000000004"/>
    <n v="0.1045"/>
    <n v="0"/>
    <n v="5"/>
    <n v="5"/>
  </r>
  <r>
    <n v="71"/>
    <x v="3"/>
    <n v="1"/>
    <n v="2011"/>
    <n v="1"/>
    <n v="0"/>
    <s v="False"/>
    <x v="3"/>
    <n v="1"/>
    <n v="0.16"/>
    <n v="0.18179999999999999"/>
    <n v="0.59"/>
    <n v="0.1045"/>
    <n v="0"/>
    <n v="2"/>
    <n v="2"/>
  </r>
  <r>
    <n v="72"/>
    <x v="3"/>
    <n v="1"/>
    <n v="2011"/>
    <n v="1"/>
    <n v="0"/>
    <s v="False"/>
    <x v="3"/>
    <n v="1"/>
    <n v="0.14000000000000001"/>
    <n v="0.1515"/>
    <n v="0.63"/>
    <n v="0.1343"/>
    <n v="0"/>
    <n v="1"/>
    <n v="1"/>
  </r>
  <r>
    <n v="73"/>
    <x v="3"/>
    <n v="1"/>
    <n v="2011"/>
    <n v="1"/>
    <n v="0"/>
    <s v="False"/>
    <x v="3"/>
    <n v="1"/>
    <n v="0.14000000000000001"/>
    <n v="0.18179999999999999"/>
    <n v="0.63"/>
    <n v="8.9599999999999999E-2"/>
    <n v="0"/>
    <n v="2"/>
    <n v="2"/>
  </r>
  <r>
    <n v="74"/>
    <x v="3"/>
    <n v="1"/>
    <n v="2011"/>
    <n v="1"/>
    <n v="0"/>
    <s v="False"/>
    <x v="3"/>
    <n v="1"/>
    <n v="0.12"/>
    <n v="0.1515"/>
    <n v="0.68"/>
    <n v="0.1045"/>
    <n v="0"/>
    <n v="4"/>
    <n v="4"/>
  </r>
  <r>
    <n v="75"/>
    <x v="3"/>
    <n v="1"/>
    <n v="2011"/>
    <n v="1"/>
    <n v="0"/>
    <s v="False"/>
    <x v="3"/>
    <n v="1"/>
    <n v="0.12"/>
    <n v="0.1515"/>
    <n v="0.74"/>
    <n v="0.1045"/>
    <n v="0"/>
    <n v="36"/>
    <n v="36"/>
  </r>
  <r>
    <n v="76"/>
    <x v="3"/>
    <n v="1"/>
    <n v="2011"/>
    <n v="1"/>
    <n v="0"/>
    <s v="False"/>
    <x v="3"/>
    <n v="1"/>
    <n v="0.12"/>
    <n v="0.1515"/>
    <n v="0.74"/>
    <n v="0.1343"/>
    <n v="2"/>
    <n v="92"/>
    <n v="94"/>
  </r>
  <r>
    <n v="77"/>
    <x v="3"/>
    <n v="1"/>
    <n v="2011"/>
    <n v="1"/>
    <n v="0"/>
    <s v="False"/>
    <x v="3"/>
    <n v="1"/>
    <n v="0.14000000000000001"/>
    <n v="0.1515"/>
    <n v="0.69"/>
    <n v="0.16420000000000001"/>
    <n v="2"/>
    <n v="177"/>
    <n v="179"/>
  </r>
  <r>
    <n v="78"/>
    <x v="3"/>
    <n v="1"/>
    <n v="2011"/>
    <n v="1"/>
    <n v="0"/>
    <s v="False"/>
    <x v="3"/>
    <n v="1"/>
    <n v="0.16"/>
    <n v="0.1515"/>
    <n v="0.64"/>
    <n v="0.22389999999999999"/>
    <n v="2"/>
    <n v="98"/>
    <n v="100"/>
  </r>
  <r>
    <n v="79"/>
    <x v="3"/>
    <n v="1"/>
    <n v="2011"/>
    <n v="1"/>
    <n v="0"/>
    <s v="False"/>
    <x v="3"/>
    <n v="2"/>
    <n v="0.16"/>
    <n v="0.13639999999999999"/>
    <n v="0.69"/>
    <n v="0.32840000000000003"/>
    <n v="5"/>
    <n v="37"/>
    <n v="42"/>
  </r>
  <r>
    <n v="80"/>
    <x v="3"/>
    <n v="1"/>
    <n v="2011"/>
    <n v="1"/>
    <n v="0"/>
    <s v="False"/>
    <x v="3"/>
    <n v="1"/>
    <n v="0.22"/>
    <n v="0.21210000000000001"/>
    <n v="0.51"/>
    <n v="0.29849999999999999"/>
    <n v="7"/>
    <n v="50"/>
    <n v="57"/>
  </r>
  <r>
    <n v="81"/>
    <x v="3"/>
    <n v="1"/>
    <n v="2011"/>
    <n v="1"/>
    <n v="0"/>
    <s v="False"/>
    <x v="3"/>
    <n v="1"/>
    <n v="0.22"/>
    <n v="0.2273"/>
    <n v="0.51"/>
    <n v="0.16420000000000001"/>
    <n v="12"/>
    <n v="66"/>
    <n v="78"/>
  </r>
  <r>
    <n v="82"/>
    <x v="3"/>
    <n v="1"/>
    <n v="2011"/>
    <n v="1"/>
    <n v="0"/>
    <s v="False"/>
    <x v="3"/>
    <n v="1"/>
    <n v="0.24"/>
    <n v="0.2273"/>
    <n v="0.56000000000000005"/>
    <n v="0.19400000000000001"/>
    <n v="18"/>
    <n v="79"/>
    <n v="97"/>
  </r>
  <r>
    <n v="83"/>
    <x v="3"/>
    <n v="1"/>
    <n v="2011"/>
    <n v="1"/>
    <n v="0"/>
    <s v="False"/>
    <x v="3"/>
    <n v="1"/>
    <n v="0.26"/>
    <n v="0.2576"/>
    <n v="0.52"/>
    <n v="0.22389999999999999"/>
    <n v="9"/>
    <n v="54"/>
    <n v="63"/>
  </r>
  <r>
    <n v="84"/>
    <x v="3"/>
    <n v="1"/>
    <n v="2011"/>
    <n v="1"/>
    <n v="0"/>
    <s v="False"/>
    <x v="3"/>
    <n v="1"/>
    <n v="0.28000000000000003"/>
    <n v="0.2727"/>
    <n v="0.52"/>
    <n v="0.25369999999999998"/>
    <n v="17"/>
    <n v="48"/>
    <n v="65"/>
  </r>
  <r>
    <n v="85"/>
    <x v="3"/>
    <n v="1"/>
    <n v="2011"/>
    <n v="1"/>
    <n v="0"/>
    <s v="False"/>
    <x v="3"/>
    <n v="1"/>
    <n v="0.3"/>
    <n v="0.28789999999999999"/>
    <n v="0.49"/>
    <n v="0.25369999999999998"/>
    <n v="15"/>
    <n v="68"/>
    <n v="83"/>
  </r>
  <r>
    <n v="86"/>
    <x v="3"/>
    <n v="1"/>
    <n v="2011"/>
    <n v="1"/>
    <n v="0"/>
    <s v="False"/>
    <x v="3"/>
    <n v="1"/>
    <n v="0.28000000000000003"/>
    <n v="0.2727"/>
    <n v="0.48"/>
    <n v="0.22389999999999999"/>
    <n v="10"/>
    <n v="202"/>
    <n v="212"/>
  </r>
  <r>
    <n v="87"/>
    <x v="3"/>
    <n v="1"/>
    <n v="2011"/>
    <n v="1"/>
    <n v="0"/>
    <s v="False"/>
    <x v="3"/>
    <n v="1"/>
    <n v="0.26"/>
    <n v="0.2576"/>
    <n v="0.48"/>
    <n v="0.19400000000000001"/>
    <n v="3"/>
    <n v="179"/>
    <n v="182"/>
  </r>
  <r>
    <n v="88"/>
    <x v="3"/>
    <n v="1"/>
    <n v="2011"/>
    <n v="1"/>
    <n v="0"/>
    <s v="False"/>
    <x v="3"/>
    <n v="1"/>
    <n v="0.24"/>
    <n v="0.2576"/>
    <n v="0.48"/>
    <n v="0.1045"/>
    <n v="2"/>
    <n v="110"/>
    <n v="112"/>
  </r>
  <r>
    <n v="89"/>
    <x v="3"/>
    <n v="1"/>
    <n v="2011"/>
    <n v="1"/>
    <n v="0"/>
    <s v="False"/>
    <x v="3"/>
    <n v="1"/>
    <n v="0.24"/>
    <n v="0.2576"/>
    <n v="0.48"/>
    <n v="0.1045"/>
    <n v="1"/>
    <n v="53"/>
    <n v="54"/>
  </r>
  <r>
    <n v="90"/>
    <x v="3"/>
    <n v="1"/>
    <n v="2011"/>
    <n v="1"/>
    <n v="0"/>
    <s v="False"/>
    <x v="3"/>
    <n v="1"/>
    <n v="0.22"/>
    <n v="0.2727"/>
    <n v="0.64"/>
    <n v="0"/>
    <n v="0"/>
    <n v="48"/>
    <n v="48"/>
  </r>
  <r>
    <n v="91"/>
    <x v="3"/>
    <n v="1"/>
    <n v="2011"/>
    <n v="1"/>
    <n v="0"/>
    <s v="False"/>
    <x v="3"/>
    <n v="1"/>
    <n v="0.22"/>
    <n v="0.2576"/>
    <n v="0.64"/>
    <n v="8.9599999999999999E-2"/>
    <n v="1"/>
    <n v="34"/>
    <n v="35"/>
  </r>
  <r>
    <n v="92"/>
    <x v="3"/>
    <n v="1"/>
    <n v="2011"/>
    <n v="1"/>
    <n v="0"/>
    <s v="False"/>
    <x v="3"/>
    <n v="1"/>
    <n v="0.2"/>
    <n v="0.2273"/>
    <n v="0.69"/>
    <n v="8.9599999999999999E-2"/>
    <n v="2"/>
    <n v="9"/>
    <n v="11"/>
  </r>
  <r>
    <n v="93"/>
    <x v="4"/>
    <n v="1"/>
    <n v="2011"/>
    <n v="1"/>
    <n v="0"/>
    <s v="False"/>
    <x v="4"/>
    <n v="1"/>
    <n v="0.2"/>
    <n v="0.2576"/>
    <n v="0.64"/>
    <n v="0"/>
    <n v="0"/>
    <n v="6"/>
    <n v="6"/>
  </r>
  <r>
    <n v="94"/>
    <x v="4"/>
    <n v="1"/>
    <n v="2011"/>
    <n v="1"/>
    <n v="0"/>
    <s v="False"/>
    <x v="4"/>
    <n v="1"/>
    <n v="0.16"/>
    <n v="0.19700000000000001"/>
    <n v="0.74"/>
    <n v="8.9599999999999999E-2"/>
    <n v="0"/>
    <n v="6"/>
    <n v="6"/>
  </r>
  <r>
    <n v="95"/>
    <x v="4"/>
    <n v="1"/>
    <n v="2011"/>
    <n v="1"/>
    <n v="0"/>
    <s v="False"/>
    <x v="4"/>
    <n v="1"/>
    <n v="0.16"/>
    <n v="0.19700000000000001"/>
    <n v="0.74"/>
    <n v="8.9599999999999999E-2"/>
    <n v="0"/>
    <n v="2"/>
    <n v="2"/>
  </r>
  <r>
    <n v="96"/>
    <x v="4"/>
    <n v="1"/>
    <n v="2011"/>
    <n v="1"/>
    <n v="0"/>
    <s v="False"/>
    <x v="4"/>
    <n v="1"/>
    <n v="0.24"/>
    <n v="0.2273"/>
    <n v="0.48"/>
    <n v="0.22389999999999999"/>
    <n v="0"/>
    <n v="2"/>
    <n v="2"/>
  </r>
  <r>
    <n v="97"/>
    <x v="4"/>
    <n v="1"/>
    <n v="2011"/>
    <n v="1"/>
    <n v="0"/>
    <s v="False"/>
    <x v="4"/>
    <n v="1"/>
    <n v="0.22"/>
    <n v="0.2273"/>
    <n v="0.47"/>
    <n v="0.16420000000000001"/>
    <n v="0"/>
    <n v="3"/>
    <n v="3"/>
  </r>
  <r>
    <n v="98"/>
    <x v="4"/>
    <n v="1"/>
    <n v="2011"/>
    <n v="1"/>
    <n v="0"/>
    <s v="False"/>
    <x v="4"/>
    <n v="1"/>
    <n v="0.2"/>
    <n v="0.19700000000000001"/>
    <n v="0.47"/>
    <n v="0.22389999999999999"/>
    <n v="0"/>
    <n v="33"/>
    <n v="33"/>
  </r>
  <r>
    <n v="99"/>
    <x v="4"/>
    <n v="1"/>
    <n v="2011"/>
    <n v="1"/>
    <n v="0"/>
    <s v="False"/>
    <x v="4"/>
    <n v="1"/>
    <n v="0.18"/>
    <n v="0.18179999999999999"/>
    <n v="0.43"/>
    <n v="0.19400000000000001"/>
    <n v="1"/>
    <n v="87"/>
    <n v="88"/>
  </r>
  <r>
    <n v="100"/>
    <x v="4"/>
    <n v="1"/>
    <n v="2011"/>
    <n v="1"/>
    <n v="0"/>
    <s v="False"/>
    <x v="4"/>
    <n v="1"/>
    <n v="0.2"/>
    <n v="0.18179999999999999"/>
    <n v="0.4"/>
    <n v="0.29849999999999999"/>
    <n v="3"/>
    <n v="192"/>
    <n v="195"/>
  </r>
  <r>
    <n v="101"/>
    <x v="4"/>
    <n v="1"/>
    <n v="2011"/>
    <n v="1"/>
    <n v="0"/>
    <s v="False"/>
    <x v="4"/>
    <n v="1"/>
    <n v="0.22"/>
    <n v="0.19700000000000001"/>
    <n v="0.37"/>
    <n v="0.32840000000000003"/>
    <n v="6"/>
    <n v="109"/>
    <n v="115"/>
  </r>
  <r>
    <n v="102"/>
    <x v="4"/>
    <n v="1"/>
    <n v="2011"/>
    <n v="1"/>
    <n v="0"/>
    <s v="False"/>
    <x v="4"/>
    <n v="1"/>
    <n v="0.22"/>
    <n v="0.19700000000000001"/>
    <n v="0.37"/>
    <n v="0.32840000000000003"/>
    <n v="4"/>
    <n v="53"/>
    <n v="57"/>
  </r>
  <r>
    <n v="103"/>
    <x v="4"/>
    <n v="1"/>
    <n v="2011"/>
    <n v="1"/>
    <n v="0"/>
    <s v="False"/>
    <x v="4"/>
    <n v="1"/>
    <n v="0.26"/>
    <n v="0.2273"/>
    <n v="0.33"/>
    <n v="0.32840000000000003"/>
    <n v="12"/>
    <n v="34"/>
    <n v="46"/>
  </r>
  <r>
    <n v="104"/>
    <x v="4"/>
    <n v="1"/>
    <n v="2011"/>
    <n v="1"/>
    <n v="0"/>
    <s v="False"/>
    <x v="4"/>
    <n v="1"/>
    <n v="0.26"/>
    <n v="0.2273"/>
    <n v="0.33"/>
    <n v="0.32840000000000003"/>
    <n v="5"/>
    <n v="74"/>
    <n v="79"/>
  </r>
  <r>
    <n v="105"/>
    <x v="4"/>
    <n v="1"/>
    <n v="2011"/>
    <n v="1"/>
    <n v="0"/>
    <s v="False"/>
    <x v="4"/>
    <n v="1"/>
    <n v="0.28000000000000003"/>
    <n v="0.2576"/>
    <n v="0.3"/>
    <n v="0.29849999999999999"/>
    <n v="6"/>
    <n v="65"/>
    <n v="71"/>
  </r>
  <r>
    <n v="106"/>
    <x v="4"/>
    <n v="1"/>
    <n v="2011"/>
    <n v="1"/>
    <n v="0"/>
    <s v="False"/>
    <x v="4"/>
    <n v="1"/>
    <n v="0.3"/>
    <n v="0.28789999999999999"/>
    <n v="0.28000000000000003"/>
    <n v="0.19400000000000001"/>
    <n v="10"/>
    <n v="52"/>
    <n v="62"/>
  </r>
  <r>
    <n v="107"/>
    <x v="4"/>
    <n v="1"/>
    <n v="2011"/>
    <n v="1"/>
    <n v="0"/>
    <s v="False"/>
    <x v="4"/>
    <n v="1"/>
    <n v="0.3"/>
    <n v="0.28789999999999999"/>
    <n v="0.28000000000000003"/>
    <n v="0.19400000000000001"/>
    <n v="7"/>
    <n v="55"/>
    <n v="62"/>
  </r>
  <r>
    <n v="108"/>
    <x v="4"/>
    <n v="1"/>
    <n v="2011"/>
    <n v="1"/>
    <n v="0"/>
    <s v="False"/>
    <x v="4"/>
    <n v="1"/>
    <n v="0.3"/>
    <n v="0.31819999999999998"/>
    <n v="0.28000000000000003"/>
    <n v="8.9599999999999999E-2"/>
    <n v="4"/>
    <n v="85"/>
    <n v="89"/>
  </r>
  <r>
    <n v="109"/>
    <x v="4"/>
    <n v="1"/>
    <n v="2011"/>
    <n v="1"/>
    <n v="0"/>
    <s v="False"/>
    <x v="4"/>
    <n v="1"/>
    <n v="0.24"/>
    <n v="0.2273"/>
    <n v="0.38"/>
    <n v="0.19400000000000001"/>
    <n v="4"/>
    <n v="186"/>
    <n v="190"/>
  </r>
  <r>
    <n v="110"/>
    <x v="4"/>
    <n v="1"/>
    <n v="2011"/>
    <n v="1"/>
    <n v="0"/>
    <s v="False"/>
    <x v="4"/>
    <n v="1"/>
    <n v="0.24"/>
    <n v="0.2424"/>
    <n v="0.38"/>
    <n v="0.1343"/>
    <n v="3"/>
    <n v="166"/>
    <n v="169"/>
  </r>
  <r>
    <n v="111"/>
    <x v="4"/>
    <n v="1"/>
    <n v="2011"/>
    <n v="1"/>
    <n v="0"/>
    <s v="False"/>
    <x v="4"/>
    <n v="1"/>
    <n v="0.24"/>
    <n v="0.2576"/>
    <n v="0.38"/>
    <n v="0.1045"/>
    <n v="5"/>
    <n v="127"/>
    <n v="132"/>
  </r>
  <r>
    <n v="112"/>
    <x v="4"/>
    <n v="1"/>
    <n v="2011"/>
    <n v="1"/>
    <n v="0"/>
    <s v="False"/>
    <x v="4"/>
    <n v="1"/>
    <n v="0.22"/>
    <n v="0.2273"/>
    <n v="0.47"/>
    <n v="0.16420000000000001"/>
    <n v="7"/>
    <n v="82"/>
    <n v="89"/>
  </r>
  <r>
    <n v="113"/>
    <x v="4"/>
    <n v="1"/>
    <n v="2011"/>
    <n v="1"/>
    <n v="0"/>
    <s v="False"/>
    <x v="4"/>
    <n v="1"/>
    <n v="0.2"/>
    <n v="0.19700000000000001"/>
    <n v="0.51"/>
    <n v="0.19400000000000001"/>
    <n v="3"/>
    <n v="40"/>
    <n v="43"/>
  </r>
  <r>
    <n v="114"/>
    <x v="4"/>
    <n v="1"/>
    <n v="2011"/>
    <n v="1"/>
    <n v="0"/>
    <s v="False"/>
    <x v="4"/>
    <n v="1"/>
    <n v="0.18"/>
    <n v="0.19700000000000001"/>
    <n v="0.55000000000000004"/>
    <n v="0.1343"/>
    <n v="1"/>
    <n v="41"/>
    <n v="42"/>
  </r>
  <r>
    <n v="115"/>
    <x v="4"/>
    <n v="1"/>
    <n v="2011"/>
    <n v="1"/>
    <n v="0"/>
    <s v="False"/>
    <x v="4"/>
    <n v="1"/>
    <n v="0.2"/>
    <n v="0.2576"/>
    <n v="0.47"/>
    <n v="0"/>
    <n v="1"/>
    <n v="18"/>
    <n v="19"/>
  </r>
  <r>
    <n v="116"/>
    <x v="5"/>
    <n v="1"/>
    <n v="2011"/>
    <n v="1"/>
    <n v="0"/>
    <s v="False"/>
    <x v="5"/>
    <n v="1"/>
    <n v="0.18"/>
    <n v="0.2424"/>
    <n v="0.55000000000000004"/>
    <n v="0"/>
    <n v="0"/>
    <n v="11"/>
    <n v="11"/>
  </r>
  <r>
    <n v="117"/>
    <x v="5"/>
    <n v="1"/>
    <n v="2011"/>
    <n v="1"/>
    <n v="0"/>
    <s v="False"/>
    <x v="5"/>
    <n v="1"/>
    <n v="0.16"/>
    <n v="0.2273"/>
    <n v="0.64"/>
    <n v="0"/>
    <n v="0"/>
    <n v="4"/>
    <n v="4"/>
  </r>
  <r>
    <n v="118"/>
    <x v="5"/>
    <n v="1"/>
    <n v="2011"/>
    <n v="1"/>
    <n v="0"/>
    <s v="False"/>
    <x v="5"/>
    <n v="1"/>
    <n v="0.16"/>
    <n v="0.2273"/>
    <n v="0.64"/>
    <n v="0"/>
    <n v="0"/>
    <n v="2"/>
    <n v="2"/>
  </r>
  <r>
    <n v="119"/>
    <x v="5"/>
    <n v="1"/>
    <n v="2011"/>
    <n v="1"/>
    <n v="0"/>
    <s v="False"/>
    <x v="5"/>
    <n v="2"/>
    <n v="0.16"/>
    <n v="0.19700000000000001"/>
    <n v="0.64"/>
    <n v="8.9599999999999999E-2"/>
    <n v="0"/>
    <n v="1"/>
    <n v="1"/>
  </r>
  <r>
    <n v="120"/>
    <x v="5"/>
    <n v="1"/>
    <n v="2011"/>
    <n v="1"/>
    <n v="0"/>
    <s v="False"/>
    <x v="5"/>
    <n v="2"/>
    <n v="0.14000000000000001"/>
    <n v="0.18179999999999999"/>
    <n v="0.69"/>
    <n v="8.9599999999999999E-2"/>
    <n v="0"/>
    <n v="4"/>
    <n v="4"/>
  </r>
  <r>
    <n v="121"/>
    <x v="5"/>
    <n v="1"/>
    <n v="2011"/>
    <n v="1"/>
    <n v="0"/>
    <s v="False"/>
    <x v="5"/>
    <n v="2"/>
    <n v="0.14000000000000001"/>
    <n v="0.16669999999999999"/>
    <n v="0.63"/>
    <n v="0.1045"/>
    <n v="0"/>
    <n v="36"/>
    <n v="36"/>
  </r>
  <r>
    <n v="122"/>
    <x v="5"/>
    <n v="1"/>
    <n v="2011"/>
    <n v="1"/>
    <n v="0"/>
    <s v="False"/>
    <x v="5"/>
    <n v="2"/>
    <n v="0.16"/>
    <n v="0.2273"/>
    <n v="0.59"/>
    <n v="0"/>
    <n v="0"/>
    <n v="95"/>
    <n v="95"/>
  </r>
  <r>
    <n v="123"/>
    <x v="5"/>
    <n v="1"/>
    <n v="2011"/>
    <n v="1"/>
    <n v="0"/>
    <s v="False"/>
    <x v="5"/>
    <n v="1"/>
    <n v="0.16"/>
    <n v="0.2273"/>
    <n v="0.59"/>
    <n v="0"/>
    <n v="3"/>
    <n v="216"/>
    <n v="219"/>
  </r>
  <r>
    <n v="124"/>
    <x v="5"/>
    <n v="1"/>
    <n v="2011"/>
    <n v="1"/>
    <n v="0"/>
    <s v="False"/>
    <x v="5"/>
    <n v="2"/>
    <n v="0.18"/>
    <n v="0.2424"/>
    <n v="0.51"/>
    <n v="0"/>
    <n v="6"/>
    <n v="116"/>
    <n v="122"/>
  </r>
  <r>
    <n v="125"/>
    <x v="5"/>
    <n v="1"/>
    <n v="2011"/>
    <n v="1"/>
    <n v="0"/>
    <s v="False"/>
    <x v="5"/>
    <n v="1"/>
    <n v="0.2"/>
    <n v="0.2576"/>
    <n v="0.47"/>
    <n v="0"/>
    <n v="3"/>
    <n v="42"/>
    <n v="45"/>
  </r>
  <r>
    <n v="126"/>
    <x v="5"/>
    <n v="1"/>
    <n v="2011"/>
    <n v="1"/>
    <n v="0"/>
    <s v="False"/>
    <x v="5"/>
    <n v="1"/>
    <n v="0.22"/>
    <n v="0.2576"/>
    <n v="0.44"/>
    <n v="8.9599999999999999E-2"/>
    <n v="2"/>
    <n v="57"/>
    <n v="59"/>
  </r>
  <r>
    <n v="127"/>
    <x v="5"/>
    <n v="1"/>
    <n v="2011"/>
    <n v="1"/>
    <n v="0"/>
    <s v="False"/>
    <x v="5"/>
    <n v="1"/>
    <n v="0.26"/>
    <n v="0.28789999999999999"/>
    <n v="0.35"/>
    <n v="0"/>
    <n v="6"/>
    <n v="78"/>
    <n v="84"/>
  </r>
  <r>
    <n v="128"/>
    <x v="5"/>
    <n v="1"/>
    <n v="2011"/>
    <n v="1"/>
    <n v="0"/>
    <s v="False"/>
    <x v="5"/>
    <n v="1"/>
    <n v="0.26"/>
    <n v="0.2727"/>
    <n v="0.35"/>
    <n v="0.1045"/>
    <n v="12"/>
    <n v="55"/>
    <n v="67"/>
  </r>
  <r>
    <n v="129"/>
    <x v="5"/>
    <n v="1"/>
    <n v="2011"/>
    <n v="1"/>
    <n v="0"/>
    <s v="False"/>
    <x v="5"/>
    <n v="1"/>
    <n v="0.28000000000000003"/>
    <n v="0.2727"/>
    <n v="0.36"/>
    <n v="0.16420000000000001"/>
    <n v="11"/>
    <n v="59"/>
    <n v="70"/>
  </r>
  <r>
    <n v="130"/>
    <x v="5"/>
    <n v="1"/>
    <n v="2011"/>
    <n v="1"/>
    <n v="0"/>
    <s v="False"/>
    <x v="5"/>
    <n v="1"/>
    <n v="0.28000000000000003"/>
    <n v="0.2727"/>
    <n v="0.36"/>
    <n v="0"/>
    <n v="8"/>
    <n v="54"/>
    <n v="62"/>
  </r>
  <r>
    <n v="131"/>
    <x v="5"/>
    <n v="1"/>
    <n v="2011"/>
    <n v="1"/>
    <n v="0"/>
    <s v="False"/>
    <x v="5"/>
    <n v="1"/>
    <n v="0.26"/>
    <n v="0.2576"/>
    <n v="0.38"/>
    <n v="0.16420000000000001"/>
    <n v="12"/>
    <n v="74"/>
    <n v="86"/>
  </r>
  <r>
    <n v="132"/>
    <x v="5"/>
    <n v="1"/>
    <n v="2011"/>
    <n v="1"/>
    <n v="0"/>
    <s v="False"/>
    <x v="5"/>
    <n v="1"/>
    <n v="0.22"/>
    <n v="0.2273"/>
    <n v="0.51"/>
    <n v="0.16420000000000001"/>
    <n v="9"/>
    <n v="163"/>
    <n v="172"/>
  </r>
  <r>
    <n v="133"/>
    <x v="5"/>
    <n v="1"/>
    <n v="2011"/>
    <n v="1"/>
    <n v="0"/>
    <s v="False"/>
    <x v="5"/>
    <n v="1"/>
    <n v="0.22"/>
    <n v="0.2273"/>
    <n v="0.51"/>
    <n v="0.1343"/>
    <n v="5"/>
    <n v="158"/>
    <n v="163"/>
  </r>
  <r>
    <n v="134"/>
    <x v="5"/>
    <n v="1"/>
    <n v="2011"/>
    <n v="1"/>
    <n v="0"/>
    <s v="False"/>
    <x v="5"/>
    <n v="1"/>
    <n v="0.22"/>
    <n v="0.2576"/>
    <n v="0.55000000000000004"/>
    <n v="8.9599999999999999E-2"/>
    <n v="3"/>
    <n v="109"/>
    <n v="112"/>
  </r>
  <r>
    <n v="135"/>
    <x v="5"/>
    <n v="1"/>
    <n v="2011"/>
    <n v="1"/>
    <n v="0"/>
    <s v="False"/>
    <x v="5"/>
    <n v="1"/>
    <n v="0.2"/>
    <n v="0.21210000000000001"/>
    <n v="0.51"/>
    <n v="0.16420000000000001"/>
    <n v="3"/>
    <n v="66"/>
    <n v="69"/>
  </r>
  <r>
    <n v="136"/>
    <x v="5"/>
    <n v="1"/>
    <n v="2011"/>
    <n v="1"/>
    <n v="0"/>
    <s v="False"/>
    <x v="5"/>
    <n v="2"/>
    <n v="0.22"/>
    <n v="0.21210000000000001"/>
    <n v="0.55000000000000004"/>
    <n v="0.22389999999999999"/>
    <n v="0"/>
    <n v="48"/>
    <n v="48"/>
  </r>
  <r>
    <n v="137"/>
    <x v="5"/>
    <n v="1"/>
    <n v="2011"/>
    <n v="1"/>
    <n v="0"/>
    <s v="False"/>
    <x v="5"/>
    <n v="2"/>
    <n v="0.22"/>
    <n v="0.21210000000000001"/>
    <n v="0.51"/>
    <n v="0.28360000000000002"/>
    <n v="1"/>
    <n v="51"/>
    <n v="52"/>
  </r>
  <r>
    <n v="138"/>
    <x v="5"/>
    <n v="1"/>
    <n v="2011"/>
    <n v="1"/>
    <n v="0"/>
    <s v="False"/>
    <x v="5"/>
    <n v="2"/>
    <n v="0.2"/>
    <n v="0.19700000000000001"/>
    <n v="0.59"/>
    <n v="0.19400000000000001"/>
    <n v="4"/>
    <n v="19"/>
    <n v="23"/>
  </r>
  <r>
    <n v="139"/>
    <x v="6"/>
    <n v="1"/>
    <n v="2011"/>
    <n v="1"/>
    <n v="0"/>
    <s v="True"/>
    <x v="6"/>
    <n v="2"/>
    <n v="0.2"/>
    <n v="0.19700000000000001"/>
    <n v="0.64"/>
    <n v="0.19400000000000001"/>
    <n v="4"/>
    <n v="13"/>
    <n v="17"/>
  </r>
  <r>
    <n v="140"/>
    <x v="6"/>
    <n v="1"/>
    <n v="2011"/>
    <n v="1"/>
    <n v="0"/>
    <s v="True"/>
    <x v="6"/>
    <n v="2"/>
    <n v="0.2"/>
    <n v="0.19700000000000001"/>
    <n v="0.69"/>
    <n v="0.22389999999999999"/>
    <n v="2"/>
    <n v="5"/>
    <n v="7"/>
  </r>
  <r>
    <n v="141"/>
    <x v="6"/>
    <n v="1"/>
    <n v="2011"/>
    <n v="1"/>
    <n v="0"/>
    <s v="True"/>
    <x v="6"/>
    <n v="2"/>
    <n v="0.2"/>
    <n v="0.19700000000000001"/>
    <n v="0.69"/>
    <n v="0.22389999999999999"/>
    <n v="0"/>
    <n v="1"/>
    <n v="1"/>
  </r>
  <r>
    <n v="142"/>
    <x v="6"/>
    <n v="1"/>
    <n v="2011"/>
    <n v="1"/>
    <n v="0"/>
    <s v="True"/>
    <x v="6"/>
    <n v="2"/>
    <n v="0.2"/>
    <n v="0.21210000000000001"/>
    <n v="0.69"/>
    <n v="0.1343"/>
    <n v="0"/>
    <n v="1"/>
    <n v="1"/>
  </r>
  <r>
    <n v="143"/>
    <x v="6"/>
    <n v="1"/>
    <n v="2011"/>
    <n v="1"/>
    <n v="0"/>
    <s v="True"/>
    <x v="6"/>
    <n v="3"/>
    <n v="0.22"/>
    <n v="0.2727"/>
    <n v="0.55000000000000004"/>
    <n v="0"/>
    <n v="0"/>
    <n v="5"/>
    <n v="5"/>
  </r>
  <r>
    <n v="144"/>
    <x v="6"/>
    <n v="1"/>
    <n v="2011"/>
    <n v="1"/>
    <n v="0"/>
    <s v="True"/>
    <x v="6"/>
    <n v="2"/>
    <n v="0.2"/>
    <n v="0.2576"/>
    <n v="0.69"/>
    <n v="0"/>
    <n v="8"/>
    <n v="26"/>
    <n v="34"/>
  </r>
  <r>
    <n v="145"/>
    <x v="6"/>
    <n v="1"/>
    <n v="2011"/>
    <n v="1"/>
    <n v="0"/>
    <s v="True"/>
    <x v="6"/>
    <n v="1"/>
    <n v="0.2"/>
    <n v="0.21210000000000001"/>
    <n v="0.69"/>
    <n v="0.1343"/>
    <n v="8"/>
    <n v="76"/>
    <n v="84"/>
  </r>
  <r>
    <n v="146"/>
    <x v="6"/>
    <n v="1"/>
    <n v="2011"/>
    <n v="1"/>
    <n v="0"/>
    <s v="True"/>
    <x v="6"/>
    <n v="1"/>
    <n v="0.2"/>
    <n v="0.19700000000000001"/>
    <n v="0.51"/>
    <n v="0.25369999999999998"/>
    <n v="20"/>
    <n v="190"/>
    <n v="210"/>
  </r>
  <r>
    <n v="147"/>
    <x v="6"/>
    <n v="1"/>
    <n v="2011"/>
    <n v="1"/>
    <n v="0"/>
    <s v="True"/>
    <x v="6"/>
    <n v="1"/>
    <n v="0.2"/>
    <n v="0.18179999999999999"/>
    <n v="0.47"/>
    <n v="0.29849999999999999"/>
    <n v="9"/>
    <n v="125"/>
    <n v="134"/>
  </r>
  <r>
    <n v="148"/>
    <x v="6"/>
    <n v="1"/>
    <n v="2011"/>
    <n v="1"/>
    <n v="0"/>
    <s v="True"/>
    <x v="6"/>
    <n v="1"/>
    <n v="0.22"/>
    <n v="0.19700000000000001"/>
    <n v="0.37"/>
    <n v="0.32840000000000003"/>
    <n v="16"/>
    <n v="47"/>
    <n v="63"/>
  </r>
  <r>
    <n v="149"/>
    <x v="6"/>
    <n v="1"/>
    <n v="2011"/>
    <n v="1"/>
    <n v="0"/>
    <s v="True"/>
    <x v="6"/>
    <n v="2"/>
    <n v="0.2"/>
    <n v="0.19700000000000001"/>
    <n v="0.4"/>
    <n v="0.22389999999999999"/>
    <n v="19"/>
    <n v="48"/>
    <n v="67"/>
  </r>
  <r>
    <n v="150"/>
    <x v="6"/>
    <n v="1"/>
    <n v="2011"/>
    <n v="1"/>
    <n v="0"/>
    <s v="True"/>
    <x v="6"/>
    <n v="2"/>
    <n v="0.2"/>
    <n v="0.19700000000000001"/>
    <n v="0.37"/>
    <n v="0.25369999999999998"/>
    <n v="9"/>
    <n v="50"/>
    <n v="59"/>
  </r>
  <r>
    <n v="151"/>
    <x v="6"/>
    <n v="1"/>
    <n v="2011"/>
    <n v="1"/>
    <n v="0"/>
    <s v="True"/>
    <x v="6"/>
    <n v="2"/>
    <n v="0.2"/>
    <n v="0.18179999999999999"/>
    <n v="0.37"/>
    <n v="0.28360000000000002"/>
    <n v="9"/>
    <n v="64"/>
    <n v="73"/>
  </r>
  <r>
    <n v="152"/>
    <x v="6"/>
    <n v="1"/>
    <n v="2011"/>
    <n v="1"/>
    <n v="0"/>
    <s v="True"/>
    <x v="6"/>
    <n v="2"/>
    <n v="0.2"/>
    <n v="0.19700000000000001"/>
    <n v="0.4"/>
    <n v="0.25369999999999998"/>
    <n v="7"/>
    <n v="43"/>
    <n v="50"/>
  </r>
  <r>
    <n v="153"/>
    <x v="6"/>
    <n v="1"/>
    <n v="2011"/>
    <n v="1"/>
    <n v="0"/>
    <s v="True"/>
    <x v="6"/>
    <n v="2"/>
    <n v="0.2"/>
    <n v="0.21210000000000001"/>
    <n v="0.37"/>
    <n v="0.16420000000000001"/>
    <n v="9"/>
    <n v="63"/>
    <n v="72"/>
  </r>
  <r>
    <n v="154"/>
    <x v="6"/>
    <n v="1"/>
    <n v="2011"/>
    <n v="1"/>
    <n v="0"/>
    <s v="True"/>
    <x v="6"/>
    <n v="2"/>
    <n v="0.2"/>
    <n v="0.21210000000000001"/>
    <n v="0.37"/>
    <n v="0.16420000000000001"/>
    <n v="5"/>
    <n v="82"/>
    <n v="87"/>
  </r>
  <r>
    <n v="155"/>
    <x v="6"/>
    <n v="1"/>
    <n v="2011"/>
    <n v="1"/>
    <n v="0"/>
    <s v="True"/>
    <x v="6"/>
    <n v="2"/>
    <n v="0.2"/>
    <n v="0.2576"/>
    <n v="0.37"/>
    <n v="0"/>
    <n v="9"/>
    <n v="178"/>
    <n v="187"/>
  </r>
  <r>
    <n v="156"/>
    <x v="6"/>
    <n v="1"/>
    <n v="2011"/>
    <n v="1"/>
    <n v="0"/>
    <s v="True"/>
    <x v="6"/>
    <n v="1"/>
    <n v="0.2"/>
    <n v="0.2273"/>
    <n v="0.4"/>
    <n v="8.9599999999999999E-2"/>
    <n v="7"/>
    <n v="116"/>
    <n v="123"/>
  </r>
  <r>
    <n v="157"/>
    <x v="6"/>
    <n v="1"/>
    <n v="2011"/>
    <n v="1"/>
    <n v="0"/>
    <s v="True"/>
    <x v="6"/>
    <n v="1"/>
    <n v="0.16"/>
    <n v="0.19700000000000001"/>
    <n v="0.55000000000000004"/>
    <n v="8.9599999999999999E-2"/>
    <n v="3"/>
    <n v="92"/>
    <n v="95"/>
  </r>
  <r>
    <n v="158"/>
    <x v="6"/>
    <n v="1"/>
    <n v="2011"/>
    <n v="1"/>
    <n v="0"/>
    <s v="True"/>
    <x v="6"/>
    <n v="1"/>
    <n v="0.18"/>
    <n v="0.21210000000000001"/>
    <n v="0.47"/>
    <n v="0.1045"/>
    <n v="1"/>
    <n v="50"/>
    <n v="51"/>
  </r>
  <r>
    <n v="159"/>
    <x v="6"/>
    <n v="1"/>
    <n v="2011"/>
    <n v="1"/>
    <n v="0"/>
    <s v="True"/>
    <x v="6"/>
    <n v="1"/>
    <n v="0.18"/>
    <n v="0.19700000000000001"/>
    <n v="0.47"/>
    <n v="0.1343"/>
    <n v="0"/>
    <n v="39"/>
    <n v="39"/>
  </r>
  <r>
    <n v="160"/>
    <x v="6"/>
    <n v="1"/>
    <n v="2011"/>
    <n v="1"/>
    <n v="0"/>
    <s v="True"/>
    <x v="6"/>
    <n v="2"/>
    <n v="0.18"/>
    <n v="0.19700000000000001"/>
    <n v="0.43"/>
    <n v="0.16420000000000001"/>
    <n v="2"/>
    <n v="34"/>
    <n v="36"/>
  </r>
  <r>
    <n v="161"/>
    <x v="6"/>
    <n v="1"/>
    <n v="2011"/>
    <n v="1"/>
    <n v="0"/>
    <s v="True"/>
    <x v="6"/>
    <n v="2"/>
    <n v="0.18"/>
    <n v="0.19700000000000001"/>
    <n v="0.51"/>
    <n v="0.16420000000000001"/>
    <n v="1"/>
    <n v="14"/>
    <n v="15"/>
  </r>
  <r>
    <n v="162"/>
    <x v="7"/>
    <n v="1"/>
    <n v="2011"/>
    <n v="1"/>
    <n v="0"/>
    <s v="False"/>
    <x v="0"/>
    <n v="2"/>
    <n v="0.18"/>
    <n v="0.19700000000000001"/>
    <n v="0.51"/>
    <n v="0.16420000000000001"/>
    <n v="1"/>
    <n v="24"/>
    <n v="25"/>
  </r>
  <r>
    <n v="163"/>
    <x v="7"/>
    <n v="1"/>
    <n v="2011"/>
    <n v="1"/>
    <n v="0"/>
    <s v="False"/>
    <x v="0"/>
    <n v="2"/>
    <n v="0.18"/>
    <n v="0.21210000000000001"/>
    <n v="0.55000000000000004"/>
    <n v="8.9599999999999999E-2"/>
    <n v="1"/>
    <n v="15"/>
    <n v="16"/>
  </r>
  <r>
    <n v="164"/>
    <x v="7"/>
    <n v="1"/>
    <n v="2011"/>
    <n v="1"/>
    <n v="0"/>
    <s v="False"/>
    <x v="0"/>
    <n v="2"/>
    <n v="0.18"/>
    <n v="0.2424"/>
    <n v="0.55000000000000004"/>
    <n v="0"/>
    <n v="3"/>
    <n v="13"/>
    <n v="16"/>
  </r>
  <r>
    <n v="165"/>
    <x v="7"/>
    <n v="1"/>
    <n v="2011"/>
    <n v="1"/>
    <n v="0"/>
    <s v="False"/>
    <x v="0"/>
    <n v="3"/>
    <n v="0.18"/>
    <n v="0.19700000000000001"/>
    <n v="0.55000000000000004"/>
    <n v="0.16420000000000001"/>
    <n v="0"/>
    <n v="7"/>
    <n v="7"/>
  </r>
  <r>
    <n v="166"/>
    <x v="7"/>
    <n v="1"/>
    <n v="2011"/>
    <n v="1"/>
    <n v="0"/>
    <s v="False"/>
    <x v="0"/>
    <n v="3"/>
    <n v="0.18"/>
    <n v="0.19700000000000001"/>
    <n v="0.55000000000000004"/>
    <n v="0.16420000000000001"/>
    <n v="0"/>
    <n v="1"/>
    <n v="1"/>
  </r>
  <r>
    <n v="167"/>
    <x v="7"/>
    <n v="1"/>
    <n v="2011"/>
    <n v="1"/>
    <n v="0"/>
    <s v="False"/>
    <x v="0"/>
    <n v="2"/>
    <n v="0.16"/>
    <n v="0.16669999999999999"/>
    <n v="0.74"/>
    <n v="0.16420000000000001"/>
    <n v="0"/>
    <n v="5"/>
    <n v="5"/>
  </r>
  <r>
    <n v="168"/>
    <x v="7"/>
    <n v="1"/>
    <n v="2011"/>
    <n v="1"/>
    <n v="0"/>
    <s v="False"/>
    <x v="0"/>
    <n v="2"/>
    <n v="0.16"/>
    <n v="0.16669999999999999"/>
    <n v="0.74"/>
    <n v="0.16420000000000001"/>
    <n v="0"/>
    <n v="2"/>
    <n v="2"/>
  </r>
  <r>
    <n v="169"/>
    <x v="7"/>
    <n v="1"/>
    <n v="2011"/>
    <n v="1"/>
    <n v="0"/>
    <s v="False"/>
    <x v="0"/>
    <n v="2"/>
    <n v="0.16"/>
    <n v="0.18179999999999999"/>
    <n v="0.74"/>
    <n v="0.1045"/>
    <n v="1"/>
    <n v="8"/>
    <n v="9"/>
  </r>
  <r>
    <n v="170"/>
    <x v="7"/>
    <n v="1"/>
    <n v="2011"/>
    <n v="1"/>
    <n v="0"/>
    <s v="False"/>
    <x v="0"/>
    <n v="3"/>
    <n v="0.16"/>
    <n v="0.18179999999999999"/>
    <n v="0.93"/>
    <n v="0.1045"/>
    <n v="0"/>
    <n v="15"/>
    <n v="15"/>
  </r>
  <r>
    <n v="171"/>
    <x v="7"/>
    <n v="1"/>
    <n v="2011"/>
    <n v="1"/>
    <n v="0"/>
    <s v="False"/>
    <x v="0"/>
    <n v="3"/>
    <n v="0.16"/>
    <n v="0.18179999999999999"/>
    <n v="0.93"/>
    <n v="0.1045"/>
    <n v="0"/>
    <n v="20"/>
    <n v="20"/>
  </r>
  <r>
    <n v="172"/>
    <x v="7"/>
    <n v="1"/>
    <n v="2011"/>
    <n v="1"/>
    <n v="0"/>
    <s v="False"/>
    <x v="0"/>
    <n v="2"/>
    <n v="0.18"/>
    <n v="0.19700000000000001"/>
    <n v="0.8"/>
    <n v="0.16420000000000001"/>
    <n v="5"/>
    <n v="56"/>
    <n v="61"/>
  </r>
  <r>
    <n v="173"/>
    <x v="7"/>
    <n v="1"/>
    <n v="2011"/>
    <n v="1"/>
    <n v="0"/>
    <s v="False"/>
    <x v="0"/>
    <n v="2"/>
    <n v="0.2"/>
    <n v="0.18179999999999999"/>
    <n v="0.69"/>
    <n v="0.3881"/>
    <n v="2"/>
    <n v="60"/>
    <n v="62"/>
  </r>
  <r>
    <n v="174"/>
    <x v="7"/>
    <n v="1"/>
    <n v="2011"/>
    <n v="1"/>
    <n v="0"/>
    <s v="False"/>
    <x v="0"/>
    <n v="2"/>
    <n v="0.2"/>
    <n v="0.18179999999999999"/>
    <n v="0.59"/>
    <n v="0.35820000000000002"/>
    <n v="8"/>
    <n v="90"/>
    <n v="98"/>
  </r>
  <r>
    <n v="175"/>
    <x v="7"/>
    <n v="1"/>
    <n v="2011"/>
    <n v="1"/>
    <n v="0"/>
    <s v="False"/>
    <x v="0"/>
    <n v="1"/>
    <n v="0.2"/>
    <n v="0.18179999999999999"/>
    <n v="0.44"/>
    <n v="0.32840000000000003"/>
    <n v="7"/>
    <n v="95"/>
    <n v="102"/>
  </r>
  <r>
    <n v="176"/>
    <x v="7"/>
    <n v="1"/>
    <n v="2011"/>
    <n v="1"/>
    <n v="0"/>
    <s v="False"/>
    <x v="0"/>
    <n v="1"/>
    <n v="0.2"/>
    <n v="0.16669999999999999"/>
    <n v="0.32"/>
    <n v="0.49249999999999999"/>
    <n v="12"/>
    <n v="83"/>
    <n v="95"/>
  </r>
  <r>
    <n v="177"/>
    <x v="7"/>
    <n v="1"/>
    <n v="2011"/>
    <n v="1"/>
    <n v="0"/>
    <s v="False"/>
    <x v="0"/>
    <n v="1"/>
    <n v="0.2"/>
    <n v="0.16669999999999999"/>
    <n v="0.32"/>
    <n v="0.44779999999999998"/>
    <n v="5"/>
    <n v="69"/>
    <n v="74"/>
  </r>
  <r>
    <n v="178"/>
    <x v="7"/>
    <n v="1"/>
    <n v="2011"/>
    <n v="1"/>
    <n v="0"/>
    <s v="False"/>
    <x v="0"/>
    <n v="1"/>
    <n v="0.18"/>
    <n v="0.13639999999999999"/>
    <n v="0.28999999999999998"/>
    <n v="0.44779999999999998"/>
    <n v="8"/>
    <n v="68"/>
    <n v="76"/>
  </r>
  <r>
    <n v="179"/>
    <x v="7"/>
    <n v="1"/>
    <n v="2011"/>
    <n v="1"/>
    <n v="0"/>
    <s v="False"/>
    <x v="0"/>
    <n v="1"/>
    <n v="0.16"/>
    <n v="0.1212"/>
    <n v="0.37"/>
    <n v="0.55220000000000002"/>
    <n v="5"/>
    <n v="64"/>
    <n v="69"/>
  </r>
  <r>
    <n v="180"/>
    <x v="7"/>
    <n v="1"/>
    <n v="2011"/>
    <n v="1"/>
    <n v="0"/>
    <s v="False"/>
    <x v="0"/>
    <n v="1"/>
    <n v="0.14000000000000001"/>
    <n v="0.1212"/>
    <n v="0.39"/>
    <n v="0.29849999999999999"/>
    <n v="3"/>
    <n v="52"/>
    <n v="55"/>
  </r>
  <r>
    <n v="181"/>
    <x v="7"/>
    <n v="1"/>
    <n v="2011"/>
    <n v="1"/>
    <n v="0"/>
    <s v="False"/>
    <x v="0"/>
    <n v="1"/>
    <n v="0.14000000000000001"/>
    <n v="0.1212"/>
    <n v="0.36"/>
    <n v="0.25369999999999998"/>
    <n v="4"/>
    <n v="26"/>
    <n v="30"/>
  </r>
  <r>
    <n v="182"/>
    <x v="7"/>
    <n v="1"/>
    <n v="2011"/>
    <n v="1"/>
    <n v="0"/>
    <s v="False"/>
    <x v="0"/>
    <n v="1"/>
    <n v="0.12"/>
    <n v="0.1212"/>
    <n v="0.36"/>
    <n v="0.25369999999999998"/>
    <n v="0"/>
    <n v="28"/>
    <n v="28"/>
  </r>
  <r>
    <n v="183"/>
    <x v="7"/>
    <n v="1"/>
    <n v="2011"/>
    <n v="1"/>
    <n v="0"/>
    <s v="False"/>
    <x v="0"/>
    <n v="1"/>
    <n v="0.12"/>
    <n v="0.1061"/>
    <n v="0.39"/>
    <n v="0.35820000000000002"/>
    <n v="2"/>
    <n v="35"/>
    <n v="37"/>
  </r>
  <r>
    <n v="184"/>
    <x v="7"/>
    <n v="1"/>
    <n v="2011"/>
    <n v="1"/>
    <n v="0"/>
    <s v="False"/>
    <x v="0"/>
    <n v="1"/>
    <n v="0.12"/>
    <n v="0.1061"/>
    <n v="0.36"/>
    <n v="0.3881"/>
    <n v="1"/>
    <n v="33"/>
    <n v="34"/>
  </r>
  <r>
    <n v="185"/>
    <x v="7"/>
    <n v="1"/>
    <n v="2011"/>
    <n v="1"/>
    <n v="0"/>
    <s v="False"/>
    <x v="0"/>
    <n v="1"/>
    <n v="0.1"/>
    <n v="6.0600000000000001E-2"/>
    <n v="0.39"/>
    <n v="0.44779999999999998"/>
    <n v="0"/>
    <n v="22"/>
    <n v="22"/>
  </r>
  <r>
    <n v="186"/>
    <x v="8"/>
    <n v="1"/>
    <n v="2011"/>
    <n v="1"/>
    <n v="0"/>
    <s v="False"/>
    <x v="1"/>
    <n v="1"/>
    <n v="0.1"/>
    <n v="7.5800000000000006E-2"/>
    <n v="0.42"/>
    <n v="0.3881"/>
    <n v="1"/>
    <n v="24"/>
    <n v="25"/>
  </r>
  <r>
    <n v="187"/>
    <x v="8"/>
    <n v="1"/>
    <n v="2011"/>
    <n v="1"/>
    <n v="0"/>
    <s v="False"/>
    <x v="1"/>
    <n v="1"/>
    <n v="0.1"/>
    <n v="6.0600000000000001E-2"/>
    <n v="0.42"/>
    <n v="0.4627"/>
    <n v="0"/>
    <n v="12"/>
    <n v="12"/>
  </r>
  <r>
    <n v="188"/>
    <x v="8"/>
    <n v="1"/>
    <n v="2011"/>
    <n v="1"/>
    <n v="0"/>
    <s v="False"/>
    <x v="1"/>
    <n v="1"/>
    <n v="0.1"/>
    <n v="6.0600000000000001E-2"/>
    <n v="0.46"/>
    <n v="0.4627"/>
    <n v="0"/>
    <n v="11"/>
    <n v="11"/>
  </r>
  <r>
    <n v="189"/>
    <x v="8"/>
    <n v="1"/>
    <n v="2011"/>
    <n v="1"/>
    <n v="0"/>
    <s v="False"/>
    <x v="1"/>
    <n v="1"/>
    <n v="0.1"/>
    <n v="7.5800000000000006E-2"/>
    <n v="0.46"/>
    <n v="0.41789999999999999"/>
    <n v="0"/>
    <n v="4"/>
    <n v="4"/>
  </r>
  <r>
    <n v="190"/>
    <x v="8"/>
    <n v="1"/>
    <n v="2011"/>
    <n v="1"/>
    <n v="0"/>
    <s v="False"/>
    <x v="1"/>
    <n v="1"/>
    <n v="0.08"/>
    <n v="9.0899999999999995E-2"/>
    <n v="0.53"/>
    <n v="0.19400000000000001"/>
    <n v="0"/>
    <n v="1"/>
    <n v="1"/>
  </r>
  <r>
    <n v="191"/>
    <x v="8"/>
    <n v="1"/>
    <n v="2011"/>
    <n v="1"/>
    <n v="0"/>
    <s v="False"/>
    <x v="1"/>
    <n v="1"/>
    <n v="0.08"/>
    <n v="9.0899999999999995E-2"/>
    <n v="0.53"/>
    <n v="0.19400000000000001"/>
    <n v="0"/>
    <n v="1"/>
    <n v="1"/>
  </r>
  <r>
    <n v="192"/>
    <x v="8"/>
    <n v="1"/>
    <n v="2011"/>
    <n v="1"/>
    <n v="0"/>
    <s v="False"/>
    <x v="1"/>
    <n v="1"/>
    <n v="0.1"/>
    <n v="9.0899999999999995E-2"/>
    <n v="0.49"/>
    <n v="0.28360000000000002"/>
    <n v="0"/>
    <n v="1"/>
    <n v="1"/>
  </r>
  <r>
    <n v="193"/>
    <x v="8"/>
    <n v="1"/>
    <n v="2011"/>
    <n v="1"/>
    <n v="0"/>
    <s v="False"/>
    <x v="1"/>
    <n v="1"/>
    <n v="0.08"/>
    <n v="9.0899999999999995E-2"/>
    <n v="0.53"/>
    <n v="0.19400000000000001"/>
    <n v="1"/>
    <n v="5"/>
    <n v="6"/>
  </r>
  <r>
    <n v="194"/>
    <x v="8"/>
    <n v="1"/>
    <n v="2011"/>
    <n v="1"/>
    <n v="0"/>
    <s v="False"/>
    <x v="1"/>
    <n v="1"/>
    <n v="0.1"/>
    <n v="9.0899999999999995E-2"/>
    <n v="0.49"/>
    <n v="0.28360000000000002"/>
    <n v="0"/>
    <n v="10"/>
    <n v="10"/>
  </r>
  <r>
    <n v="195"/>
    <x v="8"/>
    <n v="1"/>
    <n v="2011"/>
    <n v="1"/>
    <n v="0"/>
    <s v="False"/>
    <x v="1"/>
    <n v="1"/>
    <n v="0.12"/>
    <n v="7.5800000000000006E-2"/>
    <n v="0.46"/>
    <n v="0.52239999999999998"/>
    <n v="0"/>
    <n v="19"/>
    <n v="19"/>
  </r>
  <r>
    <n v="196"/>
    <x v="8"/>
    <n v="1"/>
    <n v="2011"/>
    <n v="1"/>
    <n v="0"/>
    <s v="False"/>
    <x v="1"/>
    <n v="1"/>
    <n v="0.14000000000000001"/>
    <n v="0.1061"/>
    <n v="0.43"/>
    <n v="0.3881"/>
    <n v="0"/>
    <n v="49"/>
    <n v="49"/>
  </r>
  <r>
    <n v="197"/>
    <x v="8"/>
    <n v="1"/>
    <n v="2011"/>
    <n v="1"/>
    <n v="0"/>
    <s v="False"/>
    <x v="1"/>
    <n v="1"/>
    <n v="0.16"/>
    <n v="0.1212"/>
    <n v="0.4"/>
    <n v="0.52239999999999998"/>
    <n v="2"/>
    <n v="47"/>
    <n v="49"/>
  </r>
  <r>
    <n v="198"/>
    <x v="8"/>
    <n v="1"/>
    <n v="2011"/>
    <n v="1"/>
    <n v="0"/>
    <s v="False"/>
    <x v="1"/>
    <n v="1"/>
    <n v="0.18"/>
    <n v="0.13639999999999999"/>
    <n v="0.37"/>
    <n v="0.44779999999999998"/>
    <n v="4"/>
    <n v="79"/>
    <n v="83"/>
  </r>
  <r>
    <n v="199"/>
    <x v="8"/>
    <n v="1"/>
    <n v="2011"/>
    <n v="1"/>
    <n v="0"/>
    <s v="False"/>
    <x v="1"/>
    <n v="1"/>
    <n v="0.2"/>
    <n v="0.16669999999999999"/>
    <n v="0.34"/>
    <n v="0.44779999999999998"/>
    <n v="6"/>
    <n v="69"/>
    <n v="75"/>
  </r>
  <r>
    <n v="200"/>
    <x v="8"/>
    <n v="1"/>
    <n v="2011"/>
    <n v="1"/>
    <n v="0"/>
    <s v="False"/>
    <x v="1"/>
    <n v="1"/>
    <n v="0.22"/>
    <n v="0.18179999999999999"/>
    <n v="0.32"/>
    <n v="0.4627"/>
    <n v="8"/>
    <n v="64"/>
    <n v="72"/>
  </r>
  <r>
    <n v="201"/>
    <x v="8"/>
    <n v="1"/>
    <n v="2011"/>
    <n v="1"/>
    <n v="0"/>
    <s v="False"/>
    <x v="1"/>
    <n v="1"/>
    <n v="0.22"/>
    <n v="0.19700000000000001"/>
    <n v="0.35"/>
    <n v="0.35820000000000002"/>
    <n v="5"/>
    <n v="77"/>
    <n v="82"/>
  </r>
  <r>
    <n v="202"/>
    <x v="8"/>
    <n v="1"/>
    <n v="2011"/>
    <n v="1"/>
    <n v="0"/>
    <s v="False"/>
    <x v="1"/>
    <n v="1"/>
    <n v="0.2"/>
    <n v="0.16669999999999999"/>
    <n v="0.34"/>
    <n v="0.44779999999999998"/>
    <n v="13"/>
    <n v="79"/>
    <n v="92"/>
  </r>
  <r>
    <n v="203"/>
    <x v="8"/>
    <n v="1"/>
    <n v="2011"/>
    <n v="1"/>
    <n v="0"/>
    <s v="False"/>
    <x v="1"/>
    <n v="1"/>
    <n v="0.18"/>
    <n v="0.1515"/>
    <n v="0.37"/>
    <n v="0.3881"/>
    <n v="3"/>
    <n v="59"/>
    <n v="62"/>
  </r>
  <r>
    <n v="204"/>
    <x v="8"/>
    <n v="1"/>
    <n v="2011"/>
    <n v="1"/>
    <n v="0"/>
    <s v="False"/>
    <x v="1"/>
    <n v="1"/>
    <n v="0.16"/>
    <n v="0.13639999999999999"/>
    <n v="0.4"/>
    <n v="0.32840000000000003"/>
    <n v="4"/>
    <n v="44"/>
    <n v="48"/>
  </r>
  <r>
    <n v="205"/>
    <x v="8"/>
    <n v="1"/>
    <n v="2011"/>
    <n v="1"/>
    <n v="0"/>
    <s v="False"/>
    <x v="1"/>
    <n v="1"/>
    <n v="0.16"/>
    <n v="0.13639999999999999"/>
    <n v="0.43"/>
    <n v="0.32840000000000003"/>
    <n v="1"/>
    <n v="40"/>
    <n v="41"/>
  </r>
  <r>
    <n v="206"/>
    <x v="8"/>
    <n v="1"/>
    <n v="2011"/>
    <n v="1"/>
    <n v="0"/>
    <s v="False"/>
    <x v="1"/>
    <n v="1"/>
    <n v="0.14000000000000001"/>
    <n v="0.1212"/>
    <n v="0.46"/>
    <n v="0.25369999999999998"/>
    <n v="0"/>
    <n v="38"/>
    <n v="38"/>
  </r>
  <r>
    <n v="207"/>
    <x v="8"/>
    <n v="1"/>
    <n v="2011"/>
    <n v="1"/>
    <n v="0"/>
    <s v="False"/>
    <x v="1"/>
    <n v="1"/>
    <n v="0.14000000000000001"/>
    <n v="0.1061"/>
    <n v="0.46"/>
    <n v="0.41789999999999999"/>
    <n v="1"/>
    <n v="19"/>
    <n v="20"/>
  </r>
  <r>
    <n v="208"/>
    <x v="8"/>
    <n v="1"/>
    <n v="2011"/>
    <n v="1"/>
    <n v="0"/>
    <s v="False"/>
    <x v="1"/>
    <n v="1"/>
    <n v="0.14000000000000001"/>
    <n v="0.1212"/>
    <n v="0.46"/>
    <n v="0.29849999999999999"/>
    <n v="5"/>
    <n v="10"/>
    <n v="15"/>
  </r>
  <r>
    <n v="209"/>
    <x v="8"/>
    <n v="1"/>
    <n v="2011"/>
    <n v="1"/>
    <n v="0"/>
    <s v="False"/>
    <x v="1"/>
    <n v="1"/>
    <n v="0.12"/>
    <n v="0.13639999999999999"/>
    <n v="0.5"/>
    <n v="0.19400000000000001"/>
    <n v="0"/>
    <n v="6"/>
    <n v="6"/>
  </r>
  <r>
    <n v="210"/>
    <x v="9"/>
    <n v="1"/>
    <n v="2011"/>
    <n v="1"/>
    <n v="0"/>
    <s v="False"/>
    <x v="2"/>
    <n v="1"/>
    <n v="0.12"/>
    <n v="0.1212"/>
    <n v="0.5"/>
    <n v="0.28360000000000002"/>
    <n v="2"/>
    <n v="3"/>
    <n v="5"/>
  </r>
  <r>
    <n v="211"/>
    <x v="9"/>
    <n v="1"/>
    <n v="2011"/>
    <n v="1"/>
    <n v="0"/>
    <s v="False"/>
    <x v="2"/>
    <n v="1"/>
    <n v="0.12"/>
    <n v="0.1212"/>
    <n v="0.5"/>
    <n v="0.28360000000000002"/>
    <n v="1"/>
    <n v="0"/>
    <n v="1"/>
  </r>
  <r>
    <n v="212"/>
    <x v="9"/>
    <n v="1"/>
    <n v="2011"/>
    <n v="1"/>
    <n v="0"/>
    <s v="False"/>
    <x v="2"/>
    <n v="1"/>
    <n v="0.12"/>
    <n v="0.1212"/>
    <n v="0.5"/>
    <n v="0.22389999999999999"/>
    <n v="0"/>
    <n v="3"/>
    <n v="3"/>
  </r>
  <r>
    <n v="213"/>
    <x v="9"/>
    <n v="1"/>
    <n v="2011"/>
    <n v="1"/>
    <n v="0"/>
    <s v="False"/>
    <x v="2"/>
    <n v="1"/>
    <n v="0.12"/>
    <n v="0.1212"/>
    <n v="0.5"/>
    <n v="0.22389999999999999"/>
    <n v="0"/>
    <n v="1"/>
    <n v="1"/>
  </r>
  <r>
    <n v="214"/>
    <x v="9"/>
    <n v="1"/>
    <n v="2011"/>
    <n v="1"/>
    <n v="0"/>
    <s v="False"/>
    <x v="2"/>
    <n v="1"/>
    <n v="0.1"/>
    <n v="0.1212"/>
    <n v="0.54"/>
    <n v="0.1343"/>
    <n v="1"/>
    <n v="2"/>
    <n v="3"/>
  </r>
  <r>
    <n v="215"/>
    <x v="9"/>
    <n v="1"/>
    <n v="2011"/>
    <n v="1"/>
    <n v="0"/>
    <s v="False"/>
    <x v="2"/>
    <n v="1"/>
    <n v="0.1"/>
    <n v="0.1061"/>
    <n v="0.54"/>
    <n v="0.25369999999999998"/>
    <n v="0"/>
    <n v="3"/>
    <n v="3"/>
  </r>
  <r>
    <n v="216"/>
    <x v="9"/>
    <n v="1"/>
    <n v="2011"/>
    <n v="1"/>
    <n v="0"/>
    <s v="False"/>
    <x v="2"/>
    <n v="1"/>
    <n v="0.12"/>
    <n v="0.1212"/>
    <n v="0.5"/>
    <n v="0.28360000000000002"/>
    <n v="0"/>
    <n v="31"/>
    <n v="31"/>
  </r>
  <r>
    <n v="217"/>
    <x v="9"/>
    <n v="1"/>
    <n v="2011"/>
    <n v="1"/>
    <n v="0"/>
    <s v="False"/>
    <x v="2"/>
    <n v="1"/>
    <n v="0.12"/>
    <n v="0.1212"/>
    <n v="0.5"/>
    <n v="0.22389999999999999"/>
    <n v="2"/>
    <n v="75"/>
    <n v="77"/>
  </r>
  <r>
    <n v="218"/>
    <x v="9"/>
    <n v="1"/>
    <n v="2011"/>
    <n v="1"/>
    <n v="0"/>
    <s v="False"/>
    <x v="2"/>
    <n v="2"/>
    <n v="0.12"/>
    <n v="0.1212"/>
    <n v="0.5"/>
    <n v="0.28360000000000002"/>
    <n v="4"/>
    <n v="184"/>
    <n v="188"/>
  </r>
  <r>
    <n v="219"/>
    <x v="9"/>
    <n v="1"/>
    <n v="2011"/>
    <n v="1"/>
    <n v="0"/>
    <s v="False"/>
    <x v="2"/>
    <n v="2"/>
    <n v="0.14000000000000001"/>
    <n v="0.1212"/>
    <n v="0.5"/>
    <n v="0.25369999999999998"/>
    <n v="2"/>
    <n v="92"/>
    <n v="94"/>
  </r>
  <r>
    <n v="220"/>
    <x v="9"/>
    <n v="1"/>
    <n v="2011"/>
    <n v="1"/>
    <n v="0"/>
    <s v="False"/>
    <x v="2"/>
    <n v="2"/>
    <n v="0.14000000000000001"/>
    <n v="0.1212"/>
    <n v="0.5"/>
    <n v="0.29849999999999999"/>
    <n v="0"/>
    <n v="31"/>
    <n v="31"/>
  </r>
  <r>
    <n v="221"/>
    <x v="9"/>
    <n v="1"/>
    <n v="2011"/>
    <n v="1"/>
    <n v="0"/>
    <s v="False"/>
    <x v="2"/>
    <n v="2"/>
    <n v="0.16"/>
    <n v="0.13639999999999999"/>
    <n v="0.47"/>
    <n v="0.28360000000000002"/>
    <n v="2"/>
    <n v="28"/>
    <n v="30"/>
  </r>
  <r>
    <n v="222"/>
    <x v="9"/>
    <n v="1"/>
    <n v="2011"/>
    <n v="1"/>
    <n v="0"/>
    <s v="False"/>
    <x v="2"/>
    <n v="2"/>
    <n v="0.2"/>
    <n v="0.18179999999999999"/>
    <n v="0.4"/>
    <n v="0.28360000000000002"/>
    <n v="5"/>
    <n v="47"/>
    <n v="52"/>
  </r>
  <r>
    <n v="223"/>
    <x v="9"/>
    <n v="1"/>
    <n v="2011"/>
    <n v="1"/>
    <n v="0"/>
    <s v="False"/>
    <x v="2"/>
    <n v="2"/>
    <n v="0.2"/>
    <n v="0.18179999999999999"/>
    <n v="0.4"/>
    <n v="0.28360000000000002"/>
    <n v="4"/>
    <n v="50"/>
    <n v="54"/>
  </r>
  <r>
    <n v="224"/>
    <x v="9"/>
    <n v="1"/>
    <n v="2011"/>
    <n v="1"/>
    <n v="0"/>
    <s v="False"/>
    <x v="2"/>
    <n v="2"/>
    <n v="0.2"/>
    <n v="0.19700000000000001"/>
    <n v="0.4"/>
    <n v="0.22389999999999999"/>
    <n v="0"/>
    <n v="47"/>
    <n v="47"/>
  </r>
  <r>
    <n v="225"/>
    <x v="9"/>
    <n v="1"/>
    <n v="2011"/>
    <n v="1"/>
    <n v="0"/>
    <s v="False"/>
    <x v="2"/>
    <n v="2"/>
    <n v="0.2"/>
    <n v="0.19700000000000001"/>
    <n v="0.4"/>
    <n v="0.22389999999999999"/>
    <n v="2"/>
    <n v="43"/>
    <n v="45"/>
  </r>
  <r>
    <n v="226"/>
    <x v="9"/>
    <n v="1"/>
    <n v="2011"/>
    <n v="1"/>
    <n v="0"/>
    <s v="False"/>
    <x v="2"/>
    <n v="1"/>
    <n v="0.2"/>
    <n v="0.21210000000000001"/>
    <n v="0.4"/>
    <n v="0.1343"/>
    <n v="4"/>
    <n v="70"/>
    <n v="74"/>
  </r>
  <r>
    <n v="227"/>
    <x v="9"/>
    <n v="1"/>
    <n v="2011"/>
    <n v="1"/>
    <n v="0"/>
    <s v="False"/>
    <x v="2"/>
    <n v="1"/>
    <n v="0.2"/>
    <n v="0.2273"/>
    <n v="0.4"/>
    <n v="0.1045"/>
    <n v="4"/>
    <n v="174"/>
    <n v="178"/>
  </r>
  <r>
    <n v="228"/>
    <x v="9"/>
    <n v="1"/>
    <n v="2011"/>
    <n v="1"/>
    <n v="0"/>
    <s v="False"/>
    <x v="2"/>
    <n v="1"/>
    <n v="0.2"/>
    <n v="0.19700000000000001"/>
    <n v="0.4"/>
    <n v="0.22389999999999999"/>
    <n v="1"/>
    <n v="154"/>
    <n v="155"/>
  </r>
  <r>
    <n v="229"/>
    <x v="9"/>
    <n v="1"/>
    <n v="2011"/>
    <n v="1"/>
    <n v="0"/>
    <s v="False"/>
    <x v="2"/>
    <n v="1"/>
    <n v="0.16"/>
    <n v="0.16669999999999999"/>
    <n v="0.47"/>
    <n v="0.16420000000000001"/>
    <n v="3"/>
    <n v="92"/>
    <n v="95"/>
  </r>
  <r>
    <n v="230"/>
    <x v="9"/>
    <n v="1"/>
    <n v="2011"/>
    <n v="1"/>
    <n v="0"/>
    <s v="False"/>
    <x v="2"/>
    <n v="1"/>
    <n v="0.16"/>
    <n v="0.16669999999999999"/>
    <n v="0.5"/>
    <n v="0.16420000000000001"/>
    <n v="1"/>
    <n v="73"/>
    <n v="74"/>
  </r>
  <r>
    <n v="231"/>
    <x v="9"/>
    <n v="1"/>
    <n v="2011"/>
    <n v="1"/>
    <n v="0"/>
    <s v="False"/>
    <x v="2"/>
    <n v="1"/>
    <n v="0.14000000000000001"/>
    <n v="0.13639999999999999"/>
    <n v="0.59"/>
    <n v="0.19400000000000001"/>
    <n v="1"/>
    <n v="37"/>
    <n v="38"/>
  </r>
  <r>
    <n v="232"/>
    <x v="9"/>
    <n v="1"/>
    <n v="2011"/>
    <n v="1"/>
    <n v="0"/>
    <s v="False"/>
    <x v="2"/>
    <n v="1"/>
    <n v="0.14000000000000001"/>
    <n v="0.1515"/>
    <n v="0.59"/>
    <n v="0.16420000000000001"/>
    <n v="2"/>
    <n v="22"/>
    <n v="24"/>
  </r>
  <r>
    <n v="233"/>
    <x v="9"/>
    <n v="1"/>
    <n v="2011"/>
    <n v="1"/>
    <n v="0"/>
    <s v="False"/>
    <x v="2"/>
    <n v="1"/>
    <n v="0.14000000000000001"/>
    <n v="0.1515"/>
    <n v="0.59"/>
    <n v="0.16420000000000001"/>
    <n v="0"/>
    <n v="18"/>
    <n v="18"/>
  </r>
  <r>
    <n v="234"/>
    <x v="10"/>
    <n v="1"/>
    <n v="2011"/>
    <n v="1"/>
    <n v="0"/>
    <s v="False"/>
    <x v="3"/>
    <n v="1"/>
    <n v="0.14000000000000001"/>
    <n v="0.16669999999999999"/>
    <n v="0.59"/>
    <n v="0.1045"/>
    <n v="2"/>
    <n v="10"/>
    <n v="12"/>
  </r>
  <r>
    <n v="235"/>
    <x v="10"/>
    <n v="1"/>
    <n v="2011"/>
    <n v="1"/>
    <n v="0"/>
    <s v="False"/>
    <x v="3"/>
    <n v="1"/>
    <n v="0.14000000000000001"/>
    <n v="0.1515"/>
    <n v="0.59"/>
    <n v="0.16420000000000001"/>
    <n v="0"/>
    <n v="3"/>
    <n v="3"/>
  </r>
  <r>
    <n v="236"/>
    <x v="10"/>
    <n v="1"/>
    <n v="2011"/>
    <n v="1"/>
    <n v="0"/>
    <s v="False"/>
    <x v="3"/>
    <n v="2"/>
    <n v="0.16"/>
    <n v="0.1515"/>
    <n v="0.55000000000000004"/>
    <n v="0.19400000000000001"/>
    <n v="0"/>
    <n v="3"/>
    <n v="3"/>
  </r>
  <r>
    <n v="237"/>
    <x v="10"/>
    <n v="1"/>
    <n v="2011"/>
    <n v="1"/>
    <n v="0"/>
    <s v="False"/>
    <x v="3"/>
    <n v="2"/>
    <n v="0.16"/>
    <n v="0.18179999999999999"/>
    <n v="0.55000000000000004"/>
    <n v="0.1343"/>
    <n v="0"/>
    <n v="6"/>
    <n v="6"/>
  </r>
  <r>
    <n v="238"/>
    <x v="10"/>
    <n v="1"/>
    <n v="2011"/>
    <n v="1"/>
    <n v="0"/>
    <s v="False"/>
    <x v="3"/>
    <n v="2"/>
    <n v="0.16"/>
    <n v="0.18179999999999999"/>
    <n v="0.55000000000000004"/>
    <n v="0.1343"/>
    <n v="0"/>
    <n v="27"/>
    <n v="27"/>
  </r>
  <r>
    <n v="239"/>
    <x v="10"/>
    <n v="1"/>
    <n v="2011"/>
    <n v="1"/>
    <n v="0"/>
    <s v="False"/>
    <x v="3"/>
    <n v="2"/>
    <n v="0.16"/>
    <n v="0.2273"/>
    <n v="0.55000000000000004"/>
    <n v="0"/>
    <n v="2"/>
    <n v="97"/>
    <n v="99"/>
  </r>
  <r>
    <n v="240"/>
    <x v="10"/>
    <n v="1"/>
    <n v="2011"/>
    <n v="1"/>
    <n v="0"/>
    <s v="False"/>
    <x v="3"/>
    <n v="2"/>
    <n v="0.18"/>
    <n v="0.21210000000000001"/>
    <n v="0.51"/>
    <n v="8.9599999999999999E-2"/>
    <n v="3"/>
    <n v="214"/>
    <n v="217"/>
  </r>
  <r>
    <n v="241"/>
    <x v="10"/>
    <n v="1"/>
    <n v="2011"/>
    <n v="1"/>
    <n v="0"/>
    <s v="False"/>
    <x v="3"/>
    <n v="2"/>
    <n v="0.18"/>
    <n v="0.19700000000000001"/>
    <n v="0.51"/>
    <n v="0.16420000000000001"/>
    <n v="3"/>
    <n v="127"/>
    <n v="130"/>
  </r>
  <r>
    <n v="242"/>
    <x v="10"/>
    <n v="1"/>
    <n v="2011"/>
    <n v="1"/>
    <n v="0"/>
    <s v="False"/>
    <x v="3"/>
    <n v="2"/>
    <n v="0.2"/>
    <n v="0.21210000000000001"/>
    <n v="0.51"/>
    <n v="0.16420000000000001"/>
    <n v="3"/>
    <n v="51"/>
    <n v="54"/>
  </r>
  <r>
    <n v="243"/>
    <x v="10"/>
    <n v="1"/>
    <n v="2011"/>
    <n v="1"/>
    <n v="0"/>
    <s v="False"/>
    <x v="3"/>
    <n v="2"/>
    <n v="0.2"/>
    <n v="0.21210000000000001"/>
    <n v="0.47"/>
    <n v="0.1343"/>
    <n v="4"/>
    <n v="31"/>
    <n v="35"/>
  </r>
  <r>
    <n v="244"/>
    <x v="10"/>
    <n v="1"/>
    <n v="2011"/>
    <n v="1"/>
    <n v="0"/>
    <s v="False"/>
    <x v="3"/>
    <n v="2"/>
    <n v="0.2"/>
    <n v="0.2273"/>
    <n v="0.51"/>
    <n v="0.1045"/>
    <n v="2"/>
    <n v="55"/>
    <n v="57"/>
  </r>
  <r>
    <n v="245"/>
    <x v="10"/>
    <n v="1"/>
    <n v="2011"/>
    <n v="1"/>
    <n v="0"/>
    <s v="False"/>
    <x v="3"/>
    <n v="2"/>
    <n v="0.2"/>
    <n v="0.2273"/>
    <n v="0.59"/>
    <n v="8.9599999999999999E-2"/>
    <n v="6"/>
    <n v="46"/>
    <n v="52"/>
  </r>
  <r>
    <n v="246"/>
    <x v="10"/>
    <n v="1"/>
    <n v="2011"/>
    <n v="1"/>
    <n v="0"/>
    <s v="False"/>
    <x v="3"/>
    <n v="2"/>
    <n v="0.2"/>
    <n v="0.2273"/>
    <n v="0.59"/>
    <n v="8.9599999999999999E-2"/>
    <n v="3"/>
    <n v="60"/>
    <n v="63"/>
  </r>
  <r>
    <n v="247"/>
    <x v="10"/>
    <n v="1"/>
    <n v="2011"/>
    <n v="1"/>
    <n v="0"/>
    <s v="False"/>
    <x v="3"/>
    <n v="2"/>
    <n v="0.16"/>
    <n v="0.19700000000000001"/>
    <n v="0.8"/>
    <n v="8.9599999999999999E-2"/>
    <n v="2"/>
    <n v="45"/>
    <n v="47"/>
  </r>
  <r>
    <n v="248"/>
    <x v="10"/>
    <n v="1"/>
    <n v="2011"/>
    <n v="1"/>
    <n v="0"/>
    <s v="False"/>
    <x v="3"/>
    <n v="2"/>
    <n v="0.16"/>
    <n v="0.1515"/>
    <n v="0.86"/>
    <n v="0.22389999999999999"/>
    <n v="4"/>
    <n v="72"/>
    <n v="76"/>
  </r>
  <r>
    <n v="249"/>
    <x v="10"/>
    <n v="1"/>
    <n v="2011"/>
    <n v="1"/>
    <n v="0"/>
    <s v="False"/>
    <x v="3"/>
    <n v="2"/>
    <n v="0.16"/>
    <n v="0.1515"/>
    <n v="0.86"/>
    <n v="0.22389999999999999"/>
    <n v="6"/>
    <n v="130"/>
    <n v="136"/>
  </r>
  <r>
    <n v="250"/>
    <x v="10"/>
    <n v="1"/>
    <n v="2011"/>
    <n v="1"/>
    <n v="0"/>
    <s v="False"/>
    <x v="3"/>
    <n v="3"/>
    <n v="0.16"/>
    <n v="0.18179999999999999"/>
    <n v="0.93"/>
    <n v="0.1045"/>
    <n v="1"/>
    <n v="94"/>
    <n v="95"/>
  </r>
  <r>
    <n v="251"/>
    <x v="10"/>
    <n v="1"/>
    <n v="2011"/>
    <n v="1"/>
    <n v="0"/>
    <s v="False"/>
    <x v="3"/>
    <n v="3"/>
    <n v="0.16"/>
    <n v="0.2273"/>
    <n v="0.93"/>
    <n v="0"/>
    <n v="0"/>
    <n v="51"/>
    <n v="51"/>
  </r>
  <r>
    <n v="252"/>
    <x v="10"/>
    <n v="1"/>
    <n v="2011"/>
    <n v="1"/>
    <n v="0"/>
    <s v="False"/>
    <x v="3"/>
    <n v="3"/>
    <n v="0.16"/>
    <n v="0.1515"/>
    <n v="0.93"/>
    <n v="0.19400000000000001"/>
    <n v="0"/>
    <n v="32"/>
    <n v="32"/>
  </r>
  <r>
    <n v="253"/>
    <x v="10"/>
    <n v="1"/>
    <n v="2011"/>
    <n v="1"/>
    <n v="0"/>
    <s v="False"/>
    <x v="3"/>
    <n v="3"/>
    <n v="0.16"/>
    <n v="0.19700000000000001"/>
    <n v="0.86"/>
    <n v="8.9599999999999999E-2"/>
    <n v="0"/>
    <n v="20"/>
    <n v="20"/>
  </r>
  <r>
    <n v="254"/>
    <x v="10"/>
    <n v="1"/>
    <n v="2011"/>
    <n v="1"/>
    <n v="0"/>
    <s v="False"/>
    <x v="3"/>
    <n v="3"/>
    <n v="0.16"/>
    <n v="0.18179999999999999"/>
    <n v="0.93"/>
    <n v="0.1045"/>
    <n v="1"/>
    <n v="28"/>
    <n v="29"/>
  </r>
  <r>
    <n v="255"/>
    <x v="10"/>
    <n v="1"/>
    <n v="2011"/>
    <n v="1"/>
    <n v="0"/>
    <s v="False"/>
    <x v="3"/>
    <n v="3"/>
    <n v="0.16"/>
    <n v="0.19700000000000001"/>
    <n v="0.93"/>
    <n v="8.9599999999999999E-2"/>
    <n v="1"/>
    <n v="18"/>
    <n v="19"/>
  </r>
  <r>
    <n v="256"/>
    <x v="11"/>
    <n v="1"/>
    <n v="2011"/>
    <n v="1"/>
    <n v="0"/>
    <s v="False"/>
    <x v="4"/>
    <n v="2"/>
    <n v="0.16"/>
    <n v="0.19700000000000001"/>
    <n v="0.86"/>
    <n v="8.9599999999999999E-2"/>
    <n v="0"/>
    <n v="7"/>
    <n v="7"/>
  </r>
  <r>
    <n v="257"/>
    <x v="11"/>
    <n v="1"/>
    <n v="2011"/>
    <n v="1"/>
    <n v="0"/>
    <s v="False"/>
    <x v="4"/>
    <n v="2"/>
    <n v="0.16"/>
    <n v="0.18179999999999999"/>
    <n v="0.86"/>
    <n v="0.1045"/>
    <n v="0"/>
    <n v="6"/>
    <n v="6"/>
  </r>
  <r>
    <n v="258"/>
    <x v="11"/>
    <n v="1"/>
    <n v="2011"/>
    <n v="1"/>
    <n v="0"/>
    <s v="False"/>
    <x v="4"/>
    <n v="1"/>
    <n v="0.14000000000000001"/>
    <n v="0.1515"/>
    <n v="0.86"/>
    <n v="0.1343"/>
    <n v="0"/>
    <n v="1"/>
    <n v="1"/>
  </r>
  <r>
    <n v="259"/>
    <x v="11"/>
    <n v="1"/>
    <n v="2011"/>
    <n v="1"/>
    <n v="0"/>
    <s v="False"/>
    <x v="4"/>
    <n v="1"/>
    <n v="0.14000000000000001"/>
    <n v="0.1515"/>
    <n v="0.86"/>
    <n v="0.16420000000000001"/>
    <n v="0"/>
    <n v="5"/>
    <n v="5"/>
  </r>
  <r>
    <n v="260"/>
    <x v="11"/>
    <n v="1"/>
    <n v="2011"/>
    <n v="1"/>
    <n v="0"/>
    <s v="False"/>
    <x v="4"/>
    <n v="1"/>
    <n v="0.12"/>
    <n v="0.1515"/>
    <n v="0.93"/>
    <n v="0.1343"/>
    <n v="0"/>
    <n v="16"/>
    <n v="16"/>
  </r>
  <r>
    <n v="261"/>
    <x v="11"/>
    <n v="1"/>
    <n v="2011"/>
    <n v="1"/>
    <n v="0"/>
    <s v="False"/>
    <x v="4"/>
    <n v="1"/>
    <n v="0.14000000000000001"/>
    <n v="0.1515"/>
    <n v="0.69"/>
    <n v="0.1343"/>
    <n v="0"/>
    <n v="54"/>
    <n v="54"/>
  </r>
  <r>
    <n v="262"/>
    <x v="11"/>
    <n v="1"/>
    <n v="2011"/>
    <n v="1"/>
    <n v="0"/>
    <s v="False"/>
    <x v="4"/>
    <n v="1"/>
    <n v="0.16"/>
    <n v="0.16669999999999999"/>
    <n v="0.59"/>
    <n v="0.16420000000000001"/>
    <n v="3"/>
    <n v="125"/>
    <n v="128"/>
  </r>
  <r>
    <n v="263"/>
    <x v="11"/>
    <n v="1"/>
    <n v="2011"/>
    <n v="1"/>
    <n v="0"/>
    <s v="False"/>
    <x v="4"/>
    <n v="1"/>
    <n v="0.16"/>
    <n v="0.13639999999999999"/>
    <n v="0.59"/>
    <n v="0.32840000000000003"/>
    <n v="3"/>
    <n v="78"/>
    <n v="81"/>
  </r>
  <r>
    <n v="264"/>
    <x v="11"/>
    <n v="1"/>
    <n v="2011"/>
    <n v="1"/>
    <n v="0"/>
    <s v="False"/>
    <x v="4"/>
    <n v="1"/>
    <n v="0.18"/>
    <n v="0.18179999999999999"/>
    <n v="0.55000000000000004"/>
    <n v="0.22389999999999999"/>
    <n v="0"/>
    <n v="39"/>
    <n v="39"/>
  </r>
  <r>
    <n v="265"/>
    <x v="11"/>
    <n v="1"/>
    <n v="2011"/>
    <n v="1"/>
    <n v="0"/>
    <s v="False"/>
    <x v="4"/>
    <n v="1"/>
    <n v="0.2"/>
    <n v="0.18179999999999999"/>
    <n v="0.51"/>
    <n v="0.3881"/>
    <n v="3"/>
    <n v="32"/>
    <n v="35"/>
  </r>
  <r>
    <n v="266"/>
    <x v="11"/>
    <n v="1"/>
    <n v="2011"/>
    <n v="1"/>
    <n v="0"/>
    <s v="False"/>
    <x v="4"/>
    <n v="1"/>
    <n v="0.2"/>
    <n v="0.1515"/>
    <n v="0.47"/>
    <n v="0.58209999999999995"/>
    <n v="3"/>
    <n v="52"/>
    <n v="55"/>
  </r>
  <r>
    <n v="267"/>
    <x v="11"/>
    <n v="1"/>
    <n v="2011"/>
    <n v="1"/>
    <n v="0"/>
    <s v="False"/>
    <x v="4"/>
    <n v="1"/>
    <n v="0.22"/>
    <n v="0.19700000000000001"/>
    <n v="0.44"/>
    <n v="0.35820000000000002"/>
    <n v="0"/>
    <n v="49"/>
    <n v="49"/>
  </r>
  <r>
    <n v="268"/>
    <x v="11"/>
    <n v="1"/>
    <n v="2011"/>
    <n v="1"/>
    <n v="0"/>
    <s v="False"/>
    <x v="4"/>
    <n v="1"/>
    <n v="0.2"/>
    <n v="0.18179999999999999"/>
    <n v="0.47"/>
    <n v="0.32840000000000003"/>
    <n v="0"/>
    <n v="44"/>
    <n v="44"/>
  </r>
  <r>
    <n v="269"/>
    <x v="11"/>
    <n v="1"/>
    <n v="2011"/>
    <n v="1"/>
    <n v="0"/>
    <s v="False"/>
    <x v="4"/>
    <n v="1"/>
    <n v="0.2"/>
    <n v="0.16669999999999999"/>
    <n v="0.47"/>
    <n v="0.41789999999999999"/>
    <n v="1"/>
    <n v="48"/>
    <n v="49"/>
  </r>
  <r>
    <n v="270"/>
    <x v="11"/>
    <n v="1"/>
    <n v="2011"/>
    <n v="1"/>
    <n v="0"/>
    <s v="False"/>
    <x v="4"/>
    <n v="1"/>
    <n v="0.22"/>
    <n v="0.19700000000000001"/>
    <n v="0.44"/>
    <n v="0.32840000000000003"/>
    <n v="5"/>
    <n v="63"/>
    <n v="68"/>
  </r>
  <r>
    <n v="271"/>
    <x v="11"/>
    <n v="1"/>
    <n v="2011"/>
    <n v="1"/>
    <n v="0"/>
    <s v="False"/>
    <x v="4"/>
    <n v="1"/>
    <n v="0.2"/>
    <n v="0.18179999999999999"/>
    <n v="0.47"/>
    <n v="0.35820000000000002"/>
    <n v="0"/>
    <n v="139"/>
    <n v="139"/>
  </r>
  <r>
    <n v="272"/>
    <x v="11"/>
    <n v="1"/>
    <n v="2011"/>
    <n v="1"/>
    <n v="0"/>
    <s v="False"/>
    <x v="4"/>
    <n v="1"/>
    <n v="0.2"/>
    <n v="0.1515"/>
    <n v="0.47"/>
    <n v="0.52239999999999998"/>
    <n v="2"/>
    <n v="135"/>
    <n v="137"/>
  </r>
  <r>
    <n v="273"/>
    <x v="11"/>
    <n v="1"/>
    <n v="2011"/>
    <n v="1"/>
    <n v="0"/>
    <s v="False"/>
    <x v="4"/>
    <n v="1"/>
    <n v="0.18"/>
    <n v="0.1515"/>
    <n v="0.47"/>
    <n v="0.41789999999999999"/>
    <n v="1"/>
    <n v="82"/>
    <n v="83"/>
  </r>
  <r>
    <n v="274"/>
    <x v="11"/>
    <n v="1"/>
    <n v="2011"/>
    <n v="1"/>
    <n v="0"/>
    <s v="False"/>
    <x v="4"/>
    <n v="1"/>
    <n v="0.16"/>
    <n v="0.13639999999999999"/>
    <n v="0.5"/>
    <n v="0.32840000000000003"/>
    <n v="2"/>
    <n v="54"/>
    <n v="56"/>
  </r>
  <r>
    <n v="275"/>
    <x v="11"/>
    <n v="1"/>
    <n v="2011"/>
    <n v="1"/>
    <n v="0"/>
    <s v="False"/>
    <x v="4"/>
    <n v="1"/>
    <n v="0.16"/>
    <n v="0.13639999999999999"/>
    <n v="0.55000000000000004"/>
    <n v="0.32840000000000003"/>
    <n v="0"/>
    <n v="57"/>
    <n v="57"/>
  </r>
  <r>
    <n v="276"/>
    <x v="11"/>
    <n v="1"/>
    <n v="2011"/>
    <n v="1"/>
    <n v="0"/>
    <s v="False"/>
    <x v="4"/>
    <n v="1"/>
    <n v="0.16"/>
    <n v="0.1212"/>
    <n v="0.55000000000000004"/>
    <n v="0.44779999999999998"/>
    <n v="1"/>
    <n v="32"/>
    <n v="33"/>
  </r>
  <r>
    <n v="277"/>
    <x v="11"/>
    <n v="1"/>
    <n v="2011"/>
    <n v="1"/>
    <n v="0"/>
    <s v="False"/>
    <x v="4"/>
    <n v="1"/>
    <n v="0.14000000000000001"/>
    <n v="0.1061"/>
    <n v="0.59"/>
    <n v="0.41789999999999999"/>
    <n v="1"/>
    <n v="19"/>
    <n v="20"/>
  </r>
  <r>
    <n v="278"/>
    <x v="12"/>
    <n v="1"/>
    <n v="2011"/>
    <n v="1"/>
    <n v="0"/>
    <s v="False"/>
    <x v="5"/>
    <n v="1"/>
    <n v="0.14000000000000001"/>
    <n v="0.1212"/>
    <n v="0.59"/>
    <n v="0.28360000000000002"/>
    <n v="1"/>
    <n v="6"/>
    <n v="7"/>
  </r>
  <r>
    <n v="279"/>
    <x v="12"/>
    <n v="1"/>
    <n v="2011"/>
    <n v="1"/>
    <n v="0"/>
    <s v="False"/>
    <x v="5"/>
    <n v="1"/>
    <n v="0.14000000000000001"/>
    <n v="0.1212"/>
    <n v="0.5"/>
    <n v="0.28360000000000002"/>
    <n v="0"/>
    <n v="2"/>
    <n v="2"/>
  </r>
  <r>
    <n v="280"/>
    <x v="12"/>
    <n v="1"/>
    <n v="2011"/>
    <n v="1"/>
    <n v="0"/>
    <s v="False"/>
    <x v="5"/>
    <n v="1"/>
    <n v="0.14000000000000001"/>
    <n v="0.1212"/>
    <n v="0.5"/>
    <n v="0.35820000000000002"/>
    <n v="0"/>
    <n v="2"/>
    <n v="2"/>
  </r>
  <r>
    <n v="281"/>
    <x v="12"/>
    <n v="1"/>
    <n v="2011"/>
    <n v="1"/>
    <n v="0"/>
    <s v="False"/>
    <x v="5"/>
    <n v="1"/>
    <n v="0.14000000000000001"/>
    <n v="0.1212"/>
    <n v="0.5"/>
    <n v="0.32840000000000003"/>
    <n v="0"/>
    <n v="3"/>
    <n v="3"/>
  </r>
  <r>
    <n v="282"/>
    <x v="12"/>
    <n v="1"/>
    <n v="2011"/>
    <n v="1"/>
    <n v="0"/>
    <s v="False"/>
    <x v="5"/>
    <n v="1"/>
    <n v="0.14000000000000001"/>
    <n v="0.1212"/>
    <n v="0.5"/>
    <n v="0.25369999999999998"/>
    <n v="0"/>
    <n v="4"/>
    <n v="4"/>
  </r>
  <r>
    <n v="283"/>
    <x v="12"/>
    <n v="1"/>
    <n v="2011"/>
    <n v="1"/>
    <n v="0"/>
    <s v="False"/>
    <x v="5"/>
    <n v="1"/>
    <n v="0.14000000000000001"/>
    <n v="0.1212"/>
    <n v="0.5"/>
    <n v="0.29849999999999999"/>
    <n v="0"/>
    <n v="3"/>
    <n v="3"/>
  </r>
  <r>
    <n v="284"/>
    <x v="12"/>
    <n v="1"/>
    <n v="2011"/>
    <n v="1"/>
    <n v="0"/>
    <s v="False"/>
    <x v="5"/>
    <n v="1"/>
    <n v="0.12"/>
    <n v="0.1515"/>
    <n v="0.54"/>
    <n v="0.1343"/>
    <n v="0"/>
    <n v="28"/>
    <n v="28"/>
  </r>
  <r>
    <n v="285"/>
    <x v="12"/>
    <n v="1"/>
    <n v="2011"/>
    <n v="1"/>
    <n v="0"/>
    <s v="False"/>
    <x v="5"/>
    <n v="1"/>
    <n v="0.12"/>
    <n v="0.1515"/>
    <n v="0.54"/>
    <n v="0.1343"/>
    <n v="0"/>
    <n v="72"/>
    <n v="72"/>
  </r>
  <r>
    <n v="286"/>
    <x v="12"/>
    <n v="1"/>
    <n v="2011"/>
    <n v="1"/>
    <n v="0"/>
    <s v="False"/>
    <x v="5"/>
    <n v="1"/>
    <n v="0.14000000000000001"/>
    <n v="0.13639999999999999"/>
    <n v="0.5"/>
    <n v="0.19400000000000001"/>
    <n v="5"/>
    <n v="197"/>
    <n v="202"/>
  </r>
  <r>
    <n v="287"/>
    <x v="12"/>
    <n v="1"/>
    <n v="2011"/>
    <n v="1"/>
    <n v="0"/>
    <s v="False"/>
    <x v="5"/>
    <n v="1"/>
    <n v="0.14000000000000001"/>
    <n v="0.1212"/>
    <n v="0.5"/>
    <n v="0.32840000000000003"/>
    <n v="2"/>
    <n v="137"/>
    <n v="139"/>
  </r>
  <r>
    <n v="288"/>
    <x v="12"/>
    <n v="1"/>
    <n v="2011"/>
    <n v="1"/>
    <n v="0"/>
    <s v="False"/>
    <x v="5"/>
    <n v="2"/>
    <n v="0.16"/>
    <n v="0.13639999999999999"/>
    <n v="0.5"/>
    <n v="0.35820000000000002"/>
    <n v="2"/>
    <n v="36"/>
    <n v="38"/>
  </r>
  <r>
    <n v="289"/>
    <x v="12"/>
    <n v="1"/>
    <n v="2011"/>
    <n v="1"/>
    <n v="0"/>
    <s v="False"/>
    <x v="5"/>
    <n v="2"/>
    <n v="0.2"/>
    <n v="0.16669999999999999"/>
    <n v="0.44"/>
    <n v="0.44779999999999998"/>
    <n v="4"/>
    <n v="33"/>
    <n v="37"/>
  </r>
  <r>
    <n v="290"/>
    <x v="12"/>
    <n v="1"/>
    <n v="2011"/>
    <n v="1"/>
    <n v="0"/>
    <s v="False"/>
    <x v="5"/>
    <n v="1"/>
    <n v="0.2"/>
    <n v="0.16669999999999999"/>
    <n v="0.44"/>
    <n v="0.41789999999999999"/>
    <n v="3"/>
    <n v="49"/>
    <n v="52"/>
  </r>
  <r>
    <n v="291"/>
    <x v="12"/>
    <n v="1"/>
    <n v="2011"/>
    <n v="1"/>
    <n v="0"/>
    <s v="False"/>
    <x v="5"/>
    <n v="1"/>
    <n v="0.22"/>
    <n v="0.19700000000000001"/>
    <n v="0.41"/>
    <n v="0.44779999999999998"/>
    <n v="2"/>
    <n v="81"/>
    <n v="83"/>
  </r>
  <r>
    <n v="292"/>
    <x v="12"/>
    <n v="1"/>
    <n v="2011"/>
    <n v="1"/>
    <n v="0"/>
    <s v="False"/>
    <x v="5"/>
    <n v="1"/>
    <n v="0.22"/>
    <n v="0.19700000000000001"/>
    <n v="0.41"/>
    <n v="0.3881"/>
    <n v="3"/>
    <n v="39"/>
    <n v="42"/>
  </r>
  <r>
    <n v="293"/>
    <x v="12"/>
    <n v="1"/>
    <n v="2011"/>
    <n v="1"/>
    <n v="0"/>
    <s v="False"/>
    <x v="5"/>
    <n v="1"/>
    <n v="0.24"/>
    <n v="0.21210000000000001"/>
    <n v="0.38"/>
    <n v="0.29849999999999999"/>
    <n v="5"/>
    <n v="55"/>
    <n v="60"/>
  </r>
  <r>
    <n v="294"/>
    <x v="12"/>
    <n v="1"/>
    <n v="2011"/>
    <n v="1"/>
    <n v="0"/>
    <s v="False"/>
    <x v="5"/>
    <n v="1"/>
    <n v="0.24"/>
    <n v="0.21210000000000001"/>
    <n v="0.38"/>
    <n v="0.35820000000000002"/>
    <n v="2"/>
    <n v="76"/>
    <n v="78"/>
  </r>
  <r>
    <n v="295"/>
    <x v="12"/>
    <n v="1"/>
    <n v="2011"/>
    <n v="1"/>
    <n v="0"/>
    <s v="False"/>
    <x v="5"/>
    <n v="1"/>
    <n v="0.2"/>
    <n v="0.18179999999999999"/>
    <n v="0.4"/>
    <n v="0.28360000000000002"/>
    <n v="4"/>
    <n v="158"/>
    <n v="162"/>
  </r>
  <r>
    <n v="296"/>
    <x v="12"/>
    <n v="1"/>
    <n v="2011"/>
    <n v="1"/>
    <n v="0"/>
    <s v="False"/>
    <x v="5"/>
    <n v="1"/>
    <n v="0.2"/>
    <n v="0.18179999999999999"/>
    <n v="0.4"/>
    <n v="0.32840000000000003"/>
    <n v="3"/>
    <n v="141"/>
    <n v="144"/>
  </r>
  <r>
    <n v="297"/>
    <x v="12"/>
    <n v="1"/>
    <n v="2011"/>
    <n v="1"/>
    <n v="0"/>
    <s v="False"/>
    <x v="5"/>
    <n v="1"/>
    <n v="0.16"/>
    <n v="0.1515"/>
    <n v="0.47"/>
    <n v="0.25369999999999998"/>
    <n v="1"/>
    <n v="98"/>
    <n v="99"/>
  </r>
  <r>
    <n v="298"/>
    <x v="12"/>
    <n v="1"/>
    <n v="2011"/>
    <n v="1"/>
    <n v="0"/>
    <s v="False"/>
    <x v="5"/>
    <n v="1"/>
    <n v="0.16"/>
    <n v="0.1515"/>
    <n v="0.47"/>
    <n v="0.22389999999999999"/>
    <n v="0"/>
    <n v="64"/>
    <n v="64"/>
  </r>
  <r>
    <n v="299"/>
    <x v="12"/>
    <n v="1"/>
    <n v="2011"/>
    <n v="1"/>
    <n v="0"/>
    <s v="False"/>
    <x v="5"/>
    <n v="1"/>
    <n v="0.14000000000000001"/>
    <n v="0.1212"/>
    <n v="0.46"/>
    <n v="0.29849999999999999"/>
    <n v="0"/>
    <n v="40"/>
    <n v="40"/>
  </r>
  <r>
    <n v="300"/>
    <x v="12"/>
    <n v="1"/>
    <n v="2011"/>
    <n v="1"/>
    <n v="0"/>
    <s v="False"/>
    <x v="5"/>
    <n v="1"/>
    <n v="0.14000000000000001"/>
    <n v="0.1212"/>
    <n v="0.46"/>
    <n v="0.32840000000000003"/>
    <n v="0"/>
    <n v="30"/>
    <n v="30"/>
  </r>
  <r>
    <n v="301"/>
    <x v="12"/>
    <n v="1"/>
    <n v="2011"/>
    <n v="1"/>
    <n v="0"/>
    <s v="False"/>
    <x v="5"/>
    <n v="1"/>
    <n v="0.12"/>
    <n v="0.13639999999999999"/>
    <n v="0.5"/>
    <n v="0.19400000000000001"/>
    <n v="1"/>
    <n v="14"/>
    <n v="15"/>
  </r>
  <r>
    <n v="302"/>
    <x v="13"/>
    <n v="1"/>
    <n v="2011"/>
    <n v="1"/>
    <n v="0"/>
    <s v="True"/>
    <x v="6"/>
    <n v="1"/>
    <n v="0.12"/>
    <n v="0.13639999999999999"/>
    <n v="0.5"/>
    <n v="0.19400000000000001"/>
    <n v="0"/>
    <n v="14"/>
    <n v="14"/>
  </r>
  <r>
    <n v="303"/>
    <x v="13"/>
    <n v="1"/>
    <n v="2011"/>
    <n v="1"/>
    <n v="0"/>
    <s v="True"/>
    <x v="6"/>
    <n v="1"/>
    <n v="0.1"/>
    <n v="0.1212"/>
    <n v="0.54"/>
    <n v="0.16420000000000001"/>
    <n v="0"/>
    <n v="5"/>
    <n v="5"/>
  </r>
  <r>
    <n v="304"/>
    <x v="13"/>
    <n v="1"/>
    <n v="2011"/>
    <n v="1"/>
    <n v="0"/>
    <s v="True"/>
    <x v="6"/>
    <n v="1"/>
    <n v="0.1"/>
    <n v="0.1212"/>
    <n v="0.54"/>
    <n v="0.1343"/>
    <n v="0"/>
    <n v="1"/>
    <n v="1"/>
  </r>
  <r>
    <n v="305"/>
    <x v="13"/>
    <n v="1"/>
    <n v="2011"/>
    <n v="1"/>
    <n v="0"/>
    <s v="True"/>
    <x v="6"/>
    <n v="1"/>
    <n v="0.1"/>
    <n v="0.13639999999999999"/>
    <n v="0.54"/>
    <n v="0.1045"/>
    <n v="0"/>
    <n v="1"/>
    <n v="1"/>
  </r>
  <r>
    <n v="306"/>
    <x v="13"/>
    <n v="1"/>
    <n v="2011"/>
    <n v="1"/>
    <n v="0"/>
    <s v="True"/>
    <x v="6"/>
    <n v="1"/>
    <n v="0.1"/>
    <n v="0.13639999999999999"/>
    <n v="0.54"/>
    <n v="8.9599999999999999E-2"/>
    <n v="0"/>
    <n v="8"/>
    <n v="8"/>
  </r>
  <r>
    <n v="307"/>
    <x v="13"/>
    <n v="1"/>
    <n v="2011"/>
    <n v="1"/>
    <n v="0"/>
    <s v="True"/>
    <x v="6"/>
    <n v="1"/>
    <n v="0.1"/>
    <n v="0.18179999999999999"/>
    <n v="0.54"/>
    <n v="0"/>
    <n v="0"/>
    <n v="17"/>
    <n v="17"/>
  </r>
  <r>
    <n v="308"/>
    <x v="13"/>
    <n v="1"/>
    <n v="2011"/>
    <n v="1"/>
    <n v="0"/>
    <s v="True"/>
    <x v="6"/>
    <n v="1"/>
    <n v="0.1"/>
    <n v="0.1212"/>
    <n v="0.74"/>
    <n v="0.16420000000000001"/>
    <n v="0"/>
    <n v="70"/>
    <n v="70"/>
  </r>
  <r>
    <n v="309"/>
    <x v="13"/>
    <n v="1"/>
    <n v="2011"/>
    <n v="1"/>
    <n v="0"/>
    <s v="True"/>
    <x v="6"/>
    <n v="1"/>
    <n v="0.12"/>
    <n v="0.16669999999999999"/>
    <n v="0.68"/>
    <n v="0"/>
    <n v="2"/>
    <n v="156"/>
    <n v="158"/>
  </r>
  <r>
    <n v="310"/>
    <x v="13"/>
    <n v="1"/>
    <n v="2011"/>
    <n v="1"/>
    <n v="0"/>
    <s v="True"/>
    <x v="6"/>
    <n v="1"/>
    <n v="0.14000000000000001"/>
    <n v="0.1515"/>
    <n v="0.69"/>
    <n v="0.1343"/>
    <n v="0"/>
    <n v="117"/>
    <n v="117"/>
  </r>
  <r>
    <n v="311"/>
    <x v="13"/>
    <n v="1"/>
    <n v="2011"/>
    <n v="1"/>
    <n v="0"/>
    <s v="True"/>
    <x v="6"/>
    <n v="1"/>
    <n v="0.18"/>
    <n v="0.18179999999999999"/>
    <n v="0.55000000000000004"/>
    <n v="0.19400000000000001"/>
    <n v="4"/>
    <n v="40"/>
    <n v="44"/>
  </r>
  <r>
    <n v="312"/>
    <x v="13"/>
    <n v="1"/>
    <n v="2011"/>
    <n v="1"/>
    <n v="0"/>
    <s v="True"/>
    <x v="6"/>
    <n v="1"/>
    <n v="0.18"/>
    <n v="0.16669999999999999"/>
    <n v="0.51"/>
    <n v="0.28360000000000002"/>
    <n v="6"/>
    <n v="47"/>
    <n v="53"/>
  </r>
  <r>
    <n v="313"/>
    <x v="13"/>
    <n v="1"/>
    <n v="2011"/>
    <n v="1"/>
    <n v="0"/>
    <s v="True"/>
    <x v="6"/>
    <n v="1"/>
    <n v="0.2"/>
    <n v="0.19700000000000001"/>
    <n v="0.44"/>
    <n v="0.25369999999999998"/>
    <n v="2"/>
    <n v="59"/>
    <n v="61"/>
  </r>
  <r>
    <n v="314"/>
    <x v="13"/>
    <n v="1"/>
    <n v="2011"/>
    <n v="1"/>
    <n v="0"/>
    <s v="True"/>
    <x v="6"/>
    <n v="1"/>
    <n v="0.22"/>
    <n v="0.19700000000000001"/>
    <n v="0.37"/>
    <n v="0.3881"/>
    <n v="4"/>
    <n v="73"/>
    <n v="77"/>
  </r>
  <r>
    <n v="315"/>
    <x v="13"/>
    <n v="1"/>
    <n v="2011"/>
    <n v="1"/>
    <n v="0"/>
    <s v="True"/>
    <x v="6"/>
    <n v="1"/>
    <n v="0.22"/>
    <n v="0.21210000000000001"/>
    <n v="0.41"/>
    <n v="0.28360000000000002"/>
    <n v="5"/>
    <n v="59"/>
    <n v="64"/>
  </r>
  <r>
    <n v="316"/>
    <x v="13"/>
    <n v="1"/>
    <n v="2011"/>
    <n v="1"/>
    <n v="0"/>
    <s v="True"/>
    <x v="6"/>
    <n v="1"/>
    <n v="0.24"/>
    <n v="0.2424"/>
    <n v="0.38"/>
    <n v="0.16420000000000001"/>
    <n v="9"/>
    <n v="59"/>
    <n v="68"/>
  </r>
  <r>
    <n v="317"/>
    <x v="13"/>
    <n v="1"/>
    <n v="2011"/>
    <n v="1"/>
    <n v="0"/>
    <s v="True"/>
    <x v="6"/>
    <n v="1"/>
    <n v="0.22"/>
    <n v="0.2424"/>
    <n v="0.41"/>
    <n v="0.1045"/>
    <n v="3"/>
    <n v="87"/>
    <n v="90"/>
  </r>
  <r>
    <n v="318"/>
    <x v="13"/>
    <n v="1"/>
    <n v="2011"/>
    <n v="1"/>
    <n v="0"/>
    <s v="True"/>
    <x v="6"/>
    <n v="1"/>
    <n v="0.22"/>
    <n v="0.2273"/>
    <n v="0.41"/>
    <n v="0.16420000000000001"/>
    <n v="4"/>
    <n v="155"/>
    <n v="159"/>
  </r>
  <r>
    <n v="319"/>
    <x v="13"/>
    <n v="1"/>
    <n v="2011"/>
    <n v="1"/>
    <n v="0"/>
    <s v="True"/>
    <x v="6"/>
    <n v="1"/>
    <n v="0.2"/>
    <n v="0.2576"/>
    <n v="0.47"/>
    <n v="0"/>
    <n v="5"/>
    <n v="134"/>
    <n v="139"/>
  </r>
  <r>
    <n v="320"/>
    <x v="13"/>
    <n v="1"/>
    <n v="2011"/>
    <n v="1"/>
    <n v="0"/>
    <s v="True"/>
    <x v="6"/>
    <n v="1"/>
    <n v="0.16"/>
    <n v="0.19700000000000001"/>
    <n v="0.59"/>
    <n v="8.9599999999999999E-2"/>
    <n v="3"/>
    <n v="89"/>
    <n v="92"/>
  </r>
  <r>
    <n v="321"/>
    <x v="13"/>
    <n v="1"/>
    <n v="2011"/>
    <n v="1"/>
    <n v="0"/>
    <s v="True"/>
    <x v="6"/>
    <n v="1"/>
    <n v="0.18"/>
    <n v="0.2424"/>
    <n v="0.59"/>
    <n v="0"/>
    <n v="0"/>
    <n v="68"/>
    <n v="68"/>
  </r>
  <r>
    <n v="322"/>
    <x v="13"/>
    <n v="1"/>
    <n v="2011"/>
    <n v="1"/>
    <n v="0"/>
    <s v="True"/>
    <x v="6"/>
    <n v="1"/>
    <n v="0.16"/>
    <n v="0.2273"/>
    <n v="0.69"/>
    <n v="0"/>
    <n v="4"/>
    <n v="48"/>
    <n v="52"/>
  </r>
  <r>
    <n v="323"/>
    <x v="13"/>
    <n v="1"/>
    <n v="2011"/>
    <n v="1"/>
    <n v="0"/>
    <s v="True"/>
    <x v="6"/>
    <n v="2"/>
    <n v="0.16"/>
    <n v="0.2273"/>
    <n v="0.69"/>
    <n v="0"/>
    <n v="2"/>
    <n v="34"/>
    <n v="36"/>
  </r>
  <r>
    <n v="324"/>
    <x v="13"/>
    <n v="1"/>
    <n v="2011"/>
    <n v="1"/>
    <n v="0"/>
    <s v="True"/>
    <x v="6"/>
    <n v="2"/>
    <n v="0.18"/>
    <n v="0.2424"/>
    <n v="0.55000000000000004"/>
    <n v="0"/>
    <n v="1"/>
    <n v="26"/>
    <n v="27"/>
  </r>
  <r>
    <n v="325"/>
    <x v="14"/>
    <n v="1"/>
    <n v="2011"/>
    <n v="1"/>
    <n v="0"/>
    <s v="False"/>
    <x v="0"/>
    <n v="1"/>
    <n v="0.18"/>
    <n v="0.2424"/>
    <n v="0.55000000000000004"/>
    <n v="0"/>
    <n v="3"/>
    <n v="25"/>
    <n v="28"/>
  </r>
  <r>
    <n v="326"/>
    <x v="14"/>
    <n v="1"/>
    <n v="2011"/>
    <n v="1"/>
    <n v="0"/>
    <s v="False"/>
    <x v="0"/>
    <n v="2"/>
    <n v="0.16"/>
    <n v="0.19700000000000001"/>
    <n v="0.59"/>
    <n v="8.9599999999999999E-2"/>
    <n v="2"/>
    <n v="18"/>
    <n v="20"/>
  </r>
  <r>
    <n v="327"/>
    <x v="14"/>
    <n v="1"/>
    <n v="2011"/>
    <n v="1"/>
    <n v="0"/>
    <s v="False"/>
    <x v="0"/>
    <n v="2"/>
    <n v="0.16"/>
    <n v="0.19700000000000001"/>
    <n v="0.59"/>
    <n v="8.9599999999999999E-2"/>
    <n v="0"/>
    <n v="12"/>
    <n v="12"/>
  </r>
  <r>
    <n v="328"/>
    <x v="14"/>
    <n v="1"/>
    <n v="2011"/>
    <n v="1"/>
    <n v="0"/>
    <s v="False"/>
    <x v="0"/>
    <n v="2"/>
    <n v="0.16"/>
    <n v="0.2273"/>
    <n v="0.59"/>
    <n v="0"/>
    <n v="1"/>
    <n v="7"/>
    <n v="8"/>
  </r>
  <r>
    <n v="329"/>
    <x v="14"/>
    <n v="1"/>
    <n v="2011"/>
    <n v="1"/>
    <n v="0"/>
    <s v="False"/>
    <x v="0"/>
    <n v="2"/>
    <n v="0.16"/>
    <n v="0.2273"/>
    <n v="0.59"/>
    <n v="0"/>
    <n v="0"/>
    <n v="5"/>
    <n v="5"/>
  </r>
  <r>
    <n v="330"/>
    <x v="14"/>
    <n v="1"/>
    <n v="2011"/>
    <n v="1"/>
    <n v="0"/>
    <s v="False"/>
    <x v="0"/>
    <n v="1"/>
    <n v="0.16"/>
    <n v="0.2273"/>
    <n v="0.59"/>
    <n v="0"/>
    <n v="0"/>
    <n v="1"/>
    <n v="1"/>
  </r>
  <r>
    <n v="331"/>
    <x v="14"/>
    <n v="1"/>
    <n v="2011"/>
    <n v="1"/>
    <n v="0"/>
    <s v="False"/>
    <x v="0"/>
    <n v="1"/>
    <n v="0.14000000000000001"/>
    <n v="0.16669999999999999"/>
    <n v="0.63"/>
    <n v="0.1045"/>
    <n v="1"/>
    <n v="2"/>
    <n v="3"/>
  </r>
  <r>
    <n v="332"/>
    <x v="14"/>
    <n v="1"/>
    <n v="2011"/>
    <n v="1"/>
    <n v="0"/>
    <s v="False"/>
    <x v="0"/>
    <n v="1"/>
    <n v="0.14000000000000001"/>
    <n v="0.21210000000000001"/>
    <n v="0.63"/>
    <n v="0"/>
    <n v="1"/>
    <n v="9"/>
    <n v="10"/>
  </r>
  <r>
    <n v="333"/>
    <x v="14"/>
    <n v="1"/>
    <n v="2011"/>
    <n v="1"/>
    <n v="0"/>
    <s v="False"/>
    <x v="0"/>
    <n v="1"/>
    <n v="0.14000000000000001"/>
    <n v="0.1515"/>
    <n v="0.63"/>
    <n v="0.1343"/>
    <n v="1"/>
    <n v="22"/>
    <n v="23"/>
  </r>
  <r>
    <n v="334"/>
    <x v="14"/>
    <n v="1"/>
    <n v="2011"/>
    <n v="1"/>
    <n v="0"/>
    <s v="False"/>
    <x v="0"/>
    <n v="1"/>
    <n v="0.16"/>
    <n v="0.18179999999999999"/>
    <n v="0.64"/>
    <n v="0.1343"/>
    <n v="2"/>
    <n v="31"/>
    <n v="33"/>
  </r>
  <r>
    <n v="335"/>
    <x v="14"/>
    <n v="1"/>
    <n v="2011"/>
    <n v="1"/>
    <n v="0"/>
    <s v="False"/>
    <x v="0"/>
    <n v="1"/>
    <n v="0.18"/>
    <n v="0.19700000000000001"/>
    <n v="0.59"/>
    <n v="0.16420000000000001"/>
    <n v="2"/>
    <n v="57"/>
    <n v="59"/>
  </r>
  <r>
    <n v="336"/>
    <x v="14"/>
    <n v="1"/>
    <n v="2011"/>
    <n v="1"/>
    <n v="0"/>
    <s v="False"/>
    <x v="0"/>
    <n v="1"/>
    <n v="0.2"/>
    <n v="0.19700000000000001"/>
    <n v="0.55000000000000004"/>
    <n v="0.22389999999999999"/>
    <n v="18"/>
    <n v="54"/>
    <n v="72"/>
  </r>
  <r>
    <n v="337"/>
    <x v="14"/>
    <n v="1"/>
    <n v="2011"/>
    <n v="1"/>
    <n v="0"/>
    <s v="False"/>
    <x v="0"/>
    <n v="1"/>
    <n v="0.24"/>
    <n v="0.2273"/>
    <n v="0.48"/>
    <n v="0.22389999999999999"/>
    <n v="15"/>
    <n v="74"/>
    <n v="89"/>
  </r>
  <r>
    <n v="338"/>
    <x v="14"/>
    <n v="1"/>
    <n v="2011"/>
    <n v="1"/>
    <n v="0"/>
    <s v="False"/>
    <x v="0"/>
    <n v="1"/>
    <n v="0.28000000000000003"/>
    <n v="0.2576"/>
    <n v="0.38"/>
    <n v="0.29849999999999999"/>
    <n v="21"/>
    <n v="80"/>
    <n v="101"/>
  </r>
  <r>
    <n v="339"/>
    <x v="14"/>
    <n v="1"/>
    <n v="2011"/>
    <n v="1"/>
    <n v="0"/>
    <s v="False"/>
    <x v="0"/>
    <n v="1"/>
    <n v="0.3"/>
    <n v="0.28789999999999999"/>
    <n v="0.39"/>
    <n v="0.28360000000000002"/>
    <n v="26"/>
    <n v="92"/>
    <n v="118"/>
  </r>
  <r>
    <n v="340"/>
    <x v="14"/>
    <n v="1"/>
    <n v="2011"/>
    <n v="1"/>
    <n v="0"/>
    <s v="False"/>
    <x v="0"/>
    <n v="2"/>
    <n v="0.32"/>
    <n v="0.31819999999999998"/>
    <n v="0.36"/>
    <n v="0.19400000000000001"/>
    <n v="21"/>
    <n v="108"/>
    <n v="129"/>
  </r>
  <r>
    <n v="341"/>
    <x v="14"/>
    <n v="1"/>
    <n v="2011"/>
    <n v="1"/>
    <n v="0"/>
    <s v="False"/>
    <x v="0"/>
    <n v="2"/>
    <n v="0.34"/>
    <n v="0.33329999999999999"/>
    <n v="0.34"/>
    <n v="0.19400000000000001"/>
    <n v="33"/>
    <n v="95"/>
    <n v="128"/>
  </r>
  <r>
    <n v="342"/>
    <x v="14"/>
    <n v="1"/>
    <n v="2011"/>
    <n v="1"/>
    <n v="0"/>
    <s v="False"/>
    <x v="0"/>
    <n v="2"/>
    <n v="0.32"/>
    <n v="0.30299999999999999"/>
    <n v="0.36"/>
    <n v="0.28360000000000002"/>
    <n v="29"/>
    <n v="54"/>
    <n v="83"/>
  </r>
  <r>
    <n v="343"/>
    <x v="14"/>
    <n v="1"/>
    <n v="2011"/>
    <n v="1"/>
    <n v="0"/>
    <s v="False"/>
    <x v="0"/>
    <n v="2"/>
    <n v="0.3"/>
    <n v="0.28789999999999999"/>
    <n v="0.45"/>
    <n v="0.25369999999999998"/>
    <n v="15"/>
    <n v="69"/>
    <n v="84"/>
  </r>
  <r>
    <n v="344"/>
    <x v="14"/>
    <n v="1"/>
    <n v="2011"/>
    <n v="1"/>
    <n v="0"/>
    <s v="False"/>
    <x v="0"/>
    <n v="2"/>
    <n v="0.32"/>
    <n v="0.30299999999999999"/>
    <n v="0.39"/>
    <n v="0.25369999999999998"/>
    <n v="14"/>
    <n v="60"/>
    <n v="74"/>
  </r>
  <r>
    <n v="345"/>
    <x v="14"/>
    <n v="1"/>
    <n v="2011"/>
    <n v="1"/>
    <n v="0"/>
    <s v="False"/>
    <x v="0"/>
    <n v="2"/>
    <n v="0.32"/>
    <n v="0.30299999999999999"/>
    <n v="0.39"/>
    <n v="0.25369999999999998"/>
    <n v="6"/>
    <n v="35"/>
    <n v="41"/>
  </r>
  <r>
    <n v="346"/>
    <x v="14"/>
    <n v="1"/>
    <n v="2011"/>
    <n v="1"/>
    <n v="0"/>
    <s v="False"/>
    <x v="0"/>
    <n v="2"/>
    <n v="0.32"/>
    <n v="0.30299999999999999"/>
    <n v="0.39"/>
    <n v="0.22389999999999999"/>
    <n v="6"/>
    <n v="51"/>
    <n v="57"/>
  </r>
  <r>
    <n v="347"/>
    <x v="14"/>
    <n v="1"/>
    <n v="2011"/>
    <n v="1"/>
    <n v="0"/>
    <s v="False"/>
    <x v="0"/>
    <n v="2"/>
    <n v="0.3"/>
    <n v="0.31819999999999998"/>
    <n v="0.42"/>
    <n v="0.1045"/>
    <n v="0"/>
    <n v="26"/>
    <n v="26"/>
  </r>
  <r>
    <n v="348"/>
    <x v="14"/>
    <n v="1"/>
    <n v="2011"/>
    <n v="1"/>
    <n v="0"/>
    <s v="False"/>
    <x v="0"/>
    <n v="1"/>
    <n v="0.3"/>
    <n v="0.28789999999999999"/>
    <n v="0.45"/>
    <n v="0.28360000000000002"/>
    <n v="5"/>
    <n v="39"/>
    <n v="44"/>
  </r>
  <r>
    <n v="349"/>
    <x v="15"/>
    <n v="1"/>
    <n v="2011"/>
    <n v="1"/>
    <n v="0"/>
    <s v="False"/>
    <x v="1"/>
    <n v="1"/>
    <n v="0.26"/>
    <n v="0.30299999999999999"/>
    <n v="0.56000000000000005"/>
    <n v="0"/>
    <n v="6"/>
    <n v="33"/>
    <n v="39"/>
  </r>
  <r>
    <n v="350"/>
    <x v="15"/>
    <n v="1"/>
    <n v="2011"/>
    <n v="1"/>
    <n v="0"/>
    <s v="False"/>
    <x v="1"/>
    <n v="1"/>
    <n v="0.26"/>
    <n v="0.2727"/>
    <n v="0.56000000000000005"/>
    <n v="0.1343"/>
    <n v="4"/>
    <n v="19"/>
    <n v="23"/>
  </r>
  <r>
    <n v="351"/>
    <x v="15"/>
    <n v="1"/>
    <n v="2011"/>
    <n v="1"/>
    <n v="0"/>
    <s v="False"/>
    <x v="1"/>
    <n v="1"/>
    <n v="0.26"/>
    <n v="0.28789999999999999"/>
    <n v="0.56000000000000005"/>
    <n v="8.9599999999999999E-2"/>
    <n v="3"/>
    <n v="13"/>
    <n v="16"/>
  </r>
  <r>
    <n v="352"/>
    <x v="15"/>
    <n v="1"/>
    <n v="2011"/>
    <n v="1"/>
    <n v="0"/>
    <s v="False"/>
    <x v="1"/>
    <n v="1"/>
    <n v="0.22"/>
    <n v="0.2727"/>
    <n v="0.69"/>
    <n v="0"/>
    <n v="9"/>
    <n v="6"/>
    <n v="15"/>
  </r>
  <r>
    <n v="353"/>
    <x v="15"/>
    <n v="1"/>
    <n v="2011"/>
    <n v="1"/>
    <n v="0"/>
    <s v="False"/>
    <x v="1"/>
    <n v="1"/>
    <n v="0.26"/>
    <n v="0.2576"/>
    <n v="0.56000000000000005"/>
    <n v="0.16420000000000001"/>
    <n v="0"/>
    <n v="1"/>
    <n v="1"/>
  </r>
  <r>
    <n v="354"/>
    <x v="15"/>
    <n v="1"/>
    <n v="2011"/>
    <n v="1"/>
    <n v="0"/>
    <s v="False"/>
    <x v="1"/>
    <n v="2"/>
    <n v="0.26"/>
    <n v="0.2576"/>
    <n v="0.56000000000000005"/>
    <n v="0.16420000000000001"/>
    <n v="1"/>
    <n v="1"/>
    <n v="2"/>
  </r>
  <r>
    <n v="355"/>
    <x v="15"/>
    <n v="1"/>
    <n v="2011"/>
    <n v="1"/>
    <n v="0"/>
    <s v="False"/>
    <x v="1"/>
    <n v="2"/>
    <n v="0.26"/>
    <n v="0.2576"/>
    <n v="0.56000000000000005"/>
    <n v="0.16420000000000001"/>
    <n v="0"/>
    <n v="1"/>
    <n v="1"/>
  </r>
  <r>
    <n v="356"/>
    <x v="15"/>
    <n v="1"/>
    <n v="2011"/>
    <n v="1"/>
    <n v="0"/>
    <s v="False"/>
    <x v="1"/>
    <n v="2"/>
    <n v="0.24"/>
    <n v="0.21210000000000001"/>
    <n v="0.56000000000000005"/>
    <n v="0.29849999999999999"/>
    <n v="0"/>
    <n v="3"/>
    <n v="3"/>
  </r>
  <r>
    <n v="357"/>
    <x v="15"/>
    <n v="1"/>
    <n v="2011"/>
    <n v="1"/>
    <n v="0"/>
    <s v="False"/>
    <x v="1"/>
    <n v="1"/>
    <n v="0.22"/>
    <n v="0.21210000000000001"/>
    <n v="0.55000000000000004"/>
    <n v="0.28360000000000002"/>
    <n v="0"/>
    <n v="18"/>
    <n v="18"/>
  </r>
  <r>
    <n v="358"/>
    <x v="15"/>
    <n v="1"/>
    <n v="2011"/>
    <n v="1"/>
    <n v="0"/>
    <s v="False"/>
    <x v="1"/>
    <n v="1"/>
    <n v="0.22"/>
    <n v="0.21210000000000001"/>
    <n v="0.51"/>
    <n v="0.25369999999999998"/>
    <n v="3"/>
    <n v="29"/>
    <n v="32"/>
  </r>
  <r>
    <n v="359"/>
    <x v="15"/>
    <n v="1"/>
    <n v="2011"/>
    <n v="1"/>
    <n v="0"/>
    <s v="False"/>
    <x v="1"/>
    <n v="1"/>
    <n v="0.22"/>
    <n v="0.21210000000000001"/>
    <n v="0.51"/>
    <n v="0.28360000000000002"/>
    <n v="8"/>
    <n v="71"/>
    <n v="79"/>
  </r>
  <r>
    <n v="360"/>
    <x v="15"/>
    <n v="1"/>
    <n v="2011"/>
    <n v="1"/>
    <n v="0"/>
    <s v="False"/>
    <x v="1"/>
    <n v="1"/>
    <n v="0.24"/>
    <n v="0.2273"/>
    <n v="0.44"/>
    <n v="0.25369999999999998"/>
    <n v="23"/>
    <n v="70"/>
    <n v="93"/>
  </r>
  <r>
    <n v="361"/>
    <x v="15"/>
    <n v="1"/>
    <n v="2011"/>
    <n v="1"/>
    <n v="0"/>
    <s v="False"/>
    <x v="1"/>
    <n v="1"/>
    <n v="0.24"/>
    <n v="0.21210000000000001"/>
    <n v="0.41"/>
    <n v="0.28360000000000002"/>
    <n v="29"/>
    <n v="75"/>
    <n v="104"/>
  </r>
  <r>
    <n v="362"/>
    <x v="15"/>
    <n v="1"/>
    <n v="2011"/>
    <n v="1"/>
    <n v="0"/>
    <s v="False"/>
    <x v="1"/>
    <n v="1"/>
    <n v="0.26"/>
    <n v="0.2273"/>
    <n v="0.35"/>
    <n v="0.29849999999999999"/>
    <n v="23"/>
    <n v="95"/>
    <n v="118"/>
  </r>
  <r>
    <n v="363"/>
    <x v="15"/>
    <n v="1"/>
    <n v="2011"/>
    <n v="1"/>
    <n v="0"/>
    <s v="False"/>
    <x v="1"/>
    <n v="1"/>
    <n v="0.28000000000000003"/>
    <n v="0.2727"/>
    <n v="0.36"/>
    <n v="0.25369999999999998"/>
    <n v="22"/>
    <n v="69"/>
    <n v="91"/>
  </r>
  <r>
    <n v="364"/>
    <x v="15"/>
    <n v="1"/>
    <n v="2011"/>
    <n v="1"/>
    <n v="0"/>
    <s v="False"/>
    <x v="1"/>
    <n v="1"/>
    <n v="0.26"/>
    <n v="0.2424"/>
    <n v="0.38"/>
    <n v="0.25369999999999998"/>
    <n v="35"/>
    <n v="78"/>
    <n v="113"/>
  </r>
  <r>
    <n v="365"/>
    <x v="15"/>
    <n v="1"/>
    <n v="2011"/>
    <n v="1"/>
    <n v="0"/>
    <s v="False"/>
    <x v="1"/>
    <n v="1"/>
    <n v="0.24"/>
    <n v="0.2273"/>
    <n v="0.38"/>
    <n v="0.22389999999999999"/>
    <n v="22"/>
    <n v="77"/>
    <n v="99"/>
  </r>
  <r>
    <n v="366"/>
    <x v="15"/>
    <n v="1"/>
    <n v="2011"/>
    <n v="1"/>
    <n v="0"/>
    <s v="False"/>
    <x v="1"/>
    <n v="1"/>
    <n v="0.22"/>
    <n v="0.21210000000000001"/>
    <n v="0.37"/>
    <n v="0.25369999999999998"/>
    <n v="23"/>
    <n v="82"/>
    <n v="105"/>
  </r>
  <r>
    <n v="367"/>
    <x v="15"/>
    <n v="1"/>
    <n v="2011"/>
    <n v="1"/>
    <n v="0"/>
    <s v="False"/>
    <x v="1"/>
    <n v="1"/>
    <n v="0.2"/>
    <n v="0.21210000000000001"/>
    <n v="0.4"/>
    <n v="0.16420000000000001"/>
    <n v="11"/>
    <n v="56"/>
    <n v="67"/>
  </r>
  <r>
    <n v="368"/>
    <x v="15"/>
    <n v="1"/>
    <n v="2011"/>
    <n v="1"/>
    <n v="0"/>
    <s v="False"/>
    <x v="1"/>
    <n v="1"/>
    <n v="0.18"/>
    <n v="0.19700000000000001"/>
    <n v="0.47"/>
    <n v="0.1343"/>
    <n v="14"/>
    <n v="47"/>
    <n v="61"/>
  </r>
  <r>
    <n v="369"/>
    <x v="15"/>
    <n v="1"/>
    <n v="2011"/>
    <n v="1"/>
    <n v="0"/>
    <s v="False"/>
    <x v="1"/>
    <n v="1"/>
    <n v="0.18"/>
    <n v="0.19700000000000001"/>
    <n v="0.47"/>
    <n v="0.16420000000000001"/>
    <n v="7"/>
    <n v="50"/>
    <n v="57"/>
  </r>
  <r>
    <n v="370"/>
    <x v="15"/>
    <n v="1"/>
    <n v="2011"/>
    <n v="1"/>
    <n v="0"/>
    <s v="False"/>
    <x v="1"/>
    <n v="1"/>
    <n v="0.18"/>
    <n v="0.19700000000000001"/>
    <n v="0.51"/>
    <n v="0.16420000000000001"/>
    <n v="6"/>
    <n v="22"/>
    <n v="28"/>
  </r>
  <r>
    <n v="371"/>
    <x v="15"/>
    <n v="1"/>
    <n v="2011"/>
    <n v="1"/>
    <n v="0"/>
    <s v="False"/>
    <x v="1"/>
    <n v="2"/>
    <n v="0.2"/>
    <n v="0.21210000000000001"/>
    <n v="0.49"/>
    <n v="0.1343"/>
    <n v="2"/>
    <n v="19"/>
    <n v="21"/>
  </r>
  <r>
    <n v="372"/>
    <x v="15"/>
    <n v="1"/>
    <n v="2011"/>
    <n v="1"/>
    <n v="0"/>
    <s v="False"/>
    <x v="1"/>
    <n v="2"/>
    <n v="0.2"/>
    <n v="0.2273"/>
    <n v="0.4"/>
    <n v="0.1045"/>
    <n v="0"/>
    <n v="18"/>
    <n v="18"/>
  </r>
  <r>
    <n v="373"/>
    <x v="16"/>
    <n v="1"/>
    <n v="2011"/>
    <n v="1"/>
    <n v="0"/>
    <s v="False"/>
    <x v="2"/>
    <n v="2"/>
    <n v="0.2"/>
    <n v="0.19700000000000001"/>
    <n v="0.47"/>
    <n v="0.22389999999999999"/>
    <n v="1"/>
    <n v="16"/>
    <n v="17"/>
  </r>
  <r>
    <n v="374"/>
    <x v="16"/>
    <n v="1"/>
    <n v="2011"/>
    <n v="1"/>
    <n v="0"/>
    <s v="False"/>
    <x v="2"/>
    <n v="2"/>
    <n v="0.2"/>
    <n v="0.19700000000000001"/>
    <n v="0.44"/>
    <n v="0.19400000000000001"/>
    <n v="1"/>
    <n v="15"/>
    <n v="16"/>
  </r>
  <r>
    <n v="375"/>
    <x v="16"/>
    <n v="1"/>
    <n v="2011"/>
    <n v="1"/>
    <n v="0"/>
    <s v="False"/>
    <x v="2"/>
    <n v="2"/>
    <n v="0.18"/>
    <n v="0.16669999999999999"/>
    <n v="0.43"/>
    <n v="0.25369999999999998"/>
    <n v="0"/>
    <n v="8"/>
    <n v="8"/>
  </r>
  <r>
    <n v="376"/>
    <x v="16"/>
    <n v="1"/>
    <n v="2011"/>
    <n v="1"/>
    <n v="0"/>
    <s v="False"/>
    <x v="2"/>
    <n v="2"/>
    <n v="0.18"/>
    <n v="0.18179999999999999"/>
    <n v="0.43"/>
    <n v="0.19400000000000001"/>
    <n v="0"/>
    <n v="2"/>
    <n v="2"/>
  </r>
  <r>
    <n v="377"/>
    <x v="16"/>
    <n v="1"/>
    <n v="2011"/>
    <n v="1"/>
    <n v="0"/>
    <s v="False"/>
    <x v="2"/>
    <n v="2"/>
    <n v="0.18"/>
    <n v="0.19700000000000001"/>
    <n v="0.43"/>
    <n v="0.1343"/>
    <n v="1"/>
    <n v="2"/>
    <n v="3"/>
  </r>
  <r>
    <n v="378"/>
    <x v="16"/>
    <n v="1"/>
    <n v="2011"/>
    <n v="1"/>
    <n v="0"/>
    <s v="False"/>
    <x v="2"/>
    <n v="2"/>
    <n v="0.18"/>
    <n v="0.19700000000000001"/>
    <n v="0.43"/>
    <n v="0.16420000000000001"/>
    <n v="0"/>
    <n v="1"/>
    <n v="1"/>
  </r>
  <r>
    <n v="379"/>
    <x v="16"/>
    <n v="1"/>
    <n v="2011"/>
    <n v="1"/>
    <n v="0"/>
    <s v="False"/>
    <x v="2"/>
    <n v="2"/>
    <n v="0.18"/>
    <n v="0.18179999999999999"/>
    <n v="0.43"/>
    <n v="0.19400000000000001"/>
    <n v="0"/>
    <n v="5"/>
    <n v="5"/>
  </r>
  <r>
    <n v="380"/>
    <x v="16"/>
    <n v="1"/>
    <n v="2011"/>
    <n v="1"/>
    <n v="0"/>
    <s v="False"/>
    <x v="2"/>
    <n v="2"/>
    <n v="0.16"/>
    <n v="0.18179999999999999"/>
    <n v="0.5"/>
    <n v="0.1343"/>
    <n v="4"/>
    <n v="9"/>
    <n v="13"/>
  </r>
  <r>
    <n v="381"/>
    <x v="16"/>
    <n v="1"/>
    <n v="2011"/>
    <n v="1"/>
    <n v="0"/>
    <s v="False"/>
    <x v="2"/>
    <n v="2"/>
    <n v="0.16"/>
    <n v="0.1515"/>
    <n v="0.47"/>
    <n v="0.22389999999999999"/>
    <n v="3"/>
    <n v="30"/>
    <n v="33"/>
  </r>
  <r>
    <n v="382"/>
    <x v="16"/>
    <n v="1"/>
    <n v="2011"/>
    <n v="1"/>
    <n v="0"/>
    <s v="False"/>
    <x v="2"/>
    <n v="2"/>
    <n v="0.16"/>
    <n v="0.1515"/>
    <n v="0.47"/>
    <n v="0.22389999999999999"/>
    <n v="8"/>
    <n v="39"/>
    <n v="47"/>
  </r>
  <r>
    <n v="383"/>
    <x v="16"/>
    <n v="1"/>
    <n v="2011"/>
    <n v="1"/>
    <n v="0"/>
    <s v="False"/>
    <x v="2"/>
    <n v="2"/>
    <n v="0.16"/>
    <n v="0.1515"/>
    <n v="0.5"/>
    <n v="0.25369999999999998"/>
    <n v="7"/>
    <n v="50"/>
    <n v="57"/>
  </r>
  <r>
    <n v="384"/>
    <x v="16"/>
    <n v="1"/>
    <n v="2011"/>
    <n v="1"/>
    <n v="0"/>
    <s v="False"/>
    <x v="2"/>
    <n v="2"/>
    <n v="0.16"/>
    <n v="0.1515"/>
    <n v="0.55000000000000004"/>
    <n v="0.19400000000000001"/>
    <n v="9"/>
    <n v="55"/>
    <n v="64"/>
  </r>
  <r>
    <n v="385"/>
    <x v="16"/>
    <n v="1"/>
    <n v="2011"/>
    <n v="1"/>
    <n v="0"/>
    <s v="False"/>
    <x v="2"/>
    <n v="2"/>
    <n v="0.18"/>
    <n v="0.19700000000000001"/>
    <n v="0.47"/>
    <n v="0.1343"/>
    <n v="10"/>
    <n v="70"/>
    <n v="80"/>
  </r>
  <r>
    <n v="386"/>
    <x v="16"/>
    <n v="1"/>
    <n v="2011"/>
    <n v="1"/>
    <n v="0"/>
    <s v="False"/>
    <x v="2"/>
    <n v="2"/>
    <n v="0.18"/>
    <n v="0.19700000000000001"/>
    <n v="0.47"/>
    <n v="0.1343"/>
    <n v="13"/>
    <n v="80"/>
    <n v="93"/>
  </r>
  <r>
    <n v="387"/>
    <x v="16"/>
    <n v="1"/>
    <n v="2011"/>
    <n v="1"/>
    <n v="0"/>
    <s v="False"/>
    <x v="2"/>
    <n v="2"/>
    <n v="0.18"/>
    <n v="0.21210000000000001"/>
    <n v="0.43"/>
    <n v="0.1045"/>
    <n v="12"/>
    <n v="74"/>
    <n v="86"/>
  </r>
  <r>
    <n v="388"/>
    <x v="16"/>
    <n v="1"/>
    <n v="2011"/>
    <n v="1"/>
    <n v="0"/>
    <s v="False"/>
    <x v="2"/>
    <n v="2"/>
    <n v="0.2"/>
    <n v="0.21210000000000001"/>
    <n v="0.47"/>
    <n v="0.16420000000000001"/>
    <n v="21"/>
    <n v="72"/>
    <n v="93"/>
  </r>
  <r>
    <n v="389"/>
    <x v="16"/>
    <n v="1"/>
    <n v="2011"/>
    <n v="1"/>
    <n v="0"/>
    <s v="False"/>
    <x v="2"/>
    <n v="2"/>
    <n v="0.2"/>
    <n v="0.21210000000000001"/>
    <n v="0.47"/>
    <n v="0.16420000000000001"/>
    <n v="6"/>
    <n v="76"/>
    <n v="82"/>
  </r>
  <r>
    <n v="390"/>
    <x v="16"/>
    <n v="1"/>
    <n v="2011"/>
    <n v="1"/>
    <n v="0"/>
    <s v="False"/>
    <x v="2"/>
    <n v="1"/>
    <n v="0.2"/>
    <n v="0.19700000000000001"/>
    <n v="0.51"/>
    <n v="0.19400000000000001"/>
    <n v="4"/>
    <n v="67"/>
    <n v="71"/>
  </r>
  <r>
    <n v="391"/>
    <x v="16"/>
    <n v="1"/>
    <n v="2011"/>
    <n v="1"/>
    <n v="0"/>
    <s v="False"/>
    <x v="2"/>
    <n v="2"/>
    <n v="0.18"/>
    <n v="0.16669999999999999"/>
    <n v="0.55000000000000004"/>
    <n v="0.25369999999999998"/>
    <n v="7"/>
    <n v="85"/>
    <n v="92"/>
  </r>
  <r>
    <n v="392"/>
    <x v="16"/>
    <n v="1"/>
    <n v="2011"/>
    <n v="1"/>
    <n v="0"/>
    <s v="False"/>
    <x v="2"/>
    <n v="3"/>
    <n v="0.18"/>
    <n v="0.18179999999999999"/>
    <n v="0.59"/>
    <n v="0.19400000000000001"/>
    <n v="2"/>
    <n v="58"/>
    <n v="60"/>
  </r>
  <r>
    <n v="393"/>
    <x v="16"/>
    <n v="1"/>
    <n v="2011"/>
    <n v="1"/>
    <n v="0"/>
    <s v="False"/>
    <x v="2"/>
    <n v="3"/>
    <n v="0.16"/>
    <n v="0.1515"/>
    <n v="0.8"/>
    <n v="0.19400000000000001"/>
    <n v="4"/>
    <n v="29"/>
    <n v="33"/>
  </r>
  <r>
    <n v="394"/>
    <x v="16"/>
    <n v="1"/>
    <n v="2011"/>
    <n v="1"/>
    <n v="0"/>
    <s v="False"/>
    <x v="2"/>
    <n v="3"/>
    <n v="0.16"/>
    <n v="0.1515"/>
    <n v="0.8"/>
    <n v="0.19400000000000001"/>
    <n v="3"/>
    <n v="24"/>
    <n v="27"/>
  </r>
  <r>
    <n v="395"/>
    <x v="16"/>
    <n v="1"/>
    <n v="2011"/>
    <n v="1"/>
    <n v="0"/>
    <s v="False"/>
    <x v="2"/>
    <n v="3"/>
    <n v="0.14000000000000001"/>
    <n v="0.1212"/>
    <n v="0.93"/>
    <n v="0.25369999999999998"/>
    <n v="0"/>
    <n v="13"/>
    <n v="13"/>
  </r>
  <r>
    <n v="396"/>
    <x v="16"/>
    <n v="1"/>
    <n v="2011"/>
    <n v="1"/>
    <n v="0"/>
    <s v="False"/>
    <x v="2"/>
    <n v="3"/>
    <n v="0.16"/>
    <n v="0.13639999999999999"/>
    <n v="0.86"/>
    <n v="0.28360000000000002"/>
    <n v="1"/>
    <n v="3"/>
    <n v="4"/>
  </r>
  <r>
    <n v="397"/>
    <x v="17"/>
    <n v="1"/>
    <n v="2011"/>
    <n v="1"/>
    <n v="0"/>
    <s v="False"/>
    <x v="3"/>
    <n v="2"/>
    <n v="0.2"/>
    <n v="0.18179999999999999"/>
    <n v="0.86"/>
    <n v="0.32840000000000003"/>
    <n v="0"/>
    <n v="3"/>
    <n v="3"/>
  </r>
  <r>
    <n v="398"/>
    <x v="17"/>
    <n v="1"/>
    <n v="2011"/>
    <n v="1"/>
    <n v="0"/>
    <s v="False"/>
    <x v="3"/>
    <n v="2"/>
    <n v="0.2"/>
    <n v="0.19700000000000001"/>
    <n v="0.86"/>
    <n v="0.22389999999999999"/>
    <n v="0"/>
    <n v="22"/>
    <n v="22"/>
  </r>
  <r>
    <n v="399"/>
    <x v="17"/>
    <n v="1"/>
    <n v="2011"/>
    <n v="1"/>
    <n v="0"/>
    <s v="False"/>
    <x v="3"/>
    <n v="2"/>
    <n v="0.22"/>
    <n v="0.2273"/>
    <n v="0.8"/>
    <n v="0.16420000000000001"/>
    <n v="2"/>
    <n v="26"/>
    <n v="28"/>
  </r>
  <r>
    <n v="400"/>
    <x v="17"/>
    <n v="1"/>
    <n v="2011"/>
    <n v="1"/>
    <n v="0"/>
    <s v="False"/>
    <x v="3"/>
    <n v="2"/>
    <n v="0.22"/>
    <n v="0.2273"/>
    <n v="0.87"/>
    <n v="0.16420000000000001"/>
    <n v="3"/>
    <n v="32"/>
    <n v="35"/>
  </r>
  <r>
    <n v="401"/>
    <x v="17"/>
    <n v="1"/>
    <n v="2011"/>
    <n v="1"/>
    <n v="0"/>
    <s v="False"/>
    <x v="3"/>
    <n v="2"/>
    <n v="0.22"/>
    <n v="0.2273"/>
    <n v="0.87"/>
    <n v="0.19400000000000001"/>
    <n v="0"/>
    <n v="61"/>
    <n v="61"/>
  </r>
  <r>
    <n v="402"/>
    <x v="17"/>
    <n v="1"/>
    <n v="2011"/>
    <n v="1"/>
    <n v="0"/>
    <s v="False"/>
    <x v="3"/>
    <n v="2"/>
    <n v="0.22"/>
    <n v="0.2273"/>
    <n v="0.82"/>
    <n v="0.19400000000000001"/>
    <n v="1"/>
    <n v="124"/>
    <n v="125"/>
  </r>
  <r>
    <n v="403"/>
    <x v="17"/>
    <n v="1"/>
    <n v="2011"/>
    <n v="1"/>
    <n v="0"/>
    <s v="False"/>
    <x v="3"/>
    <n v="2"/>
    <n v="0.22"/>
    <n v="0.2273"/>
    <n v="0.8"/>
    <n v="0.16420000000000001"/>
    <n v="1"/>
    <n v="132"/>
    <n v="133"/>
  </r>
  <r>
    <n v="404"/>
    <x v="17"/>
    <n v="1"/>
    <n v="2011"/>
    <n v="1"/>
    <n v="0"/>
    <s v="False"/>
    <x v="3"/>
    <n v="2"/>
    <n v="0.22"/>
    <n v="0.2273"/>
    <n v="0.8"/>
    <n v="0.1343"/>
    <n v="1"/>
    <n v="98"/>
    <n v="99"/>
  </r>
  <r>
    <n v="405"/>
    <x v="17"/>
    <n v="1"/>
    <n v="2011"/>
    <n v="1"/>
    <n v="0"/>
    <s v="False"/>
    <x v="3"/>
    <n v="2"/>
    <n v="0.22"/>
    <n v="0.2727"/>
    <n v="0.87"/>
    <n v="0"/>
    <n v="0"/>
    <n v="83"/>
    <n v="83"/>
  </r>
  <r>
    <n v="406"/>
    <x v="17"/>
    <n v="1"/>
    <n v="2011"/>
    <n v="1"/>
    <n v="0"/>
    <s v="False"/>
    <x v="3"/>
    <n v="2"/>
    <n v="0.22"/>
    <n v="0.2424"/>
    <n v="0.93"/>
    <n v="0.1045"/>
    <n v="0"/>
    <n v="41"/>
    <n v="41"/>
  </r>
  <r>
    <n v="407"/>
    <x v="17"/>
    <n v="1"/>
    <n v="2011"/>
    <n v="1"/>
    <n v="0"/>
    <s v="False"/>
    <x v="3"/>
    <n v="2"/>
    <n v="0.22"/>
    <n v="0.2576"/>
    <n v="0.93"/>
    <n v="8.9599999999999999E-2"/>
    <n v="0"/>
    <n v="33"/>
    <n v="33"/>
  </r>
  <r>
    <n v="408"/>
    <x v="17"/>
    <n v="1"/>
    <n v="2011"/>
    <n v="1"/>
    <n v="0"/>
    <s v="False"/>
    <x v="3"/>
    <n v="2"/>
    <n v="0.22"/>
    <n v="0.2727"/>
    <n v="0.93"/>
    <n v="0"/>
    <n v="1"/>
    <n v="19"/>
    <n v="20"/>
  </r>
  <r>
    <n v="409"/>
    <x v="18"/>
    <n v="1"/>
    <n v="2011"/>
    <n v="1"/>
    <n v="0"/>
    <s v="False"/>
    <x v="4"/>
    <n v="2"/>
    <n v="0.22"/>
    <n v="0.2727"/>
    <n v="0.93"/>
    <n v="0"/>
    <n v="0"/>
    <n v="3"/>
    <n v="3"/>
  </r>
  <r>
    <n v="410"/>
    <x v="18"/>
    <n v="1"/>
    <n v="2011"/>
    <n v="1"/>
    <n v="0"/>
    <s v="False"/>
    <x v="4"/>
    <n v="3"/>
    <n v="0.22"/>
    <n v="0.2273"/>
    <n v="0.93"/>
    <n v="0.1343"/>
    <n v="1"/>
    <n v="6"/>
    <n v="7"/>
  </r>
  <r>
    <n v="411"/>
    <x v="18"/>
    <n v="1"/>
    <n v="2011"/>
    <n v="1"/>
    <n v="0"/>
    <s v="False"/>
    <x v="4"/>
    <n v="3"/>
    <n v="0.22"/>
    <n v="0.2273"/>
    <n v="0.93"/>
    <n v="0.1343"/>
    <n v="0"/>
    <n v="3"/>
    <n v="3"/>
  </r>
  <r>
    <n v="412"/>
    <x v="18"/>
    <n v="1"/>
    <n v="2011"/>
    <n v="1"/>
    <n v="0"/>
    <s v="False"/>
    <x v="4"/>
    <n v="3"/>
    <n v="0.22"/>
    <n v="0.2273"/>
    <n v="0.93"/>
    <n v="0.1343"/>
    <n v="1"/>
    <n v="1"/>
    <n v="2"/>
  </r>
  <r>
    <n v="413"/>
    <x v="18"/>
    <n v="1"/>
    <n v="2011"/>
    <n v="1"/>
    <n v="0"/>
    <s v="False"/>
    <x v="4"/>
    <n v="2"/>
    <n v="0.22"/>
    <n v="0.2576"/>
    <n v="0.93"/>
    <n v="8.9599999999999999E-2"/>
    <n v="0"/>
    <n v="7"/>
    <n v="7"/>
  </r>
  <r>
    <n v="414"/>
    <x v="18"/>
    <n v="1"/>
    <n v="2011"/>
    <n v="1"/>
    <n v="0"/>
    <s v="False"/>
    <x v="4"/>
    <n v="2"/>
    <n v="0.22"/>
    <n v="0.2576"/>
    <n v="0.93"/>
    <n v="8.9599999999999999E-2"/>
    <n v="0"/>
    <n v="32"/>
    <n v="32"/>
  </r>
  <r>
    <n v="415"/>
    <x v="18"/>
    <n v="1"/>
    <n v="2011"/>
    <n v="1"/>
    <n v="0"/>
    <s v="False"/>
    <x v="4"/>
    <n v="2"/>
    <n v="0.24"/>
    <n v="0.2576"/>
    <n v="0.92"/>
    <n v="0.1045"/>
    <n v="1"/>
    <n v="89"/>
    <n v="90"/>
  </r>
  <r>
    <n v="416"/>
    <x v="18"/>
    <n v="1"/>
    <n v="2011"/>
    <n v="1"/>
    <n v="0"/>
    <s v="False"/>
    <x v="4"/>
    <n v="2"/>
    <n v="0.24"/>
    <n v="0.2576"/>
    <n v="0.93"/>
    <n v="0.1045"/>
    <n v="1"/>
    <n v="196"/>
    <n v="197"/>
  </r>
  <r>
    <n v="417"/>
    <x v="18"/>
    <n v="1"/>
    <n v="2011"/>
    <n v="1"/>
    <n v="0"/>
    <s v="False"/>
    <x v="4"/>
    <n v="2"/>
    <n v="0.24"/>
    <n v="0.2576"/>
    <n v="0.93"/>
    <n v="0.1045"/>
    <n v="2"/>
    <n v="107"/>
    <n v="109"/>
  </r>
  <r>
    <n v="418"/>
    <x v="18"/>
    <n v="1"/>
    <n v="2011"/>
    <n v="1"/>
    <n v="0"/>
    <s v="False"/>
    <x v="4"/>
    <n v="2"/>
    <n v="0.26"/>
    <n v="0.2727"/>
    <n v="0.93"/>
    <n v="0.1343"/>
    <n v="1"/>
    <n v="46"/>
    <n v="47"/>
  </r>
  <r>
    <n v="419"/>
    <x v="18"/>
    <n v="1"/>
    <n v="2011"/>
    <n v="1"/>
    <n v="0"/>
    <s v="False"/>
    <x v="4"/>
    <n v="2"/>
    <n v="0.28000000000000003"/>
    <n v="0.30299999999999999"/>
    <n v="0.87"/>
    <n v="8.9599999999999999E-2"/>
    <n v="5"/>
    <n v="47"/>
    <n v="52"/>
  </r>
  <r>
    <n v="420"/>
    <x v="18"/>
    <n v="1"/>
    <n v="2011"/>
    <n v="1"/>
    <n v="0"/>
    <s v="False"/>
    <x v="4"/>
    <n v="2"/>
    <n v="0.3"/>
    <n v="0.31819999999999998"/>
    <n v="0.81"/>
    <n v="8.9599999999999999E-2"/>
    <n v="5"/>
    <n v="65"/>
    <n v="70"/>
  </r>
  <r>
    <n v="421"/>
    <x v="18"/>
    <n v="1"/>
    <n v="2011"/>
    <n v="1"/>
    <n v="0"/>
    <s v="False"/>
    <x v="4"/>
    <n v="1"/>
    <n v="0.4"/>
    <n v="0.40910000000000002"/>
    <n v="0.62"/>
    <n v="0.28360000000000002"/>
    <n v="11"/>
    <n v="67"/>
    <n v="78"/>
  </r>
  <r>
    <n v="422"/>
    <x v="18"/>
    <n v="1"/>
    <n v="2011"/>
    <n v="1"/>
    <n v="0"/>
    <s v="False"/>
    <x v="4"/>
    <n v="1"/>
    <n v="0.4"/>
    <n v="0.40910000000000002"/>
    <n v="0.57999999999999996"/>
    <n v="0.25369999999999998"/>
    <n v="7"/>
    <n v="68"/>
    <n v="75"/>
  </r>
  <r>
    <n v="423"/>
    <x v="18"/>
    <n v="1"/>
    <n v="2011"/>
    <n v="1"/>
    <n v="0"/>
    <s v="False"/>
    <x v="4"/>
    <n v="1"/>
    <n v="0.4"/>
    <n v="0.40910000000000002"/>
    <n v="0.54"/>
    <n v="0.28360000000000002"/>
    <n v="4"/>
    <n v="78"/>
    <n v="82"/>
  </r>
  <r>
    <n v="424"/>
    <x v="18"/>
    <n v="1"/>
    <n v="2011"/>
    <n v="1"/>
    <n v="0"/>
    <s v="False"/>
    <x v="4"/>
    <n v="1"/>
    <n v="0.38"/>
    <n v="0.39389999999999997"/>
    <n v="0.57999999999999996"/>
    <n v="0.3881"/>
    <n v="10"/>
    <n v="94"/>
    <n v="104"/>
  </r>
  <r>
    <n v="425"/>
    <x v="18"/>
    <n v="1"/>
    <n v="2011"/>
    <n v="1"/>
    <n v="0"/>
    <s v="False"/>
    <x v="4"/>
    <n v="1"/>
    <n v="0.36"/>
    <n v="0.33329999999999999"/>
    <n v="0.56999999999999995"/>
    <n v="0.32840000000000003"/>
    <n v="7"/>
    <n v="190"/>
    <n v="197"/>
  </r>
  <r>
    <n v="426"/>
    <x v="18"/>
    <n v="1"/>
    <n v="2011"/>
    <n v="1"/>
    <n v="0"/>
    <s v="False"/>
    <x v="4"/>
    <n v="1"/>
    <n v="0.34"/>
    <n v="0.31819999999999998"/>
    <n v="0.61"/>
    <n v="0.28360000000000002"/>
    <n v="5"/>
    <n v="156"/>
    <n v="161"/>
  </r>
  <r>
    <n v="427"/>
    <x v="18"/>
    <n v="1"/>
    <n v="2011"/>
    <n v="1"/>
    <n v="0"/>
    <s v="False"/>
    <x v="4"/>
    <n v="1"/>
    <n v="0.32"/>
    <n v="0.28789999999999999"/>
    <n v="0.56999999999999995"/>
    <n v="0.41789999999999999"/>
    <n v="4"/>
    <n v="108"/>
    <n v="112"/>
  </r>
  <r>
    <n v="428"/>
    <x v="18"/>
    <n v="1"/>
    <n v="2011"/>
    <n v="1"/>
    <n v="0"/>
    <s v="False"/>
    <x v="4"/>
    <n v="1"/>
    <n v="0.32"/>
    <n v="0.30299999999999999"/>
    <n v="0.49"/>
    <n v="0.29849999999999999"/>
    <n v="2"/>
    <n v="74"/>
    <n v="76"/>
  </r>
  <r>
    <n v="429"/>
    <x v="18"/>
    <n v="1"/>
    <n v="2011"/>
    <n v="1"/>
    <n v="0"/>
    <s v="False"/>
    <x v="4"/>
    <n v="1"/>
    <n v="0.32"/>
    <n v="0.28789999999999999"/>
    <n v="0.49"/>
    <n v="0.41789999999999999"/>
    <n v="4"/>
    <n v="55"/>
    <n v="59"/>
  </r>
  <r>
    <n v="430"/>
    <x v="18"/>
    <n v="1"/>
    <n v="2011"/>
    <n v="1"/>
    <n v="0"/>
    <s v="False"/>
    <x v="4"/>
    <n v="1"/>
    <n v="0.3"/>
    <n v="0.30299999999999999"/>
    <n v="0.52"/>
    <n v="0.16420000000000001"/>
    <n v="6"/>
    <n v="53"/>
    <n v="59"/>
  </r>
  <r>
    <n v="431"/>
    <x v="18"/>
    <n v="1"/>
    <n v="2011"/>
    <n v="1"/>
    <n v="0"/>
    <s v="False"/>
    <x v="4"/>
    <n v="1"/>
    <n v="0.3"/>
    <n v="0.2727"/>
    <n v="0.52"/>
    <n v="0.4627"/>
    <n v="1"/>
    <n v="27"/>
    <n v="28"/>
  </r>
  <r>
    <n v="432"/>
    <x v="19"/>
    <n v="1"/>
    <n v="2011"/>
    <n v="1"/>
    <n v="0"/>
    <s v="False"/>
    <x v="5"/>
    <n v="1"/>
    <n v="0.26"/>
    <n v="0.2273"/>
    <n v="0.56000000000000005"/>
    <n v="0.3881"/>
    <n v="5"/>
    <n v="8"/>
    <n v="13"/>
  </r>
  <r>
    <n v="433"/>
    <x v="19"/>
    <n v="1"/>
    <n v="2011"/>
    <n v="1"/>
    <n v="0"/>
    <s v="False"/>
    <x v="5"/>
    <n v="1"/>
    <n v="0.26"/>
    <n v="0.2727"/>
    <n v="0.56000000000000005"/>
    <n v="0"/>
    <n v="2"/>
    <n v="3"/>
    <n v="5"/>
  </r>
  <r>
    <n v="434"/>
    <x v="19"/>
    <n v="1"/>
    <n v="2011"/>
    <n v="1"/>
    <n v="0"/>
    <s v="False"/>
    <x v="5"/>
    <n v="1"/>
    <n v="0.26"/>
    <n v="0.2727"/>
    <n v="0.56000000000000005"/>
    <n v="0"/>
    <n v="0"/>
    <n v="2"/>
    <n v="2"/>
  </r>
  <r>
    <n v="435"/>
    <x v="19"/>
    <n v="1"/>
    <n v="2011"/>
    <n v="1"/>
    <n v="0"/>
    <s v="False"/>
    <x v="5"/>
    <n v="1"/>
    <n v="0.26"/>
    <n v="0.2576"/>
    <n v="0.56000000000000005"/>
    <n v="0.16420000000000001"/>
    <n v="0"/>
    <n v="1"/>
    <n v="1"/>
  </r>
  <r>
    <n v="436"/>
    <x v="19"/>
    <n v="1"/>
    <n v="2011"/>
    <n v="1"/>
    <n v="0"/>
    <s v="False"/>
    <x v="5"/>
    <n v="1"/>
    <n v="0.26"/>
    <n v="0.2576"/>
    <n v="0.56000000000000005"/>
    <n v="0.16420000000000001"/>
    <n v="0"/>
    <n v="1"/>
    <n v="1"/>
  </r>
  <r>
    <n v="437"/>
    <x v="19"/>
    <n v="1"/>
    <n v="2011"/>
    <n v="1"/>
    <n v="0"/>
    <s v="False"/>
    <x v="5"/>
    <n v="1"/>
    <n v="0.24"/>
    <n v="0.2273"/>
    <n v="0.6"/>
    <n v="0.22389999999999999"/>
    <n v="0"/>
    <n v="6"/>
    <n v="6"/>
  </r>
  <r>
    <n v="438"/>
    <x v="19"/>
    <n v="1"/>
    <n v="2011"/>
    <n v="1"/>
    <n v="0"/>
    <s v="False"/>
    <x v="5"/>
    <n v="1"/>
    <n v="0.22"/>
    <n v="0.21210000000000001"/>
    <n v="0.6"/>
    <n v="0.22389999999999999"/>
    <n v="0"/>
    <n v="35"/>
    <n v="35"/>
  </r>
  <r>
    <n v="439"/>
    <x v="19"/>
    <n v="1"/>
    <n v="2011"/>
    <n v="1"/>
    <n v="0"/>
    <s v="False"/>
    <x v="5"/>
    <n v="1"/>
    <n v="0.22"/>
    <n v="0.21210000000000001"/>
    <n v="0.55000000000000004"/>
    <n v="0.22389999999999999"/>
    <n v="1"/>
    <n v="100"/>
    <n v="101"/>
  </r>
  <r>
    <n v="440"/>
    <x v="19"/>
    <n v="1"/>
    <n v="2011"/>
    <n v="1"/>
    <n v="0"/>
    <s v="False"/>
    <x v="5"/>
    <n v="1"/>
    <n v="0.22"/>
    <n v="0.21210000000000001"/>
    <n v="0.55000000000000004"/>
    <n v="0.28360000000000002"/>
    <n v="2"/>
    <n v="247"/>
    <n v="249"/>
  </r>
  <r>
    <n v="441"/>
    <x v="19"/>
    <n v="1"/>
    <n v="2011"/>
    <n v="1"/>
    <n v="0"/>
    <s v="False"/>
    <x v="5"/>
    <n v="2"/>
    <n v="0.24"/>
    <n v="0.2273"/>
    <n v="0.52"/>
    <n v="0.22389999999999999"/>
    <n v="3"/>
    <n v="140"/>
    <n v="143"/>
  </r>
  <r>
    <n v="442"/>
    <x v="19"/>
    <n v="1"/>
    <n v="2011"/>
    <n v="1"/>
    <n v="0"/>
    <s v="False"/>
    <x v="5"/>
    <n v="1"/>
    <n v="0.26"/>
    <n v="0.2273"/>
    <n v="0.48"/>
    <n v="0.29849999999999999"/>
    <n v="1"/>
    <n v="56"/>
    <n v="57"/>
  </r>
  <r>
    <n v="443"/>
    <x v="19"/>
    <n v="1"/>
    <n v="2011"/>
    <n v="1"/>
    <n v="0"/>
    <s v="False"/>
    <x v="5"/>
    <n v="2"/>
    <n v="0.28000000000000003"/>
    <n v="0.2727"/>
    <n v="0.45"/>
    <n v="0.16420000000000001"/>
    <n v="5"/>
    <n v="63"/>
    <n v="68"/>
  </r>
  <r>
    <n v="444"/>
    <x v="19"/>
    <n v="1"/>
    <n v="2011"/>
    <n v="1"/>
    <n v="0"/>
    <s v="False"/>
    <x v="5"/>
    <n v="2"/>
    <n v="0.3"/>
    <n v="0.33329999999999999"/>
    <n v="0.42"/>
    <n v="0"/>
    <n v="7"/>
    <n v="77"/>
    <n v="84"/>
  </r>
  <r>
    <n v="445"/>
    <x v="19"/>
    <n v="1"/>
    <n v="2011"/>
    <n v="1"/>
    <n v="0"/>
    <s v="False"/>
    <x v="5"/>
    <n v="2"/>
    <n v="0.28000000000000003"/>
    <n v="0.28789999999999999"/>
    <n v="0.45"/>
    <n v="0.1045"/>
    <n v="12"/>
    <n v="86"/>
    <n v="98"/>
  </r>
  <r>
    <n v="446"/>
    <x v="19"/>
    <n v="1"/>
    <n v="2011"/>
    <n v="1"/>
    <n v="0"/>
    <s v="False"/>
    <x v="5"/>
    <n v="2"/>
    <n v="0.3"/>
    <n v="0.30299999999999999"/>
    <n v="0.45"/>
    <n v="0.1343"/>
    <n v="6"/>
    <n v="75"/>
    <n v="81"/>
  </r>
  <r>
    <n v="447"/>
    <x v="19"/>
    <n v="1"/>
    <n v="2011"/>
    <n v="1"/>
    <n v="0"/>
    <s v="False"/>
    <x v="5"/>
    <n v="2"/>
    <n v="0.32"/>
    <n v="0.31819999999999998"/>
    <n v="0.45"/>
    <n v="0.19400000000000001"/>
    <n v="8"/>
    <n v="62"/>
    <n v="70"/>
  </r>
  <r>
    <n v="448"/>
    <x v="19"/>
    <n v="1"/>
    <n v="2011"/>
    <n v="1"/>
    <n v="0"/>
    <s v="False"/>
    <x v="5"/>
    <n v="2"/>
    <n v="0.3"/>
    <n v="0.30299999999999999"/>
    <n v="0.49"/>
    <n v="0.1343"/>
    <n v="8"/>
    <n v="83"/>
    <n v="91"/>
  </r>
  <r>
    <n v="449"/>
    <x v="19"/>
    <n v="1"/>
    <n v="2011"/>
    <n v="1"/>
    <n v="0"/>
    <s v="False"/>
    <x v="5"/>
    <n v="2"/>
    <n v="0.3"/>
    <n v="0.31819999999999998"/>
    <n v="0.49"/>
    <n v="0.1045"/>
    <n v="8"/>
    <n v="207"/>
    <n v="215"/>
  </r>
  <r>
    <n v="450"/>
    <x v="19"/>
    <n v="1"/>
    <n v="2011"/>
    <n v="1"/>
    <n v="0"/>
    <s v="False"/>
    <x v="5"/>
    <n v="2"/>
    <n v="0.26"/>
    <n v="0.2576"/>
    <n v="0.56000000000000005"/>
    <n v="0.19400000000000001"/>
    <n v="1"/>
    <n v="184"/>
    <n v="185"/>
  </r>
  <r>
    <n v="451"/>
    <x v="19"/>
    <n v="1"/>
    <n v="2011"/>
    <n v="1"/>
    <n v="0"/>
    <s v="False"/>
    <x v="5"/>
    <n v="1"/>
    <n v="0.26"/>
    <n v="0.2273"/>
    <n v="0.56000000000000005"/>
    <n v="0.32840000000000003"/>
    <n v="6"/>
    <n v="146"/>
    <n v="152"/>
  </r>
  <r>
    <n v="452"/>
    <x v="19"/>
    <n v="1"/>
    <n v="2011"/>
    <n v="1"/>
    <n v="0"/>
    <s v="False"/>
    <x v="5"/>
    <n v="2"/>
    <n v="0.26"/>
    <n v="0.2424"/>
    <n v="0.6"/>
    <n v="0.28360000000000002"/>
    <n v="2"/>
    <n v="124"/>
    <n v="126"/>
  </r>
  <r>
    <n v="453"/>
    <x v="19"/>
    <n v="1"/>
    <n v="2011"/>
    <n v="1"/>
    <n v="0"/>
    <s v="False"/>
    <x v="5"/>
    <n v="2"/>
    <n v="0.24"/>
    <n v="0.2273"/>
    <n v="0.6"/>
    <n v="0.25369999999999998"/>
    <n v="3"/>
    <n v="54"/>
    <n v="57"/>
  </r>
  <r>
    <n v="454"/>
    <x v="19"/>
    <n v="1"/>
    <n v="2011"/>
    <n v="1"/>
    <n v="0"/>
    <s v="False"/>
    <x v="5"/>
    <n v="2"/>
    <n v="0.24"/>
    <n v="0.21210000000000001"/>
    <n v="0.65"/>
    <n v="0.28360000000000002"/>
    <n v="0"/>
    <n v="56"/>
    <n v="56"/>
  </r>
  <r>
    <n v="455"/>
    <x v="19"/>
    <n v="1"/>
    <n v="2011"/>
    <n v="1"/>
    <n v="0"/>
    <s v="False"/>
    <x v="5"/>
    <n v="2"/>
    <n v="0.24"/>
    <n v="0.21210000000000001"/>
    <n v="0.65"/>
    <n v="0.32840000000000003"/>
    <n v="3"/>
    <n v="28"/>
    <n v="31"/>
  </r>
  <r>
    <n v="456"/>
    <x v="20"/>
    <n v="1"/>
    <n v="2011"/>
    <n v="1"/>
    <n v="0"/>
    <s v="True"/>
    <x v="6"/>
    <n v="2"/>
    <n v="0.24"/>
    <n v="0.2273"/>
    <n v="0.7"/>
    <n v="0.25369999999999998"/>
    <n v="1"/>
    <n v="20"/>
    <n v="21"/>
  </r>
  <r>
    <n v="457"/>
    <x v="20"/>
    <n v="1"/>
    <n v="2011"/>
    <n v="1"/>
    <n v="0"/>
    <s v="True"/>
    <x v="6"/>
    <n v="2"/>
    <n v="0.24"/>
    <n v="0.2273"/>
    <n v="0.7"/>
    <n v="0.25369999999999998"/>
    <n v="0"/>
    <n v="6"/>
    <n v="6"/>
  </r>
  <r>
    <n v="458"/>
    <x v="20"/>
    <n v="1"/>
    <n v="2011"/>
    <n v="1"/>
    <n v="0"/>
    <s v="True"/>
    <x v="6"/>
    <n v="3"/>
    <n v="0.24"/>
    <n v="0.2424"/>
    <n v="0.75"/>
    <n v="0.16420000000000001"/>
    <n v="0"/>
    <n v="2"/>
    <n v="2"/>
  </r>
  <r>
    <n v="459"/>
    <x v="20"/>
    <n v="1"/>
    <n v="2011"/>
    <n v="1"/>
    <n v="0"/>
    <s v="True"/>
    <x v="6"/>
    <n v="3"/>
    <n v="0.22"/>
    <n v="0.21210000000000001"/>
    <n v="0.8"/>
    <n v="0.29849999999999999"/>
    <n v="0"/>
    <n v="1"/>
    <n v="1"/>
  </r>
  <r>
    <n v="460"/>
    <x v="20"/>
    <n v="1"/>
    <n v="2011"/>
    <n v="1"/>
    <n v="0"/>
    <s v="True"/>
    <x v="6"/>
    <n v="2"/>
    <n v="0.22"/>
    <n v="0.2576"/>
    <n v="0.87"/>
    <n v="8.9599999999999999E-2"/>
    <n v="0"/>
    <n v="1"/>
    <n v="1"/>
  </r>
  <r>
    <n v="461"/>
    <x v="20"/>
    <n v="1"/>
    <n v="2011"/>
    <n v="1"/>
    <n v="0"/>
    <s v="True"/>
    <x v="6"/>
    <n v="1"/>
    <n v="0.24"/>
    <n v="0.19700000000000001"/>
    <n v="0.6"/>
    <n v="0.41789999999999999"/>
    <n v="1"/>
    <n v="4"/>
    <n v="5"/>
  </r>
  <r>
    <n v="462"/>
    <x v="20"/>
    <n v="1"/>
    <n v="2011"/>
    <n v="1"/>
    <n v="0"/>
    <s v="True"/>
    <x v="6"/>
    <n v="1"/>
    <n v="0.22"/>
    <n v="0.21210000000000001"/>
    <n v="0.55000000000000004"/>
    <n v="0.25369999999999998"/>
    <n v="0"/>
    <n v="27"/>
    <n v="27"/>
  </r>
  <r>
    <n v="463"/>
    <x v="20"/>
    <n v="1"/>
    <n v="2011"/>
    <n v="1"/>
    <n v="0"/>
    <s v="True"/>
    <x v="6"/>
    <n v="1"/>
    <n v="0.2"/>
    <n v="0.18179999999999999"/>
    <n v="0.51"/>
    <n v="0.28360000000000002"/>
    <n v="2"/>
    <n v="66"/>
    <n v="68"/>
  </r>
  <r>
    <n v="464"/>
    <x v="20"/>
    <n v="1"/>
    <n v="2011"/>
    <n v="1"/>
    <n v="0"/>
    <s v="True"/>
    <x v="6"/>
    <n v="1"/>
    <n v="0.2"/>
    <n v="0.18179999999999999"/>
    <n v="0.47"/>
    <n v="0.32840000000000003"/>
    <n v="7"/>
    <n v="210"/>
    <n v="217"/>
  </r>
  <r>
    <n v="465"/>
    <x v="20"/>
    <n v="1"/>
    <n v="2011"/>
    <n v="1"/>
    <n v="0"/>
    <s v="True"/>
    <x v="6"/>
    <n v="1"/>
    <n v="0.2"/>
    <n v="0.18179999999999999"/>
    <n v="0.51"/>
    <n v="0.35820000000000002"/>
    <n v="7"/>
    <n v="159"/>
    <n v="166"/>
  </r>
  <r>
    <n v="466"/>
    <x v="20"/>
    <n v="1"/>
    <n v="2011"/>
    <n v="1"/>
    <n v="0"/>
    <s v="True"/>
    <x v="6"/>
    <n v="1"/>
    <n v="0.2"/>
    <n v="0.16669999999999999"/>
    <n v="0.47"/>
    <n v="0.4627"/>
    <n v="6"/>
    <n v="57"/>
    <n v="63"/>
  </r>
  <r>
    <n v="467"/>
    <x v="20"/>
    <n v="1"/>
    <n v="2011"/>
    <n v="1"/>
    <n v="0"/>
    <s v="True"/>
    <x v="6"/>
    <n v="1"/>
    <n v="0.22"/>
    <n v="0.18179999999999999"/>
    <n v="0.41"/>
    <n v="0.4627"/>
    <n v="6"/>
    <n v="53"/>
    <n v="59"/>
  </r>
  <r>
    <n v="468"/>
    <x v="20"/>
    <n v="1"/>
    <n v="2011"/>
    <n v="1"/>
    <n v="0"/>
    <s v="True"/>
    <x v="6"/>
    <n v="1"/>
    <n v="0.22"/>
    <n v="0.18179999999999999"/>
    <n v="0.27"/>
    <n v="0.58209999999999995"/>
    <n v="11"/>
    <n v="67"/>
    <n v="78"/>
  </r>
  <r>
    <n v="469"/>
    <x v="20"/>
    <n v="1"/>
    <n v="2011"/>
    <n v="1"/>
    <n v="0"/>
    <s v="True"/>
    <x v="6"/>
    <n v="1"/>
    <n v="0.2"/>
    <n v="0.1515"/>
    <n v="0.21"/>
    <n v="0.58209999999999995"/>
    <n v="8"/>
    <n v="65"/>
    <n v="73"/>
  </r>
  <r>
    <n v="470"/>
    <x v="20"/>
    <n v="1"/>
    <n v="2011"/>
    <n v="1"/>
    <n v="0"/>
    <s v="True"/>
    <x v="6"/>
    <n v="1"/>
    <n v="0.2"/>
    <n v="0.1515"/>
    <n v="0.25"/>
    <n v="0.52239999999999998"/>
    <n v="6"/>
    <n v="56"/>
    <n v="62"/>
  </r>
  <r>
    <n v="471"/>
    <x v="20"/>
    <n v="1"/>
    <n v="2011"/>
    <n v="1"/>
    <n v="0"/>
    <s v="True"/>
    <x v="6"/>
    <n v="1"/>
    <n v="0.16"/>
    <n v="0.1212"/>
    <n v="0.26"/>
    <n v="0.44779999999999998"/>
    <n v="4"/>
    <n v="61"/>
    <n v="65"/>
  </r>
  <r>
    <n v="472"/>
    <x v="20"/>
    <n v="1"/>
    <n v="2011"/>
    <n v="1"/>
    <n v="0"/>
    <s v="True"/>
    <x v="6"/>
    <n v="1"/>
    <n v="0.16"/>
    <n v="0.13639999999999999"/>
    <n v="0.26"/>
    <n v="0.35820000000000002"/>
    <n v="0"/>
    <n v="97"/>
    <n v="97"/>
  </r>
  <r>
    <n v="473"/>
    <x v="20"/>
    <n v="1"/>
    <n v="2011"/>
    <n v="1"/>
    <n v="0"/>
    <s v="True"/>
    <x v="6"/>
    <n v="1"/>
    <n v="0.14000000000000001"/>
    <n v="0.1212"/>
    <n v="0.28000000000000003"/>
    <n v="0.35820000000000002"/>
    <n v="10"/>
    <n v="151"/>
    <n v="161"/>
  </r>
  <r>
    <n v="474"/>
    <x v="20"/>
    <n v="1"/>
    <n v="2011"/>
    <n v="1"/>
    <n v="0"/>
    <s v="True"/>
    <x v="6"/>
    <n v="1"/>
    <n v="0.12"/>
    <n v="0.1212"/>
    <n v="0.3"/>
    <n v="0.25369999999999998"/>
    <n v="1"/>
    <n v="119"/>
    <n v="120"/>
  </r>
  <r>
    <n v="475"/>
    <x v="20"/>
    <n v="1"/>
    <n v="2011"/>
    <n v="1"/>
    <n v="0"/>
    <s v="True"/>
    <x v="6"/>
    <n v="1"/>
    <n v="0.12"/>
    <n v="0.1061"/>
    <n v="0.3"/>
    <n v="0.32840000000000003"/>
    <n v="3"/>
    <n v="93"/>
    <n v="96"/>
  </r>
  <r>
    <n v="476"/>
    <x v="20"/>
    <n v="1"/>
    <n v="2011"/>
    <n v="1"/>
    <n v="0"/>
    <s v="True"/>
    <x v="6"/>
    <n v="1"/>
    <n v="0.1"/>
    <n v="7.5800000000000006E-2"/>
    <n v="0.33"/>
    <n v="0.41789999999999999"/>
    <n v="1"/>
    <n v="52"/>
    <n v="53"/>
  </r>
  <r>
    <n v="477"/>
    <x v="20"/>
    <n v="1"/>
    <n v="2011"/>
    <n v="1"/>
    <n v="0"/>
    <s v="True"/>
    <x v="6"/>
    <n v="1"/>
    <n v="0.08"/>
    <n v="7.5800000000000006E-2"/>
    <n v="0.38"/>
    <n v="0.28360000000000002"/>
    <n v="0"/>
    <n v="41"/>
    <n v="41"/>
  </r>
  <r>
    <n v="478"/>
    <x v="20"/>
    <n v="1"/>
    <n v="2011"/>
    <n v="1"/>
    <n v="0"/>
    <s v="True"/>
    <x v="6"/>
    <n v="1"/>
    <n v="0.06"/>
    <n v="3.0300000000000001E-2"/>
    <n v="0.41"/>
    <n v="0.3881"/>
    <n v="1"/>
    <n v="33"/>
    <n v="34"/>
  </r>
  <r>
    <n v="479"/>
    <x v="20"/>
    <n v="1"/>
    <n v="2011"/>
    <n v="1"/>
    <n v="0"/>
    <s v="True"/>
    <x v="6"/>
    <n v="1"/>
    <n v="0.06"/>
    <n v="4.5499999999999999E-2"/>
    <n v="0.38"/>
    <n v="0.32840000000000003"/>
    <n v="0"/>
    <n v="27"/>
    <n v="27"/>
  </r>
  <r>
    <n v="480"/>
    <x v="21"/>
    <n v="1"/>
    <n v="2011"/>
    <n v="1"/>
    <n v="0"/>
    <s v="False"/>
    <x v="0"/>
    <n v="1"/>
    <n v="0.04"/>
    <n v="3.0300000000000001E-2"/>
    <n v="0.45"/>
    <n v="0.25369999999999998"/>
    <n v="0"/>
    <n v="13"/>
    <n v="13"/>
  </r>
  <r>
    <n v="481"/>
    <x v="21"/>
    <n v="1"/>
    <n v="2011"/>
    <n v="1"/>
    <n v="0"/>
    <s v="False"/>
    <x v="0"/>
    <n v="2"/>
    <n v="0.04"/>
    <n v="0"/>
    <n v="0.41"/>
    <n v="0.3881"/>
    <n v="3"/>
    <n v="9"/>
    <n v="12"/>
  </r>
  <r>
    <n v="482"/>
    <x v="21"/>
    <n v="1"/>
    <n v="2011"/>
    <n v="1"/>
    <n v="0"/>
    <s v="False"/>
    <x v="0"/>
    <n v="2"/>
    <n v="0.04"/>
    <n v="3.0300000000000001E-2"/>
    <n v="0.41"/>
    <n v="0.25369999999999998"/>
    <n v="0"/>
    <n v="11"/>
    <n v="11"/>
  </r>
  <r>
    <n v="483"/>
    <x v="21"/>
    <n v="1"/>
    <n v="2011"/>
    <n v="1"/>
    <n v="0"/>
    <s v="False"/>
    <x v="0"/>
    <n v="2"/>
    <n v="0.04"/>
    <n v="3.0300000000000001E-2"/>
    <n v="0.41"/>
    <n v="0.28360000000000002"/>
    <n v="1"/>
    <n v="6"/>
    <n v="7"/>
  </r>
  <r>
    <n v="484"/>
    <x v="21"/>
    <n v="1"/>
    <n v="2011"/>
    <n v="1"/>
    <n v="0"/>
    <s v="False"/>
    <x v="0"/>
    <n v="2"/>
    <n v="0.02"/>
    <n v="1.52E-2"/>
    <n v="0.48"/>
    <n v="0.29849999999999999"/>
    <n v="0"/>
    <n v="3"/>
    <n v="3"/>
  </r>
  <r>
    <n v="485"/>
    <x v="21"/>
    <n v="1"/>
    <n v="2011"/>
    <n v="1"/>
    <n v="0"/>
    <s v="False"/>
    <x v="0"/>
    <n v="2"/>
    <n v="0.02"/>
    <n v="3.0300000000000001E-2"/>
    <n v="0.44"/>
    <n v="0.22389999999999999"/>
    <n v="0"/>
    <n v="2"/>
    <n v="2"/>
  </r>
  <r>
    <n v="486"/>
    <x v="21"/>
    <n v="1"/>
    <n v="2011"/>
    <n v="1"/>
    <n v="0"/>
    <s v="False"/>
    <x v="0"/>
    <n v="1"/>
    <n v="0.02"/>
    <n v="1.52E-2"/>
    <n v="0.44"/>
    <n v="0.28360000000000002"/>
    <n v="0"/>
    <n v="8"/>
    <n v="8"/>
  </r>
  <r>
    <n v="487"/>
    <x v="21"/>
    <n v="1"/>
    <n v="2011"/>
    <n v="1"/>
    <n v="0"/>
    <s v="False"/>
    <x v="0"/>
    <n v="1"/>
    <n v="0.02"/>
    <n v="0"/>
    <n v="0.44"/>
    <n v="0.32840000000000003"/>
    <n v="1"/>
    <n v="26"/>
    <n v="27"/>
  </r>
  <r>
    <n v="488"/>
    <x v="21"/>
    <n v="1"/>
    <n v="2011"/>
    <n v="1"/>
    <n v="0"/>
    <s v="False"/>
    <x v="0"/>
    <n v="1"/>
    <n v="0.04"/>
    <n v="3.0300000000000001E-2"/>
    <n v="0.41"/>
    <n v="0.25369999999999998"/>
    <n v="3"/>
    <n v="37"/>
    <n v="40"/>
  </r>
  <r>
    <n v="489"/>
    <x v="21"/>
    <n v="1"/>
    <n v="2011"/>
    <n v="1"/>
    <n v="0"/>
    <s v="False"/>
    <x v="0"/>
    <n v="2"/>
    <n v="0.04"/>
    <n v="6.0600000000000001E-2"/>
    <n v="0.41"/>
    <n v="0.16420000000000001"/>
    <n v="3"/>
    <n v="50"/>
    <n v="53"/>
  </r>
  <r>
    <n v="490"/>
    <x v="21"/>
    <n v="1"/>
    <n v="2011"/>
    <n v="1"/>
    <n v="0"/>
    <s v="False"/>
    <x v="0"/>
    <n v="2"/>
    <n v="0.06"/>
    <n v="7.5800000000000006E-2"/>
    <n v="0.38"/>
    <n v="0.1343"/>
    <n v="4"/>
    <n v="59"/>
    <n v="63"/>
  </r>
  <r>
    <n v="491"/>
    <x v="21"/>
    <n v="1"/>
    <n v="2011"/>
    <n v="1"/>
    <n v="0"/>
    <s v="False"/>
    <x v="0"/>
    <n v="2"/>
    <n v="0.06"/>
    <n v="0.1061"/>
    <n v="0.38"/>
    <n v="0.1045"/>
    <n v="10"/>
    <n v="60"/>
    <n v="70"/>
  </r>
  <r>
    <n v="492"/>
    <x v="21"/>
    <n v="1"/>
    <n v="2011"/>
    <n v="1"/>
    <n v="0"/>
    <s v="False"/>
    <x v="0"/>
    <n v="1"/>
    <n v="0.08"/>
    <n v="0.16669999999999999"/>
    <n v="0.35"/>
    <n v="0"/>
    <n v="12"/>
    <n v="72"/>
    <n v="84"/>
  </r>
  <r>
    <n v="493"/>
    <x v="21"/>
    <n v="1"/>
    <n v="2011"/>
    <n v="1"/>
    <n v="0"/>
    <s v="False"/>
    <x v="0"/>
    <n v="1"/>
    <n v="0.1"/>
    <n v="0.13639999999999999"/>
    <n v="0.33"/>
    <n v="0.1045"/>
    <n v="11"/>
    <n v="64"/>
    <n v="75"/>
  </r>
  <r>
    <n v="494"/>
    <x v="21"/>
    <n v="1"/>
    <n v="2011"/>
    <n v="1"/>
    <n v="0"/>
    <s v="False"/>
    <x v="0"/>
    <n v="1"/>
    <n v="0.12"/>
    <n v="0.1515"/>
    <n v="0.28000000000000003"/>
    <n v="0"/>
    <n v="10"/>
    <n v="93"/>
    <n v="103"/>
  </r>
  <r>
    <n v="495"/>
    <x v="21"/>
    <n v="1"/>
    <n v="2011"/>
    <n v="1"/>
    <n v="0"/>
    <s v="False"/>
    <x v="0"/>
    <n v="1"/>
    <n v="0.12"/>
    <n v="0.13639999999999999"/>
    <n v="0.28000000000000003"/>
    <n v="0.19400000000000001"/>
    <n v="11"/>
    <n v="72"/>
    <n v="83"/>
  </r>
  <r>
    <n v="496"/>
    <x v="21"/>
    <n v="1"/>
    <n v="2011"/>
    <n v="1"/>
    <n v="0"/>
    <s v="False"/>
    <x v="0"/>
    <n v="1"/>
    <n v="0.12"/>
    <n v="0.19700000000000001"/>
    <n v="0.28000000000000003"/>
    <n v="0"/>
    <n v="8"/>
    <n v="59"/>
    <n v="67"/>
  </r>
  <r>
    <n v="497"/>
    <x v="21"/>
    <n v="1"/>
    <n v="2011"/>
    <n v="1"/>
    <n v="0"/>
    <s v="False"/>
    <x v="0"/>
    <n v="1"/>
    <n v="0.08"/>
    <n v="9.0899999999999995E-2"/>
    <n v="0.35"/>
    <n v="0.19400000000000001"/>
    <n v="0"/>
    <n v="54"/>
    <n v="54"/>
  </r>
  <r>
    <n v="498"/>
    <x v="21"/>
    <n v="1"/>
    <n v="2011"/>
    <n v="1"/>
    <n v="0"/>
    <s v="False"/>
    <x v="0"/>
    <n v="1"/>
    <n v="0.08"/>
    <n v="0.1061"/>
    <n v="0.35"/>
    <n v="0.1343"/>
    <n v="6"/>
    <n v="53"/>
    <n v="59"/>
  </r>
  <r>
    <n v="499"/>
    <x v="21"/>
    <n v="1"/>
    <n v="2011"/>
    <n v="1"/>
    <n v="0"/>
    <s v="False"/>
    <x v="0"/>
    <n v="1"/>
    <n v="0.06"/>
    <n v="7.5800000000000006E-2"/>
    <n v="0.45"/>
    <n v="0.16420000000000001"/>
    <n v="1"/>
    <n v="44"/>
    <n v="45"/>
  </r>
  <r>
    <n v="500"/>
    <x v="21"/>
    <n v="1"/>
    <n v="2011"/>
    <n v="1"/>
    <n v="0"/>
    <s v="False"/>
    <x v="0"/>
    <n v="1"/>
    <n v="0.06"/>
    <n v="0.1061"/>
    <n v="0.41"/>
    <n v="8.9599999999999999E-2"/>
    <n v="0"/>
    <n v="39"/>
    <n v="39"/>
  </r>
  <r>
    <n v="501"/>
    <x v="21"/>
    <n v="1"/>
    <n v="2011"/>
    <n v="1"/>
    <n v="0"/>
    <s v="False"/>
    <x v="0"/>
    <n v="1"/>
    <n v="0.06"/>
    <n v="0.1515"/>
    <n v="0.49"/>
    <n v="0"/>
    <n v="7"/>
    <n v="23"/>
    <n v="30"/>
  </r>
  <r>
    <n v="502"/>
    <x v="21"/>
    <n v="1"/>
    <n v="2011"/>
    <n v="1"/>
    <n v="0"/>
    <s v="False"/>
    <x v="0"/>
    <n v="1"/>
    <n v="0.04"/>
    <n v="7.5800000000000006E-2"/>
    <n v="0.56999999999999995"/>
    <n v="0.1045"/>
    <n v="2"/>
    <n v="31"/>
    <n v="33"/>
  </r>
  <r>
    <n v="503"/>
    <x v="22"/>
    <n v="1"/>
    <n v="2011"/>
    <n v="1"/>
    <n v="0"/>
    <s v="False"/>
    <x v="1"/>
    <n v="1"/>
    <n v="0.04"/>
    <n v="7.5800000000000006E-2"/>
    <n v="0.56999999999999995"/>
    <n v="0.1045"/>
    <n v="2"/>
    <n v="20"/>
    <n v="22"/>
  </r>
  <r>
    <n v="504"/>
    <x v="22"/>
    <n v="1"/>
    <n v="2011"/>
    <n v="1"/>
    <n v="0"/>
    <s v="False"/>
    <x v="1"/>
    <n v="1"/>
    <n v="0.04"/>
    <n v="7.5800000000000006E-2"/>
    <n v="0.56999999999999995"/>
    <n v="0.1045"/>
    <n v="1"/>
    <n v="12"/>
    <n v="13"/>
  </r>
  <r>
    <n v="505"/>
    <x v="22"/>
    <n v="1"/>
    <n v="2011"/>
    <n v="1"/>
    <n v="0"/>
    <s v="False"/>
    <x v="1"/>
    <n v="1"/>
    <n v="0.02"/>
    <n v="6.0600000000000001E-2"/>
    <n v="0.62"/>
    <n v="0.1343"/>
    <n v="3"/>
    <n v="15"/>
    <n v="18"/>
  </r>
  <r>
    <n v="506"/>
    <x v="22"/>
    <n v="1"/>
    <n v="2011"/>
    <n v="1"/>
    <n v="0"/>
    <s v="False"/>
    <x v="1"/>
    <n v="1"/>
    <n v="0.02"/>
    <n v="6.0600000000000001E-2"/>
    <n v="0.62"/>
    <n v="0.1343"/>
    <n v="1"/>
    <n v="4"/>
    <n v="5"/>
  </r>
  <r>
    <n v="507"/>
    <x v="22"/>
    <n v="1"/>
    <n v="2011"/>
    <n v="1"/>
    <n v="0"/>
    <s v="False"/>
    <x v="1"/>
    <n v="2"/>
    <n v="0.04"/>
    <n v="7.5800000000000006E-2"/>
    <n v="0.56999999999999995"/>
    <n v="0.1045"/>
    <n v="0"/>
    <n v="3"/>
    <n v="3"/>
  </r>
  <r>
    <n v="508"/>
    <x v="22"/>
    <n v="1"/>
    <n v="2011"/>
    <n v="1"/>
    <n v="0"/>
    <s v="False"/>
    <x v="1"/>
    <n v="2"/>
    <n v="0.04"/>
    <n v="7.5800000000000006E-2"/>
    <n v="0.56999999999999995"/>
    <n v="0.1045"/>
    <n v="0"/>
    <n v="1"/>
    <n v="1"/>
  </r>
  <r>
    <n v="509"/>
    <x v="22"/>
    <n v="1"/>
    <n v="2011"/>
    <n v="1"/>
    <n v="0"/>
    <s v="False"/>
    <x v="1"/>
    <n v="1"/>
    <n v="0.08"/>
    <n v="0.1061"/>
    <n v="0.57999999999999996"/>
    <n v="0.16420000000000001"/>
    <n v="1"/>
    <n v="1"/>
    <n v="2"/>
  </r>
  <r>
    <n v="510"/>
    <x v="22"/>
    <n v="1"/>
    <n v="2011"/>
    <n v="1"/>
    <n v="0"/>
    <s v="False"/>
    <x v="1"/>
    <n v="1"/>
    <n v="0.06"/>
    <n v="7.5800000000000006E-2"/>
    <n v="0.62"/>
    <n v="0.16420000000000001"/>
    <n v="2"/>
    <n v="17"/>
    <n v="19"/>
  </r>
  <r>
    <n v="511"/>
    <x v="22"/>
    <n v="1"/>
    <n v="2011"/>
    <n v="1"/>
    <n v="0"/>
    <s v="False"/>
    <x v="1"/>
    <n v="1"/>
    <n v="0.1"/>
    <n v="7.5800000000000006E-2"/>
    <n v="0.54"/>
    <n v="0.35820000000000002"/>
    <n v="3"/>
    <n v="25"/>
    <n v="28"/>
  </r>
  <r>
    <n v="512"/>
    <x v="22"/>
    <n v="1"/>
    <n v="2011"/>
    <n v="1"/>
    <n v="0"/>
    <s v="False"/>
    <x v="1"/>
    <n v="1"/>
    <n v="0.14000000000000001"/>
    <n v="0.1061"/>
    <n v="0.46"/>
    <n v="0.3881"/>
    <n v="7"/>
    <n v="51"/>
    <n v="58"/>
  </r>
  <r>
    <n v="513"/>
    <x v="22"/>
    <n v="1"/>
    <n v="2011"/>
    <n v="1"/>
    <n v="0"/>
    <s v="False"/>
    <x v="1"/>
    <n v="1"/>
    <n v="0.14000000000000001"/>
    <n v="0.13639999999999999"/>
    <n v="0.43"/>
    <n v="0.22389999999999999"/>
    <n v="22"/>
    <n v="77"/>
    <n v="99"/>
  </r>
  <r>
    <n v="514"/>
    <x v="22"/>
    <n v="1"/>
    <n v="2011"/>
    <n v="1"/>
    <n v="0"/>
    <s v="False"/>
    <x v="1"/>
    <n v="1"/>
    <n v="0.16"/>
    <n v="0.1212"/>
    <n v="0.37"/>
    <n v="0.4627"/>
    <n v="24"/>
    <n v="92"/>
    <n v="116"/>
  </r>
  <r>
    <n v="515"/>
    <x v="22"/>
    <n v="1"/>
    <n v="2011"/>
    <n v="1"/>
    <n v="0"/>
    <s v="False"/>
    <x v="1"/>
    <n v="1"/>
    <n v="0.14000000000000001"/>
    <n v="0.1061"/>
    <n v="0.33"/>
    <n v="0.3881"/>
    <n v="12"/>
    <n v="75"/>
    <n v="87"/>
  </r>
  <r>
    <n v="516"/>
    <x v="22"/>
    <n v="1"/>
    <n v="2011"/>
    <n v="1"/>
    <n v="0"/>
    <s v="False"/>
    <x v="1"/>
    <n v="1"/>
    <n v="0.16"/>
    <n v="0.13639999999999999"/>
    <n v="0.28000000000000003"/>
    <n v="0.35820000000000002"/>
    <n v="17"/>
    <n v="93"/>
    <n v="110"/>
  </r>
  <r>
    <n v="517"/>
    <x v="22"/>
    <n v="1"/>
    <n v="2011"/>
    <n v="1"/>
    <n v="0"/>
    <s v="False"/>
    <x v="1"/>
    <n v="1"/>
    <n v="0.16"/>
    <n v="0.13639999999999999"/>
    <n v="0.28000000000000003"/>
    <n v="0.35820000000000002"/>
    <n v="13"/>
    <n v="64"/>
    <n v="77"/>
  </r>
  <r>
    <n v="518"/>
    <x v="22"/>
    <n v="1"/>
    <n v="2011"/>
    <n v="1"/>
    <n v="0"/>
    <s v="False"/>
    <x v="1"/>
    <n v="1"/>
    <n v="0.16"/>
    <n v="0.13639999999999999"/>
    <n v="0.26"/>
    <n v="0.32840000000000003"/>
    <n v="9"/>
    <n v="56"/>
    <n v="65"/>
  </r>
  <r>
    <n v="519"/>
    <x v="22"/>
    <n v="1"/>
    <n v="2011"/>
    <n v="1"/>
    <n v="0"/>
    <s v="False"/>
    <x v="1"/>
    <n v="1"/>
    <n v="0.14000000000000001"/>
    <n v="0.1061"/>
    <n v="0.26"/>
    <n v="0.3881"/>
    <n v="5"/>
    <n v="50"/>
    <n v="55"/>
  </r>
  <r>
    <n v="520"/>
    <x v="22"/>
    <n v="1"/>
    <n v="2011"/>
    <n v="1"/>
    <n v="0"/>
    <s v="False"/>
    <x v="1"/>
    <n v="1"/>
    <n v="0.12"/>
    <n v="0.1212"/>
    <n v="0.3"/>
    <n v="0.25369999999999998"/>
    <n v="5"/>
    <n v="44"/>
    <n v="49"/>
  </r>
  <r>
    <n v="521"/>
    <x v="22"/>
    <n v="1"/>
    <n v="2011"/>
    <n v="1"/>
    <n v="0"/>
    <s v="False"/>
    <x v="1"/>
    <n v="1"/>
    <n v="0.12"/>
    <n v="0.1212"/>
    <n v="0.3"/>
    <n v="0.28360000000000002"/>
    <n v="5"/>
    <n v="45"/>
    <n v="50"/>
  </r>
  <r>
    <n v="522"/>
    <x v="22"/>
    <n v="1"/>
    <n v="2011"/>
    <n v="1"/>
    <n v="0"/>
    <s v="False"/>
    <x v="1"/>
    <n v="1"/>
    <n v="0.1"/>
    <n v="0.1061"/>
    <n v="0.36"/>
    <n v="0.25369999999999998"/>
    <n v="4"/>
    <n v="31"/>
    <n v="35"/>
  </r>
  <r>
    <n v="523"/>
    <x v="22"/>
    <n v="1"/>
    <n v="2011"/>
    <n v="1"/>
    <n v="0"/>
    <s v="False"/>
    <x v="1"/>
    <n v="1"/>
    <n v="0.1"/>
    <n v="0.1061"/>
    <n v="0.36"/>
    <n v="0.19400000000000001"/>
    <n v="5"/>
    <n v="20"/>
    <n v="25"/>
  </r>
  <r>
    <n v="524"/>
    <x v="22"/>
    <n v="1"/>
    <n v="2011"/>
    <n v="1"/>
    <n v="0"/>
    <s v="False"/>
    <x v="1"/>
    <n v="1"/>
    <n v="0.08"/>
    <n v="9.0899999999999995E-2"/>
    <n v="0.38"/>
    <n v="0.19400000000000001"/>
    <n v="5"/>
    <n v="23"/>
    <n v="28"/>
  </r>
  <r>
    <n v="525"/>
    <x v="22"/>
    <n v="1"/>
    <n v="2011"/>
    <n v="1"/>
    <n v="0"/>
    <s v="False"/>
    <x v="1"/>
    <n v="1"/>
    <n v="0.06"/>
    <n v="6.0600000000000001E-2"/>
    <n v="0.41"/>
    <n v="0.22389999999999999"/>
    <n v="4"/>
    <n v="17"/>
    <n v="21"/>
  </r>
  <r>
    <n v="526"/>
    <x v="23"/>
    <n v="1"/>
    <n v="2011"/>
    <n v="1"/>
    <n v="0"/>
    <s v="False"/>
    <x v="2"/>
    <n v="1"/>
    <n v="0.06"/>
    <n v="6.0600000000000001E-2"/>
    <n v="0.41"/>
    <n v="0.19400000000000001"/>
    <n v="0"/>
    <n v="7"/>
    <n v="7"/>
  </r>
  <r>
    <n v="527"/>
    <x v="23"/>
    <n v="1"/>
    <n v="2011"/>
    <n v="1"/>
    <n v="0"/>
    <s v="False"/>
    <x v="2"/>
    <n v="1"/>
    <n v="0.04"/>
    <n v="4.5499999999999999E-2"/>
    <n v="0.45"/>
    <n v="0.19400000000000001"/>
    <n v="0"/>
    <n v="1"/>
    <n v="1"/>
  </r>
  <r>
    <n v="528"/>
    <x v="23"/>
    <n v="1"/>
    <n v="2011"/>
    <n v="1"/>
    <n v="0"/>
    <s v="False"/>
    <x v="2"/>
    <n v="1"/>
    <n v="0.04"/>
    <n v="3.0300000000000001E-2"/>
    <n v="0.45"/>
    <n v="0.25369999999999998"/>
    <n v="0"/>
    <n v="1"/>
    <n v="1"/>
  </r>
  <r>
    <n v="529"/>
    <x v="23"/>
    <n v="1"/>
    <n v="2011"/>
    <n v="1"/>
    <n v="0"/>
    <s v="False"/>
    <x v="2"/>
    <n v="1"/>
    <n v="0.02"/>
    <n v="6.0600000000000001E-2"/>
    <n v="0.48"/>
    <n v="0.1343"/>
    <n v="0"/>
    <n v="1"/>
    <n v="1"/>
  </r>
  <r>
    <n v="530"/>
    <x v="23"/>
    <n v="1"/>
    <n v="2011"/>
    <n v="1"/>
    <n v="0"/>
    <s v="False"/>
    <x v="2"/>
    <n v="1"/>
    <n v="0.02"/>
    <n v="6.0600000000000001E-2"/>
    <n v="0.48"/>
    <n v="0.1343"/>
    <n v="0"/>
    <n v="5"/>
    <n v="5"/>
  </r>
  <r>
    <n v="531"/>
    <x v="23"/>
    <n v="1"/>
    <n v="2011"/>
    <n v="1"/>
    <n v="0"/>
    <s v="False"/>
    <x v="2"/>
    <n v="1"/>
    <n v="0.02"/>
    <n v="7.5800000000000006E-2"/>
    <n v="0.48"/>
    <n v="8.9599999999999999E-2"/>
    <n v="0"/>
    <n v="15"/>
    <n v="15"/>
  </r>
  <r>
    <n v="532"/>
    <x v="23"/>
    <n v="1"/>
    <n v="2011"/>
    <n v="1"/>
    <n v="0"/>
    <s v="False"/>
    <x v="2"/>
    <n v="1"/>
    <n v="0.02"/>
    <n v="0.1212"/>
    <n v="0.48"/>
    <n v="0"/>
    <n v="5"/>
    <n v="79"/>
    <n v="84"/>
  </r>
  <r>
    <n v="533"/>
    <x v="23"/>
    <n v="1"/>
    <n v="2011"/>
    <n v="1"/>
    <n v="0"/>
    <s v="False"/>
    <x v="2"/>
    <n v="1"/>
    <n v="0.04"/>
    <n v="0.13639999999999999"/>
    <n v="0.49"/>
    <n v="0"/>
    <n v="6"/>
    <n v="171"/>
    <n v="177"/>
  </r>
  <r>
    <n v="534"/>
    <x v="23"/>
    <n v="1"/>
    <n v="2011"/>
    <n v="1"/>
    <n v="0"/>
    <s v="False"/>
    <x v="2"/>
    <n v="1"/>
    <n v="0.06"/>
    <n v="0.1515"/>
    <n v="0.41"/>
    <n v="0"/>
    <n v="4"/>
    <n v="98"/>
    <n v="102"/>
  </r>
  <r>
    <n v="535"/>
    <x v="23"/>
    <n v="1"/>
    <n v="2011"/>
    <n v="1"/>
    <n v="0"/>
    <s v="False"/>
    <x v="2"/>
    <n v="1"/>
    <n v="0.1"/>
    <n v="0.13639999999999999"/>
    <n v="0.42"/>
    <n v="0"/>
    <n v="6"/>
    <n v="34"/>
    <n v="40"/>
  </r>
  <r>
    <n v="536"/>
    <x v="23"/>
    <n v="1"/>
    <n v="2011"/>
    <n v="1"/>
    <n v="0"/>
    <s v="False"/>
    <x v="2"/>
    <n v="1"/>
    <n v="0.1"/>
    <n v="0.1212"/>
    <n v="0.46"/>
    <n v="0.1343"/>
    <n v="3"/>
    <n v="43"/>
    <n v="46"/>
  </r>
  <r>
    <n v="537"/>
    <x v="23"/>
    <n v="1"/>
    <n v="2011"/>
    <n v="1"/>
    <n v="0"/>
    <s v="False"/>
    <x v="2"/>
    <n v="2"/>
    <n v="0.12"/>
    <n v="0.13639999999999999"/>
    <n v="0.42"/>
    <n v="0.19400000000000001"/>
    <n v="11"/>
    <n v="52"/>
    <n v="63"/>
  </r>
  <r>
    <n v="538"/>
    <x v="23"/>
    <n v="1"/>
    <n v="2011"/>
    <n v="1"/>
    <n v="0"/>
    <s v="False"/>
    <x v="2"/>
    <n v="2"/>
    <n v="0.14000000000000001"/>
    <n v="0.13639999999999999"/>
    <n v="0.43"/>
    <n v="0.22389999999999999"/>
    <n v="6"/>
    <n v="54"/>
    <n v="60"/>
  </r>
  <r>
    <n v="539"/>
    <x v="23"/>
    <n v="1"/>
    <n v="2011"/>
    <n v="1"/>
    <n v="0"/>
    <s v="False"/>
    <x v="2"/>
    <n v="2"/>
    <n v="0.14000000000000001"/>
    <n v="0.13639999999999999"/>
    <n v="0.46"/>
    <n v="0.22389999999999999"/>
    <n v="2"/>
    <n v="43"/>
    <n v="45"/>
  </r>
  <r>
    <n v="540"/>
    <x v="23"/>
    <n v="1"/>
    <n v="2011"/>
    <n v="1"/>
    <n v="0"/>
    <s v="False"/>
    <x v="2"/>
    <n v="1"/>
    <n v="0.16"/>
    <n v="0.16669999999999999"/>
    <n v="0.4"/>
    <n v="0.16420000000000001"/>
    <n v="7"/>
    <n v="50"/>
    <n v="57"/>
  </r>
  <r>
    <n v="541"/>
    <x v="23"/>
    <n v="1"/>
    <n v="2011"/>
    <n v="1"/>
    <n v="0"/>
    <s v="False"/>
    <x v="2"/>
    <n v="1"/>
    <n v="0.16"/>
    <n v="0.1515"/>
    <n v="0.47"/>
    <n v="0.25369999999999998"/>
    <n v="4"/>
    <n v="66"/>
    <n v="70"/>
  </r>
  <r>
    <n v="542"/>
    <x v="23"/>
    <n v="1"/>
    <n v="2011"/>
    <n v="1"/>
    <n v="0"/>
    <s v="False"/>
    <x v="2"/>
    <n v="1"/>
    <n v="0.14000000000000001"/>
    <n v="0.1212"/>
    <n v="0.5"/>
    <n v="0.25369999999999998"/>
    <n v="6"/>
    <n v="178"/>
    <n v="184"/>
  </r>
  <r>
    <n v="543"/>
    <x v="23"/>
    <n v="1"/>
    <n v="2011"/>
    <n v="1"/>
    <n v="0"/>
    <s v="False"/>
    <x v="2"/>
    <n v="1"/>
    <n v="0.14000000000000001"/>
    <n v="0.13639999999999999"/>
    <n v="0.59"/>
    <n v="0.19400000000000001"/>
    <n v="8"/>
    <n v="145"/>
    <n v="153"/>
  </r>
  <r>
    <n v="544"/>
    <x v="23"/>
    <n v="1"/>
    <n v="2011"/>
    <n v="1"/>
    <n v="0"/>
    <s v="False"/>
    <x v="2"/>
    <n v="1"/>
    <n v="0.14000000000000001"/>
    <n v="0.1515"/>
    <n v="0.54"/>
    <n v="0.16420000000000001"/>
    <n v="5"/>
    <n v="101"/>
    <n v="106"/>
  </r>
  <r>
    <n v="545"/>
    <x v="23"/>
    <n v="1"/>
    <n v="2011"/>
    <n v="1"/>
    <n v="0"/>
    <s v="False"/>
    <x v="2"/>
    <n v="1"/>
    <n v="0.14000000000000001"/>
    <n v="0.13639999999999999"/>
    <n v="0.59"/>
    <n v="0.19400000000000001"/>
    <n v="1"/>
    <n v="80"/>
    <n v="81"/>
  </r>
  <r>
    <n v="546"/>
    <x v="23"/>
    <n v="1"/>
    <n v="2011"/>
    <n v="1"/>
    <n v="0"/>
    <s v="False"/>
    <x v="2"/>
    <n v="1"/>
    <n v="0.14000000000000001"/>
    <n v="0.1515"/>
    <n v="0.63"/>
    <n v="0.16420000000000001"/>
    <n v="6"/>
    <n v="53"/>
    <n v="59"/>
  </r>
  <r>
    <n v="547"/>
    <x v="23"/>
    <n v="1"/>
    <n v="2011"/>
    <n v="1"/>
    <n v="0"/>
    <s v="False"/>
    <x v="2"/>
    <n v="2"/>
    <n v="0.14000000000000001"/>
    <n v="0.13639999999999999"/>
    <n v="0.63"/>
    <n v="0.22389999999999999"/>
    <n v="3"/>
    <n v="32"/>
    <n v="35"/>
  </r>
  <r>
    <n v="548"/>
    <x v="23"/>
    <n v="1"/>
    <n v="2011"/>
    <n v="1"/>
    <n v="0"/>
    <s v="False"/>
    <x v="2"/>
    <n v="2"/>
    <n v="0.16"/>
    <n v="0.1515"/>
    <n v="0.64"/>
    <n v="0.25369999999999998"/>
    <n v="3"/>
    <n v="21"/>
    <n v="24"/>
  </r>
  <r>
    <n v="549"/>
    <x v="24"/>
    <n v="1"/>
    <n v="2011"/>
    <n v="1"/>
    <n v="0"/>
    <s v="False"/>
    <x v="3"/>
    <n v="2"/>
    <n v="0.16"/>
    <n v="0.13639999999999999"/>
    <n v="0.69"/>
    <n v="0.28360000000000002"/>
    <n v="3"/>
    <n v="6"/>
    <n v="9"/>
  </r>
  <r>
    <n v="550"/>
    <x v="24"/>
    <n v="1"/>
    <n v="2011"/>
    <n v="1"/>
    <n v="0"/>
    <s v="False"/>
    <x v="3"/>
    <n v="2"/>
    <n v="0.16"/>
    <n v="0.16669999999999999"/>
    <n v="0.69"/>
    <n v="0.16420000000000001"/>
    <n v="0"/>
    <n v="5"/>
    <n v="5"/>
  </r>
  <r>
    <n v="551"/>
    <x v="24"/>
    <n v="1"/>
    <n v="2011"/>
    <n v="1"/>
    <n v="0"/>
    <s v="False"/>
    <x v="3"/>
    <n v="1"/>
    <n v="0.16"/>
    <n v="0.1515"/>
    <n v="0.69"/>
    <n v="0.22389999999999999"/>
    <n v="0"/>
    <n v="2"/>
    <n v="2"/>
  </r>
  <r>
    <n v="552"/>
    <x v="24"/>
    <n v="1"/>
    <n v="2011"/>
    <n v="1"/>
    <n v="0"/>
    <s v="False"/>
    <x v="3"/>
    <n v="1"/>
    <n v="0.14000000000000001"/>
    <n v="0.16669999999999999"/>
    <n v="0.74"/>
    <n v="0.1045"/>
    <n v="0"/>
    <n v="1"/>
    <n v="1"/>
  </r>
  <r>
    <n v="553"/>
    <x v="24"/>
    <n v="1"/>
    <n v="2011"/>
    <n v="1"/>
    <n v="0"/>
    <s v="False"/>
    <x v="3"/>
    <n v="1"/>
    <n v="0.14000000000000001"/>
    <n v="0.13639999999999999"/>
    <n v="0.74"/>
    <n v="0.22389999999999999"/>
    <n v="0"/>
    <n v="9"/>
    <n v="9"/>
  </r>
  <r>
    <n v="554"/>
    <x v="24"/>
    <n v="1"/>
    <n v="2011"/>
    <n v="1"/>
    <n v="0"/>
    <s v="False"/>
    <x v="3"/>
    <n v="1"/>
    <n v="0.16"/>
    <n v="0.18179999999999999"/>
    <n v="0.74"/>
    <n v="0.1045"/>
    <n v="1"/>
    <n v="35"/>
    <n v="36"/>
  </r>
  <r>
    <n v="555"/>
    <x v="24"/>
    <n v="1"/>
    <n v="2011"/>
    <n v="1"/>
    <n v="0"/>
    <s v="False"/>
    <x v="3"/>
    <n v="1"/>
    <n v="0.16"/>
    <n v="0.1515"/>
    <n v="0.74"/>
    <n v="0.22389999999999999"/>
    <n v="5"/>
    <n v="103"/>
    <n v="108"/>
  </r>
  <r>
    <n v="556"/>
    <x v="24"/>
    <n v="1"/>
    <n v="2011"/>
    <n v="1"/>
    <n v="0"/>
    <s v="False"/>
    <x v="3"/>
    <n v="2"/>
    <n v="0.16"/>
    <n v="0.18179999999999999"/>
    <n v="0.74"/>
    <n v="0.1343"/>
    <n v="5"/>
    <n v="233"/>
    <n v="238"/>
  </r>
  <r>
    <n v="557"/>
    <x v="24"/>
    <n v="1"/>
    <n v="2011"/>
    <n v="1"/>
    <n v="0"/>
    <s v="False"/>
    <x v="3"/>
    <n v="2"/>
    <n v="0.2"/>
    <n v="0.2273"/>
    <n v="0.64"/>
    <n v="8.9599999999999999E-2"/>
    <n v="10"/>
    <n v="134"/>
    <n v="144"/>
  </r>
  <r>
    <n v="558"/>
    <x v="24"/>
    <n v="1"/>
    <n v="2011"/>
    <n v="1"/>
    <n v="0"/>
    <s v="False"/>
    <x v="3"/>
    <n v="2"/>
    <n v="0.22"/>
    <n v="0.2424"/>
    <n v="0.6"/>
    <n v="0.1045"/>
    <n v="6"/>
    <n v="49"/>
    <n v="55"/>
  </r>
  <r>
    <n v="559"/>
    <x v="24"/>
    <n v="1"/>
    <n v="2011"/>
    <n v="1"/>
    <n v="0"/>
    <s v="False"/>
    <x v="3"/>
    <n v="2"/>
    <n v="0.24"/>
    <n v="0.2424"/>
    <n v="0.6"/>
    <n v="0.1343"/>
    <n v="6"/>
    <n v="55"/>
    <n v="61"/>
  </r>
  <r>
    <n v="560"/>
    <x v="24"/>
    <n v="1"/>
    <n v="2011"/>
    <n v="1"/>
    <n v="0"/>
    <s v="False"/>
    <x v="3"/>
    <n v="2"/>
    <n v="0.26"/>
    <n v="0.28789999999999999"/>
    <n v="0.56000000000000005"/>
    <n v="8.9599999999999999E-2"/>
    <n v="21"/>
    <n v="85"/>
    <n v="106"/>
  </r>
  <r>
    <n v="561"/>
    <x v="24"/>
    <n v="1"/>
    <n v="2011"/>
    <n v="1"/>
    <n v="0"/>
    <s v="False"/>
    <x v="3"/>
    <n v="2"/>
    <n v="0.26"/>
    <n v="0.2727"/>
    <n v="0.56000000000000005"/>
    <n v="0.1343"/>
    <n v="21"/>
    <n v="72"/>
    <n v="93"/>
  </r>
  <r>
    <n v="562"/>
    <x v="24"/>
    <n v="1"/>
    <n v="2011"/>
    <n v="1"/>
    <n v="0"/>
    <s v="False"/>
    <x v="3"/>
    <n v="2"/>
    <n v="0.3"/>
    <n v="0.33329999999999999"/>
    <n v="0.45"/>
    <n v="0"/>
    <n v="11"/>
    <n v="57"/>
    <n v="68"/>
  </r>
  <r>
    <n v="563"/>
    <x v="24"/>
    <n v="1"/>
    <n v="2011"/>
    <n v="1"/>
    <n v="0"/>
    <s v="False"/>
    <x v="3"/>
    <n v="2"/>
    <n v="0.32"/>
    <n v="0.34849999999999998"/>
    <n v="0.42"/>
    <n v="0"/>
    <n v="21"/>
    <n v="63"/>
    <n v="84"/>
  </r>
  <r>
    <n v="564"/>
    <x v="24"/>
    <n v="1"/>
    <n v="2011"/>
    <n v="1"/>
    <n v="0"/>
    <s v="False"/>
    <x v="3"/>
    <n v="2"/>
    <n v="0.32"/>
    <n v="0.34849999999999998"/>
    <n v="0.42"/>
    <n v="0"/>
    <n v="14"/>
    <n v="102"/>
    <n v="116"/>
  </r>
  <r>
    <n v="565"/>
    <x v="24"/>
    <n v="1"/>
    <n v="2011"/>
    <n v="1"/>
    <n v="0"/>
    <s v="False"/>
    <x v="3"/>
    <n v="1"/>
    <n v="0.3"/>
    <n v="0.33329999999999999"/>
    <n v="0.45"/>
    <n v="0"/>
    <n v="14"/>
    <n v="208"/>
    <n v="222"/>
  </r>
  <r>
    <n v="566"/>
    <x v="24"/>
    <n v="1"/>
    <n v="2011"/>
    <n v="1"/>
    <n v="0"/>
    <s v="False"/>
    <x v="3"/>
    <n v="2"/>
    <n v="0.3"/>
    <n v="0.31819999999999998"/>
    <n v="0.49"/>
    <n v="8.9599999999999999E-2"/>
    <n v="7"/>
    <n v="218"/>
    <n v="225"/>
  </r>
  <r>
    <n v="567"/>
    <x v="24"/>
    <n v="1"/>
    <n v="2011"/>
    <n v="1"/>
    <n v="0"/>
    <s v="False"/>
    <x v="3"/>
    <n v="2"/>
    <n v="0.26"/>
    <n v="0.2576"/>
    <n v="0.65"/>
    <n v="0.16420000000000001"/>
    <n v="13"/>
    <n v="133"/>
    <n v="146"/>
  </r>
  <r>
    <n v="568"/>
    <x v="24"/>
    <n v="1"/>
    <n v="2011"/>
    <n v="1"/>
    <n v="0"/>
    <s v="False"/>
    <x v="3"/>
    <n v="1"/>
    <n v="0.24"/>
    <n v="0.2273"/>
    <n v="0.65"/>
    <n v="0.19400000000000001"/>
    <n v="16"/>
    <n v="103"/>
    <n v="119"/>
  </r>
  <r>
    <n v="569"/>
    <x v="24"/>
    <n v="1"/>
    <n v="2011"/>
    <n v="1"/>
    <n v="0"/>
    <s v="False"/>
    <x v="3"/>
    <n v="1"/>
    <n v="0.24"/>
    <n v="0.2273"/>
    <n v="0.65"/>
    <n v="0.19400000000000001"/>
    <n v="5"/>
    <n v="40"/>
    <n v="45"/>
  </r>
  <r>
    <n v="570"/>
    <x v="24"/>
    <n v="1"/>
    <n v="2011"/>
    <n v="1"/>
    <n v="0"/>
    <s v="False"/>
    <x v="3"/>
    <n v="1"/>
    <n v="0.22"/>
    <n v="0.2273"/>
    <n v="0.64"/>
    <n v="0.16420000000000001"/>
    <n v="4"/>
    <n v="49"/>
    <n v="53"/>
  </r>
  <r>
    <n v="571"/>
    <x v="24"/>
    <n v="1"/>
    <n v="2011"/>
    <n v="1"/>
    <n v="0"/>
    <s v="False"/>
    <x v="3"/>
    <n v="2"/>
    <n v="0.22"/>
    <n v="0.2273"/>
    <n v="0.64"/>
    <n v="0.16420000000000001"/>
    <n v="3"/>
    <n v="37"/>
    <n v="40"/>
  </r>
  <r>
    <n v="572"/>
    <x v="25"/>
    <n v="1"/>
    <n v="2011"/>
    <n v="1"/>
    <n v="0"/>
    <s v="False"/>
    <x v="4"/>
    <n v="2"/>
    <n v="0.22"/>
    <n v="0.2273"/>
    <n v="0.69"/>
    <n v="0.1343"/>
    <n v="3"/>
    <n v="14"/>
    <n v="17"/>
  </r>
  <r>
    <n v="573"/>
    <x v="25"/>
    <n v="1"/>
    <n v="2011"/>
    <n v="1"/>
    <n v="0"/>
    <s v="False"/>
    <x v="4"/>
    <n v="2"/>
    <n v="0.24"/>
    <n v="0.2424"/>
    <n v="0.65"/>
    <n v="0.1343"/>
    <n v="0"/>
    <n v="5"/>
    <n v="5"/>
  </r>
  <r>
    <n v="574"/>
    <x v="25"/>
    <n v="1"/>
    <n v="2011"/>
    <n v="1"/>
    <n v="0"/>
    <s v="False"/>
    <x v="4"/>
    <n v="3"/>
    <n v="0.22"/>
    <n v="0.2273"/>
    <n v="0.69"/>
    <n v="0.19400000000000001"/>
    <n v="3"/>
    <n v="7"/>
    <n v="10"/>
  </r>
  <r>
    <n v="575"/>
    <x v="25"/>
    <n v="1"/>
    <n v="2011"/>
    <n v="1"/>
    <n v="0"/>
    <s v="False"/>
    <x v="4"/>
    <n v="3"/>
    <n v="0.2"/>
    <n v="0.18179999999999999"/>
    <n v="0.86"/>
    <n v="0.28360000000000002"/>
    <n v="0"/>
    <n v="1"/>
    <n v="1"/>
  </r>
  <r>
    <n v="576"/>
    <x v="25"/>
    <n v="1"/>
    <n v="2011"/>
    <n v="1"/>
    <n v="0"/>
    <s v="False"/>
    <x v="4"/>
    <n v="3"/>
    <n v="0.2"/>
    <n v="0.18179999999999999"/>
    <n v="0.86"/>
    <n v="0.28360000000000002"/>
    <n v="0"/>
    <n v="8"/>
    <n v="8"/>
  </r>
  <r>
    <n v="577"/>
    <x v="25"/>
    <n v="1"/>
    <n v="2011"/>
    <n v="1"/>
    <n v="0"/>
    <s v="False"/>
    <x v="4"/>
    <n v="3"/>
    <n v="0.22"/>
    <n v="0.21210000000000001"/>
    <n v="0.87"/>
    <n v="0.29849999999999999"/>
    <n v="1"/>
    <n v="29"/>
    <n v="30"/>
  </r>
  <r>
    <n v="578"/>
    <x v="25"/>
    <n v="1"/>
    <n v="2011"/>
    <n v="1"/>
    <n v="0"/>
    <s v="False"/>
    <x v="4"/>
    <n v="3"/>
    <n v="0.22"/>
    <n v="0.21210000000000001"/>
    <n v="0.87"/>
    <n v="0.29849999999999999"/>
    <n v="3"/>
    <n v="69"/>
    <n v="72"/>
  </r>
  <r>
    <n v="579"/>
    <x v="25"/>
    <n v="1"/>
    <n v="2011"/>
    <n v="1"/>
    <n v="0"/>
    <s v="False"/>
    <x v="4"/>
    <n v="3"/>
    <n v="0.22"/>
    <n v="0.21210000000000001"/>
    <n v="0.87"/>
    <n v="0.29849999999999999"/>
    <n v="3"/>
    <n v="55"/>
    <n v="58"/>
  </r>
  <r>
    <n v="580"/>
    <x v="25"/>
    <n v="1"/>
    <n v="2011"/>
    <n v="1"/>
    <n v="0"/>
    <s v="False"/>
    <x v="4"/>
    <n v="3"/>
    <n v="0.22"/>
    <n v="0.21210000000000001"/>
    <n v="0.93"/>
    <n v="0.28360000000000002"/>
    <n v="2"/>
    <n v="26"/>
    <n v="28"/>
  </r>
  <r>
    <n v="581"/>
    <x v="25"/>
    <n v="1"/>
    <n v="2011"/>
    <n v="1"/>
    <n v="0"/>
    <s v="False"/>
    <x v="4"/>
    <n v="3"/>
    <n v="0.22"/>
    <n v="0.19700000000000001"/>
    <n v="0.93"/>
    <n v="0.32840000000000003"/>
    <n v="6"/>
    <n v="35"/>
    <n v="41"/>
  </r>
  <r>
    <n v="582"/>
    <x v="25"/>
    <n v="1"/>
    <n v="2011"/>
    <n v="1"/>
    <n v="0"/>
    <s v="False"/>
    <x v="4"/>
    <n v="3"/>
    <n v="0.22"/>
    <n v="0.19700000000000001"/>
    <n v="0.93"/>
    <n v="0.32840000000000003"/>
    <n v="7"/>
    <n v="41"/>
    <n v="48"/>
  </r>
  <r>
    <n v="583"/>
    <x v="25"/>
    <n v="1"/>
    <n v="2011"/>
    <n v="1"/>
    <n v="0"/>
    <s v="False"/>
    <x v="4"/>
    <n v="3"/>
    <n v="0.22"/>
    <n v="0.19700000000000001"/>
    <n v="0.93"/>
    <n v="0.32840000000000003"/>
    <n v="4"/>
    <n v="43"/>
    <n v="47"/>
  </r>
  <r>
    <n v="584"/>
    <x v="25"/>
    <n v="1"/>
    <n v="2011"/>
    <n v="1"/>
    <n v="0"/>
    <s v="False"/>
    <x v="4"/>
    <n v="3"/>
    <n v="0.22"/>
    <n v="0.19700000000000001"/>
    <n v="0.93"/>
    <n v="0.35820000000000002"/>
    <n v="0"/>
    <n v="36"/>
    <n v="36"/>
  </r>
  <r>
    <n v="585"/>
    <x v="25"/>
    <n v="1"/>
    <n v="2011"/>
    <n v="1"/>
    <n v="0"/>
    <s v="False"/>
    <x v="4"/>
    <n v="3"/>
    <n v="0.22"/>
    <n v="0.18179999999999999"/>
    <n v="0.93"/>
    <n v="0.4627"/>
    <n v="1"/>
    <n v="42"/>
    <n v="43"/>
  </r>
  <r>
    <n v="586"/>
    <x v="25"/>
    <n v="1"/>
    <n v="2011"/>
    <n v="1"/>
    <n v="0"/>
    <s v="False"/>
    <x v="4"/>
    <n v="4"/>
    <n v="0.22"/>
    <n v="0.19700000000000001"/>
    <n v="0.93"/>
    <n v="0.32840000000000003"/>
    <n v="1"/>
    <n v="35"/>
    <n v="36"/>
  </r>
  <r>
    <n v="587"/>
    <x v="25"/>
    <n v="1"/>
    <n v="2011"/>
    <n v="1"/>
    <n v="0"/>
    <s v="False"/>
    <x v="4"/>
    <n v="3"/>
    <n v="0.2"/>
    <n v="0.18179999999999999"/>
    <n v="0.93"/>
    <n v="0.35820000000000002"/>
    <n v="0"/>
    <n v="26"/>
    <n v="26"/>
  </r>
  <r>
    <n v="588"/>
    <x v="26"/>
    <n v="1"/>
    <n v="2011"/>
    <n v="1"/>
    <n v="0"/>
    <s v="False"/>
    <x v="5"/>
    <n v="1"/>
    <n v="0.22"/>
    <n v="0.2273"/>
    <n v="0.55000000000000004"/>
    <n v="0.19400000000000001"/>
    <n v="1"/>
    <n v="23"/>
    <n v="24"/>
  </r>
  <r>
    <n v="589"/>
    <x v="26"/>
    <n v="1"/>
    <n v="2011"/>
    <n v="1"/>
    <n v="0"/>
    <s v="False"/>
    <x v="5"/>
    <n v="1"/>
    <n v="0.22"/>
    <n v="0.2424"/>
    <n v="0.55000000000000004"/>
    <n v="0.1045"/>
    <n v="2"/>
    <n v="82"/>
    <n v="84"/>
  </r>
  <r>
    <n v="590"/>
    <x v="26"/>
    <n v="1"/>
    <n v="2011"/>
    <n v="1"/>
    <n v="0"/>
    <s v="False"/>
    <x v="5"/>
    <n v="1"/>
    <n v="0.2"/>
    <n v="0.2273"/>
    <n v="0.69"/>
    <n v="8.9599999999999999E-2"/>
    <n v="3"/>
    <n v="101"/>
    <n v="104"/>
  </r>
  <r>
    <n v="591"/>
    <x v="26"/>
    <n v="1"/>
    <n v="2011"/>
    <n v="1"/>
    <n v="0"/>
    <s v="False"/>
    <x v="5"/>
    <n v="1"/>
    <n v="0.2"/>
    <n v="0.2273"/>
    <n v="0.69"/>
    <n v="8.9599999999999999E-2"/>
    <n v="3"/>
    <n v="76"/>
    <n v="79"/>
  </r>
  <r>
    <n v="592"/>
    <x v="26"/>
    <n v="1"/>
    <n v="2011"/>
    <n v="1"/>
    <n v="0"/>
    <s v="False"/>
    <x v="5"/>
    <n v="1"/>
    <n v="0.18"/>
    <n v="0.21210000000000001"/>
    <n v="0.74"/>
    <n v="8.9599999999999999E-2"/>
    <n v="4"/>
    <n v="55"/>
    <n v="59"/>
  </r>
  <r>
    <n v="593"/>
    <x v="26"/>
    <n v="1"/>
    <n v="2011"/>
    <n v="1"/>
    <n v="0"/>
    <s v="False"/>
    <x v="5"/>
    <n v="1"/>
    <n v="0.18"/>
    <n v="0.21210000000000001"/>
    <n v="0.74"/>
    <n v="8.9599999999999999E-2"/>
    <n v="2"/>
    <n v="36"/>
    <n v="38"/>
  </r>
  <r>
    <n v="594"/>
    <x v="26"/>
    <n v="1"/>
    <n v="2011"/>
    <n v="1"/>
    <n v="0"/>
    <s v="False"/>
    <x v="5"/>
    <n v="1"/>
    <n v="0.18"/>
    <n v="0.21210000000000001"/>
    <n v="0.74"/>
    <n v="8.9599999999999999E-2"/>
    <n v="0"/>
    <n v="27"/>
    <n v="27"/>
  </r>
  <r>
    <n v="595"/>
    <x v="26"/>
    <n v="1"/>
    <n v="2011"/>
    <n v="1"/>
    <n v="0"/>
    <s v="False"/>
    <x v="5"/>
    <n v="1"/>
    <n v="0.18"/>
    <n v="0.19700000000000001"/>
    <n v="0.8"/>
    <n v="0.16420000000000001"/>
    <n v="0"/>
    <n v="16"/>
    <n v="16"/>
  </r>
  <r>
    <n v="596"/>
    <x v="27"/>
    <n v="1"/>
    <n v="2011"/>
    <n v="1"/>
    <n v="0"/>
    <s v="True"/>
    <x v="6"/>
    <n v="2"/>
    <n v="0.2"/>
    <n v="0.21210000000000001"/>
    <n v="0.75"/>
    <n v="0.1343"/>
    <n v="0"/>
    <n v="9"/>
    <n v="9"/>
  </r>
  <r>
    <n v="597"/>
    <x v="27"/>
    <n v="1"/>
    <n v="2011"/>
    <n v="1"/>
    <n v="0"/>
    <s v="True"/>
    <x v="6"/>
    <n v="2"/>
    <n v="0.2"/>
    <n v="0.21210000000000001"/>
    <n v="0.75"/>
    <n v="0.1343"/>
    <n v="1"/>
    <n v="2"/>
    <n v="3"/>
  </r>
  <r>
    <n v="598"/>
    <x v="27"/>
    <n v="1"/>
    <n v="2011"/>
    <n v="1"/>
    <n v="0"/>
    <s v="True"/>
    <x v="6"/>
    <n v="2"/>
    <n v="0.2"/>
    <n v="0.21210000000000001"/>
    <n v="0.75"/>
    <n v="0.16420000000000001"/>
    <n v="0"/>
    <n v="2"/>
    <n v="2"/>
  </r>
  <r>
    <n v="599"/>
    <x v="27"/>
    <n v="1"/>
    <n v="2011"/>
    <n v="1"/>
    <n v="0"/>
    <s v="True"/>
    <x v="6"/>
    <n v="2"/>
    <n v="0.2"/>
    <n v="0.2273"/>
    <n v="0.75"/>
    <n v="0.1045"/>
    <n v="1"/>
    <n v="0"/>
    <n v="1"/>
  </r>
  <r>
    <n v="600"/>
    <x v="27"/>
    <n v="1"/>
    <n v="2011"/>
    <n v="1"/>
    <n v="0"/>
    <s v="True"/>
    <x v="6"/>
    <n v="2"/>
    <n v="0.18"/>
    <n v="0.21210000000000001"/>
    <n v="0.8"/>
    <n v="0.1045"/>
    <n v="0"/>
    <n v="4"/>
    <n v="4"/>
  </r>
  <r>
    <n v="601"/>
    <x v="27"/>
    <n v="1"/>
    <n v="2011"/>
    <n v="1"/>
    <n v="0"/>
    <s v="True"/>
    <x v="6"/>
    <n v="2"/>
    <n v="0.18"/>
    <n v="0.19700000000000001"/>
    <n v="0.8"/>
    <n v="0.1343"/>
    <n v="0"/>
    <n v="16"/>
    <n v="16"/>
  </r>
  <r>
    <n v="602"/>
    <x v="27"/>
    <n v="1"/>
    <n v="2011"/>
    <n v="1"/>
    <n v="0"/>
    <s v="True"/>
    <x v="6"/>
    <n v="2"/>
    <n v="0.16"/>
    <n v="0.19700000000000001"/>
    <n v="0.86"/>
    <n v="8.9599999999999999E-2"/>
    <n v="2"/>
    <n v="58"/>
    <n v="60"/>
  </r>
  <r>
    <n v="603"/>
    <x v="27"/>
    <n v="1"/>
    <n v="2011"/>
    <n v="1"/>
    <n v="0"/>
    <s v="True"/>
    <x v="6"/>
    <n v="2"/>
    <n v="0.16"/>
    <n v="0.19700000000000001"/>
    <n v="0.86"/>
    <n v="8.9599999999999999E-2"/>
    <n v="2"/>
    <n v="155"/>
    <n v="157"/>
  </r>
  <r>
    <n v="604"/>
    <x v="27"/>
    <n v="1"/>
    <n v="2011"/>
    <n v="1"/>
    <n v="0"/>
    <s v="True"/>
    <x v="6"/>
    <n v="3"/>
    <n v="0.18"/>
    <n v="0.21210000000000001"/>
    <n v="0.86"/>
    <n v="8.9599999999999999E-2"/>
    <n v="6"/>
    <n v="95"/>
    <n v="101"/>
  </r>
  <r>
    <n v="605"/>
    <x v="27"/>
    <n v="1"/>
    <n v="2011"/>
    <n v="1"/>
    <n v="0"/>
    <s v="True"/>
    <x v="6"/>
    <n v="3"/>
    <n v="0.18"/>
    <n v="0.21210000000000001"/>
    <n v="0.86"/>
    <n v="0.1045"/>
    <n v="0"/>
    <n v="49"/>
    <n v="49"/>
  </r>
  <r>
    <n v="606"/>
    <x v="27"/>
    <n v="1"/>
    <n v="2011"/>
    <n v="1"/>
    <n v="0"/>
    <s v="True"/>
    <x v="6"/>
    <n v="3"/>
    <n v="0.18"/>
    <n v="0.21210000000000001"/>
    <n v="0.93"/>
    <n v="0.1045"/>
    <n v="0"/>
    <n v="30"/>
    <n v="30"/>
  </r>
  <r>
    <n v="607"/>
    <x v="27"/>
    <n v="1"/>
    <n v="2011"/>
    <n v="1"/>
    <n v="0"/>
    <s v="True"/>
    <x v="6"/>
    <n v="3"/>
    <n v="0.18"/>
    <n v="0.21210000000000001"/>
    <n v="0.93"/>
    <n v="0.1045"/>
    <n v="1"/>
    <n v="28"/>
    <n v="29"/>
  </r>
  <r>
    <n v="608"/>
    <x v="27"/>
    <n v="1"/>
    <n v="2011"/>
    <n v="1"/>
    <n v="0"/>
    <s v="True"/>
    <x v="6"/>
    <n v="3"/>
    <n v="0.18"/>
    <n v="0.21210000000000001"/>
    <n v="0.93"/>
    <n v="0.1045"/>
    <n v="0"/>
    <n v="31"/>
    <n v="31"/>
  </r>
  <r>
    <n v="609"/>
    <x v="27"/>
    <n v="1"/>
    <n v="2011"/>
    <n v="1"/>
    <n v="0"/>
    <s v="True"/>
    <x v="6"/>
    <n v="3"/>
    <n v="0.22"/>
    <n v="0.2727"/>
    <n v="0.8"/>
    <n v="0"/>
    <n v="2"/>
    <n v="36"/>
    <n v="38"/>
  </r>
  <r>
    <n v="610"/>
    <x v="27"/>
    <n v="1"/>
    <n v="2011"/>
    <n v="1"/>
    <n v="0"/>
    <s v="True"/>
    <x v="6"/>
    <n v="2"/>
    <n v="0.2"/>
    <n v="0.2576"/>
    <n v="0.86"/>
    <n v="0"/>
    <n v="1"/>
    <n v="40"/>
    <n v="41"/>
  </r>
  <r>
    <n v="611"/>
    <x v="27"/>
    <n v="1"/>
    <n v="2011"/>
    <n v="1"/>
    <n v="0"/>
    <s v="True"/>
    <x v="6"/>
    <n v="1"/>
    <n v="0.22"/>
    <n v="0.2727"/>
    <n v="0.8"/>
    <n v="0"/>
    <n v="10"/>
    <n v="70"/>
    <n v="80"/>
  </r>
  <r>
    <n v="611"/>
    <x v="27"/>
    <n v="1"/>
    <n v="2011"/>
    <n v="1"/>
    <n v="0"/>
    <s v="True"/>
    <x v="6"/>
    <n v="1"/>
    <n v="0.22"/>
    <n v="0.2727"/>
    <n v="0.8"/>
    <n v="0"/>
    <n v="10"/>
    <n v="70"/>
    <n v="80"/>
  </r>
  <r>
    <n v="612"/>
    <x v="27"/>
    <n v="1"/>
    <n v="2011"/>
    <n v="1"/>
    <n v="0"/>
    <s v="True"/>
    <x v="6"/>
    <n v="1"/>
    <n v="0.24"/>
    <n v="0.2424"/>
    <n v="0.75"/>
    <n v="0.1343"/>
    <n v="2"/>
    <n v="147"/>
    <n v="149"/>
  </r>
  <r>
    <n v="612"/>
    <x v="27"/>
    <n v="1"/>
    <n v="2011"/>
    <n v="1"/>
    <n v="0"/>
    <s v="True"/>
    <x v="6"/>
    <n v="1"/>
    <n v="0.24"/>
    <n v="0.2424"/>
    <n v="0.75"/>
    <n v="0.1343"/>
    <n v="2"/>
    <n v="147"/>
    <n v="149"/>
  </r>
  <r>
    <n v="613"/>
    <x v="27"/>
    <n v="1"/>
    <n v="2011"/>
    <n v="1"/>
    <n v="0"/>
    <s v="True"/>
    <x v="6"/>
    <n v="1"/>
    <n v="0.24"/>
    <n v="0.2273"/>
    <n v="0.75"/>
    <n v="0.19400000000000001"/>
    <n v="2"/>
    <n v="107"/>
    <n v="109"/>
  </r>
  <r>
    <n v="613"/>
    <x v="27"/>
    <n v="1"/>
    <n v="2011"/>
    <n v="1"/>
    <n v="0"/>
    <s v="True"/>
    <x v="6"/>
    <n v="1"/>
    <n v="0.24"/>
    <n v="0.2273"/>
    <n v="0.75"/>
    <n v="0.19400000000000001"/>
    <n v="2"/>
    <n v="107"/>
    <n v="109"/>
  </r>
  <r>
    <n v="614"/>
    <x v="27"/>
    <n v="1"/>
    <n v="2011"/>
    <n v="1"/>
    <n v="0"/>
    <s v="True"/>
    <x v="6"/>
    <n v="2"/>
    <n v="0.24"/>
    <n v="0.2424"/>
    <n v="0.75"/>
    <n v="0.1343"/>
    <n v="5"/>
    <n v="84"/>
    <n v="89"/>
  </r>
  <r>
    <n v="614"/>
    <x v="27"/>
    <n v="1"/>
    <n v="2011"/>
    <n v="1"/>
    <n v="0"/>
    <s v="True"/>
    <x v="6"/>
    <n v="2"/>
    <n v="0.24"/>
    <n v="0.2424"/>
    <n v="0.75"/>
    <n v="0.1343"/>
    <n v="5"/>
    <n v="84"/>
    <n v="89"/>
  </r>
  <r>
    <n v="615"/>
    <x v="27"/>
    <n v="1"/>
    <n v="2011"/>
    <n v="1"/>
    <n v="0"/>
    <s v="True"/>
    <x v="6"/>
    <n v="2"/>
    <n v="0.24"/>
    <n v="0.2273"/>
    <n v="0.7"/>
    <n v="0.19400000000000001"/>
    <n v="1"/>
    <n v="61"/>
    <n v="62"/>
  </r>
  <r>
    <n v="615"/>
    <x v="27"/>
    <n v="1"/>
    <n v="2011"/>
    <n v="1"/>
    <n v="0"/>
    <s v="True"/>
    <x v="6"/>
    <n v="2"/>
    <n v="0.24"/>
    <n v="0.2273"/>
    <n v="0.7"/>
    <n v="0.19400000000000001"/>
    <n v="1"/>
    <n v="61"/>
    <n v="62"/>
  </r>
  <r>
    <n v="616"/>
    <x v="27"/>
    <n v="1"/>
    <n v="2011"/>
    <n v="1"/>
    <n v="0"/>
    <s v="True"/>
    <x v="6"/>
    <n v="2"/>
    <n v="0.22"/>
    <n v="0.2273"/>
    <n v="0.75"/>
    <n v="0.1343"/>
    <n v="1"/>
    <n v="57"/>
    <n v="58"/>
  </r>
  <r>
    <n v="616"/>
    <x v="27"/>
    <n v="1"/>
    <n v="2011"/>
    <n v="1"/>
    <n v="0"/>
    <s v="True"/>
    <x v="6"/>
    <n v="2"/>
    <n v="0.22"/>
    <n v="0.2273"/>
    <n v="0.75"/>
    <n v="0.1343"/>
    <n v="1"/>
    <n v="57"/>
    <n v="58"/>
  </r>
  <r>
    <n v="617"/>
    <x v="27"/>
    <n v="1"/>
    <n v="2011"/>
    <n v="1"/>
    <n v="0"/>
    <s v="True"/>
    <x v="6"/>
    <n v="1"/>
    <n v="0.24"/>
    <n v="0.21210000000000001"/>
    <n v="0.65"/>
    <n v="0.35820000000000002"/>
    <n v="0"/>
    <n v="26"/>
    <n v="26"/>
  </r>
  <r>
    <n v="617"/>
    <x v="27"/>
    <n v="1"/>
    <n v="2011"/>
    <n v="1"/>
    <n v="0"/>
    <s v="True"/>
    <x v="6"/>
    <n v="1"/>
    <n v="0.24"/>
    <n v="0.21210000000000001"/>
    <n v="0.65"/>
    <n v="0.35820000000000002"/>
    <n v="0"/>
    <n v="26"/>
    <n v="26"/>
  </r>
  <r>
    <n v="618"/>
    <x v="27"/>
    <n v="1"/>
    <n v="2011"/>
    <n v="1"/>
    <n v="0"/>
    <s v="True"/>
    <x v="6"/>
    <n v="1"/>
    <n v="0.24"/>
    <n v="0.2273"/>
    <n v="0.6"/>
    <n v="0.22389999999999999"/>
    <n v="1"/>
    <n v="22"/>
    <n v="23"/>
  </r>
  <r>
    <n v="618"/>
    <x v="27"/>
    <n v="1"/>
    <n v="2011"/>
    <n v="1"/>
    <n v="0"/>
    <s v="True"/>
    <x v="6"/>
    <n v="1"/>
    <n v="0.24"/>
    <n v="0.2273"/>
    <n v="0.6"/>
    <n v="0.22389999999999999"/>
    <n v="1"/>
    <n v="22"/>
    <n v="23"/>
  </r>
  <r>
    <n v="619"/>
    <x v="28"/>
    <n v="1"/>
    <n v="2011"/>
    <n v="1"/>
    <n v="0"/>
    <s v="False"/>
    <x v="0"/>
    <n v="1"/>
    <n v="0.22"/>
    <n v="0.19700000000000001"/>
    <n v="0.64"/>
    <n v="0.35820000000000002"/>
    <n v="2"/>
    <n v="26"/>
    <n v="28"/>
  </r>
  <r>
    <n v="619"/>
    <x v="28"/>
    <n v="1"/>
    <n v="2011"/>
    <n v="1"/>
    <n v="0"/>
    <s v="False"/>
    <x v="0"/>
    <n v="1"/>
    <n v="0.22"/>
    <n v="0.19700000000000001"/>
    <n v="0.64"/>
    <n v="0.35820000000000002"/>
    <n v="2"/>
    <n v="26"/>
    <n v="28"/>
  </r>
  <r>
    <n v="620"/>
    <x v="28"/>
    <n v="1"/>
    <n v="2011"/>
    <n v="1"/>
    <n v="0"/>
    <s v="False"/>
    <x v="0"/>
    <n v="1"/>
    <n v="0.22"/>
    <n v="0.2273"/>
    <n v="0.64"/>
    <n v="0.19400000000000001"/>
    <n v="0"/>
    <n v="20"/>
    <n v="20"/>
  </r>
  <r>
    <n v="621"/>
    <x v="28"/>
    <n v="1"/>
    <n v="2011"/>
    <n v="1"/>
    <n v="0"/>
    <s v="False"/>
    <x v="0"/>
    <n v="1"/>
    <n v="0.22"/>
    <n v="0.2273"/>
    <n v="0.64"/>
    <n v="0.16420000000000001"/>
    <n v="0"/>
    <n v="15"/>
    <n v="15"/>
  </r>
  <r>
    <n v="622"/>
    <x v="28"/>
    <n v="1"/>
    <n v="2011"/>
    <n v="1"/>
    <n v="0"/>
    <s v="False"/>
    <x v="0"/>
    <n v="1"/>
    <n v="0.2"/>
    <n v="0.21210000000000001"/>
    <n v="0.64"/>
    <n v="0.1343"/>
    <n v="3"/>
    <n v="5"/>
    <n v="8"/>
  </r>
  <r>
    <n v="623"/>
    <x v="28"/>
    <n v="1"/>
    <n v="2011"/>
    <n v="1"/>
    <n v="0"/>
    <s v="False"/>
    <x v="0"/>
    <n v="1"/>
    <n v="0.16"/>
    <n v="0.18179999999999999"/>
    <n v="0.69"/>
    <n v="0.1045"/>
    <n v="1"/>
    <n v="2"/>
    <n v="3"/>
  </r>
  <r>
    <n v="624"/>
    <x v="28"/>
    <n v="1"/>
    <n v="2011"/>
    <n v="1"/>
    <n v="0"/>
    <s v="False"/>
    <x v="0"/>
    <n v="1"/>
    <n v="0.16"/>
    <n v="0.18179999999999999"/>
    <n v="0.64"/>
    <n v="0.1343"/>
    <n v="0"/>
    <n v="2"/>
    <n v="2"/>
  </r>
  <r>
    <n v="625"/>
    <x v="28"/>
    <n v="1"/>
    <n v="2011"/>
    <n v="1"/>
    <n v="0"/>
    <s v="False"/>
    <x v="0"/>
    <n v="1"/>
    <n v="0.16"/>
    <n v="0.18179999999999999"/>
    <n v="0.59"/>
    <n v="0.1045"/>
    <n v="1"/>
    <n v="4"/>
    <n v="5"/>
  </r>
  <r>
    <n v="626"/>
    <x v="28"/>
    <n v="1"/>
    <n v="2011"/>
    <n v="1"/>
    <n v="0"/>
    <s v="False"/>
    <x v="0"/>
    <n v="1"/>
    <n v="0.18"/>
    <n v="0.19700000000000001"/>
    <n v="0.55000000000000004"/>
    <n v="0.16420000000000001"/>
    <n v="3"/>
    <n v="31"/>
    <n v="34"/>
  </r>
  <r>
    <n v="627"/>
    <x v="28"/>
    <n v="1"/>
    <n v="2011"/>
    <n v="1"/>
    <n v="0"/>
    <s v="False"/>
    <x v="0"/>
    <n v="1"/>
    <n v="0.18"/>
    <n v="0.21210000000000001"/>
    <n v="0.59"/>
    <n v="8.9599999999999999E-2"/>
    <n v="0"/>
    <n v="34"/>
    <n v="34"/>
  </r>
  <r>
    <n v="628"/>
    <x v="28"/>
    <n v="1"/>
    <n v="2011"/>
    <n v="1"/>
    <n v="0"/>
    <s v="False"/>
    <x v="0"/>
    <n v="2"/>
    <n v="0.18"/>
    <n v="0.21210000000000001"/>
    <n v="0.64"/>
    <n v="0.1045"/>
    <n v="4"/>
    <n v="51"/>
    <n v="55"/>
  </r>
  <r>
    <n v="629"/>
    <x v="28"/>
    <n v="1"/>
    <n v="2011"/>
    <n v="1"/>
    <n v="0"/>
    <s v="False"/>
    <x v="0"/>
    <n v="2"/>
    <n v="0.18"/>
    <n v="0.19700000000000001"/>
    <n v="0.64"/>
    <n v="0.1343"/>
    <n v="4"/>
    <n v="60"/>
    <n v="64"/>
  </r>
  <r>
    <n v="630"/>
    <x v="28"/>
    <n v="1"/>
    <n v="2011"/>
    <n v="1"/>
    <n v="0"/>
    <s v="False"/>
    <x v="0"/>
    <n v="2"/>
    <n v="0.2"/>
    <n v="0.19700000000000001"/>
    <n v="0.59"/>
    <n v="0.19400000000000001"/>
    <n v="12"/>
    <n v="66"/>
    <n v="78"/>
  </r>
  <r>
    <n v="631"/>
    <x v="28"/>
    <n v="1"/>
    <n v="2011"/>
    <n v="1"/>
    <n v="0"/>
    <s v="False"/>
    <x v="0"/>
    <n v="2"/>
    <n v="0.22"/>
    <n v="0.2273"/>
    <n v="0.55000000000000004"/>
    <n v="0.16420000000000001"/>
    <n v="9"/>
    <n v="56"/>
    <n v="65"/>
  </r>
  <r>
    <n v="632"/>
    <x v="28"/>
    <n v="1"/>
    <n v="2011"/>
    <n v="1"/>
    <n v="0"/>
    <s v="False"/>
    <x v="0"/>
    <n v="2"/>
    <n v="0.22"/>
    <n v="0.2273"/>
    <n v="0.6"/>
    <n v="0.1343"/>
    <n v="10"/>
    <n v="89"/>
    <n v="99"/>
  </r>
  <r>
    <n v="633"/>
    <x v="28"/>
    <n v="1"/>
    <n v="2011"/>
    <n v="1"/>
    <n v="0"/>
    <s v="False"/>
    <x v="0"/>
    <n v="1"/>
    <n v="0.22"/>
    <n v="0.21210000000000001"/>
    <n v="0.69"/>
    <n v="0.25369999999999998"/>
    <n v="22"/>
    <n v="98"/>
    <n v="120"/>
  </r>
  <r>
    <n v="634"/>
    <x v="28"/>
    <n v="1"/>
    <n v="2011"/>
    <n v="1"/>
    <n v="0"/>
    <s v="False"/>
    <x v="0"/>
    <n v="1"/>
    <n v="0.24"/>
    <n v="0.2424"/>
    <n v="0.6"/>
    <n v="0.16420000000000001"/>
    <n v="19"/>
    <n v="88"/>
    <n v="107"/>
  </r>
  <r>
    <n v="635"/>
    <x v="28"/>
    <n v="1"/>
    <n v="2011"/>
    <n v="1"/>
    <n v="0"/>
    <s v="False"/>
    <x v="0"/>
    <n v="1"/>
    <n v="0.24"/>
    <n v="0.28789999999999999"/>
    <n v="0.6"/>
    <n v="0"/>
    <n v="9"/>
    <n v="82"/>
    <n v="91"/>
  </r>
  <r>
    <n v="636"/>
    <x v="28"/>
    <n v="1"/>
    <n v="2011"/>
    <n v="1"/>
    <n v="0"/>
    <s v="False"/>
    <x v="0"/>
    <n v="1"/>
    <n v="0.22"/>
    <n v="0.2273"/>
    <n v="0.69"/>
    <n v="0.1343"/>
    <n v="9"/>
    <n v="59"/>
    <n v="68"/>
  </r>
  <r>
    <n v="637"/>
    <x v="28"/>
    <n v="1"/>
    <n v="2011"/>
    <n v="1"/>
    <n v="0"/>
    <s v="False"/>
    <x v="0"/>
    <n v="2"/>
    <n v="0.22"/>
    <n v="0.21210000000000001"/>
    <n v="0.69"/>
    <n v="0.25369999999999998"/>
    <n v="6"/>
    <n v="52"/>
    <n v="58"/>
  </r>
  <r>
    <n v="638"/>
    <x v="28"/>
    <n v="1"/>
    <n v="2011"/>
    <n v="1"/>
    <n v="0"/>
    <s v="False"/>
    <x v="0"/>
    <n v="1"/>
    <n v="0.18"/>
    <n v="0.21210000000000001"/>
    <n v="0.74"/>
    <n v="8.9599999999999999E-2"/>
    <n v="1"/>
    <n v="42"/>
    <n v="43"/>
  </r>
  <r>
    <n v="639"/>
    <x v="28"/>
    <n v="1"/>
    <n v="2011"/>
    <n v="1"/>
    <n v="0"/>
    <s v="False"/>
    <x v="0"/>
    <n v="1"/>
    <n v="0.18"/>
    <n v="0.21210000000000001"/>
    <n v="0.74"/>
    <n v="8.9599999999999999E-2"/>
    <n v="1"/>
    <n v="35"/>
    <n v="36"/>
  </r>
  <r>
    <n v="640"/>
    <x v="28"/>
    <n v="1"/>
    <n v="2011"/>
    <n v="1"/>
    <n v="0"/>
    <s v="False"/>
    <x v="0"/>
    <n v="1"/>
    <n v="0.16"/>
    <n v="0.19700000000000001"/>
    <n v="0.8"/>
    <n v="8.9599999999999999E-2"/>
    <n v="4"/>
    <n v="28"/>
    <n v="32"/>
  </r>
  <r>
    <n v="641"/>
    <x v="28"/>
    <n v="1"/>
    <n v="2011"/>
    <n v="1"/>
    <n v="0"/>
    <s v="False"/>
    <x v="0"/>
    <n v="1"/>
    <n v="0.16"/>
    <n v="0.19700000000000001"/>
    <n v="0.8"/>
    <n v="8.9599999999999999E-2"/>
    <n v="3"/>
    <n v="30"/>
    <n v="33"/>
  </r>
  <r>
    <n v="642"/>
    <x v="29"/>
    <n v="1"/>
    <n v="2011"/>
    <n v="1"/>
    <n v="0"/>
    <s v="False"/>
    <x v="1"/>
    <n v="1"/>
    <n v="0.16"/>
    <n v="0.18179999999999999"/>
    <n v="0.8"/>
    <n v="0.1045"/>
    <n v="0"/>
    <n v="33"/>
    <n v="33"/>
  </r>
  <r>
    <n v="643"/>
    <x v="29"/>
    <n v="1"/>
    <n v="2011"/>
    <n v="1"/>
    <n v="0"/>
    <s v="False"/>
    <x v="1"/>
    <n v="1"/>
    <n v="0.14000000000000001"/>
    <n v="0.21210000000000001"/>
    <n v="0.8"/>
    <n v="0"/>
    <n v="7"/>
    <n v="22"/>
    <n v="29"/>
  </r>
  <r>
    <n v="644"/>
    <x v="29"/>
    <n v="1"/>
    <n v="2011"/>
    <n v="1"/>
    <n v="0"/>
    <s v="False"/>
    <x v="1"/>
    <n v="1"/>
    <n v="0.16"/>
    <n v="0.2273"/>
    <n v="0.8"/>
    <n v="0"/>
    <n v="1"/>
    <n v="10"/>
    <n v="11"/>
  </r>
  <r>
    <n v="645"/>
    <x v="29"/>
    <n v="1"/>
    <n v="2011"/>
    <n v="1"/>
    <n v="0"/>
    <s v="False"/>
    <x v="1"/>
    <n v="1"/>
    <n v="0.14000000000000001"/>
    <n v="0.21210000000000001"/>
    <n v="0.93"/>
    <n v="0"/>
    <n v="1"/>
    <n v="7"/>
    <n v="8"/>
  </r>
  <r>
    <n v="646"/>
    <x v="29"/>
    <n v="1"/>
    <n v="2011"/>
    <n v="1"/>
    <n v="0"/>
    <s v="False"/>
    <x v="1"/>
    <n v="1"/>
    <n v="0.14000000000000001"/>
    <n v="0.21210000000000001"/>
    <n v="0.93"/>
    <n v="0"/>
    <n v="0"/>
    <n v="1"/>
    <n v="1"/>
  </r>
  <r>
    <n v="647"/>
    <x v="29"/>
    <n v="1"/>
    <n v="2011"/>
    <n v="1"/>
    <n v="0"/>
    <s v="False"/>
    <x v="1"/>
    <n v="1"/>
    <n v="0.14000000000000001"/>
    <n v="0.21210000000000001"/>
    <n v="0.86"/>
    <n v="0"/>
    <n v="0"/>
    <n v="3"/>
    <n v="3"/>
  </r>
  <r>
    <n v="648"/>
    <x v="29"/>
    <n v="1"/>
    <n v="2011"/>
    <n v="1"/>
    <n v="0"/>
    <s v="False"/>
    <x v="1"/>
    <n v="1"/>
    <n v="0.14000000000000001"/>
    <n v="0.21210000000000001"/>
    <n v="0.86"/>
    <n v="0"/>
    <n v="0"/>
    <n v="3"/>
    <n v="3"/>
  </r>
  <r>
    <n v="649"/>
    <x v="29"/>
    <n v="1"/>
    <n v="2011"/>
    <n v="1"/>
    <n v="0"/>
    <s v="False"/>
    <x v="1"/>
    <n v="2"/>
    <n v="0.14000000000000001"/>
    <n v="0.21210000000000001"/>
    <n v="0.86"/>
    <n v="0"/>
    <n v="1"/>
    <n v="11"/>
    <n v="12"/>
  </r>
  <r>
    <n v="650"/>
    <x v="29"/>
    <n v="1"/>
    <n v="2011"/>
    <n v="1"/>
    <n v="0"/>
    <s v="False"/>
    <x v="1"/>
    <n v="2"/>
    <n v="0.16"/>
    <n v="0.2273"/>
    <n v="0.8"/>
    <n v="0"/>
    <n v="4"/>
    <n v="34"/>
    <n v="38"/>
  </r>
  <r>
    <n v="651"/>
    <x v="29"/>
    <n v="1"/>
    <n v="2011"/>
    <n v="1"/>
    <n v="0"/>
    <s v="False"/>
    <x v="1"/>
    <n v="2"/>
    <n v="0.18"/>
    <n v="0.2424"/>
    <n v="0.8"/>
    <n v="0"/>
    <n v="7"/>
    <n v="57"/>
    <n v="64"/>
  </r>
  <r>
    <n v="652"/>
    <x v="29"/>
    <n v="1"/>
    <n v="2011"/>
    <n v="1"/>
    <n v="0"/>
    <s v="False"/>
    <x v="1"/>
    <n v="1"/>
    <n v="0.22"/>
    <n v="0.2727"/>
    <n v="0.75"/>
    <n v="0"/>
    <n v="9"/>
    <n v="50"/>
    <n v="59"/>
  </r>
  <r>
    <n v="653"/>
    <x v="29"/>
    <n v="1"/>
    <n v="2011"/>
    <n v="1"/>
    <n v="0"/>
    <s v="False"/>
    <x v="1"/>
    <n v="1"/>
    <n v="0.3"/>
    <n v="0.31819999999999998"/>
    <n v="0.52"/>
    <n v="0.1045"/>
    <n v="10"/>
    <n v="87"/>
    <n v="97"/>
  </r>
  <r>
    <n v="654"/>
    <x v="29"/>
    <n v="1"/>
    <n v="2011"/>
    <n v="1"/>
    <n v="0"/>
    <s v="False"/>
    <x v="1"/>
    <n v="1"/>
    <n v="0.28000000000000003"/>
    <n v="0.28789999999999999"/>
    <n v="0.61"/>
    <n v="0.1045"/>
    <n v="13"/>
    <n v="71"/>
    <n v="84"/>
  </r>
  <r>
    <n v="655"/>
    <x v="29"/>
    <n v="1"/>
    <n v="2011"/>
    <n v="1"/>
    <n v="0"/>
    <s v="False"/>
    <x v="1"/>
    <n v="1"/>
    <n v="0.28000000000000003"/>
    <n v="0.30299999999999999"/>
    <n v="0.61"/>
    <n v="8.9599999999999999E-2"/>
    <n v="18"/>
    <n v="104"/>
    <n v="122"/>
  </r>
  <r>
    <n v="656"/>
    <x v="29"/>
    <n v="1"/>
    <n v="2011"/>
    <n v="1"/>
    <n v="0"/>
    <s v="False"/>
    <x v="1"/>
    <n v="1"/>
    <n v="0.3"/>
    <n v="0.33329999999999999"/>
    <n v="0.56000000000000005"/>
    <n v="0"/>
    <n v="14"/>
    <n v="95"/>
    <n v="109"/>
  </r>
  <r>
    <n v="657"/>
    <x v="29"/>
    <n v="1"/>
    <n v="2011"/>
    <n v="1"/>
    <n v="0"/>
    <s v="False"/>
    <x v="1"/>
    <n v="1"/>
    <n v="0.3"/>
    <n v="0.33329999999999999"/>
    <n v="0.56000000000000005"/>
    <n v="0"/>
    <n v="19"/>
    <n v="104"/>
    <n v="123"/>
  </r>
  <r>
    <n v="658"/>
    <x v="29"/>
    <n v="1"/>
    <n v="2011"/>
    <n v="1"/>
    <n v="0"/>
    <s v="False"/>
    <x v="1"/>
    <n v="1"/>
    <n v="0.3"/>
    <n v="0.28789999999999999"/>
    <n v="0.56000000000000005"/>
    <n v="0.19400000000000001"/>
    <n v="6"/>
    <n v="71"/>
    <n v="77"/>
  </r>
  <r>
    <n v="659"/>
    <x v="29"/>
    <n v="1"/>
    <n v="2011"/>
    <n v="1"/>
    <n v="0"/>
    <s v="False"/>
    <x v="1"/>
    <n v="1"/>
    <n v="0.26"/>
    <n v="0.2576"/>
    <n v="0.65"/>
    <n v="0.16420000000000001"/>
    <n v="8"/>
    <n v="57"/>
    <n v="65"/>
  </r>
  <r>
    <n v="660"/>
    <x v="29"/>
    <n v="1"/>
    <n v="2011"/>
    <n v="1"/>
    <n v="0"/>
    <s v="False"/>
    <x v="1"/>
    <n v="1"/>
    <n v="0.26"/>
    <n v="0.2576"/>
    <n v="0.65"/>
    <n v="0.19400000000000001"/>
    <n v="9"/>
    <n v="46"/>
    <n v="55"/>
  </r>
  <r>
    <n v="661"/>
    <x v="29"/>
    <n v="1"/>
    <n v="2011"/>
    <n v="1"/>
    <n v="0"/>
    <s v="False"/>
    <x v="1"/>
    <n v="2"/>
    <n v="0.26"/>
    <n v="0.2727"/>
    <n v="0.65"/>
    <n v="0.1045"/>
    <n v="3"/>
    <n v="30"/>
    <n v="33"/>
  </r>
  <r>
    <n v="662"/>
    <x v="29"/>
    <n v="1"/>
    <n v="2011"/>
    <n v="1"/>
    <n v="0"/>
    <s v="False"/>
    <x v="1"/>
    <n v="2"/>
    <n v="0.24"/>
    <n v="0.2424"/>
    <n v="0.7"/>
    <n v="0.16420000000000001"/>
    <n v="3"/>
    <n v="25"/>
    <n v="28"/>
  </r>
  <r>
    <n v="663"/>
    <x v="29"/>
    <n v="1"/>
    <n v="2011"/>
    <n v="1"/>
    <n v="0"/>
    <s v="False"/>
    <x v="1"/>
    <n v="2"/>
    <n v="0.24"/>
    <n v="0.2273"/>
    <n v="0.7"/>
    <n v="0.19400000000000001"/>
    <n v="2"/>
    <n v="19"/>
    <n v="21"/>
  </r>
  <r>
    <n v="664"/>
    <x v="29"/>
    <n v="1"/>
    <n v="2011"/>
    <n v="1"/>
    <n v="0"/>
    <s v="False"/>
    <x v="1"/>
    <n v="2"/>
    <n v="0.24"/>
    <n v="0.21210000000000001"/>
    <n v="0.65"/>
    <n v="0.28360000000000002"/>
    <n v="5"/>
    <n v="16"/>
    <n v="21"/>
  </r>
  <r>
    <n v="665"/>
    <x v="30"/>
    <n v="1"/>
    <n v="2011"/>
    <n v="1"/>
    <n v="0"/>
    <s v="False"/>
    <x v="2"/>
    <n v="2"/>
    <n v="0.24"/>
    <n v="0.2273"/>
    <n v="0.65"/>
    <n v="0.22389999999999999"/>
    <n v="1"/>
    <n v="6"/>
    <n v="7"/>
  </r>
  <r>
    <n v="666"/>
    <x v="30"/>
    <n v="1"/>
    <n v="2011"/>
    <n v="1"/>
    <n v="0"/>
    <s v="False"/>
    <x v="2"/>
    <n v="1"/>
    <n v="0.22"/>
    <n v="0.21210000000000001"/>
    <n v="0.64"/>
    <n v="0.25369999999999998"/>
    <n v="2"/>
    <n v="5"/>
    <n v="7"/>
  </r>
  <r>
    <n v="667"/>
    <x v="30"/>
    <n v="1"/>
    <n v="2011"/>
    <n v="1"/>
    <n v="0"/>
    <s v="False"/>
    <x v="2"/>
    <n v="1"/>
    <n v="0.22"/>
    <n v="0.2273"/>
    <n v="0.64"/>
    <n v="0.19400000000000001"/>
    <n v="0"/>
    <n v="1"/>
    <n v="1"/>
  </r>
  <r>
    <n v="668"/>
    <x v="30"/>
    <n v="1"/>
    <n v="2011"/>
    <n v="1"/>
    <n v="0"/>
    <s v="False"/>
    <x v="2"/>
    <n v="1"/>
    <n v="0.22"/>
    <n v="0.2273"/>
    <n v="0.64"/>
    <n v="0.19400000000000001"/>
    <n v="0"/>
    <n v="2"/>
    <n v="2"/>
  </r>
  <r>
    <n v="669"/>
    <x v="30"/>
    <n v="1"/>
    <n v="2011"/>
    <n v="1"/>
    <n v="0"/>
    <s v="False"/>
    <x v="2"/>
    <n v="1"/>
    <n v="0.2"/>
    <n v="0.19700000000000001"/>
    <n v="0.59"/>
    <n v="0.22389999999999999"/>
    <n v="0"/>
    <n v="2"/>
    <n v="2"/>
  </r>
  <r>
    <n v="670"/>
    <x v="30"/>
    <n v="1"/>
    <n v="2011"/>
    <n v="1"/>
    <n v="0"/>
    <s v="False"/>
    <x v="2"/>
    <n v="1"/>
    <n v="0.18"/>
    <n v="0.16669999999999999"/>
    <n v="0.64"/>
    <n v="0.28360000000000002"/>
    <n v="0"/>
    <n v="8"/>
    <n v="8"/>
  </r>
  <r>
    <n v="671"/>
    <x v="30"/>
    <n v="1"/>
    <n v="2011"/>
    <n v="1"/>
    <n v="0"/>
    <s v="False"/>
    <x v="2"/>
    <n v="1"/>
    <n v="0.16"/>
    <n v="0.13639999999999999"/>
    <n v="0.69"/>
    <n v="0.32840000000000003"/>
    <n v="0"/>
    <n v="37"/>
    <n v="37"/>
  </r>
  <r>
    <n v="672"/>
    <x v="30"/>
    <n v="1"/>
    <n v="2011"/>
    <n v="1"/>
    <n v="0"/>
    <s v="False"/>
    <x v="2"/>
    <n v="2"/>
    <n v="0.16"/>
    <n v="0.13639999999999999"/>
    <n v="0.64"/>
    <n v="0.28360000000000002"/>
    <n v="1"/>
    <n v="71"/>
    <n v="72"/>
  </r>
  <r>
    <n v="673"/>
    <x v="30"/>
    <n v="1"/>
    <n v="2011"/>
    <n v="1"/>
    <n v="0"/>
    <s v="False"/>
    <x v="2"/>
    <n v="2"/>
    <n v="0.16"/>
    <n v="0.13639999999999999"/>
    <n v="0.59"/>
    <n v="0.28360000000000002"/>
    <n v="3"/>
    <n v="182"/>
    <n v="185"/>
  </r>
  <r>
    <n v="674"/>
    <x v="30"/>
    <n v="1"/>
    <n v="2011"/>
    <n v="1"/>
    <n v="0"/>
    <s v="False"/>
    <x v="2"/>
    <n v="2"/>
    <n v="0.16"/>
    <n v="0.13639999999999999"/>
    <n v="0.59"/>
    <n v="0.29849999999999999"/>
    <n v="0"/>
    <n v="112"/>
    <n v="112"/>
  </r>
  <r>
    <n v="675"/>
    <x v="30"/>
    <n v="1"/>
    <n v="2011"/>
    <n v="1"/>
    <n v="0"/>
    <s v="False"/>
    <x v="2"/>
    <n v="2"/>
    <n v="0.16"/>
    <n v="0.1515"/>
    <n v="0.59"/>
    <n v="0.19400000000000001"/>
    <n v="1"/>
    <n v="68"/>
    <n v="69"/>
  </r>
  <r>
    <n v="676"/>
    <x v="30"/>
    <n v="1"/>
    <n v="2011"/>
    <n v="1"/>
    <n v="0"/>
    <s v="False"/>
    <x v="2"/>
    <n v="2"/>
    <n v="0.16"/>
    <n v="0.1515"/>
    <n v="0.59"/>
    <n v="0.19400000000000001"/>
    <n v="2"/>
    <n v="46"/>
    <n v="48"/>
  </r>
  <r>
    <n v="677"/>
    <x v="30"/>
    <n v="1"/>
    <n v="2011"/>
    <n v="1"/>
    <n v="0"/>
    <s v="False"/>
    <x v="2"/>
    <n v="2"/>
    <n v="0.18"/>
    <n v="0.21210000000000001"/>
    <n v="0.55000000000000004"/>
    <n v="0.1045"/>
    <n v="6"/>
    <n v="62"/>
    <n v="68"/>
  </r>
  <r>
    <n v="678"/>
    <x v="30"/>
    <n v="1"/>
    <n v="2011"/>
    <n v="1"/>
    <n v="0"/>
    <s v="False"/>
    <x v="2"/>
    <n v="2"/>
    <n v="0.16"/>
    <n v="0.2273"/>
    <n v="0.59"/>
    <n v="0"/>
    <n v="2"/>
    <n v="52"/>
    <n v="54"/>
  </r>
  <r>
    <n v="679"/>
    <x v="30"/>
    <n v="1"/>
    <n v="2011"/>
    <n v="1"/>
    <n v="0"/>
    <s v="False"/>
    <x v="2"/>
    <n v="2"/>
    <n v="0.18"/>
    <n v="0.19700000000000001"/>
    <n v="0.55000000000000004"/>
    <n v="0.1343"/>
    <n v="1"/>
    <n v="85"/>
    <n v="86"/>
  </r>
  <r>
    <n v="680"/>
    <x v="30"/>
    <n v="1"/>
    <n v="2011"/>
    <n v="1"/>
    <n v="0"/>
    <s v="False"/>
    <x v="2"/>
    <n v="2"/>
    <n v="0.16"/>
    <n v="0.18179999999999999"/>
    <n v="0.59"/>
    <n v="0.1343"/>
    <n v="3"/>
    <n v="41"/>
    <n v="44"/>
  </r>
  <r>
    <n v="681"/>
    <x v="30"/>
    <n v="1"/>
    <n v="2011"/>
    <n v="1"/>
    <n v="0"/>
    <s v="False"/>
    <x v="2"/>
    <n v="2"/>
    <n v="0.16"/>
    <n v="0.18179999999999999"/>
    <n v="0.56000000000000005"/>
    <n v="0.19400000000000001"/>
    <n v="3"/>
    <n v="83"/>
    <n v="86"/>
  </r>
  <r>
    <n v="682"/>
    <x v="30"/>
    <n v="1"/>
    <n v="2011"/>
    <n v="1"/>
    <n v="0"/>
    <s v="False"/>
    <x v="2"/>
    <n v="2"/>
    <n v="0.16"/>
    <n v="0.1515"/>
    <n v="0.59"/>
    <n v="0.19400000000000001"/>
    <n v="6"/>
    <n v="155"/>
    <n v="161"/>
  </r>
  <r>
    <n v="683"/>
    <x v="30"/>
    <n v="1"/>
    <n v="2011"/>
    <n v="1"/>
    <n v="0"/>
    <s v="False"/>
    <x v="2"/>
    <n v="2"/>
    <n v="0.16"/>
    <n v="0.1515"/>
    <n v="0.55000000000000004"/>
    <n v="0.22389999999999999"/>
    <n v="3"/>
    <n v="153"/>
    <n v="156"/>
  </r>
  <r>
    <n v="684"/>
    <x v="30"/>
    <n v="1"/>
    <n v="2011"/>
    <n v="1"/>
    <n v="0"/>
    <s v="False"/>
    <x v="2"/>
    <n v="1"/>
    <n v="0.3"/>
    <n v="0.31819999999999998"/>
    <n v="0.61"/>
    <n v="0.1045"/>
    <n v="3"/>
    <n v="108"/>
    <n v="111"/>
  </r>
  <r>
    <n v="685"/>
    <x v="30"/>
    <n v="1"/>
    <n v="2011"/>
    <n v="1"/>
    <n v="0"/>
    <s v="False"/>
    <x v="2"/>
    <n v="3"/>
    <n v="0.16"/>
    <n v="0.16669999999999999"/>
    <n v="0.59"/>
    <n v="0.16420000000000001"/>
    <n v="0"/>
    <n v="78"/>
    <n v="78"/>
  </r>
  <r>
    <n v="686"/>
    <x v="30"/>
    <n v="1"/>
    <n v="2011"/>
    <n v="1"/>
    <n v="0"/>
    <s v="False"/>
    <x v="2"/>
    <n v="3"/>
    <n v="0.16"/>
    <n v="0.19700000000000001"/>
    <n v="0.59"/>
    <n v="8.9599999999999999E-2"/>
    <n v="3"/>
    <n v="53"/>
    <n v="56"/>
  </r>
  <r>
    <n v="687"/>
    <x v="30"/>
    <n v="1"/>
    <n v="2011"/>
    <n v="1"/>
    <n v="0"/>
    <s v="False"/>
    <x v="2"/>
    <n v="2"/>
    <n v="0.16"/>
    <n v="0.18179999999999999"/>
    <n v="0.59"/>
    <n v="0.1045"/>
    <n v="0"/>
    <n v="34"/>
    <n v="34"/>
  </r>
  <r>
    <n v="688"/>
    <x v="30"/>
    <n v="1"/>
    <n v="2011"/>
    <n v="1"/>
    <n v="0"/>
    <s v="False"/>
    <x v="2"/>
    <n v="2"/>
    <n v="0.16"/>
    <n v="0.19700000000000001"/>
    <n v="0.64"/>
    <n v="8.9599999999999999E-2"/>
    <n v="2"/>
    <n v="15"/>
    <n v="17"/>
  </r>
  <r>
    <n v="689"/>
    <x v="31"/>
    <n v="1"/>
    <n v="2011"/>
    <n v="2"/>
    <n v="0"/>
    <s v="False"/>
    <x v="3"/>
    <n v="2"/>
    <n v="0.16"/>
    <n v="0.18179999999999999"/>
    <n v="0.64"/>
    <n v="0.1045"/>
    <n v="2"/>
    <n v="6"/>
    <n v="8"/>
  </r>
  <r>
    <n v="690"/>
    <x v="31"/>
    <n v="1"/>
    <n v="2011"/>
    <n v="2"/>
    <n v="0"/>
    <s v="False"/>
    <x v="3"/>
    <n v="2"/>
    <n v="0.16"/>
    <n v="0.18179999999999999"/>
    <n v="0.69"/>
    <n v="0.1045"/>
    <n v="0"/>
    <n v="3"/>
    <n v="3"/>
  </r>
  <r>
    <n v="691"/>
    <x v="31"/>
    <n v="1"/>
    <n v="2011"/>
    <n v="2"/>
    <n v="0"/>
    <s v="False"/>
    <x v="3"/>
    <n v="2"/>
    <n v="0.16"/>
    <n v="0.2273"/>
    <n v="0.69"/>
    <n v="0"/>
    <n v="0"/>
    <n v="2"/>
    <n v="2"/>
  </r>
  <r>
    <n v="692"/>
    <x v="31"/>
    <n v="1"/>
    <n v="2011"/>
    <n v="2"/>
    <n v="0"/>
    <s v="False"/>
    <x v="3"/>
    <n v="2"/>
    <n v="0.16"/>
    <n v="0.2273"/>
    <n v="0.69"/>
    <n v="0"/>
    <n v="0"/>
    <n v="2"/>
    <n v="2"/>
  </r>
  <r>
    <n v="693"/>
    <x v="31"/>
    <n v="1"/>
    <n v="2011"/>
    <n v="2"/>
    <n v="0"/>
    <s v="False"/>
    <x v="3"/>
    <n v="3"/>
    <n v="0.14000000000000001"/>
    <n v="0.21210000000000001"/>
    <n v="0.93"/>
    <n v="0"/>
    <n v="0"/>
    <n v="3"/>
    <n v="3"/>
  </r>
  <r>
    <n v="694"/>
    <x v="31"/>
    <n v="1"/>
    <n v="2011"/>
    <n v="2"/>
    <n v="0"/>
    <s v="False"/>
    <x v="3"/>
    <n v="3"/>
    <n v="0.14000000000000001"/>
    <n v="0.21210000000000001"/>
    <n v="0.93"/>
    <n v="0"/>
    <n v="0"/>
    <n v="22"/>
    <n v="22"/>
  </r>
  <r>
    <n v="695"/>
    <x v="31"/>
    <n v="1"/>
    <n v="2011"/>
    <n v="2"/>
    <n v="0"/>
    <s v="False"/>
    <x v="3"/>
    <n v="3"/>
    <n v="0.16"/>
    <n v="0.2273"/>
    <n v="0.93"/>
    <n v="0"/>
    <n v="0"/>
    <n v="52"/>
    <n v="52"/>
  </r>
  <r>
    <n v="696"/>
    <x v="31"/>
    <n v="1"/>
    <n v="2011"/>
    <n v="2"/>
    <n v="0"/>
    <s v="False"/>
    <x v="3"/>
    <n v="3"/>
    <n v="0.16"/>
    <n v="0.2273"/>
    <n v="0.93"/>
    <n v="0"/>
    <n v="3"/>
    <n v="132"/>
    <n v="135"/>
  </r>
  <r>
    <n v="697"/>
    <x v="31"/>
    <n v="1"/>
    <n v="2011"/>
    <n v="2"/>
    <n v="0"/>
    <s v="False"/>
    <x v="3"/>
    <n v="2"/>
    <n v="0.16"/>
    <n v="0.2273"/>
    <n v="0.93"/>
    <n v="0"/>
    <n v="2"/>
    <n v="114"/>
    <n v="116"/>
  </r>
  <r>
    <n v="698"/>
    <x v="31"/>
    <n v="1"/>
    <n v="2011"/>
    <n v="2"/>
    <n v="0"/>
    <s v="False"/>
    <x v="3"/>
    <n v="2"/>
    <n v="0.16"/>
    <n v="0.2273"/>
    <n v="0.93"/>
    <n v="0"/>
    <n v="0"/>
    <n v="47"/>
    <n v="47"/>
  </r>
  <r>
    <n v="699"/>
    <x v="31"/>
    <n v="1"/>
    <n v="2011"/>
    <n v="2"/>
    <n v="0"/>
    <s v="False"/>
    <x v="3"/>
    <n v="2"/>
    <n v="0.18"/>
    <n v="0.2424"/>
    <n v="0.86"/>
    <n v="0"/>
    <n v="2"/>
    <n v="49"/>
    <n v="51"/>
  </r>
  <r>
    <n v="700"/>
    <x v="31"/>
    <n v="1"/>
    <n v="2011"/>
    <n v="2"/>
    <n v="0"/>
    <s v="False"/>
    <x v="3"/>
    <n v="2"/>
    <n v="0.2"/>
    <n v="0.2576"/>
    <n v="0.86"/>
    <n v="0"/>
    <n v="2"/>
    <n v="53"/>
    <n v="55"/>
  </r>
  <r>
    <n v="701"/>
    <x v="31"/>
    <n v="1"/>
    <n v="2011"/>
    <n v="2"/>
    <n v="0"/>
    <s v="False"/>
    <x v="3"/>
    <n v="2"/>
    <n v="0.2"/>
    <n v="0.2576"/>
    <n v="0.86"/>
    <n v="0"/>
    <n v="3"/>
    <n v="49"/>
    <n v="52"/>
  </r>
  <r>
    <n v="702"/>
    <x v="31"/>
    <n v="1"/>
    <n v="2011"/>
    <n v="2"/>
    <n v="0"/>
    <s v="False"/>
    <x v="3"/>
    <n v="2"/>
    <n v="0.22"/>
    <n v="0.2576"/>
    <n v="0.8"/>
    <n v="8.9599999999999999E-2"/>
    <n v="5"/>
    <n v="49"/>
    <n v="54"/>
  </r>
  <r>
    <n v="703"/>
    <x v="31"/>
    <n v="1"/>
    <n v="2011"/>
    <n v="2"/>
    <n v="0"/>
    <s v="False"/>
    <x v="3"/>
    <n v="2"/>
    <n v="0.24"/>
    <n v="0.28789999999999999"/>
    <n v="0.75"/>
    <n v="0"/>
    <n v="7"/>
    <n v="45"/>
    <n v="52"/>
  </r>
  <r>
    <n v="704"/>
    <x v="31"/>
    <n v="1"/>
    <n v="2011"/>
    <n v="2"/>
    <n v="0"/>
    <s v="False"/>
    <x v="3"/>
    <n v="2"/>
    <n v="0.24"/>
    <n v="0.2424"/>
    <n v="0.75"/>
    <n v="0.1343"/>
    <n v="3"/>
    <n v="61"/>
    <n v="64"/>
  </r>
  <r>
    <n v="705"/>
    <x v="31"/>
    <n v="1"/>
    <n v="2011"/>
    <n v="2"/>
    <n v="0"/>
    <s v="False"/>
    <x v="3"/>
    <n v="2"/>
    <n v="0.24"/>
    <n v="0.28789999999999999"/>
    <n v="0.75"/>
    <n v="0"/>
    <n v="4"/>
    <n v="172"/>
    <n v="176"/>
  </r>
  <r>
    <n v="706"/>
    <x v="31"/>
    <n v="1"/>
    <n v="2011"/>
    <n v="2"/>
    <n v="0"/>
    <s v="False"/>
    <x v="3"/>
    <n v="2"/>
    <n v="0.24"/>
    <n v="0.2576"/>
    <n v="0.81"/>
    <n v="0.1045"/>
    <n v="3"/>
    <n v="165"/>
    <n v="168"/>
  </r>
  <r>
    <n v="707"/>
    <x v="31"/>
    <n v="1"/>
    <n v="2011"/>
    <n v="2"/>
    <n v="0"/>
    <s v="False"/>
    <x v="3"/>
    <n v="2"/>
    <n v="0.24"/>
    <n v="0.2424"/>
    <n v="0.81"/>
    <n v="0.1343"/>
    <n v="3"/>
    <n v="105"/>
    <n v="108"/>
  </r>
  <r>
    <n v="708"/>
    <x v="31"/>
    <n v="1"/>
    <n v="2011"/>
    <n v="2"/>
    <n v="0"/>
    <s v="False"/>
    <x v="3"/>
    <n v="2"/>
    <n v="0.22"/>
    <n v="0.2273"/>
    <n v="0.87"/>
    <n v="0.1343"/>
    <n v="5"/>
    <n v="69"/>
    <n v="74"/>
  </r>
  <r>
    <n v="709"/>
    <x v="31"/>
    <n v="1"/>
    <n v="2011"/>
    <n v="2"/>
    <n v="0"/>
    <s v="False"/>
    <x v="3"/>
    <n v="2"/>
    <n v="0.22"/>
    <n v="0.2273"/>
    <n v="0.87"/>
    <n v="0.1343"/>
    <n v="0"/>
    <n v="64"/>
    <n v="64"/>
  </r>
  <r>
    <n v="710"/>
    <x v="31"/>
    <n v="1"/>
    <n v="2011"/>
    <n v="2"/>
    <n v="0"/>
    <s v="False"/>
    <x v="3"/>
    <n v="2"/>
    <n v="0.22"/>
    <n v="0.2576"/>
    <n v="0.87"/>
    <n v="8.9599999999999999E-2"/>
    <n v="2"/>
    <n v="34"/>
    <n v="36"/>
  </r>
  <r>
    <n v="711"/>
    <x v="31"/>
    <n v="1"/>
    <n v="2011"/>
    <n v="2"/>
    <n v="0"/>
    <s v="False"/>
    <x v="3"/>
    <n v="3"/>
    <n v="0.2"/>
    <n v="0.19700000000000001"/>
    <n v="0.93"/>
    <n v="0.19400000000000001"/>
    <n v="1"/>
    <n v="15"/>
    <n v="16"/>
  </r>
  <r>
    <n v="712"/>
    <x v="32"/>
    <n v="1"/>
    <n v="2011"/>
    <n v="2"/>
    <n v="0"/>
    <s v="False"/>
    <x v="4"/>
    <n v="3"/>
    <n v="0.22"/>
    <n v="0.2424"/>
    <n v="0.93"/>
    <n v="0.1045"/>
    <n v="0"/>
    <n v="2"/>
    <n v="2"/>
  </r>
  <r>
    <n v="713"/>
    <x v="32"/>
    <n v="1"/>
    <n v="2011"/>
    <n v="2"/>
    <n v="0"/>
    <s v="False"/>
    <x v="4"/>
    <n v="3"/>
    <n v="0.22"/>
    <n v="0.2273"/>
    <n v="0.93"/>
    <n v="0.19400000000000001"/>
    <n v="0"/>
    <n v="3"/>
    <n v="3"/>
  </r>
  <r>
    <n v="714"/>
    <x v="32"/>
    <n v="1"/>
    <n v="2011"/>
    <n v="2"/>
    <n v="0"/>
    <s v="False"/>
    <x v="4"/>
    <n v="3"/>
    <n v="0.22"/>
    <n v="0.2273"/>
    <n v="0.93"/>
    <n v="0.1343"/>
    <n v="4"/>
    <n v="0"/>
    <n v="4"/>
  </r>
  <r>
    <n v="715"/>
    <x v="32"/>
    <n v="1"/>
    <n v="2011"/>
    <n v="2"/>
    <n v="0"/>
    <s v="False"/>
    <x v="4"/>
    <n v="3"/>
    <n v="0.22"/>
    <n v="0.2273"/>
    <n v="0.93"/>
    <n v="0.1343"/>
    <n v="0"/>
    <n v="1"/>
    <n v="1"/>
  </r>
  <r>
    <n v="716"/>
    <x v="32"/>
    <n v="1"/>
    <n v="2011"/>
    <n v="2"/>
    <n v="0"/>
    <s v="False"/>
    <x v="4"/>
    <n v="3"/>
    <n v="0.22"/>
    <n v="0.21210000000000001"/>
    <n v="0.93"/>
    <n v="0.28360000000000002"/>
    <n v="0"/>
    <n v="1"/>
    <n v="1"/>
  </r>
  <r>
    <n v="717"/>
    <x v="32"/>
    <n v="1"/>
    <n v="2011"/>
    <n v="2"/>
    <n v="0"/>
    <s v="False"/>
    <x v="4"/>
    <n v="3"/>
    <n v="0.22"/>
    <n v="0.2424"/>
    <n v="0.93"/>
    <n v="0.1045"/>
    <n v="0"/>
    <n v="3"/>
    <n v="3"/>
  </r>
  <r>
    <n v="718"/>
    <x v="32"/>
    <n v="1"/>
    <n v="2011"/>
    <n v="2"/>
    <n v="0"/>
    <s v="False"/>
    <x v="4"/>
    <n v="3"/>
    <n v="0.22"/>
    <n v="0.2424"/>
    <n v="0.93"/>
    <n v="0.1045"/>
    <n v="1"/>
    <n v="17"/>
    <n v="18"/>
  </r>
  <r>
    <n v="719"/>
    <x v="32"/>
    <n v="1"/>
    <n v="2011"/>
    <n v="2"/>
    <n v="0"/>
    <s v="False"/>
    <x v="4"/>
    <n v="3"/>
    <n v="0.22"/>
    <n v="0.21210000000000001"/>
    <n v="0.93"/>
    <n v="0.22389999999999999"/>
    <n v="1"/>
    <n v="48"/>
    <n v="49"/>
  </r>
  <r>
    <n v="720"/>
    <x v="32"/>
    <n v="1"/>
    <n v="2011"/>
    <n v="2"/>
    <n v="0"/>
    <s v="False"/>
    <x v="4"/>
    <n v="3"/>
    <n v="0.22"/>
    <n v="0.21210000000000001"/>
    <n v="0.93"/>
    <n v="0.22389999999999999"/>
    <n v="1"/>
    <n v="154"/>
    <n v="155"/>
  </r>
  <r>
    <n v="721"/>
    <x v="32"/>
    <n v="1"/>
    <n v="2011"/>
    <n v="2"/>
    <n v="0"/>
    <s v="False"/>
    <x v="4"/>
    <n v="2"/>
    <n v="0.24"/>
    <n v="0.2576"/>
    <n v="0.93"/>
    <n v="8.9599999999999999E-2"/>
    <n v="4"/>
    <n v="119"/>
    <n v="123"/>
  </r>
  <r>
    <n v="722"/>
    <x v="32"/>
    <n v="1"/>
    <n v="2011"/>
    <n v="2"/>
    <n v="0"/>
    <s v="False"/>
    <x v="4"/>
    <n v="2"/>
    <n v="0.22"/>
    <n v="0.2727"/>
    <n v="1"/>
    <n v="0"/>
    <n v="2"/>
    <n v="59"/>
    <n v="61"/>
  </r>
  <r>
    <n v="723"/>
    <x v="32"/>
    <n v="1"/>
    <n v="2011"/>
    <n v="2"/>
    <n v="0"/>
    <s v="False"/>
    <x v="4"/>
    <n v="2"/>
    <n v="0.24"/>
    <n v="0.2273"/>
    <n v="0.93"/>
    <n v="0.19400000000000001"/>
    <n v="5"/>
    <n v="47"/>
    <n v="52"/>
  </r>
  <r>
    <n v="724"/>
    <x v="32"/>
    <n v="1"/>
    <n v="2011"/>
    <n v="2"/>
    <n v="0"/>
    <s v="False"/>
    <x v="4"/>
    <n v="2"/>
    <n v="0.24"/>
    <n v="0.2273"/>
    <n v="0.93"/>
    <n v="0.22389999999999999"/>
    <n v="3"/>
    <n v="61"/>
    <n v="64"/>
  </r>
  <r>
    <n v="725"/>
    <x v="32"/>
    <n v="1"/>
    <n v="2011"/>
    <n v="2"/>
    <n v="0"/>
    <s v="False"/>
    <x v="4"/>
    <n v="1"/>
    <n v="0.34"/>
    <n v="0.33329999999999999"/>
    <n v="0.93"/>
    <n v="0.16420000000000001"/>
    <n v="1"/>
    <n v="74"/>
    <n v="75"/>
  </r>
  <r>
    <n v="726"/>
    <x v="32"/>
    <n v="1"/>
    <n v="2011"/>
    <n v="2"/>
    <n v="0"/>
    <s v="False"/>
    <x v="4"/>
    <n v="1"/>
    <n v="0.38"/>
    <n v="0.39389999999999997"/>
    <n v="0.82"/>
    <n v="0.3881"/>
    <n v="2"/>
    <n v="61"/>
    <n v="63"/>
  </r>
  <r>
    <n v="727"/>
    <x v="32"/>
    <n v="1"/>
    <n v="2011"/>
    <n v="2"/>
    <n v="0"/>
    <s v="False"/>
    <x v="4"/>
    <n v="1"/>
    <n v="0.38"/>
    <n v="0.39389999999999997"/>
    <n v="0.76"/>
    <n v="0.32840000000000003"/>
    <n v="10"/>
    <n v="66"/>
    <n v="76"/>
  </r>
  <r>
    <n v="728"/>
    <x v="32"/>
    <n v="1"/>
    <n v="2011"/>
    <n v="2"/>
    <n v="0"/>
    <s v="False"/>
    <x v="4"/>
    <n v="1"/>
    <n v="0.36"/>
    <n v="0.33329999999999999"/>
    <n v="0.71"/>
    <n v="0.29849999999999999"/>
    <n v="8"/>
    <n v="95"/>
    <n v="103"/>
  </r>
  <r>
    <n v="729"/>
    <x v="32"/>
    <n v="1"/>
    <n v="2011"/>
    <n v="2"/>
    <n v="0"/>
    <s v="False"/>
    <x v="4"/>
    <n v="1"/>
    <n v="0.36"/>
    <n v="0.31819999999999998"/>
    <n v="0.53"/>
    <n v="0.52239999999999998"/>
    <n v="7"/>
    <n v="183"/>
    <n v="190"/>
  </r>
  <r>
    <n v="730"/>
    <x v="32"/>
    <n v="1"/>
    <n v="2011"/>
    <n v="2"/>
    <n v="0"/>
    <s v="False"/>
    <x v="4"/>
    <n v="1"/>
    <n v="0.34"/>
    <n v="0.28789999999999999"/>
    <n v="0.42"/>
    <n v="0.55220000000000002"/>
    <n v="7"/>
    <n v="175"/>
    <n v="182"/>
  </r>
  <r>
    <n v="731"/>
    <x v="32"/>
    <n v="1"/>
    <n v="2011"/>
    <n v="2"/>
    <n v="0"/>
    <s v="False"/>
    <x v="4"/>
    <n v="1"/>
    <n v="0.28000000000000003"/>
    <n v="0.2424"/>
    <n v="0.45"/>
    <n v="0.49249999999999999"/>
    <n v="3"/>
    <n v="88"/>
    <n v="91"/>
  </r>
  <r>
    <n v="732"/>
    <x v="32"/>
    <n v="1"/>
    <n v="2011"/>
    <n v="2"/>
    <n v="0"/>
    <s v="False"/>
    <x v="4"/>
    <n v="1"/>
    <n v="0.24"/>
    <n v="0.19700000000000001"/>
    <n v="0.48"/>
    <n v="0.55220000000000002"/>
    <n v="4"/>
    <n v="71"/>
    <n v="75"/>
  </r>
  <r>
    <n v="733"/>
    <x v="32"/>
    <n v="1"/>
    <n v="2011"/>
    <n v="2"/>
    <n v="0"/>
    <s v="False"/>
    <x v="4"/>
    <n v="1"/>
    <n v="0.22"/>
    <n v="0.19700000000000001"/>
    <n v="0.47"/>
    <n v="0.32840000000000003"/>
    <n v="1"/>
    <n v="62"/>
    <n v="63"/>
  </r>
  <r>
    <n v="734"/>
    <x v="32"/>
    <n v="1"/>
    <n v="2011"/>
    <n v="2"/>
    <n v="0"/>
    <s v="False"/>
    <x v="4"/>
    <n v="1"/>
    <n v="0.22"/>
    <n v="0.21210000000000001"/>
    <n v="0.44"/>
    <n v="0.25369999999999998"/>
    <n v="5"/>
    <n v="35"/>
    <n v="40"/>
  </r>
  <r>
    <n v="735"/>
    <x v="32"/>
    <n v="1"/>
    <n v="2011"/>
    <n v="2"/>
    <n v="0"/>
    <s v="False"/>
    <x v="4"/>
    <n v="1"/>
    <n v="0.2"/>
    <n v="0.16669999999999999"/>
    <n v="0.44"/>
    <n v="0.44779999999999998"/>
    <n v="3"/>
    <n v="29"/>
    <n v="32"/>
  </r>
  <r>
    <n v="736"/>
    <x v="33"/>
    <n v="1"/>
    <n v="2011"/>
    <n v="2"/>
    <n v="0"/>
    <s v="False"/>
    <x v="5"/>
    <n v="1"/>
    <n v="0.2"/>
    <n v="0.16669999999999999"/>
    <n v="0.4"/>
    <n v="0.44779999999999998"/>
    <n v="1"/>
    <n v="11"/>
    <n v="12"/>
  </r>
  <r>
    <n v="737"/>
    <x v="33"/>
    <n v="1"/>
    <n v="2011"/>
    <n v="2"/>
    <n v="0"/>
    <s v="False"/>
    <x v="5"/>
    <n v="1"/>
    <n v="0.2"/>
    <n v="0.1515"/>
    <n v="0.44"/>
    <n v="0.52239999999999998"/>
    <n v="0"/>
    <n v="5"/>
    <n v="5"/>
  </r>
  <r>
    <n v="738"/>
    <x v="33"/>
    <n v="1"/>
    <n v="2011"/>
    <n v="2"/>
    <n v="0"/>
    <s v="False"/>
    <x v="5"/>
    <n v="1"/>
    <n v="0.18"/>
    <n v="0.16669999999999999"/>
    <n v="0.43"/>
    <n v="0.25369999999999998"/>
    <n v="0"/>
    <n v="2"/>
    <n v="2"/>
  </r>
  <r>
    <n v="739"/>
    <x v="33"/>
    <n v="1"/>
    <n v="2011"/>
    <n v="2"/>
    <n v="0"/>
    <s v="False"/>
    <x v="5"/>
    <n v="1"/>
    <n v="0.18"/>
    <n v="0.16669999999999999"/>
    <n v="0.43"/>
    <n v="0.25369999999999998"/>
    <n v="0"/>
    <n v="1"/>
    <n v="1"/>
  </r>
  <r>
    <n v="740"/>
    <x v="33"/>
    <n v="1"/>
    <n v="2011"/>
    <n v="2"/>
    <n v="0"/>
    <s v="False"/>
    <x v="5"/>
    <n v="1"/>
    <n v="0.16"/>
    <n v="0.13639999999999999"/>
    <n v="0.5"/>
    <n v="0.29849999999999999"/>
    <n v="0"/>
    <n v="2"/>
    <n v="2"/>
  </r>
  <r>
    <n v="741"/>
    <x v="33"/>
    <n v="1"/>
    <n v="2011"/>
    <n v="2"/>
    <n v="0"/>
    <s v="False"/>
    <x v="5"/>
    <n v="1"/>
    <n v="0.16"/>
    <n v="0.13639999999999999"/>
    <n v="0.43"/>
    <n v="0.35820000000000002"/>
    <n v="0"/>
    <n v="39"/>
    <n v="39"/>
  </r>
  <r>
    <n v="742"/>
    <x v="33"/>
    <n v="1"/>
    <n v="2011"/>
    <n v="2"/>
    <n v="0"/>
    <s v="False"/>
    <x v="5"/>
    <n v="1"/>
    <n v="0.14000000000000001"/>
    <n v="0.1212"/>
    <n v="0.5"/>
    <n v="0.32840000000000003"/>
    <n v="1"/>
    <n v="86"/>
    <n v="87"/>
  </r>
  <r>
    <n v="743"/>
    <x v="33"/>
    <n v="1"/>
    <n v="2011"/>
    <n v="2"/>
    <n v="0"/>
    <s v="False"/>
    <x v="5"/>
    <n v="1"/>
    <n v="0.14000000000000001"/>
    <n v="0.1212"/>
    <n v="0.5"/>
    <n v="0.35820000000000002"/>
    <n v="4"/>
    <n v="184"/>
    <n v="188"/>
  </r>
  <r>
    <n v="744"/>
    <x v="33"/>
    <n v="1"/>
    <n v="2011"/>
    <n v="2"/>
    <n v="0"/>
    <s v="False"/>
    <x v="5"/>
    <n v="1"/>
    <n v="0.16"/>
    <n v="0.13639999999999999"/>
    <n v="0.47"/>
    <n v="0.29849999999999999"/>
    <n v="6"/>
    <n v="127"/>
    <n v="133"/>
  </r>
  <r>
    <n v="745"/>
    <x v="33"/>
    <n v="1"/>
    <n v="2011"/>
    <n v="2"/>
    <n v="0"/>
    <s v="False"/>
    <x v="5"/>
    <n v="1"/>
    <n v="0.18"/>
    <n v="0.1515"/>
    <n v="0.43"/>
    <n v="0.32840000000000003"/>
    <n v="2"/>
    <n v="50"/>
    <n v="52"/>
  </r>
  <r>
    <n v="746"/>
    <x v="33"/>
    <n v="1"/>
    <n v="2011"/>
    <n v="2"/>
    <n v="0"/>
    <s v="False"/>
    <x v="5"/>
    <n v="1"/>
    <n v="0.18"/>
    <n v="0.13639999999999999"/>
    <n v="0.43"/>
    <n v="0.44779999999999998"/>
    <n v="9"/>
    <n v="55"/>
    <n v="64"/>
  </r>
  <r>
    <n v="747"/>
    <x v="33"/>
    <n v="1"/>
    <n v="2011"/>
    <n v="2"/>
    <n v="0"/>
    <s v="False"/>
    <x v="5"/>
    <n v="1"/>
    <n v="0.2"/>
    <n v="0.18179999999999999"/>
    <n v="0.4"/>
    <n v="0.35820000000000002"/>
    <n v="2"/>
    <n v="67"/>
    <n v="69"/>
  </r>
  <r>
    <n v="748"/>
    <x v="33"/>
    <n v="1"/>
    <n v="2011"/>
    <n v="2"/>
    <n v="0"/>
    <s v="False"/>
    <x v="5"/>
    <n v="1"/>
    <n v="0.2"/>
    <n v="0.16669999999999999"/>
    <n v="0.4"/>
    <n v="0.41789999999999999"/>
    <n v="4"/>
    <n v="47"/>
    <n v="51"/>
  </r>
  <r>
    <n v="749"/>
    <x v="33"/>
    <n v="1"/>
    <n v="2011"/>
    <n v="2"/>
    <n v="0"/>
    <s v="False"/>
    <x v="5"/>
    <n v="1"/>
    <n v="0.22"/>
    <n v="0.19700000000000001"/>
    <n v="0.37"/>
    <n v="0.3881"/>
    <n v="4"/>
    <n v="43"/>
    <n v="47"/>
  </r>
  <r>
    <n v="750"/>
    <x v="33"/>
    <n v="1"/>
    <n v="2011"/>
    <n v="2"/>
    <n v="0"/>
    <s v="False"/>
    <x v="5"/>
    <n v="1"/>
    <n v="0.22"/>
    <n v="0.19700000000000001"/>
    <n v="0.37"/>
    <n v="0.32840000000000003"/>
    <n v="4"/>
    <n v="56"/>
    <n v="60"/>
  </r>
  <r>
    <n v="751"/>
    <x v="33"/>
    <n v="1"/>
    <n v="2011"/>
    <n v="2"/>
    <n v="0"/>
    <s v="False"/>
    <x v="5"/>
    <n v="1"/>
    <n v="0.22"/>
    <n v="0.21210000000000001"/>
    <n v="0.37"/>
    <n v="0.25369999999999998"/>
    <n v="5"/>
    <n v="73"/>
    <n v="78"/>
  </r>
  <r>
    <n v="752"/>
    <x v="33"/>
    <n v="1"/>
    <n v="2011"/>
    <n v="2"/>
    <n v="0"/>
    <s v="False"/>
    <x v="5"/>
    <n v="1"/>
    <n v="0.2"/>
    <n v="0.19700000000000001"/>
    <n v="0.4"/>
    <n v="0.19400000000000001"/>
    <n v="5"/>
    <n v="170"/>
    <n v="175"/>
  </r>
  <r>
    <n v="753"/>
    <x v="33"/>
    <n v="1"/>
    <n v="2011"/>
    <n v="2"/>
    <n v="0"/>
    <s v="False"/>
    <x v="5"/>
    <n v="1"/>
    <n v="0.2"/>
    <n v="0.21210000000000001"/>
    <n v="0.4"/>
    <n v="0.16420000000000001"/>
    <n v="2"/>
    <n v="145"/>
    <n v="147"/>
  </r>
  <r>
    <n v="754"/>
    <x v="33"/>
    <n v="1"/>
    <n v="2011"/>
    <n v="2"/>
    <n v="0"/>
    <s v="False"/>
    <x v="5"/>
    <n v="1"/>
    <n v="0.2"/>
    <n v="0.2576"/>
    <n v="0.4"/>
    <n v="0"/>
    <n v="4"/>
    <n v="92"/>
    <n v="96"/>
  </r>
  <r>
    <n v="755"/>
    <x v="33"/>
    <n v="1"/>
    <n v="2011"/>
    <n v="2"/>
    <n v="0"/>
    <s v="False"/>
    <x v="5"/>
    <n v="1"/>
    <n v="0.2"/>
    <n v="0.2273"/>
    <n v="0.47"/>
    <n v="8.9599999999999999E-2"/>
    <n v="1"/>
    <n v="108"/>
    <n v="109"/>
  </r>
  <r>
    <n v="756"/>
    <x v="33"/>
    <n v="1"/>
    <n v="2011"/>
    <n v="2"/>
    <n v="0"/>
    <s v="False"/>
    <x v="5"/>
    <n v="1"/>
    <n v="0.18"/>
    <n v="0.21210000000000001"/>
    <n v="0.55000000000000004"/>
    <n v="0.1045"/>
    <n v="1"/>
    <n v="53"/>
    <n v="54"/>
  </r>
  <r>
    <n v="757"/>
    <x v="33"/>
    <n v="1"/>
    <n v="2011"/>
    <n v="2"/>
    <n v="0"/>
    <s v="False"/>
    <x v="5"/>
    <n v="1"/>
    <n v="0.18"/>
    <n v="0.21210000000000001"/>
    <n v="0.51"/>
    <n v="8.9599999999999999E-2"/>
    <n v="2"/>
    <n v="39"/>
    <n v="41"/>
  </r>
  <r>
    <n v="758"/>
    <x v="33"/>
    <n v="1"/>
    <n v="2011"/>
    <n v="2"/>
    <n v="0"/>
    <s v="False"/>
    <x v="5"/>
    <n v="1"/>
    <n v="0.2"/>
    <n v="0.2273"/>
    <n v="0.47"/>
    <n v="0.1045"/>
    <n v="4"/>
    <n v="34"/>
    <n v="38"/>
  </r>
  <r>
    <n v="759"/>
    <x v="34"/>
    <n v="1"/>
    <n v="2011"/>
    <n v="2"/>
    <n v="0"/>
    <s v="True"/>
    <x v="6"/>
    <n v="2"/>
    <n v="0.2"/>
    <n v="0.2576"/>
    <n v="0.44"/>
    <n v="0"/>
    <n v="3"/>
    <n v="10"/>
    <n v="13"/>
  </r>
  <r>
    <n v="760"/>
    <x v="34"/>
    <n v="1"/>
    <n v="2011"/>
    <n v="2"/>
    <n v="0"/>
    <s v="True"/>
    <x v="6"/>
    <n v="2"/>
    <n v="0.16"/>
    <n v="0.2273"/>
    <n v="0.59"/>
    <n v="0"/>
    <n v="0"/>
    <n v="7"/>
    <n v="7"/>
  </r>
  <r>
    <n v="761"/>
    <x v="34"/>
    <n v="1"/>
    <n v="2011"/>
    <n v="2"/>
    <n v="0"/>
    <s v="True"/>
    <x v="6"/>
    <n v="2"/>
    <n v="0.14000000000000001"/>
    <n v="0.16669999999999999"/>
    <n v="0.63"/>
    <n v="0.1045"/>
    <n v="0"/>
    <n v="1"/>
    <n v="1"/>
  </r>
  <r>
    <n v="762"/>
    <x v="34"/>
    <n v="1"/>
    <n v="2011"/>
    <n v="2"/>
    <n v="0"/>
    <s v="True"/>
    <x v="6"/>
    <n v="2"/>
    <n v="0.14000000000000001"/>
    <n v="0.16669999999999999"/>
    <n v="0.63"/>
    <n v="0.1045"/>
    <n v="0"/>
    <n v="1"/>
    <n v="1"/>
  </r>
  <r>
    <n v="763"/>
    <x v="34"/>
    <n v="1"/>
    <n v="2011"/>
    <n v="2"/>
    <n v="0"/>
    <s v="True"/>
    <x v="6"/>
    <n v="2"/>
    <n v="0.14000000000000001"/>
    <n v="0.1515"/>
    <n v="0.63"/>
    <n v="0.1343"/>
    <n v="0"/>
    <n v="7"/>
    <n v="7"/>
  </r>
  <r>
    <n v="764"/>
    <x v="34"/>
    <n v="1"/>
    <n v="2011"/>
    <n v="2"/>
    <n v="0"/>
    <s v="True"/>
    <x v="6"/>
    <n v="2"/>
    <n v="0.16"/>
    <n v="0.2273"/>
    <n v="0.55000000000000004"/>
    <n v="0"/>
    <n v="2"/>
    <n v="26"/>
    <n v="28"/>
  </r>
  <r>
    <n v="765"/>
    <x v="34"/>
    <n v="1"/>
    <n v="2011"/>
    <n v="2"/>
    <n v="0"/>
    <s v="True"/>
    <x v="6"/>
    <n v="1"/>
    <n v="0.14000000000000001"/>
    <n v="0.21210000000000001"/>
    <n v="0.59"/>
    <n v="0"/>
    <n v="0"/>
    <n v="87"/>
    <n v="87"/>
  </r>
  <r>
    <n v="766"/>
    <x v="34"/>
    <n v="1"/>
    <n v="2011"/>
    <n v="2"/>
    <n v="0"/>
    <s v="True"/>
    <x v="6"/>
    <n v="1"/>
    <n v="0.14000000000000001"/>
    <n v="0.1515"/>
    <n v="0.74"/>
    <n v="0.1343"/>
    <n v="3"/>
    <n v="217"/>
    <n v="220"/>
  </r>
  <r>
    <n v="767"/>
    <x v="34"/>
    <n v="1"/>
    <n v="2011"/>
    <n v="2"/>
    <n v="0"/>
    <s v="True"/>
    <x v="6"/>
    <n v="2"/>
    <n v="0.16"/>
    <n v="0.18179999999999999"/>
    <n v="0.8"/>
    <n v="0.1343"/>
    <n v="3"/>
    <n v="124"/>
    <n v="127"/>
  </r>
  <r>
    <n v="768"/>
    <x v="34"/>
    <n v="1"/>
    <n v="2011"/>
    <n v="2"/>
    <n v="0"/>
    <s v="True"/>
    <x v="6"/>
    <n v="2"/>
    <n v="0.2"/>
    <n v="0.21210000000000001"/>
    <n v="0.51"/>
    <n v="0.1343"/>
    <n v="5"/>
    <n v="46"/>
    <n v="51"/>
  </r>
  <r>
    <n v="769"/>
    <x v="34"/>
    <n v="1"/>
    <n v="2011"/>
    <n v="2"/>
    <n v="0"/>
    <s v="True"/>
    <x v="6"/>
    <n v="1"/>
    <n v="0.22"/>
    <n v="0.2273"/>
    <n v="0.51"/>
    <n v="0.16420000000000001"/>
    <n v="3"/>
    <n v="61"/>
    <n v="64"/>
  </r>
  <r>
    <n v="770"/>
    <x v="34"/>
    <n v="1"/>
    <n v="2011"/>
    <n v="2"/>
    <n v="0"/>
    <s v="True"/>
    <x v="6"/>
    <n v="2"/>
    <n v="0.24"/>
    <n v="0.2424"/>
    <n v="0.48"/>
    <n v="0.16420000000000001"/>
    <n v="8"/>
    <n v="78"/>
    <n v="86"/>
  </r>
  <r>
    <n v="771"/>
    <x v="34"/>
    <n v="1"/>
    <n v="2011"/>
    <n v="2"/>
    <n v="0"/>
    <s v="True"/>
    <x v="6"/>
    <n v="2"/>
    <n v="0.26"/>
    <n v="0.2576"/>
    <n v="0.5"/>
    <n v="0.22389999999999999"/>
    <n v="9"/>
    <n v="73"/>
    <n v="82"/>
  </r>
  <r>
    <n v="772"/>
    <x v="34"/>
    <n v="1"/>
    <n v="2011"/>
    <n v="2"/>
    <n v="0"/>
    <s v="True"/>
    <x v="6"/>
    <n v="2"/>
    <n v="0.28000000000000003"/>
    <n v="0.2727"/>
    <n v="0.45"/>
    <n v="0.16420000000000001"/>
    <n v="15"/>
    <n v="76"/>
    <n v="91"/>
  </r>
  <r>
    <n v="773"/>
    <x v="34"/>
    <n v="1"/>
    <n v="2011"/>
    <n v="2"/>
    <n v="0"/>
    <s v="True"/>
    <x v="6"/>
    <n v="2"/>
    <n v="0.28000000000000003"/>
    <n v="0.2727"/>
    <n v="0.48"/>
    <n v="0.25369999999999998"/>
    <n v="9"/>
    <n v="81"/>
    <n v="90"/>
  </r>
  <r>
    <n v="774"/>
    <x v="34"/>
    <n v="1"/>
    <n v="2011"/>
    <n v="2"/>
    <n v="0"/>
    <s v="True"/>
    <x v="6"/>
    <n v="2"/>
    <n v="0.3"/>
    <n v="0.28789999999999999"/>
    <n v="0.42"/>
    <n v="0.22389999999999999"/>
    <n v="8"/>
    <n v="91"/>
    <n v="99"/>
  </r>
  <r>
    <n v="775"/>
    <x v="34"/>
    <n v="1"/>
    <n v="2011"/>
    <n v="2"/>
    <n v="0"/>
    <s v="True"/>
    <x v="6"/>
    <n v="2"/>
    <n v="0.26"/>
    <n v="0.2727"/>
    <n v="0.56000000000000005"/>
    <n v="0.1343"/>
    <n v="10"/>
    <n v="195"/>
    <n v="205"/>
  </r>
  <r>
    <n v="776"/>
    <x v="34"/>
    <n v="1"/>
    <n v="2011"/>
    <n v="2"/>
    <n v="0"/>
    <s v="True"/>
    <x v="6"/>
    <n v="2"/>
    <n v="0.24"/>
    <n v="0.2576"/>
    <n v="0.6"/>
    <n v="0.1045"/>
    <n v="3"/>
    <n v="152"/>
    <n v="155"/>
  </r>
  <r>
    <n v="777"/>
    <x v="34"/>
    <n v="1"/>
    <n v="2011"/>
    <n v="2"/>
    <n v="0"/>
    <s v="True"/>
    <x v="6"/>
    <n v="2"/>
    <n v="0.24"/>
    <n v="0.2424"/>
    <n v="0.65"/>
    <n v="0.1343"/>
    <n v="1"/>
    <n v="102"/>
    <n v="103"/>
  </r>
  <r>
    <n v="778"/>
    <x v="34"/>
    <n v="1"/>
    <n v="2011"/>
    <n v="2"/>
    <n v="0"/>
    <s v="True"/>
    <x v="6"/>
    <n v="2"/>
    <n v="0.24"/>
    <n v="0.2424"/>
    <n v="0.65"/>
    <n v="0.16420000000000001"/>
    <n v="2"/>
    <n v="69"/>
    <n v="71"/>
  </r>
  <r>
    <n v="779"/>
    <x v="34"/>
    <n v="1"/>
    <n v="2011"/>
    <n v="2"/>
    <n v="0"/>
    <s v="True"/>
    <x v="6"/>
    <n v="2"/>
    <n v="0.24"/>
    <n v="0.2424"/>
    <n v="0.7"/>
    <n v="0.16420000000000001"/>
    <n v="2"/>
    <n v="41"/>
    <n v="43"/>
  </r>
  <r>
    <n v="780"/>
    <x v="34"/>
    <n v="1"/>
    <n v="2011"/>
    <n v="2"/>
    <n v="0"/>
    <s v="True"/>
    <x v="6"/>
    <n v="2"/>
    <n v="0.24"/>
    <n v="0.2424"/>
    <n v="0.65"/>
    <n v="0.16420000000000001"/>
    <n v="1"/>
    <n v="45"/>
    <n v="46"/>
  </r>
  <r>
    <n v="781"/>
    <x v="34"/>
    <n v="1"/>
    <n v="2011"/>
    <n v="2"/>
    <n v="0"/>
    <s v="True"/>
    <x v="6"/>
    <n v="2"/>
    <n v="0.24"/>
    <n v="0.2424"/>
    <n v="0.7"/>
    <n v="0.1343"/>
    <n v="1"/>
    <n v="30"/>
    <n v="31"/>
  </r>
  <r>
    <n v="782"/>
    <x v="35"/>
    <n v="1"/>
    <n v="2011"/>
    <n v="2"/>
    <n v="0"/>
    <s v="False"/>
    <x v="0"/>
    <n v="2"/>
    <n v="0.24"/>
    <n v="0.2424"/>
    <n v="0.7"/>
    <n v="0.16420000000000001"/>
    <n v="3"/>
    <n v="36"/>
    <n v="39"/>
  </r>
  <r>
    <n v="783"/>
    <x v="35"/>
    <n v="1"/>
    <n v="2011"/>
    <n v="2"/>
    <n v="0"/>
    <s v="False"/>
    <x v="0"/>
    <n v="2"/>
    <n v="0.24"/>
    <n v="0.2424"/>
    <n v="0.65"/>
    <n v="0.16420000000000001"/>
    <n v="1"/>
    <n v="17"/>
    <n v="18"/>
  </r>
  <r>
    <n v="784"/>
    <x v="35"/>
    <n v="1"/>
    <n v="2011"/>
    <n v="2"/>
    <n v="0"/>
    <s v="False"/>
    <x v="0"/>
    <n v="2"/>
    <n v="0.24"/>
    <n v="0.2424"/>
    <n v="0.75"/>
    <n v="0.16420000000000001"/>
    <n v="5"/>
    <n v="12"/>
    <n v="17"/>
  </r>
  <r>
    <n v="785"/>
    <x v="35"/>
    <n v="1"/>
    <n v="2011"/>
    <n v="2"/>
    <n v="0"/>
    <s v="False"/>
    <x v="0"/>
    <n v="2"/>
    <n v="0.24"/>
    <n v="0.2424"/>
    <n v="0.75"/>
    <n v="0.16420000000000001"/>
    <n v="1"/>
    <n v="10"/>
    <n v="11"/>
  </r>
  <r>
    <n v="786"/>
    <x v="35"/>
    <n v="1"/>
    <n v="2011"/>
    <n v="2"/>
    <n v="0"/>
    <s v="False"/>
    <x v="0"/>
    <n v="3"/>
    <n v="0.22"/>
    <n v="0.2273"/>
    <n v="0.93"/>
    <n v="0.1343"/>
    <n v="0"/>
    <n v="8"/>
    <n v="8"/>
  </r>
  <r>
    <n v="787"/>
    <x v="35"/>
    <n v="1"/>
    <n v="2011"/>
    <n v="2"/>
    <n v="0"/>
    <s v="False"/>
    <x v="0"/>
    <n v="3"/>
    <n v="0.2"/>
    <n v="0.2273"/>
    <n v="1"/>
    <n v="8.9599999999999999E-2"/>
    <n v="0"/>
    <n v="9"/>
    <n v="9"/>
  </r>
  <r>
    <n v="788"/>
    <x v="35"/>
    <n v="1"/>
    <n v="2011"/>
    <n v="2"/>
    <n v="0"/>
    <s v="False"/>
    <x v="0"/>
    <n v="3"/>
    <n v="0.2"/>
    <n v="0.2576"/>
    <n v="1"/>
    <n v="0"/>
    <n v="0"/>
    <n v="4"/>
    <n v="4"/>
  </r>
  <r>
    <n v="789"/>
    <x v="35"/>
    <n v="1"/>
    <n v="2011"/>
    <n v="2"/>
    <n v="0"/>
    <s v="False"/>
    <x v="0"/>
    <n v="3"/>
    <n v="0.22"/>
    <n v="0.2576"/>
    <n v="0.93"/>
    <n v="8.9599999999999999E-2"/>
    <n v="0"/>
    <n v="4"/>
    <n v="4"/>
  </r>
  <r>
    <n v="790"/>
    <x v="35"/>
    <n v="1"/>
    <n v="2011"/>
    <n v="2"/>
    <n v="0"/>
    <s v="False"/>
    <x v="0"/>
    <n v="3"/>
    <n v="0.2"/>
    <n v="0.2273"/>
    <n v="1"/>
    <n v="8.9599999999999999E-2"/>
    <n v="0"/>
    <n v="10"/>
    <n v="10"/>
  </r>
  <r>
    <n v="791"/>
    <x v="35"/>
    <n v="1"/>
    <n v="2011"/>
    <n v="2"/>
    <n v="0"/>
    <s v="False"/>
    <x v="0"/>
    <n v="3"/>
    <n v="0.2"/>
    <n v="0.2273"/>
    <n v="1"/>
    <n v="8.9599999999999999E-2"/>
    <n v="3"/>
    <n v="17"/>
    <n v="20"/>
  </r>
  <r>
    <n v="792"/>
    <x v="35"/>
    <n v="1"/>
    <n v="2011"/>
    <n v="2"/>
    <n v="0"/>
    <s v="False"/>
    <x v="0"/>
    <n v="3"/>
    <n v="0.2"/>
    <n v="0.21210000000000001"/>
    <n v="1"/>
    <n v="0.1343"/>
    <n v="3"/>
    <n v="31"/>
    <n v="34"/>
  </r>
  <r>
    <n v="793"/>
    <x v="35"/>
    <n v="1"/>
    <n v="2011"/>
    <n v="2"/>
    <n v="0"/>
    <s v="False"/>
    <x v="0"/>
    <n v="3"/>
    <n v="0.22"/>
    <n v="0.2273"/>
    <n v="1"/>
    <n v="0.1343"/>
    <n v="1"/>
    <n v="46"/>
    <n v="47"/>
  </r>
  <r>
    <n v="794"/>
    <x v="35"/>
    <n v="1"/>
    <n v="2011"/>
    <n v="2"/>
    <n v="0"/>
    <s v="False"/>
    <x v="0"/>
    <n v="3"/>
    <n v="0.22"/>
    <n v="0.2273"/>
    <n v="1"/>
    <n v="0.16420000000000001"/>
    <n v="10"/>
    <n v="42"/>
    <n v="52"/>
  </r>
  <r>
    <n v="795"/>
    <x v="35"/>
    <n v="1"/>
    <n v="2011"/>
    <n v="2"/>
    <n v="0"/>
    <s v="False"/>
    <x v="0"/>
    <n v="3"/>
    <n v="0.22"/>
    <n v="0.2273"/>
    <n v="1"/>
    <n v="0.16420000000000001"/>
    <n v="10"/>
    <n v="62"/>
    <n v="72"/>
  </r>
  <r>
    <n v="796"/>
    <x v="35"/>
    <n v="1"/>
    <n v="2011"/>
    <n v="2"/>
    <n v="0"/>
    <s v="False"/>
    <x v="0"/>
    <n v="3"/>
    <n v="0.22"/>
    <n v="0.2727"/>
    <n v="1"/>
    <n v="0"/>
    <n v="5"/>
    <n v="50"/>
    <n v="55"/>
  </r>
  <r>
    <n v="797"/>
    <x v="35"/>
    <n v="1"/>
    <n v="2011"/>
    <n v="2"/>
    <n v="0"/>
    <s v="False"/>
    <x v="0"/>
    <n v="3"/>
    <n v="0.22"/>
    <n v="0.2727"/>
    <n v="1"/>
    <n v="0"/>
    <n v="11"/>
    <n v="49"/>
    <n v="60"/>
  </r>
  <r>
    <n v="798"/>
    <x v="35"/>
    <n v="1"/>
    <n v="2011"/>
    <n v="2"/>
    <n v="0"/>
    <s v="False"/>
    <x v="0"/>
    <n v="3"/>
    <n v="0.22"/>
    <n v="0.2273"/>
    <n v="1"/>
    <n v="0.1343"/>
    <n v="8"/>
    <n v="63"/>
    <n v="71"/>
  </r>
  <r>
    <n v="799"/>
    <x v="35"/>
    <n v="1"/>
    <n v="2011"/>
    <n v="2"/>
    <n v="0"/>
    <s v="False"/>
    <x v="0"/>
    <n v="2"/>
    <n v="0.24"/>
    <n v="0.21210000000000001"/>
    <n v="1"/>
    <n v="0.28360000000000002"/>
    <n v="14"/>
    <n v="64"/>
    <n v="78"/>
  </r>
  <r>
    <n v="800"/>
    <x v="35"/>
    <n v="1"/>
    <n v="2011"/>
    <n v="2"/>
    <n v="0"/>
    <s v="False"/>
    <x v="0"/>
    <n v="2"/>
    <n v="0.28000000000000003"/>
    <n v="0.2424"/>
    <n v="0.93"/>
    <n v="0.44779999999999998"/>
    <n v="2"/>
    <n v="81"/>
    <n v="83"/>
  </r>
  <r>
    <n v="801"/>
    <x v="35"/>
    <n v="1"/>
    <n v="2011"/>
    <n v="2"/>
    <n v="0"/>
    <s v="False"/>
    <x v="0"/>
    <n v="2"/>
    <n v="0.28000000000000003"/>
    <n v="0.2424"/>
    <n v="0.93"/>
    <n v="0.44779999999999998"/>
    <n v="6"/>
    <n v="78"/>
    <n v="84"/>
  </r>
  <r>
    <n v="802"/>
    <x v="35"/>
    <n v="1"/>
    <n v="2011"/>
    <n v="2"/>
    <n v="0"/>
    <s v="False"/>
    <x v="0"/>
    <n v="1"/>
    <n v="0.3"/>
    <n v="0.28789999999999999"/>
    <n v="0.87"/>
    <n v="0.25369999999999998"/>
    <n v="5"/>
    <n v="64"/>
    <n v="69"/>
  </r>
  <r>
    <n v="803"/>
    <x v="35"/>
    <n v="1"/>
    <n v="2011"/>
    <n v="2"/>
    <n v="0"/>
    <s v="False"/>
    <x v="0"/>
    <n v="1"/>
    <n v="0.26"/>
    <n v="0.2576"/>
    <n v="1"/>
    <n v="0.19400000000000001"/>
    <n v="3"/>
    <n v="53"/>
    <n v="56"/>
  </r>
  <r>
    <n v="804"/>
    <x v="35"/>
    <n v="1"/>
    <n v="2011"/>
    <n v="2"/>
    <n v="0"/>
    <s v="False"/>
    <x v="0"/>
    <n v="1"/>
    <n v="0.26"/>
    <n v="0.2727"/>
    <n v="0.93"/>
    <n v="0.1343"/>
    <n v="2"/>
    <n v="43"/>
    <n v="45"/>
  </r>
  <r>
    <n v="805"/>
    <x v="35"/>
    <n v="1"/>
    <n v="2011"/>
    <n v="2"/>
    <n v="0"/>
    <s v="False"/>
    <x v="0"/>
    <n v="1"/>
    <n v="0.26"/>
    <n v="0.2576"/>
    <n v="0.93"/>
    <n v="0.22389999999999999"/>
    <n v="7"/>
    <n v="52"/>
    <n v="59"/>
  </r>
  <r>
    <n v="806"/>
    <x v="36"/>
    <n v="1"/>
    <n v="2011"/>
    <n v="2"/>
    <n v="0"/>
    <s v="False"/>
    <x v="1"/>
    <n v="1"/>
    <n v="0.26"/>
    <n v="0.2576"/>
    <n v="0.7"/>
    <n v="0.19400000000000001"/>
    <n v="2"/>
    <n v="37"/>
    <n v="39"/>
  </r>
  <r>
    <n v="807"/>
    <x v="36"/>
    <n v="1"/>
    <n v="2011"/>
    <n v="2"/>
    <n v="0"/>
    <s v="False"/>
    <x v="1"/>
    <n v="1"/>
    <n v="0.26"/>
    <n v="0.2273"/>
    <n v="0.65"/>
    <n v="0.41789999999999999"/>
    <n v="4"/>
    <n v="40"/>
    <n v="44"/>
  </r>
  <r>
    <n v="808"/>
    <x v="36"/>
    <n v="1"/>
    <n v="2011"/>
    <n v="2"/>
    <n v="0"/>
    <s v="False"/>
    <x v="1"/>
    <n v="1"/>
    <n v="0.26"/>
    <n v="0.2273"/>
    <n v="0.6"/>
    <n v="0.32840000000000003"/>
    <n v="0"/>
    <n v="20"/>
    <n v="20"/>
  </r>
  <r>
    <n v="809"/>
    <x v="36"/>
    <n v="1"/>
    <n v="2011"/>
    <n v="2"/>
    <n v="0"/>
    <s v="False"/>
    <x v="1"/>
    <n v="1"/>
    <n v="0.26"/>
    <n v="0.28789999999999999"/>
    <n v="0.6"/>
    <n v="8.9599999999999999E-2"/>
    <n v="3"/>
    <n v="10"/>
    <n v="13"/>
  </r>
  <r>
    <n v="810"/>
    <x v="36"/>
    <n v="1"/>
    <n v="2011"/>
    <n v="2"/>
    <n v="0"/>
    <s v="False"/>
    <x v="1"/>
    <n v="1"/>
    <n v="0.26"/>
    <n v="0.2273"/>
    <n v="0.6"/>
    <n v="0.35820000000000002"/>
    <n v="0"/>
    <n v="2"/>
    <n v="2"/>
  </r>
  <r>
    <n v="811"/>
    <x v="36"/>
    <n v="1"/>
    <n v="2011"/>
    <n v="2"/>
    <n v="0"/>
    <s v="False"/>
    <x v="1"/>
    <n v="1"/>
    <n v="0.26"/>
    <n v="0.2576"/>
    <n v="0.6"/>
    <n v="0.22389999999999999"/>
    <n v="0"/>
    <n v="1"/>
    <n v="1"/>
  </r>
  <r>
    <n v="812"/>
    <x v="36"/>
    <n v="1"/>
    <n v="2011"/>
    <n v="2"/>
    <n v="0"/>
    <s v="False"/>
    <x v="1"/>
    <n v="1"/>
    <n v="0.26"/>
    <n v="0.2576"/>
    <n v="0.6"/>
    <n v="0.22389999999999999"/>
    <n v="0"/>
    <n v="1"/>
    <n v="1"/>
  </r>
  <r>
    <n v="813"/>
    <x v="36"/>
    <n v="1"/>
    <n v="2011"/>
    <n v="2"/>
    <n v="0"/>
    <s v="False"/>
    <x v="1"/>
    <n v="1"/>
    <n v="0.24"/>
    <n v="0.2424"/>
    <n v="0.65"/>
    <n v="0.16420000000000001"/>
    <n v="0"/>
    <n v="8"/>
    <n v="8"/>
  </r>
  <r>
    <n v="814"/>
    <x v="36"/>
    <n v="1"/>
    <n v="2011"/>
    <n v="2"/>
    <n v="0"/>
    <s v="False"/>
    <x v="1"/>
    <n v="1"/>
    <n v="0.24"/>
    <n v="0.2576"/>
    <n v="0.65"/>
    <n v="0.1045"/>
    <n v="2"/>
    <n v="21"/>
    <n v="23"/>
  </r>
  <r>
    <n v="815"/>
    <x v="36"/>
    <n v="1"/>
    <n v="2011"/>
    <n v="2"/>
    <n v="0"/>
    <s v="False"/>
    <x v="1"/>
    <n v="1"/>
    <n v="0.28000000000000003"/>
    <n v="0.28789999999999999"/>
    <n v="0.56000000000000005"/>
    <n v="0.1045"/>
    <n v="7"/>
    <n v="38"/>
    <n v="45"/>
  </r>
  <r>
    <n v="816"/>
    <x v="36"/>
    <n v="1"/>
    <n v="2011"/>
    <n v="2"/>
    <n v="0"/>
    <s v="False"/>
    <x v="1"/>
    <n v="1"/>
    <n v="0.3"/>
    <n v="0.28789999999999999"/>
    <n v="0.52"/>
    <n v="0.25369999999999998"/>
    <n v="15"/>
    <n v="74"/>
    <n v="89"/>
  </r>
  <r>
    <n v="817"/>
    <x v="36"/>
    <n v="1"/>
    <n v="2011"/>
    <n v="2"/>
    <n v="0"/>
    <s v="False"/>
    <x v="1"/>
    <n v="1"/>
    <n v="0.32"/>
    <n v="0.30299999999999999"/>
    <n v="0.49"/>
    <n v="0.25369999999999998"/>
    <n v="28"/>
    <n v="89"/>
    <n v="117"/>
  </r>
  <r>
    <n v="818"/>
    <x v="36"/>
    <n v="1"/>
    <n v="2011"/>
    <n v="2"/>
    <n v="0"/>
    <s v="False"/>
    <x v="1"/>
    <n v="1"/>
    <n v="0.34"/>
    <n v="0.33329999999999999"/>
    <n v="0.46"/>
    <n v="0"/>
    <n v="48"/>
    <n v="126"/>
    <n v="174"/>
  </r>
  <r>
    <n v="819"/>
    <x v="36"/>
    <n v="1"/>
    <n v="2011"/>
    <n v="2"/>
    <n v="0"/>
    <s v="False"/>
    <x v="1"/>
    <n v="1"/>
    <n v="0.34"/>
    <n v="0.36359999999999998"/>
    <n v="0.46"/>
    <n v="0"/>
    <n v="47"/>
    <n v="135"/>
    <n v="182"/>
  </r>
  <r>
    <n v="820"/>
    <x v="36"/>
    <n v="1"/>
    <n v="2011"/>
    <n v="2"/>
    <n v="0"/>
    <s v="False"/>
    <x v="1"/>
    <n v="1"/>
    <n v="0.34"/>
    <n v="0.34849999999999998"/>
    <n v="0.46"/>
    <n v="8.9599999999999999E-2"/>
    <n v="47"/>
    <n v="114"/>
    <n v="161"/>
  </r>
  <r>
    <n v="821"/>
    <x v="36"/>
    <n v="1"/>
    <n v="2011"/>
    <n v="2"/>
    <n v="0"/>
    <s v="False"/>
    <x v="1"/>
    <n v="1"/>
    <n v="0.34"/>
    <n v="0.34849999999999998"/>
    <n v="0.46"/>
    <n v="8.9599999999999999E-2"/>
    <n v="52"/>
    <n v="130"/>
    <n v="182"/>
  </r>
  <r>
    <n v="822"/>
    <x v="36"/>
    <n v="1"/>
    <n v="2011"/>
    <n v="2"/>
    <n v="0"/>
    <s v="False"/>
    <x v="1"/>
    <n v="1"/>
    <n v="0.34"/>
    <n v="0.34849999999999998"/>
    <n v="0.49"/>
    <n v="0.1045"/>
    <n v="42"/>
    <n v="115"/>
    <n v="157"/>
  </r>
  <r>
    <n v="823"/>
    <x v="36"/>
    <n v="1"/>
    <n v="2011"/>
    <n v="2"/>
    <n v="0"/>
    <s v="False"/>
    <x v="1"/>
    <n v="1"/>
    <n v="0.34"/>
    <n v="0.36359999999999998"/>
    <n v="0.46"/>
    <n v="0"/>
    <n v="24"/>
    <n v="97"/>
    <n v="121"/>
  </r>
  <r>
    <n v="824"/>
    <x v="36"/>
    <n v="1"/>
    <n v="2011"/>
    <n v="2"/>
    <n v="0"/>
    <s v="False"/>
    <x v="1"/>
    <n v="1"/>
    <n v="0.3"/>
    <n v="0.30299999999999999"/>
    <n v="0.56000000000000005"/>
    <n v="0.16420000000000001"/>
    <n v="13"/>
    <n v="65"/>
    <n v="78"/>
  </r>
  <r>
    <n v="825"/>
    <x v="36"/>
    <n v="1"/>
    <n v="2011"/>
    <n v="2"/>
    <n v="0"/>
    <s v="False"/>
    <x v="1"/>
    <n v="1"/>
    <n v="0.28000000000000003"/>
    <n v="0.28789999999999999"/>
    <n v="0.61"/>
    <n v="0.1343"/>
    <n v="1"/>
    <n v="20"/>
    <n v="21"/>
  </r>
  <r>
    <n v="826"/>
    <x v="36"/>
    <n v="1"/>
    <n v="2011"/>
    <n v="2"/>
    <n v="0"/>
    <s v="False"/>
    <x v="1"/>
    <n v="1"/>
    <n v="0.28000000000000003"/>
    <n v="0.28789999999999999"/>
    <n v="0.61"/>
    <n v="0.1045"/>
    <n v="5"/>
    <n v="21"/>
    <n v="26"/>
  </r>
  <r>
    <n v="827"/>
    <x v="36"/>
    <n v="1"/>
    <n v="2011"/>
    <n v="2"/>
    <n v="0"/>
    <s v="False"/>
    <x v="1"/>
    <n v="1"/>
    <n v="0.26"/>
    <n v="0.30299999999999999"/>
    <n v="0.6"/>
    <n v="0"/>
    <n v="5"/>
    <n v="22"/>
    <n v="27"/>
  </r>
  <r>
    <n v="828"/>
    <x v="36"/>
    <n v="1"/>
    <n v="2011"/>
    <n v="2"/>
    <n v="0"/>
    <s v="False"/>
    <x v="1"/>
    <n v="1"/>
    <n v="0.26"/>
    <n v="0.30299999999999999"/>
    <n v="0.6"/>
    <n v="0"/>
    <n v="5"/>
    <n v="57"/>
    <n v="62"/>
  </r>
  <r>
    <n v="829"/>
    <x v="36"/>
    <n v="1"/>
    <n v="2011"/>
    <n v="2"/>
    <n v="0"/>
    <s v="False"/>
    <x v="1"/>
    <n v="1"/>
    <n v="0.24"/>
    <n v="0.28789999999999999"/>
    <n v="0.65"/>
    <n v="0"/>
    <n v="4"/>
    <n v="26"/>
    <n v="30"/>
  </r>
  <r>
    <n v="830"/>
    <x v="37"/>
    <n v="1"/>
    <n v="2011"/>
    <n v="2"/>
    <n v="0"/>
    <s v="False"/>
    <x v="2"/>
    <n v="1"/>
    <n v="0.24"/>
    <n v="0.28789999999999999"/>
    <n v="0.65"/>
    <n v="0"/>
    <n v="1"/>
    <n v="14"/>
    <n v="15"/>
  </r>
  <r>
    <n v="831"/>
    <x v="37"/>
    <n v="1"/>
    <n v="2011"/>
    <n v="2"/>
    <n v="0"/>
    <s v="False"/>
    <x v="2"/>
    <n v="1"/>
    <n v="0.22"/>
    <n v="0.2727"/>
    <n v="0.75"/>
    <n v="0"/>
    <n v="1"/>
    <n v="4"/>
    <n v="5"/>
  </r>
  <r>
    <n v="832"/>
    <x v="37"/>
    <n v="1"/>
    <n v="2011"/>
    <n v="2"/>
    <n v="0"/>
    <s v="False"/>
    <x v="2"/>
    <n v="1"/>
    <n v="0.2"/>
    <n v="0.2576"/>
    <n v="0.8"/>
    <n v="0"/>
    <n v="0"/>
    <n v="3"/>
    <n v="3"/>
  </r>
  <r>
    <n v="833"/>
    <x v="37"/>
    <n v="1"/>
    <n v="2011"/>
    <n v="2"/>
    <n v="0"/>
    <s v="False"/>
    <x v="2"/>
    <n v="1"/>
    <n v="0.2"/>
    <n v="0.2576"/>
    <n v="0.86"/>
    <n v="0"/>
    <n v="0"/>
    <n v="1"/>
    <n v="1"/>
  </r>
  <r>
    <n v="834"/>
    <x v="37"/>
    <n v="1"/>
    <n v="2011"/>
    <n v="2"/>
    <n v="0"/>
    <s v="False"/>
    <x v="2"/>
    <n v="1"/>
    <n v="0.2"/>
    <n v="0.2576"/>
    <n v="0.86"/>
    <n v="0"/>
    <n v="1"/>
    <n v="1"/>
    <n v="2"/>
  </r>
  <r>
    <n v="835"/>
    <x v="37"/>
    <n v="1"/>
    <n v="2011"/>
    <n v="2"/>
    <n v="0"/>
    <s v="False"/>
    <x v="2"/>
    <n v="1"/>
    <n v="0.2"/>
    <n v="0.2576"/>
    <n v="0.86"/>
    <n v="0"/>
    <n v="1"/>
    <n v="9"/>
    <n v="10"/>
  </r>
  <r>
    <n v="836"/>
    <x v="37"/>
    <n v="1"/>
    <n v="2011"/>
    <n v="2"/>
    <n v="0"/>
    <s v="False"/>
    <x v="2"/>
    <n v="1"/>
    <n v="0.18"/>
    <n v="0.2424"/>
    <n v="0.93"/>
    <n v="0"/>
    <n v="1"/>
    <n v="29"/>
    <n v="30"/>
  </r>
  <r>
    <n v="837"/>
    <x v="37"/>
    <n v="1"/>
    <n v="2011"/>
    <n v="2"/>
    <n v="0"/>
    <s v="False"/>
    <x v="2"/>
    <n v="1"/>
    <n v="0.18"/>
    <n v="0.2424"/>
    <n v="0.86"/>
    <n v="0"/>
    <n v="6"/>
    <n v="89"/>
    <n v="95"/>
  </r>
  <r>
    <n v="838"/>
    <x v="37"/>
    <n v="1"/>
    <n v="2011"/>
    <n v="2"/>
    <n v="0"/>
    <s v="False"/>
    <x v="2"/>
    <n v="2"/>
    <n v="0.16"/>
    <n v="0.2273"/>
    <n v="1"/>
    <n v="0"/>
    <n v="7"/>
    <n v="223"/>
    <n v="230"/>
  </r>
  <r>
    <n v="839"/>
    <x v="37"/>
    <n v="1"/>
    <n v="2011"/>
    <n v="2"/>
    <n v="0"/>
    <s v="False"/>
    <x v="2"/>
    <n v="1"/>
    <n v="0.22"/>
    <n v="0.2727"/>
    <n v="0.8"/>
    <n v="0"/>
    <n v="3"/>
    <n v="115"/>
    <n v="118"/>
  </r>
  <r>
    <n v="840"/>
    <x v="37"/>
    <n v="1"/>
    <n v="2011"/>
    <n v="2"/>
    <n v="0"/>
    <s v="False"/>
    <x v="2"/>
    <n v="1"/>
    <n v="0.24"/>
    <n v="0.2576"/>
    <n v="0.75"/>
    <n v="0.1045"/>
    <n v="6"/>
    <n v="49"/>
    <n v="55"/>
  </r>
  <r>
    <n v="841"/>
    <x v="37"/>
    <n v="1"/>
    <n v="2011"/>
    <n v="2"/>
    <n v="0"/>
    <s v="False"/>
    <x v="2"/>
    <n v="1"/>
    <n v="0.3"/>
    <n v="0.31819999999999998"/>
    <n v="0.65"/>
    <n v="8.9599999999999999E-2"/>
    <n v="11"/>
    <n v="36"/>
    <n v="47"/>
  </r>
  <r>
    <n v="842"/>
    <x v="37"/>
    <n v="1"/>
    <n v="2011"/>
    <n v="2"/>
    <n v="0"/>
    <s v="False"/>
    <x v="2"/>
    <n v="2"/>
    <n v="0.32"/>
    <n v="0.34849999999999998"/>
    <n v="0.62"/>
    <n v="0"/>
    <n v="7"/>
    <n v="59"/>
    <n v="66"/>
  </r>
  <r>
    <n v="843"/>
    <x v="37"/>
    <n v="1"/>
    <n v="2011"/>
    <n v="2"/>
    <n v="0"/>
    <s v="False"/>
    <x v="2"/>
    <n v="2"/>
    <n v="0.36"/>
    <n v="0.36359999999999998"/>
    <n v="0.56999999999999995"/>
    <n v="8.9599999999999999E-2"/>
    <n v="10"/>
    <n v="54"/>
    <n v="64"/>
  </r>
  <r>
    <n v="844"/>
    <x v="37"/>
    <n v="1"/>
    <n v="2011"/>
    <n v="2"/>
    <n v="0"/>
    <s v="False"/>
    <x v="2"/>
    <n v="2"/>
    <n v="0.36"/>
    <n v="0.36359999999999998"/>
    <n v="0.56999999999999995"/>
    <n v="8.9599999999999999E-2"/>
    <n v="8"/>
    <n v="52"/>
    <n v="60"/>
  </r>
  <r>
    <n v="845"/>
    <x v="37"/>
    <n v="1"/>
    <n v="2011"/>
    <n v="2"/>
    <n v="0"/>
    <s v="False"/>
    <x v="2"/>
    <n v="2"/>
    <n v="0.38"/>
    <n v="0.39389999999999997"/>
    <n v="0.54"/>
    <n v="8.9599999999999999E-2"/>
    <n v="4"/>
    <n v="46"/>
    <n v="50"/>
  </r>
  <r>
    <n v="846"/>
    <x v="37"/>
    <n v="1"/>
    <n v="2011"/>
    <n v="2"/>
    <n v="0"/>
    <s v="False"/>
    <x v="2"/>
    <n v="2"/>
    <n v="0.36"/>
    <n v="0.34849999999999998"/>
    <n v="0.56999999999999995"/>
    <n v="0.1343"/>
    <n v="16"/>
    <n v="98"/>
    <n v="114"/>
  </r>
  <r>
    <n v="847"/>
    <x v="37"/>
    <n v="1"/>
    <n v="2011"/>
    <n v="2"/>
    <n v="0"/>
    <s v="False"/>
    <x v="2"/>
    <n v="2"/>
    <n v="0.32"/>
    <n v="0.31819999999999998"/>
    <n v="0.7"/>
    <n v="0.16420000000000001"/>
    <n v="9"/>
    <n v="207"/>
    <n v="216"/>
  </r>
  <r>
    <n v="848"/>
    <x v="37"/>
    <n v="1"/>
    <n v="2011"/>
    <n v="2"/>
    <n v="0"/>
    <s v="False"/>
    <x v="2"/>
    <n v="2"/>
    <n v="0.34"/>
    <n v="0.33329999999999999"/>
    <n v="0.66"/>
    <n v="0.1343"/>
    <n v="5"/>
    <n v="170"/>
    <n v="175"/>
  </r>
  <r>
    <n v="849"/>
    <x v="37"/>
    <n v="1"/>
    <n v="2011"/>
    <n v="2"/>
    <n v="0"/>
    <s v="False"/>
    <x v="2"/>
    <n v="2"/>
    <n v="0.32"/>
    <n v="0.34849999999999998"/>
    <n v="0.7"/>
    <n v="0"/>
    <n v="5"/>
    <n v="123"/>
    <n v="128"/>
  </r>
  <r>
    <n v="850"/>
    <x v="37"/>
    <n v="1"/>
    <n v="2011"/>
    <n v="2"/>
    <n v="0"/>
    <s v="False"/>
    <x v="2"/>
    <n v="2"/>
    <n v="0.32"/>
    <n v="0.33329999999999999"/>
    <n v="0.7"/>
    <n v="0.1045"/>
    <n v="6"/>
    <n v="82"/>
    <n v="88"/>
  </r>
  <r>
    <n v="851"/>
    <x v="37"/>
    <n v="1"/>
    <n v="2011"/>
    <n v="2"/>
    <n v="0"/>
    <s v="False"/>
    <x v="2"/>
    <n v="1"/>
    <n v="0.32"/>
    <n v="0.34849999999999998"/>
    <n v="0.7"/>
    <n v="0"/>
    <n v="3"/>
    <n v="75"/>
    <n v="78"/>
  </r>
  <r>
    <n v="852"/>
    <x v="37"/>
    <n v="1"/>
    <n v="2011"/>
    <n v="2"/>
    <n v="0"/>
    <s v="False"/>
    <x v="2"/>
    <n v="1"/>
    <n v="0.28000000000000003"/>
    <n v="0.30299999999999999"/>
    <n v="0.81"/>
    <n v="8.9599999999999999E-2"/>
    <n v="3"/>
    <n v="34"/>
    <n v="37"/>
  </r>
  <r>
    <n v="853"/>
    <x v="37"/>
    <n v="1"/>
    <n v="2011"/>
    <n v="2"/>
    <n v="0"/>
    <s v="False"/>
    <x v="2"/>
    <n v="2"/>
    <n v="0.3"/>
    <n v="0.33329999999999999"/>
    <n v="0.81"/>
    <n v="0"/>
    <n v="6"/>
    <n v="19"/>
    <n v="25"/>
  </r>
  <r>
    <n v="854"/>
    <x v="38"/>
    <n v="1"/>
    <n v="2011"/>
    <n v="2"/>
    <n v="0"/>
    <s v="False"/>
    <x v="3"/>
    <n v="2"/>
    <n v="0.28000000000000003"/>
    <n v="0.31819999999999998"/>
    <n v="0.87"/>
    <n v="0"/>
    <n v="4"/>
    <n v="6"/>
    <n v="10"/>
  </r>
  <r>
    <n v="855"/>
    <x v="38"/>
    <n v="1"/>
    <n v="2011"/>
    <n v="2"/>
    <n v="0"/>
    <s v="False"/>
    <x v="3"/>
    <n v="2"/>
    <n v="0.28000000000000003"/>
    <n v="0.31819999999999998"/>
    <n v="0.87"/>
    <n v="0"/>
    <n v="0"/>
    <n v="4"/>
    <n v="4"/>
  </r>
  <r>
    <n v="856"/>
    <x v="38"/>
    <n v="1"/>
    <n v="2011"/>
    <n v="2"/>
    <n v="0"/>
    <s v="False"/>
    <x v="3"/>
    <n v="2"/>
    <n v="0.26"/>
    <n v="0.2727"/>
    <n v="0.93"/>
    <n v="0.1045"/>
    <n v="1"/>
    <n v="1"/>
    <n v="2"/>
  </r>
  <r>
    <n v="857"/>
    <x v="38"/>
    <n v="1"/>
    <n v="2011"/>
    <n v="2"/>
    <n v="0"/>
    <s v="False"/>
    <x v="3"/>
    <n v="3"/>
    <n v="0.28000000000000003"/>
    <n v="0.2727"/>
    <n v="0.93"/>
    <n v="0.16420000000000001"/>
    <n v="0"/>
    <n v="1"/>
    <n v="1"/>
  </r>
  <r>
    <n v="858"/>
    <x v="38"/>
    <n v="1"/>
    <n v="2011"/>
    <n v="2"/>
    <n v="0"/>
    <s v="False"/>
    <x v="3"/>
    <n v="1"/>
    <n v="0.26"/>
    <n v="0.2576"/>
    <n v="0.93"/>
    <n v="0.16420000000000001"/>
    <n v="0"/>
    <n v="3"/>
    <n v="3"/>
  </r>
  <r>
    <n v="859"/>
    <x v="38"/>
    <n v="1"/>
    <n v="2011"/>
    <n v="2"/>
    <n v="0"/>
    <s v="False"/>
    <x v="3"/>
    <n v="1"/>
    <n v="0.26"/>
    <n v="0.2273"/>
    <n v="0.81"/>
    <n v="0.32840000000000003"/>
    <n v="0"/>
    <n v="2"/>
    <n v="2"/>
  </r>
  <r>
    <n v="860"/>
    <x v="38"/>
    <n v="1"/>
    <n v="2011"/>
    <n v="2"/>
    <n v="0"/>
    <s v="False"/>
    <x v="3"/>
    <n v="1"/>
    <n v="0.26"/>
    <n v="0.2273"/>
    <n v="0.7"/>
    <n v="0.32840000000000003"/>
    <n v="0"/>
    <n v="39"/>
    <n v="39"/>
  </r>
  <r>
    <n v="861"/>
    <x v="38"/>
    <n v="1"/>
    <n v="2011"/>
    <n v="2"/>
    <n v="0"/>
    <s v="False"/>
    <x v="3"/>
    <n v="1"/>
    <n v="0.24"/>
    <n v="0.19700000000000001"/>
    <n v="0.65"/>
    <n v="0.41789999999999999"/>
    <n v="3"/>
    <n v="97"/>
    <n v="100"/>
  </r>
  <r>
    <n v="862"/>
    <x v="38"/>
    <n v="1"/>
    <n v="2011"/>
    <n v="2"/>
    <n v="0"/>
    <s v="False"/>
    <x v="3"/>
    <n v="1"/>
    <n v="0.24"/>
    <n v="0.19700000000000001"/>
    <n v="0.56000000000000005"/>
    <n v="0.49249999999999999"/>
    <n v="7"/>
    <n v="236"/>
    <n v="243"/>
  </r>
  <r>
    <n v="863"/>
    <x v="38"/>
    <n v="1"/>
    <n v="2011"/>
    <n v="2"/>
    <n v="0"/>
    <s v="False"/>
    <x v="3"/>
    <n v="1"/>
    <n v="0.24"/>
    <n v="0.19700000000000001"/>
    <n v="0.52"/>
    <n v="0.49249999999999999"/>
    <n v="7"/>
    <n v="128"/>
    <n v="135"/>
  </r>
  <r>
    <n v="864"/>
    <x v="38"/>
    <n v="1"/>
    <n v="2011"/>
    <n v="2"/>
    <n v="0"/>
    <s v="False"/>
    <x v="3"/>
    <n v="1"/>
    <n v="0.22"/>
    <n v="0.18179999999999999"/>
    <n v="0.47"/>
    <n v="0.55220000000000002"/>
    <n v="4"/>
    <n v="44"/>
    <n v="48"/>
  </r>
  <r>
    <n v="865"/>
    <x v="38"/>
    <n v="1"/>
    <n v="2011"/>
    <n v="2"/>
    <n v="0"/>
    <s v="False"/>
    <x v="3"/>
    <n v="1"/>
    <n v="0.22"/>
    <n v="0.18179999999999999"/>
    <n v="0.47"/>
    <n v="0.4627"/>
    <n v="1"/>
    <n v="49"/>
    <n v="50"/>
  </r>
  <r>
    <n v="866"/>
    <x v="38"/>
    <n v="1"/>
    <n v="2011"/>
    <n v="2"/>
    <n v="0"/>
    <s v="False"/>
    <x v="3"/>
    <n v="1"/>
    <n v="0.24"/>
    <n v="0.19700000000000001"/>
    <n v="0.38"/>
    <n v="0.49249999999999999"/>
    <n v="2"/>
    <n v="63"/>
    <n v="65"/>
  </r>
  <r>
    <n v="867"/>
    <x v="38"/>
    <n v="1"/>
    <n v="2011"/>
    <n v="2"/>
    <n v="0"/>
    <s v="False"/>
    <x v="3"/>
    <n v="2"/>
    <n v="0.24"/>
    <n v="0.19700000000000001"/>
    <n v="0.32"/>
    <n v="0.44779999999999998"/>
    <n v="2"/>
    <n v="48"/>
    <n v="50"/>
  </r>
  <r>
    <n v="868"/>
    <x v="38"/>
    <n v="1"/>
    <n v="2011"/>
    <n v="2"/>
    <n v="0"/>
    <s v="False"/>
    <x v="3"/>
    <n v="1"/>
    <n v="0.22"/>
    <n v="0.19700000000000001"/>
    <n v="0.37"/>
    <n v="0.41789999999999999"/>
    <n v="3"/>
    <n v="61"/>
    <n v="64"/>
  </r>
  <r>
    <n v="869"/>
    <x v="38"/>
    <n v="1"/>
    <n v="2011"/>
    <n v="2"/>
    <n v="0"/>
    <s v="False"/>
    <x v="3"/>
    <n v="1"/>
    <n v="0.22"/>
    <n v="0.19700000000000001"/>
    <n v="0.35"/>
    <n v="0.3881"/>
    <n v="6"/>
    <n v="45"/>
    <n v="51"/>
  </r>
  <r>
    <n v="870"/>
    <x v="38"/>
    <n v="1"/>
    <n v="2011"/>
    <n v="2"/>
    <n v="0"/>
    <s v="False"/>
    <x v="3"/>
    <n v="1"/>
    <n v="0.22"/>
    <n v="0.18179999999999999"/>
    <n v="0.35"/>
    <n v="0.52239999999999998"/>
    <n v="4"/>
    <n v="79"/>
    <n v="83"/>
  </r>
  <r>
    <n v="871"/>
    <x v="38"/>
    <n v="1"/>
    <n v="2011"/>
    <n v="2"/>
    <n v="0"/>
    <s v="False"/>
    <x v="3"/>
    <n v="1"/>
    <n v="0.22"/>
    <n v="0.18179999999999999"/>
    <n v="0.32"/>
    <n v="0.58209999999999995"/>
    <n v="4"/>
    <n v="172"/>
    <n v="176"/>
  </r>
  <r>
    <n v="872"/>
    <x v="38"/>
    <n v="1"/>
    <n v="2011"/>
    <n v="2"/>
    <n v="0"/>
    <s v="False"/>
    <x v="3"/>
    <n v="1"/>
    <n v="0.2"/>
    <n v="0.18179999999999999"/>
    <n v="0.32"/>
    <n v="0.3881"/>
    <n v="1"/>
    <n v="151"/>
    <n v="152"/>
  </r>
  <r>
    <n v="873"/>
    <x v="38"/>
    <n v="1"/>
    <n v="2011"/>
    <n v="2"/>
    <n v="0"/>
    <s v="False"/>
    <x v="3"/>
    <n v="1"/>
    <n v="0.16"/>
    <n v="0.1212"/>
    <n v="0.4"/>
    <n v="0.4627"/>
    <n v="1"/>
    <n v="100"/>
    <n v="101"/>
  </r>
  <r>
    <n v="874"/>
    <x v="38"/>
    <n v="1"/>
    <n v="2011"/>
    <n v="2"/>
    <n v="0"/>
    <s v="False"/>
    <x v="3"/>
    <n v="1"/>
    <n v="0.16"/>
    <n v="0.13639999999999999"/>
    <n v="0.4"/>
    <n v="0.32840000000000003"/>
    <n v="3"/>
    <n v="53"/>
    <n v="56"/>
  </r>
  <r>
    <n v="875"/>
    <x v="38"/>
    <n v="1"/>
    <n v="2011"/>
    <n v="2"/>
    <n v="0"/>
    <s v="False"/>
    <x v="3"/>
    <n v="1"/>
    <n v="0.14000000000000001"/>
    <n v="0.1061"/>
    <n v="0.33"/>
    <n v="0.4627"/>
    <n v="8"/>
    <n v="46"/>
    <n v="54"/>
  </r>
  <r>
    <n v="876"/>
    <x v="38"/>
    <n v="1"/>
    <n v="2011"/>
    <n v="2"/>
    <n v="0"/>
    <s v="False"/>
    <x v="3"/>
    <n v="1"/>
    <n v="0.12"/>
    <n v="0.1061"/>
    <n v="0.33"/>
    <n v="0.35820000000000002"/>
    <n v="0"/>
    <n v="29"/>
    <n v="29"/>
  </r>
  <r>
    <n v="877"/>
    <x v="38"/>
    <n v="1"/>
    <n v="2011"/>
    <n v="2"/>
    <n v="0"/>
    <s v="False"/>
    <x v="3"/>
    <n v="1"/>
    <n v="0.12"/>
    <n v="0.1061"/>
    <n v="0.33"/>
    <n v="0.32840000000000003"/>
    <n v="3"/>
    <n v="9"/>
    <n v="12"/>
  </r>
  <r>
    <n v="878"/>
    <x v="39"/>
    <n v="1"/>
    <n v="2011"/>
    <n v="2"/>
    <n v="0"/>
    <s v="False"/>
    <x v="4"/>
    <n v="1"/>
    <n v="0.1"/>
    <n v="7.5800000000000006E-2"/>
    <n v="0.36"/>
    <n v="0.35820000000000002"/>
    <n v="0"/>
    <n v="17"/>
    <n v="17"/>
  </r>
  <r>
    <n v="879"/>
    <x v="39"/>
    <n v="1"/>
    <n v="2011"/>
    <n v="2"/>
    <n v="0"/>
    <s v="False"/>
    <x v="4"/>
    <n v="1"/>
    <n v="0.1"/>
    <n v="0.1061"/>
    <n v="0.36"/>
    <n v="0.22389999999999999"/>
    <n v="0"/>
    <n v="7"/>
    <n v="7"/>
  </r>
  <r>
    <n v="880"/>
    <x v="39"/>
    <n v="1"/>
    <n v="2011"/>
    <n v="2"/>
    <n v="0"/>
    <s v="False"/>
    <x v="4"/>
    <n v="1"/>
    <n v="0.08"/>
    <n v="7.5800000000000006E-2"/>
    <n v="0.38"/>
    <n v="0.28360000000000002"/>
    <n v="1"/>
    <n v="2"/>
    <n v="3"/>
  </r>
  <r>
    <n v="881"/>
    <x v="39"/>
    <n v="1"/>
    <n v="2011"/>
    <n v="2"/>
    <n v="0"/>
    <s v="False"/>
    <x v="4"/>
    <n v="1"/>
    <n v="0.06"/>
    <n v="7.5800000000000006E-2"/>
    <n v="0.45"/>
    <n v="0.1343"/>
    <n v="0"/>
    <n v="2"/>
    <n v="2"/>
  </r>
  <r>
    <n v="882"/>
    <x v="39"/>
    <n v="1"/>
    <n v="2011"/>
    <n v="2"/>
    <n v="0"/>
    <s v="False"/>
    <x v="4"/>
    <n v="1"/>
    <n v="0.06"/>
    <n v="0.1061"/>
    <n v="0.45"/>
    <n v="0.1045"/>
    <n v="0"/>
    <n v="7"/>
    <n v="7"/>
  </r>
  <r>
    <n v="883"/>
    <x v="39"/>
    <n v="1"/>
    <n v="2011"/>
    <n v="2"/>
    <n v="0"/>
    <s v="False"/>
    <x v="4"/>
    <n v="1"/>
    <n v="0.06"/>
    <n v="0.1515"/>
    <n v="0.45"/>
    <n v="0"/>
    <n v="0"/>
    <n v="43"/>
    <n v="43"/>
  </r>
  <r>
    <n v="884"/>
    <x v="39"/>
    <n v="1"/>
    <n v="2011"/>
    <n v="2"/>
    <n v="0"/>
    <s v="False"/>
    <x v="4"/>
    <n v="1"/>
    <n v="0.06"/>
    <n v="0.1061"/>
    <n v="0.49"/>
    <n v="0.1045"/>
    <n v="4"/>
    <n v="95"/>
    <n v="99"/>
  </r>
  <r>
    <n v="885"/>
    <x v="39"/>
    <n v="1"/>
    <n v="2011"/>
    <n v="2"/>
    <n v="0"/>
    <s v="False"/>
    <x v="4"/>
    <n v="1"/>
    <n v="0.1"/>
    <n v="0.13639999999999999"/>
    <n v="0.42"/>
    <n v="0"/>
    <n v="1"/>
    <n v="198"/>
    <n v="199"/>
  </r>
  <r>
    <n v="886"/>
    <x v="39"/>
    <n v="1"/>
    <n v="2011"/>
    <n v="2"/>
    <n v="0"/>
    <s v="False"/>
    <x v="4"/>
    <n v="1"/>
    <n v="0.12"/>
    <n v="0.13639999999999999"/>
    <n v="0.39"/>
    <n v="0.16420000000000001"/>
    <n v="4"/>
    <n v="119"/>
    <n v="123"/>
  </r>
  <r>
    <n v="887"/>
    <x v="39"/>
    <n v="1"/>
    <n v="2011"/>
    <n v="2"/>
    <n v="0"/>
    <s v="False"/>
    <x v="4"/>
    <n v="1"/>
    <n v="0.14000000000000001"/>
    <n v="0.18179999999999999"/>
    <n v="0.36"/>
    <n v="0"/>
    <n v="8"/>
    <n v="51"/>
    <n v="59"/>
  </r>
  <r>
    <n v="888"/>
    <x v="39"/>
    <n v="1"/>
    <n v="2011"/>
    <n v="2"/>
    <n v="0"/>
    <s v="False"/>
    <x v="4"/>
    <n v="2"/>
    <n v="0.14000000000000001"/>
    <n v="0.1515"/>
    <n v="0.43"/>
    <n v="0.16420000000000001"/>
    <n v="1"/>
    <n v="40"/>
    <n v="41"/>
  </r>
  <r>
    <n v="889"/>
    <x v="39"/>
    <n v="1"/>
    <n v="2011"/>
    <n v="2"/>
    <n v="0"/>
    <s v="False"/>
    <x v="4"/>
    <n v="2"/>
    <n v="0.18"/>
    <n v="0.18179999999999999"/>
    <n v="0.4"/>
    <n v="0.22389999999999999"/>
    <n v="4"/>
    <n v="57"/>
    <n v="61"/>
  </r>
  <r>
    <n v="890"/>
    <x v="39"/>
    <n v="1"/>
    <n v="2011"/>
    <n v="2"/>
    <n v="0"/>
    <s v="False"/>
    <x v="4"/>
    <n v="1"/>
    <n v="0.18"/>
    <n v="0.16669999999999999"/>
    <n v="0.4"/>
    <n v="0.25369999999999998"/>
    <n v="2"/>
    <n v="67"/>
    <n v="69"/>
  </r>
  <r>
    <n v="891"/>
    <x v="39"/>
    <n v="1"/>
    <n v="2011"/>
    <n v="2"/>
    <n v="0"/>
    <s v="False"/>
    <x v="4"/>
    <n v="1"/>
    <n v="0.2"/>
    <n v="0.18179999999999999"/>
    <n v="0.34"/>
    <n v="0.29849999999999999"/>
    <n v="2"/>
    <n v="56"/>
    <n v="58"/>
  </r>
  <r>
    <n v="892"/>
    <x v="39"/>
    <n v="1"/>
    <n v="2011"/>
    <n v="2"/>
    <n v="0"/>
    <s v="False"/>
    <x v="4"/>
    <n v="2"/>
    <n v="0.2"/>
    <n v="0.18179999999999999"/>
    <n v="0.34"/>
    <n v="0.28360000000000002"/>
    <n v="3"/>
    <n v="61"/>
    <n v="64"/>
  </r>
  <r>
    <n v="893"/>
    <x v="39"/>
    <n v="1"/>
    <n v="2011"/>
    <n v="2"/>
    <n v="0"/>
    <s v="False"/>
    <x v="4"/>
    <n v="2"/>
    <n v="0.2"/>
    <n v="0.19700000000000001"/>
    <n v="0.37"/>
    <n v="0.25369999999999998"/>
    <n v="7"/>
    <n v="72"/>
    <n v="79"/>
  </r>
  <r>
    <n v="894"/>
    <x v="39"/>
    <n v="1"/>
    <n v="2011"/>
    <n v="2"/>
    <n v="0"/>
    <s v="False"/>
    <x v="4"/>
    <n v="2"/>
    <n v="0.2"/>
    <n v="0.19700000000000001"/>
    <n v="0.34"/>
    <n v="0.25369999999999998"/>
    <n v="9"/>
    <n v="157"/>
    <n v="166"/>
  </r>
  <r>
    <n v="895"/>
    <x v="39"/>
    <n v="1"/>
    <n v="2011"/>
    <n v="2"/>
    <n v="0"/>
    <s v="False"/>
    <x v="4"/>
    <n v="2"/>
    <n v="0.18"/>
    <n v="0.16669999999999999"/>
    <n v="0.47"/>
    <n v="0.29849999999999999"/>
    <n v="2"/>
    <n v="168"/>
    <n v="170"/>
  </r>
  <r>
    <n v="896"/>
    <x v="39"/>
    <n v="1"/>
    <n v="2011"/>
    <n v="2"/>
    <n v="0"/>
    <s v="False"/>
    <x v="4"/>
    <n v="3"/>
    <n v="0.14000000000000001"/>
    <n v="0.1212"/>
    <n v="0.86"/>
    <n v="0.25369999999999998"/>
    <n v="1"/>
    <n v="87"/>
    <n v="88"/>
  </r>
  <r>
    <n v="897"/>
    <x v="39"/>
    <n v="1"/>
    <n v="2011"/>
    <n v="2"/>
    <n v="0"/>
    <s v="False"/>
    <x v="4"/>
    <n v="3"/>
    <n v="0.14000000000000001"/>
    <n v="0.1515"/>
    <n v="0.86"/>
    <n v="0.16420000000000001"/>
    <n v="0"/>
    <n v="84"/>
    <n v="84"/>
  </r>
  <r>
    <n v="898"/>
    <x v="39"/>
    <n v="1"/>
    <n v="2011"/>
    <n v="2"/>
    <n v="0"/>
    <s v="False"/>
    <x v="4"/>
    <n v="2"/>
    <n v="0.14000000000000001"/>
    <n v="0.1515"/>
    <n v="0.86"/>
    <n v="0.16420000000000001"/>
    <n v="0"/>
    <n v="83"/>
    <n v="83"/>
  </r>
  <r>
    <n v="899"/>
    <x v="39"/>
    <n v="1"/>
    <n v="2011"/>
    <n v="2"/>
    <n v="0"/>
    <s v="False"/>
    <x v="4"/>
    <n v="3"/>
    <n v="0.16"/>
    <n v="0.16669999999999999"/>
    <n v="0.8"/>
    <n v="0.16420000000000001"/>
    <n v="4"/>
    <n v="42"/>
    <n v="46"/>
  </r>
  <r>
    <n v="900"/>
    <x v="39"/>
    <n v="1"/>
    <n v="2011"/>
    <n v="2"/>
    <n v="0"/>
    <s v="False"/>
    <x v="4"/>
    <n v="3"/>
    <n v="0.16"/>
    <n v="0.1515"/>
    <n v="0.8"/>
    <n v="0.19400000000000001"/>
    <n v="0"/>
    <n v="37"/>
    <n v="37"/>
  </r>
  <r>
    <n v="901"/>
    <x v="40"/>
    <n v="1"/>
    <n v="2011"/>
    <n v="2"/>
    <n v="0"/>
    <s v="False"/>
    <x v="5"/>
    <n v="3"/>
    <n v="0.14000000000000001"/>
    <n v="0.13639999999999999"/>
    <n v="0.86"/>
    <n v="0.19400000000000001"/>
    <n v="0"/>
    <n v="16"/>
    <n v="16"/>
  </r>
  <r>
    <n v="902"/>
    <x v="40"/>
    <n v="1"/>
    <n v="2011"/>
    <n v="2"/>
    <n v="0"/>
    <s v="False"/>
    <x v="5"/>
    <n v="3"/>
    <n v="0.14000000000000001"/>
    <n v="0.1515"/>
    <n v="0.8"/>
    <n v="0.1343"/>
    <n v="0"/>
    <n v="7"/>
    <n v="7"/>
  </r>
  <r>
    <n v="903"/>
    <x v="40"/>
    <n v="1"/>
    <n v="2011"/>
    <n v="2"/>
    <n v="0"/>
    <s v="False"/>
    <x v="5"/>
    <n v="3"/>
    <n v="0.14000000000000001"/>
    <n v="0.1515"/>
    <n v="0.8"/>
    <n v="0.1343"/>
    <n v="0"/>
    <n v="3"/>
    <n v="3"/>
  </r>
  <r>
    <n v="904"/>
    <x v="40"/>
    <n v="1"/>
    <n v="2011"/>
    <n v="2"/>
    <n v="0"/>
    <s v="False"/>
    <x v="5"/>
    <n v="2"/>
    <n v="0.14000000000000001"/>
    <n v="0.13639999999999999"/>
    <n v="0.59"/>
    <n v="0.22389999999999999"/>
    <n v="0"/>
    <n v="1"/>
    <n v="1"/>
  </r>
  <r>
    <n v="905"/>
    <x v="40"/>
    <n v="1"/>
    <n v="2011"/>
    <n v="2"/>
    <n v="0"/>
    <s v="False"/>
    <x v="5"/>
    <n v="2"/>
    <n v="0.12"/>
    <n v="0.1212"/>
    <n v="0.5"/>
    <n v="0.22389999999999999"/>
    <n v="0"/>
    <n v="6"/>
    <n v="6"/>
  </r>
  <r>
    <n v="906"/>
    <x v="40"/>
    <n v="1"/>
    <n v="2011"/>
    <n v="2"/>
    <n v="0"/>
    <s v="False"/>
    <x v="5"/>
    <n v="2"/>
    <n v="0.12"/>
    <n v="0.1212"/>
    <n v="0.54"/>
    <n v="0.28360000000000002"/>
    <n v="0"/>
    <n v="26"/>
    <n v="26"/>
  </r>
  <r>
    <n v="907"/>
    <x v="40"/>
    <n v="1"/>
    <n v="2011"/>
    <n v="2"/>
    <n v="0"/>
    <s v="False"/>
    <x v="5"/>
    <n v="1"/>
    <n v="0.1"/>
    <n v="7.5800000000000006E-2"/>
    <n v="0.5"/>
    <n v="0.41789999999999999"/>
    <n v="0"/>
    <n v="99"/>
    <n v="99"/>
  </r>
  <r>
    <n v="908"/>
    <x v="40"/>
    <n v="1"/>
    <n v="2011"/>
    <n v="2"/>
    <n v="0"/>
    <s v="False"/>
    <x v="5"/>
    <n v="1"/>
    <n v="0.1"/>
    <n v="7.5800000000000006E-2"/>
    <n v="0.49"/>
    <n v="0.32840000000000003"/>
    <n v="5"/>
    <n v="173"/>
    <n v="178"/>
  </r>
  <r>
    <n v="909"/>
    <x v="40"/>
    <n v="1"/>
    <n v="2011"/>
    <n v="2"/>
    <n v="0"/>
    <s v="False"/>
    <x v="5"/>
    <n v="1"/>
    <n v="0.12"/>
    <n v="0.1061"/>
    <n v="0.42"/>
    <n v="0.35820000000000002"/>
    <n v="1"/>
    <n v="121"/>
    <n v="122"/>
  </r>
  <r>
    <n v="910"/>
    <x v="40"/>
    <n v="1"/>
    <n v="2011"/>
    <n v="2"/>
    <n v="0"/>
    <s v="False"/>
    <x v="5"/>
    <n v="1"/>
    <n v="0.12"/>
    <n v="0.1061"/>
    <n v="0.42"/>
    <n v="0.29849999999999999"/>
    <n v="1"/>
    <n v="34"/>
    <n v="35"/>
  </r>
  <r>
    <n v="911"/>
    <x v="40"/>
    <n v="1"/>
    <n v="2011"/>
    <n v="2"/>
    <n v="0"/>
    <s v="False"/>
    <x v="5"/>
    <n v="1"/>
    <n v="0.14000000000000001"/>
    <n v="0.1212"/>
    <n v="0.39"/>
    <n v="0.35820000000000002"/>
    <n v="1"/>
    <n v="44"/>
    <n v="45"/>
  </r>
  <r>
    <n v="912"/>
    <x v="40"/>
    <n v="1"/>
    <n v="2011"/>
    <n v="2"/>
    <n v="0"/>
    <s v="False"/>
    <x v="5"/>
    <n v="1"/>
    <n v="0.16"/>
    <n v="0.13639999999999999"/>
    <n v="0.34"/>
    <n v="0.3881"/>
    <n v="4"/>
    <n v="65"/>
    <n v="69"/>
  </r>
  <r>
    <n v="913"/>
    <x v="40"/>
    <n v="1"/>
    <n v="2011"/>
    <n v="2"/>
    <n v="0"/>
    <s v="False"/>
    <x v="5"/>
    <n v="1"/>
    <n v="0.18"/>
    <n v="0.16669999999999999"/>
    <n v="0.28999999999999998"/>
    <n v="0.29849999999999999"/>
    <n v="3"/>
    <n v="59"/>
    <n v="62"/>
  </r>
  <r>
    <n v="914"/>
    <x v="40"/>
    <n v="1"/>
    <n v="2011"/>
    <n v="2"/>
    <n v="0"/>
    <s v="False"/>
    <x v="5"/>
    <n v="1"/>
    <n v="0.2"/>
    <n v="0.18179999999999999"/>
    <n v="0.27"/>
    <n v="0.28360000000000002"/>
    <n v="6"/>
    <n v="42"/>
    <n v="48"/>
  </r>
  <r>
    <n v="915"/>
    <x v="40"/>
    <n v="1"/>
    <n v="2011"/>
    <n v="2"/>
    <n v="0"/>
    <s v="False"/>
    <x v="5"/>
    <n v="1"/>
    <n v="0.2"/>
    <n v="0.19700000000000001"/>
    <n v="0.25"/>
    <n v="0.25369999999999998"/>
    <n v="0"/>
    <n v="50"/>
    <n v="50"/>
  </r>
  <r>
    <n v="916"/>
    <x v="40"/>
    <n v="1"/>
    <n v="2011"/>
    <n v="2"/>
    <n v="0"/>
    <s v="False"/>
    <x v="5"/>
    <n v="1"/>
    <n v="0.2"/>
    <n v="0.18179999999999999"/>
    <n v="0.27"/>
    <n v="0.29849999999999999"/>
    <n v="4"/>
    <n v="76"/>
    <n v="80"/>
  </r>
  <r>
    <n v="917"/>
    <x v="40"/>
    <n v="1"/>
    <n v="2011"/>
    <n v="2"/>
    <n v="0"/>
    <s v="False"/>
    <x v="5"/>
    <n v="1"/>
    <n v="0.18"/>
    <n v="0.18179999999999999"/>
    <n v="0.26"/>
    <n v="0.19400000000000001"/>
    <n v="6"/>
    <n v="159"/>
    <n v="165"/>
  </r>
  <r>
    <n v="918"/>
    <x v="40"/>
    <n v="1"/>
    <n v="2011"/>
    <n v="2"/>
    <n v="0"/>
    <s v="False"/>
    <x v="5"/>
    <n v="1"/>
    <n v="0.16"/>
    <n v="0.18179999999999999"/>
    <n v="0.28000000000000003"/>
    <n v="0.1343"/>
    <n v="3"/>
    <n v="157"/>
    <n v="160"/>
  </r>
  <r>
    <n v="919"/>
    <x v="40"/>
    <n v="1"/>
    <n v="2011"/>
    <n v="2"/>
    <n v="0"/>
    <s v="False"/>
    <x v="5"/>
    <n v="1"/>
    <n v="0.14000000000000001"/>
    <n v="0.16669999999999999"/>
    <n v="0.28000000000000003"/>
    <n v="0.1045"/>
    <n v="2"/>
    <n v="110"/>
    <n v="112"/>
  </r>
  <r>
    <n v="920"/>
    <x v="40"/>
    <n v="1"/>
    <n v="2011"/>
    <n v="2"/>
    <n v="0"/>
    <s v="False"/>
    <x v="5"/>
    <n v="1"/>
    <n v="0.14000000000000001"/>
    <n v="0.18179999999999999"/>
    <n v="0.31"/>
    <n v="8.9599999999999999E-2"/>
    <n v="4"/>
    <n v="93"/>
    <n v="97"/>
  </r>
  <r>
    <n v="921"/>
    <x v="40"/>
    <n v="1"/>
    <n v="2011"/>
    <n v="2"/>
    <n v="0"/>
    <s v="False"/>
    <x v="5"/>
    <n v="1"/>
    <n v="0.14000000000000001"/>
    <n v="0.21210000000000001"/>
    <n v="0.39"/>
    <n v="0"/>
    <n v="2"/>
    <n v="70"/>
    <n v="72"/>
  </r>
  <r>
    <n v="922"/>
    <x v="40"/>
    <n v="1"/>
    <n v="2011"/>
    <n v="2"/>
    <n v="0"/>
    <s v="False"/>
    <x v="5"/>
    <n v="1"/>
    <n v="0.12"/>
    <n v="0.19700000000000001"/>
    <n v="0.39"/>
    <n v="0"/>
    <n v="4"/>
    <n v="47"/>
    <n v="51"/>
  </r>
  <r>
    <n v="923"/>
    <x v="40"/>
    <n v="1"/>
    <n v="2011"/>
    <n v="2"/>
    <n v="0"/>
    <s v="False"/>
    <x v="5"/>
    <n v="1"/>
    <n v="0.12"/>
    <n v="0.1515"/>
    <n v="0.42"/>
    <n v="0.1045"/>
    <n v="1"/>
    <n v="33"/>
    <n v="34"/>
  </r>
  <r>
    <n v="924"/>
    <x v="41"/>
    <n v="1"/>
    <n v="2011"/>
    <n v="2"/>
    <n v="0"/>
    <s v="True"/>
    <x v="6"/>
    <n v="1"/>
    <n v="0.1"/>
    <n v="0.13639999999999999"/>
    <n v="0.49"/>
    <n v="0.1045"/>
    <n v="2"/>
    <n v="12"/>
    <n v="14"/>
  </r>
  <r>
    <n v="925"/>
    <x v="41"/>
    <n v="1"/>
    <n v="2011"/>
    <n v="2"/>
    <n v="0"/>
    <s v="True"/>
    <x v="6"/>
    <n v="1"/>
    <n v="0.1"/>
    <n v="0.13639999999999999"/>
    <n v="0.54"/>
    <n v="8.9599999999999999E-2"/>
    <n v="1"/>
    <n v="6"/>
    <n v="7"/>
  </r>
  <r>
    <n v="926"/>
    <x v="41"/>
    <n v="1"/>
    <n v="2011"/>
    <n v="2"/>
    <n v="0"/>
    <s v="True"/>
    <x v="6"/>
    <n v="1"/>
    <n v="0.1"/>
    <n v="0.13639999999999999"/>
    <n v="0.54"/>
    <n v="8.9599999999999999E-2"/>
    <n v="0"/>
    <n v="3"/>
    <n v="3"/>
  </r>
  <r>
    <n v="927"/>
    <x v="41"/>
    <n v="1"/>
    <n v="2011"/>
    <n v="2"/>
    <n v="0"/>
    <s v="True"/>
    <x v="6"/>
    <n v="1"/>
    <n v="0.08"/>
    <n v="0.1212"/>
    <n v="0.63"/>
    <n v="8.9599999999999999E-2"/>
    <n v="0"/>
    <n v="4"/>
    <n v="4"/>
  </r>
  <r>
    <n v="928"/>
    <x v="41"/>
    <n v="1"/>
    <n v="2011"/>
    <n v="2"/>
    <n v="0"/>
    <s v="True"/>
    <x v="6"/>
    <n v="1"/>
    <n v="0.1"/>
    <n v="0.18179999999999999"/>
    <n v="0.68"/>
    <n v="0"/>
    <n v="1"/>
    <n v="23"/>
    <n v="24"/>
  </r>
  <r>
    <n v="929"/>
    <x v="41"/>
    <n v="1"/>
    <n v="2011"/>
    <n v="2"/>
    <n v="0"/>
    <s v="True"/>
    <x v="6"/>
    <n v="1"/>
    <n v="0.08"/>
    <n v="0.16669999999999999"/>
    <n v="0.73"/>
    <n v="0"/>
    <n v="1"/>
    <n v="73"/>
    <n v="74"/>
  </r>
  <r>
    <n v="930"/>
    <x v="41"/>
    <n v="1"/>
    <n v="2011"/>
    <n v="2"/>
    <n v="0"/>
    <s v="True"/>
    <x v="6"/>
    <n v="1"/>
    <n v="0.1"/>
    <n v="0.1212"/>
    <n v="0.74"/>
    <n v="0.16420000000000001"/>
    <n v="4"/>
    <n v="212"/>
    <n v="216"/>
  </r>
  <r>
    <n v="931"/>
    <x v="41"/>
    <n v="1"/>
    <n v="2011"/>
    <n v="2"/>
    <n v="0"/>
    <s v="True"/>
    <x v="6"/>
    <n v="1"/>
    <n v="0.12"/>
    <n v="0.1212"/>
    <n v="0.74"/>
    <n v="0.22389999999999999"/>
    <n v="8"/>
    <n v="132"/>
    <n v="140"/>
  </r>
  <r>
    <n v="932"/>
    <x v="41"/>
    <n v="1"/>
    <n v="2011"/>
    <n v="2"/>
    <n v="0"/>
    <s v="True"/>
    <x v="6"/>
    <n v="1"/>
    <n v="0.14000000000000001"/>
    <n v="0.13639999999999999"/>
    <n v="0.69"/>
    <n v="0.19400000000000001"/>
    <n v="5"/>
    <n v="39"/>
    <n v="44"/>
  </r>
  <r>
    <n v="933"/>
    <x v="41"/>
    <n v="1"/>
    <n v="2011"/>
    <n v="2"/>
    <n v="0"/>
    <s v="True"/>
    <x v="6"/>
    <n v="1"/>
    <n v="0.22"/>
    <n v="0.2273"/>
    <n v="0.47"/>
    <n v="0.1343"/>
    <n v="12"/>
    <n v="52"/>
    <n v="64"/>
  </r>
  <r>
    <n v="934"/>
    <x v="41"/>
    <n v="1"/>
    <n v="2011"/>
    <n v="2"/>
    <n v="0"/>
    <s v="True"/>
    <x v="6"/>
    <n v="1"/>
    <n v="0.22"/>
    <n v="0.2273"/>
    <n v="0.47"/>
    <n v="0.1343"/>
    <n v="7"/>
    <n v="64"/>
    <n v="71"/>
  </r>
  <r>
    <n v="935"/>
    <x v="41"/>
    <n v="1"/>
    <n v="2011"/>
    <n v="2"/>
    <n v="0"/>
    <s v="True"/>
    <x v="6"/>
    <n v="1"/>
    <n v="0.24"/>
    <n v="0.2273"/>
    <n v="0.35"/>
    <n v="0.19400000000000001"/>
    <n v="21"/>
    <n v="89"/>
    <n v="110"/>
  </r>
  <r>
    <n v="936"/>
    <x v="41"/>
    <n v="1"/>
    <n v="2011"/>
    <n v="2"/>
    <n v="0"/>
    <s v="True"/>
    <x v="6"/>
    <n v="1"/>
    <n v="0.3"/>
    <n v="0.28789999999999999"/>
    <n v="0.26"/>
    <n v="0.25369999999999998"/>
    <n v="17"/>
    <n v="67"/>
    <n v="84"/>
  </r>
  <r>
    <n v="937"/>
    <x v="41"/>
    <n v="1"/>
    <n v="2011"/>
    <n v="2"/>
    <n v="0"/>
    <s v="True"/>
    <x v="6"/>
    <n v="1"/>
    <n v="0.32"/>
    <n v="0.31819999999999998"/>
    <n v="0.21"/>
    <n v="0.16420000000000001"/>
    <n v="12"/>
    <n v="62"/>
    <n v="74"/>
  </r>
  <r>
    <n v="938"/>
    <x v="41"/>
    <n v="1"/>
    <n v="2011"/>
    <n v="2"/>
    <n v="0"/>
    <s v="True"/>
    <x v="6"/>
    <n v="1"/>
    <n v="0.3"/>
    <n v="0.28789999999999999"/>
    <n v="0.28000000000000003"/>
    <n v="0.19400000000000001"/>
    <n v="14"/>
    <n v="111"/>
    <n v="125"/>
  </r>
  <r>
    <n v="939"/>
    <x v="41"/>
    <n v="1"/>
    <n v="2011"/>
    <n v="2"/>
    <n v="0"/>
    <s v="True"/>
    <x v="6"/>
    <n v="1"/>
    <n v="0.3"/>
    <n v="0.33329999999999999"/>
    <n v="0.24"/>
    <n v="0"/>
    <n v="18"/>
    <n v="193"/>
    <n v="211"/>
  </r>
  <r>
    <n v="940"/>
    <x v="41"/>
    <n v="1"/>
    <n v="2011"/>
    <n v="2"/>
    <n v="0"/>
    <s v="True"/>
    <x v="6"/>
    <n v="1"/>
    <n v="0.28000000000000003"/>
    <n v="0.31819999999999998"/>
    <n v="0.28000000000000003"/>
    <n v="0"/>
    <n v="9"/>
    <n v="165"/>
    <n v="174"/>
  </r>
  <r>
    <n v="941"/>
    <x v="41"/>
    <n v="1"/>
    <n v="2011"/>
    <n v="2"/>
    <n v="0"/>
    <s v="True"/>
    <x v="6"/>
    <n v="1"/>
    <n v="0.26"/>
    <n v="0.30299999999999999"/>
    <n v="0.33"/>
    <n v="0"/>
    <n v="7"/>
    <n v="94"/>
    <n v="101"/>
  </r>
  <r>
    <n v="942"/>
    <x v="41"/>
    <n v="1"/>
    <n v="2011"/>
    <n v="2"/>
    <n v="0"/>
    <s v="True"/>
    <x v="6"/>
    <n v="1"/>
    <n v="0.22"/>
    <n v="0.2273"/>
    <n v="0.55000000000000004"/>
    <n v="0.1343"/>
    <n v="2"/>
    <n v="61"/>
    <n v="63"/>
  </r>
  <r>
    <n v="943"/>
    <x v="41"/>
    <n v="1"/>
    <n v="2011"/>
    <n v="2"/>
    <n v="0"/>
    <s v="True"/>
    <x v="6"/>
    <n v="1"/>
    <n v="0.2"/>
    <n v="0.21210000000000001"/>
    <n v="0.59"/>
    <n v="0.1343"/>
    <n v="1"/>
    <n v="46"/>
    <n v="47"/>
  </r>
  <r>
    <n v="944"/>
    <x v="41"/>
    <n v="1"/>
    <n v="2011"/>
    <n v="2"/>
    <n v="0"/>
    <s v="True"/>
    <x v="6"/>
    <n v="1"/>
    <n v="0.2"/>
    <n v="0.2273"/>
    <n v="0.64"/>
    <n v="8.9599999999999999E-2"/>
    <n v="2"/>
    <n v="41"/>
    <n v="43"/>
  </r>
  <r>
    <n v="945"/>
    <x v="41"/>
    <n v="1"/>
    <n v="2011"/>
    <n v="2"/>
    <n v="0"/>
    <s v="True"/>
    <x v="6"/>
    <n v="1"/>
    <n v="0.18"/>
    <n v="0.2424"/>
    <n v="0.69"/>
    <n v="0"/>
    <n v="5"/>
    <n v="48"/>
    <n v="53"/>
  </r>
  <r>
    <n v="946"/>
    <x v="42"/>
    <n v="1"/>
    <n v="2011"/>
    <n v="2"/>
    <n v="0"/>
    <s v="False"/>
    <x v="0"/>
    <n v="1"/>
    <n v="0.16"/>
    <n v="0.19700000000000001"/>
    <n v="0.69"/>
    <n v="8.9599999999999999E-2"/>
    <n v="3"/>
    <n v="27"/>
    <n v="30"/>
  </r>
  <r>
    <n v="947"/>
    <x v="42"/>
    <n v="1"/>
    <n v="2011"/>
    <n v="2"/>
    <n v="0"/>
    <s v="False"/>
    <x v="0"/>
    <n v="1"/>
    <n v="0.14000000000000001"/>
    <n v="0.21210000000000001"/>
    <n v="0.86"/>
    <n v="0"/>
    <n v="2"/>
    <n v="22"/>
    <n v="24"/>
  </r>
  <r>
    <n v="948"/>
    <x v="42"/>
    <n v="1"/>
    <n v="2011"/>
    <n v="2"/>
    <n v="0"/>
    <s v="False"/>
    <x v="0"/>
    <n v="1"/>
    <n v="0.14000000000000001"/>
    <n v="0.21210000000000001"/>
    <n v="0.8"/>
    <n v="0"/>
    <n v="2"/>
    <n v="13"/>
    <n v="15"/>
  </r>
  <r>
    <n v="949"/>
    <x v="42"/>
    <n v="1"/>
    <n v="2011"/>
    <n v="2"/>
    <n v="0"/>
    <s v="False"/>
    <x v="0"/>
    <n v="1"/>
    <n v="0.12"/>
    <n v="0.19700000000000001"/>
    <n v="0.8"/>
    <n v="0"/>
    <n v="3"/>
    <n v="7"/>
    <n v="10"/>
  </r>
  <r>
    <n v="950"/>
    <x v="42"/>
    <n v="1"/>
    <n v="2011"/>
    <n v="2"/>
    <n v="0"/>
    <s v="False"/>
    <x v="0"/>
    <n v="1"/>
    <n v="0.12"/>
    <n v="0.16669999999999999"/>
    <n v="0.74"/>
    <n v="8.9599999999999999E-2"/>
    <n v="0"/>
    <n v="4"/>
    <n v="4"/>
  </r>
  <r>
    <n v="951"/>
    <x v="42"/>
    <n v="1"/>
    <n v="2011"/>
    <n v="2"/>
    <n v="0"/>
    <s v="False"/>
    <x v="0"/>
    <n v="1"/>
    <n v="0.12"/>
    <n v="0.16669999999999999"/>
    <n v="0.74"/>
    <n v="8.9599999999999999E-2"/>
    <n v="0"/>
    <n v="1"/>
    <n v="1"/>
  </r>
  <r>
    <n v="952"/>
    <x v="42"/>
    <n v="1"/>
    <n v="2011"/>
    <n v="2"/>
    <n v="0"/>
    <s v="False"/>
    <x v="0"/>
    <n v="1"/>
    <n v="0.12"/>
    <n v="0.13639999999999999"/>
    <n v="0.93"/>
    <n v="0.19400000000000001"/>
    <n v="1"/>
    <n v="1"/>
    <n v="2"/>
  </r>
  <r>
    <n v="953"/>
    <x v="42"/>
    <n v="1"/>
    <n v="2011"/>
    <n v="2"/>
    <n v="0"/>
    <s v="False"/>
    <x v="0"/>
    <n v="1"/>
    <n v="0.12"/>
    <n v="0.1515"/>
    <n v="0.8"/>
    <n v="0.1045"/>
    <n v="2"/>
    <n v="9"/>
    <n v="11"/>
  </r>
  <r>
    <n v="954"/>
    <x v="42"/>
    <n v="1"/>
    <n v="2011"/>
    <n v="2"/>
    <n v="0"/>
    <s v="False"/>
    <x v="0"/>
    <n v="1"/>
    <n v="0.14000000000000001"/>
    <n v="0.1515"/>
    <n v="0.86"/>
    <n v="0.1343"/>
    <n v="2"/>
    <n v="28"/>
    <n v="30"/>
  </r>
  <r>
    <n v="955"/>
    <x v="42"/>
    <n v="1"/>
    <n v="2011"/>
    <n v="2"/>
    <n v="0"/>
    <s v="False"/>
    <x v="0"/>
    <n v="1"/>
    <n v="0.16"/>
    <n v="0.18179999999999999"/>
    <n v="0.64"/>
    <n v="0.1343"/>
    <n v="5"/>
    <n v="38"/>
    <n v="43"/>
  </r>
  <r>
    <n v="956"/>
    <x v="42"/>
    <n v="1"/>
    <n v="2011"/>
    <n v="2"/>
    <n v="0"/>
    <s v="False"/>
    <x v="0"/>
    <n v="1"/>
    <n v="0.22"/>
    <n v="0.21210000000000001"/>
    <n v="0.41"/>
    <n v="0.25369999999999998"/>
    <n v="13"/>
    <n v="71"/>
    <n v="84"/>
  </r>
  <r>
    <n v="957"/>
    <x v="42"/>
    <n v="1"/>
    <n v="2011"/>
    <n v="2"/>
    <n v="0"/>
    <s v="False"/>
    <x v="0"/>
    <n v="1"/>
    <n v="0.3"/>
    <n v="0.2727"/>
    <n v="0.28000000000000003"/>
    <n v="0.32840000000000003"/>
    <n v="30"/>
    <n v="84"/>
    <n v="114"/>
  </r>
  <r>
    <n v="958"/>
    <x v="42"/>
    <n v="1"/>
    <n v="2011"/>
    <n v="2"/>
    <n v="0"/>
    <s v="False"/>
    <x v="0"/>
    <n v="1"/>
    <n v="0.3"/>
    <n v="0.2727"/>
    <n v="0.39"/>
    <n v="0.4627"/>
    <n v="27"/>
    <n v="93"/>
    <n v="120"/>
  </r>
  <r>
    <n v="959"/>
    <x v="42"/>
    <n v="1"/>
    <n v="2011"/>
    <n v="2"/>
    <n v="0"/>
    <s v="False"/>
    <x v="0"/>
    <n v="1"/>
    <n v="0.3"/>
    <n v="0.2727"/>
    <n v="0.39"/>
    <n v="0.41789999999999999"/>
    <n v="32"/>
    <n v="103"/>
    <n v="135"/>
  </r>
  <r>
    <n v="960"/>
    <x v="42"/>
    <n v="1"/>
    <n v="2011"/>
    <n v="2"/>
    <n v="0"/>
    <s v="False"/>
    <x v="0"/>
    <n v="1"/>
    <n v="0.34"/>
    <n v="0.31819999999999998"/>
    <n v="0.31"/>
    <n v="0.28360000000000002"/>
    <n v="30"/>
    <n v="90"/>
    <n v="120"/>
  </r>
  <r>
    <n v="961"/>
    <x v="42"/>
    <n v="1"/>
    <n v="2011"/>
    <n v="2"/>
    <n v="0"/>
    <s v="False"/>
    <x v="0"/>
    <n v="1"/>
    <n v="0.34"/>
    <n v="0.30299999999999999"/>
    <n v="0.28999999999999998"/>
    <n v="0.41789999999999999"/>
    <n v="47"/>
    <n v="127"/>
    <n v="174"/>
  </r>
  <r>
    <n v="962"/>
    <x v="42"/>
    <n v="1"/>
    <n v="2011"/>
    <n v="2"/>
    <n v="0"/>
    <s v="False"/>
    <x v="0"/>
    <n v="1"/>
    <n v="0.34"/>
    <n v="0.30299999999999999"/>
    <n v="0.28999999999999998"/>
    <n v="0.41789999999999999"/>
    <n v="42"/>
    <n v="103"/>
    <n v="145"/>
  </r>
  <r>
    <n v="963"/>
    <x v="42"/>
    <n v="1"/>
    <n v="2011"/>
    <n v="2"/>
    <n v="0"/>
    <s v="False"/>
    <x v="0"/>
    <n v="1"/>
    <n v="0.32"/>
    <n v="0.28789999999999999"/>
    <n v="0.31"/>
    <n v="0.52239999999999998"/>
    <n v="24"/>
    <n v="113"/>
    <n v="137"/>
  </r>
  <r>
    <n v="964"/>
    <x v="42"/>
    <n v="1"/>
    <n v="2011"/>
    <n v="2"/>
    <n v="0"/>
    <s v="False"/>
    <x v="0"/>
    <n v="1"/>
    <n v="0.28000000000000003"/>
    <n v="0.2576"/>
    <n v="0.38"/>
    <n v="0.32840000000000003"/>
    <n v="4"/>
    <n v="60"/>
    <n v="64"/>
  </r>
  <r>
    <n v="965"/>
    <x v="42"/>
    <n v="1"/>
    <n v="2011"/>
    <n v="2"/>
    <n v="0"/>
    <s v="False"/>
    <x v="0"/>
    <n v="1"/>
    <n v="0.28000000000000003"/>
    <n v="0.2727"/>
    <n v="0.38"/>
    <n v="0.16420000000000001"/>
    <n v="2"/>
    <n v="39"/>
    <n v="41"/>
  </r>
  <r>
    <n v="966"/>
    <x v="42"/>
    <n v="1"/>
    <n v="2011"/>
    <n v="2"/>
    <n v="0"/>
    <s v="False"/>
    <x v="0"/>
    <n v="1"/>
    <n v="0.26"/>
    <n v="0.2576"/>
    <n v="0.41"/>
    <n v="0.22389999999999999"/>
    <n v="1"/>
    <n v="39"/>
    <n v="40"/>
  </r>
  <r>
    <n v="967"/>
    <x v="42"/>
    <n v="1"/>
    <n v="2011"/>
    <n v="2"/>
    <n v="0"/>
    <s v="False"/>
    <x v="0"/>
    <n v="1"/>
    <n v="0.26"/>
    <n v="0.30299999999999999"/>
    <n v="0.41"/>
    <n v="0"/>
    <n v="9"/>
    <n v="42"/>
    <n v="51"/>
  </r>
  <r>
    <n v="968"/>
    <x v="42"/>
    <n v="1"/>
    <n v="2011"/>
    <n v="2"/>
    <n v="0"/>
    <s v="False"/>
    <x v="0"/>
    <n v="1"/>
    <n v="0.24"/>
    <n v="0.2576"/>
    <n v="0.44"/>
    <n v="8.9599999999999999E-2"/>
    <n v="6"/>
    <n v="39"/>
    <n v="45"/>
  </r>
  <r>
    <n v="969"/>
    <x v="42"/>
    <n v="1"/>
    <n v="2011"/>
    <n v="2"/>
    <n v="0"/>
    <s v="False"/>
    <x v="0"/>
    <n v="1"/>
    <n v="0.22"/>
    <n v="0.2273"/>
    <n v="0.51"/>
    <n v="0.1343"/>
    <n v="1"/>
    <n v="31"/>
    <n v="32"/>
  </r>
  <r>
    <n v="970"/>
    <x v="43"/>
    <n v="1"/>
    <n v="2011"/>
    <n v="2"/>
    <n v="0"/>
    <s v="False"/>
    <x v="1"/>
    <n v="1"/>
    <n v="0.2"/>
    <n v="0.2273"/>
    <n v="0.64"/>
    <n v="0.1045"/>
    <n v="5"/>
    <n v="34"/>
    <n v="39"/>
  </r>
  <r>
    <n v="971"/>
    <x v="43"/>
    <n v="1"/>
    <n v="2011"/>
    <n v="2"/>
    <n v="0"/>
    <s v="False"/>
    <x v="1"/>
    <n v="1"/>
    <n v="0.2"/>
    <n v="0.2273"/>
    <n v="0.59"/>
    <n v="8.9599999999999999E-2"/>
    <n v="1"/>
    <n v="23"/>
    <n v="24"/>
  </r>
  <r>
    <n v="972"/>
    <x v="43"/>
    <n v="1"/>
    <n v="2011"/>
    <n v="2"/>
    <n v="0"/>
    <s v="False"/>
    <x v="1"/>
    <n v="2"/>
    <n v="0.2"/>
    <n v="0.2273"/>
    <n v="0.75"/>
    <n v="8.9599999999999999E-2"/>
    <n v="1"/>
    <n v="19"/>
    <n v="20"/>
  </r>
  <r>
    <n v="973"/>
    <x v="43"/>
    <n v="1"/>
    <n v="2011"/>
    <n v="2"/>
    <n v="0"/>
    <s v="False"/>
    <x v="1"/>
    <n v="2"/>
    <n v="0.2"/>
    <n v="0.2273"/>
    <n v="0.69"/>
    <n v="0.1045"/>
    <n v="4"/>
    <n v="8"/>
    <n v="12"/>
  </r>
  <r>
    <n v="974"/>
    <x v="43"/>
    <n v="1"/>
    <n v="2011"/>
    <n v="2"/>
    <n v="0"/>
    <s v="False"/>
    <x v="1"/>
    <n v="2"/>
    <n v="0.2"/>
    <n v="0.21210000000000001"/>
    <n v="0.69"/>
    <n v="0.16420000000000001"/>
    <n v="0"/>
    <n v="2"/>
    <n v="2"/>
  </r>
  <r>
    <n v="975"/>
    <x v="43"/>
    <n v="1"/>
    <n v="2011"/>
    <n v="2"/>
    <n v="0"/>
    <s v="False"/>
    <x v="1"/>
    <n v="2"/>
    <n v="0.2"/>
    <n v="0.21210000000000001"/>
    <n v="0.69"/>
    <n v="0.1343"/>
    <n v="2"/>
    <n v="3"/>
    <n v="5"/>
  </r>
  <r>
    <n v="976"/>
    <x v="43"/>
    <n v="1"/>
    <n v="2011"/>
    <n v="2"/>
    <n v="0"/>
    <s v="False"/>
    <x v="1"/>
    <n v="2"/>
    <n v="0.22"/>
    <n v="0.2727"/>
    <n v="0.55000000000000004"/>
    <n v="0"/>
    <n v="0"/>
    <n v="3"/>
    <n v="3"/>
  </r>
  <r>
    <n v="977"/>
    <x v="43"/>
    <n v="1"/>
    <n v="2011"/>
    <n v="2"/>
    <n v="0"/>
    <s v="False"/>
    <x v="1"/>
    <n v="2"/>
    <n v="0.22"/>
    <n v="0.2273"/>
    <n v="0.64"/>
    <n v="0.19400000000000001"/>
    <n v="1"/>
    <n v="11"/>
    <n v="12"/>
  </r>
  <r>
    <n v="978"/>
    <x v="43"/>
    <n v="1"/>
    <n v="2011"/>
    <n v="2"/>
    <n v="0"/>
    <s v="False"/>
    <x v="1"/>
    <n v="2"/>
    <n v="0.24"/>
    <n v="0.2273"/>
    <n v="0.6"/>
    <n v="0.22389999999999999"/>
    <n v="12"/>
    <n v="35"/>
    <n v="47"/>
  </r>
  <r>
    <n v="979"/>
    <x v="43"/>
    <n v="1"/>
    <n v="2011"/>
    <n v="2"/>
    <n v="0"/>
    <s v="False"/>
    <x v="1"/>
    <n v="1"/>
    <n v="0.3"/>
    <n v="0.2727"/>
    <n v="0.45"/>
    <n v="0.32840000000000003"/>
    <n v="19"/>
    <n v="86"/>
    <n v="105"/>
  </r>
  <r>
    <n v="980"/>
    <x v="43"/>
    <n v="1"/>
    <n v="2011"/>
    <n v="2"/>
    <n v="0"/>
    <s v="False"/>
    <x v="1"/>
    <n v="1"/>
    <n v="0.32"/>
    <n v="0.28789999999999999"/>
    <n v="0.39"/>
    <n v="0.44779999999999998"/>
    <n v="26"/>
    <n v="86"/>
    <n v="112"/>
  </r>
  <r>
    <n v="981"/>
    <x v="43"/>
    <n v="1"/>
    <n v="2011"/>
    <n v="2"/>
    <n v="0"/>
    <s v="False"/>
    <x v="1"/>
    <n v="1"/>
    <n v="0.36"/>
    <n v="0.31819999999999998"/>
    <n v="0.32"/>
    <n v="0.4627"/>
    <n v="58"/>
    <n v="94"/>
    <n v="152"/>
  </r>
  <r>
    <n v="982"/>
    <x v="43"/>
    <n v="1"/>
    <n v="2011"/>
    <n v="2"/>
    <n v="0"/>
    <s v="False"/>
    <x v="1"/>
    <n v="1"/>
    <n v="0.38"/>
    <n v="0.39389999999999997"/>
    <n v="0.28999999999999998"/>
    <n v="0.35820000000000002"/>
    <n v="62"/>
    <n v="92"/>
    <n v="154"/>
  </r>
  <r>
    <n v="983"/>
    <x v="43"/>
    <n v="1"/>
    <n v="2011"/>
    <n v="2"/>
    <n v="0"/>
    <s v="False"/>
    <x v="1"/>
    <n v="2"/>
    <n v="0.4"/>
    <n v="0.40910000000000002"/>
    <n v="0.3"/>
    <n v="0.41789999999999999"/>
    <n v="51"/>
    <n v="110"/>
    <n v="161"/>
  </r>
  <r>
    <n v="984"/>
    <x v="43"/>
    <n v="1"/>
    <n v="2011"/>
    <n v="2"/>
    <n v="0"/>
    <s v="False"/>
    <x v="1"/>
    <n v="2"/>
    <n v="0.4"/>
    <n v="0.40910000000000002"/>
    <n v="0.3"/>
    <n v="0.29849999999999999"/>
    <n v="40"/>
    <n v="122"/>
    <n v="162"/>
  </r>
  <r>
    <n v="985"/>
    <x v="43"/>
    <n v="1"/>
    <n v="2011"/>
    <n v="2"/>
    <n v="0"/>
    <s v="False"/>
    <x v="1"/>
    <n v="2"/>
    <n v="0.42"/>
    <n v="0.42420000000000002"/>
    <n v="0.28000000000000003"/>
    <n v="0.32840000000000003"/>
    <n v="28"/>
    <n v="106"/>
    <n v="134"/>
  </r>
  <r>
    <n v="986"/>
    <x v="43"/>
    <n v="1"/>
    <n v="2011"/>
    <n v="2"/>
    <n v="0"/>
    <s v="False"/>
    <x v="1"/>
    <n v="1"/>
    <n v="0.42"/>
    <n v="0.42420000000000002"/>
    <n v="0.28000000000000003"/>
    <n v="0.32840000000000003"/>
    <n v="30"/>
    <n v="95"/>
    <n v="125"/>
  </r>
  <r>
    <n v="987"/>
    <x v="43"/>
    <n v="1"/>
    <n v="2011"/>
    <n v="2"/>
    <n v="0"/>
    <s v="False"/>
    <x v="1"/>
    <n v="1"/>
    <n v="0.4"/>
    <n v="0.40910000000000002"/>
    <n v="0.32"/>
    <n v="0.29849999999999999"/>
    <n v="17"/>
    <n v="78"/>
    <n v="95"/>
  </r>
  <r>
    <n v="988"/>
    <x v="43"/>
    <n v="1"/>
    <n v="2011"/>
    <n v="2"/>
    <n v="0"/>
    <s v="False"/>
    <x v="1"/>
    <n v="1"/>
    <n v="0.4"/>
    <n v="0.40910000000000002"/>
    <n v="0.35"/>
    <n v="0.28360000000000002"/>
    <n v="11"/>
    <n v="50"/>
    <n v="61"/>
  </r>
  <r>
    <n v="989"/>
    <x v="43"/>
    <n v="1"/>
    <n v="2011"/>
    <n v="2"/>
    <n v="0"/>
    <s v="False"/>
    <x v="1"/>
    <n v="1"/>
    <n v="0.4"/>
    <n v="0.40910000000000002"/>
    <n v="0.35"/>
    <n v="0.32840000000000003"/>
    <n v="15"/>
    <n v="32"/>
    <n v="47"/>
  </r>
  <r>
    <n v="990"/>
    <x v="43"/>
    <n v="1"/>
    <n v="2011"/>
    <n v="2"/>
    <n v="0"/>
    <s v="False"/>
    <x v="1"/>
    <n v="1"/>
    <n v="0.4"/>
    <n v="0.40910000000000002"/>
    <n v="0.35"/>
    <n v="0.35820000000000002"/>
    <n v="6"/>
    <n v="45"/>
    <n v="51"/>
  </r>
  <r>
    <n v="991"/>
    <x v="43"/>
    <n v="1"/>
    <n v="2011"/>
    <n v="2"/>
    <n v="0"/>
    <s v="False"/>
    <x v="1"/>
    <n v="1"/>
    <n v="0.4"/>
    <n v="0.40910000000000002"/>
    <n v="0.35"/>
    <n v="0.29849999999999999"/>
    <n v="5"/>
    <n v="31"/>
    <n v="36"/>
  </r>
  <r>
    <n v="992"/>
    <x v="43"/>
    <n v="1"/>
    <n v="2011"/>
    <n v="2"/>
    <n v="0"/>
    <s v="False"/>
    <x v="1"/>
    <n v="1"/>
    <n v="0.4"/>
    <n v="0.40910000000000002"/>
    <n v="0.35"/>
    <n v="0.35820000000000002"/>
    <n v="3"/>
    <n v="27"/>
    <n v="30"/>
  </r>
  <r>
    <n v="993"/>
    <x v="44"/>
    <n v="1"/>
    <n v="2011"/>
    <n v="2"/>
    <n v="0"/>
    <s v="False"/>
    <x v="2"/>
    <n v="1"/>
    <n v="0.38"/>
    <n v="0.39389999999999997"/>
    <n v="0.37"/>
    <n v="0.35820000000000002"/>
    <n v="3"/>
    <n v="8"/>
    <n v="11"/>
  </r>
  <r>
    <n v="994"/>
    <x v="44"/>
    <n v="1"/>
    <n v="2011"/>
    <n v="2"/>
    <n v="0"/>
    <s v="False"/>
    <x v="2"/>
    <n v="1"/>
    <n v="0.38"/>
    <n v="0.39389999999999997"/>
    <n v="0.37"/>
    <n v="0.35820000000000002"/>
    <n v="1"/>
    <n v="6"/>
    <n v="7"/>
  </r>
  <r>
    <n v="995"/>
    <x v="44"/>
    <n v="1"/>
    <n v="2011"/>
    <n v="2"/>
    <n v="0"/>
    <s v="False"/>
    <x v="2"/>
    <n v="1"/>
    <n v="0.36"/>
    <n v="0.33329999999999999"/>
    <n v="0.4"/>
    <n v="0.29849999999999999"/>
    <n v="0"/>
    <n v="2"/>
    <n v="2"/>
  </r>
  <r>
    <n v="996"/>
    <x v="44"/>
    <n v="1"/>
    <n v="2011"/>
    <n v="2"/>
    <n v="0"/>
    <s v="False"/>
    <x v="2"/>
    <n v="1"/>
    <n v="0.34"/>
    <n v="0.31819999999999998"/>
    <n v="0.46"/>
    <n v="0.22389999999999999"/>
    <n v="1"/>
    <n v="1"/>
    <n v="2"/>
  </r>
  <r>
    <n v="997"/>
    <x v="44"/>
    <n v="1"/>
    <n v="2011"/>
    <n v="2"/>
    <n v="0"/>
    <s v="False"/>
    <x v="2"/>
    <n v="1"/>
    <n v="0.32"/>
    <n v="0.30299999999999999"/>
    <n v="0.53"/>
    <n v="0.28360000000000002"/>
    <n v="0"/>
    <n v="2"/>
    <n v="2"/>
  </r>
  <r>
    <n v="998"/>
    <x v="44"/>
    <n v="1"/>
    <n v="2011"/>
    <n v="2"/>
    <n v="0"/>
    <s v="False"/>
    <x v="2"/>
    <n v="1"/>
    <n v="0.32"/>
    <n v="0.30299999999999999"/>
    <n v="0.53"/>
    <n v="0.28360000000000002"/>
    <n v="0"/>
    <n v="3"/>
    <n v="3"/>
  </r>
  <r>
    <n v="999"/>
    <x v="44"/>
    <n v="1"/>
    <n v="2011"/>
    <n v="2"/>
    <n v="0"/>
    <s v="False"/>
    <x v="2"/>
    <n v="1"/>
    <n v="0.34"/>
    <n v="0.30299999999999999"/>
    <n v="0.46"/>
    <n v="0.29849999999999999"/>
    <n v="1"/>
    <n v="25"/>
    <n v="26"/>
  </r>
  <r>
    <n v="1000"/>
    <x v="44"/>
    <n v="1"/>
    <n v="2011"/>
    <n v="2"/>
    <n v="0"/>
    <s v="False"/>
    <x v="2"/>
    <n v="1"/>
    <n v="0.34"/>
    <n v="0.30299999999999999"/>
    <n v="0.46"/>
    <n v="0.29849999999999999"/>
    <n v="2"/>
    <n v="96"/>
    <n v="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9">
  <r>
    <n v="1"/>
    <x v="0"/>
    <n v="1"/>
    <n v="2011"/>
    <x v="0"/>
    <n v="0"/>
    <x v="0"/>
    <x v="0"/>
    <x v="0"/>
    <n v="0.24"/>
    <n v="0.28789999999999999"/>
    <n v="0.81"/>
    <n v="0"/>
    <n v="3"/>
    <n v="13"/>
    <n v="16"/>
    <n v="24"/>
  </r>
  <r>
    <n v="2"/>
    <x v="0"/>
    <n v="1"/>
    <n v="2011"/>
    <x v="0"/>
    <n v="0"/>
    <x v="0"/>
    <x v="0"/>
    <x v="0"/>
    <n v="0.22"/>
    <n v="0.2727"/>
    <n v="0.8"/>
    <n v="0"/>
    <n v="8"/>
    <n v="32"/>
    <n v="40"/>
    <m/>
  </r>
  <r>
    <n v="3"/>
    <x v="0"/>
    <n v="1"/>
    <n v="2011"/>
    <x v="0"/>
    <n v="0"/>
    <x v="0"/>
    <x v="0"/>
    <x v="0"/>
    <n v="0.22"/>
    <n v="0.2727"/>
    <n v="0.8"/>
    <n v="0"/>
    <n v="5"/>
    <n v="27"/>
    <n v="32"/>
    <s v="Left"/>
  </r>
  <r>
    <n v="4"/>
    <x v="0"/>
    <n v="1"/>
    <n v="2011"/>
    <x v="0"/>
    <n v="0"/>
    <x v="0"/>
    <x v="0"/>
    <x v="0"/>
    <n v="0.24"/>
    <n v="0.28789999999999999"/>
    <n v="0.75"/>
    <n v="0"/>
    <n v="3"/>
    <n v="10"/>
    <n v="13"/>
    <s v="Fa"/>
  </r>
  <r>
    <n v="5"/>
    <x v="0"/>
    <n v="1"/>
    <n v="2011"/>
    <x v="0"/>
    <n v="0"/>
    <x v="0"/>
    <x v="0"/>
    <x v="0"/>
    <n v="0.24"/>
    <n v="0.28789999999999999"/>
    <n v="0.75"/>
    <n v="0"/>
    <n v="0"/>
    <n v="1"/>
    <n v="1"/>
    <s v="Fa"/>
  </r>
  <r>
    <n v="6"/>
    <x v="0"/>
    <n v="1"/>
    <n v="2011"/>
    <x v="0"/>
    <n v="0"/>
    <x v="0"/>
    <x v="0"/>
    <x v="1"/>
    <n v="0.24"/>
    <n v="0.2576"/>
    <n v="0.75"/>
    <n v="8.9599999999999999E-2"/>
    <n v="0"/>
    <n v="1"/>
    <n v="1"/>
    <s v="Fa"/>
  </r>
  <r>
    <n v="7"/>
    <x v="0"/>
    <n v="1"/>
    <n v="2011"/>
    <x v="0"/>
    <n v="0"/>
    <x v="0"/>
    <x v="0"/>
    <x v="0"/>
    <n v="0.22"/>
    <n v="0.2727"/>
    <n v="0.8"/>
    <n v="0"/>
    <n v="2"/>
    <n v="0"/>
    <n v="2"/>
    <s v="Fa"/>
  </r>
  <r>
    <n v="8"/>
    <x v="0"/>
    <n v="1"/>
    <n v="2011"/>
    <x v="0"/>
    <n v="0"/>
    <x v="0"/>
    <x v="0"/>
    <x v="0"/>
    <n v="0.2"/>
    <n v="0.2576"/>
    <n v="0.86"/>
    <n v="0"/>
    <n v="1"/>
    <n v="2"/>
    <n v="3"/>
    <m/>
  </r>
  <r>
    <n v="9"/>
    <x v="0"/>
    <n v="1"/>
    <n v="2011"/>
    <x v="0"/>
    <n v="0"/>
    <x v="0"/>
    <x v="0"/>
    <x v="0"/>
    <n v="0.24"/>
    <n v="0"/>
    <n v="0.75"/>
    <n v="0"/>
    <n v="1"/>
    <n v="7"/>
    <n v="8"/>
    <m/>
  </r>
  <r>
    <n v="10"/>
    <x v="0"/>
    <n v="1"/>
    <n v="2011"/>
    <x v="0"/>
    <n v="0"/>
    <x v="0"/>
    <x v="0"/>
    <x v="0"/>
    <n v="0.32"/>
    <n v="0.34849999999999998"/>
    <n v="0.76"/>
    <n v="0"/>
    <n v="8"/>
    <n v="6"/>
    <n v="14"/>
    <s v="Mid"/>
  </r>
  <r>
    <n v="11"/>
    <x v="0"/>
    <n v="1"/>
    <n v="2011"/>
    <x v="0"/>
    <n v="0"/>
    <x v="0"/>
    <x v="0"/>
    <x v="0"/>
    <n v="0.38"/>
    <n v="0.39389999999999997"/>
    <n v="0.76"/>
    <n v="0.25369999999999998"/>
    <n v="12"/>
    <n v="24"/>
    <n v="36"/>
    <s v="al"/>
  </r>
  <r>
    <n v="12"/>
    <x v="0"/>
    <n v="1"/>
    <n v="2011"/>
    <x v="0"/>
    <n v="0"/>
    <x v="0"/>
    <x v="0"/>
    <x v="0"/>
    <n v="0.36"/>
    <n v="0.33329999999999999"/>
    <n v="0.81"/>
    <n v="0.28360000000000002"/>
    <n v="26"/>
    <n v="30"/>
    <n v="56"/>
    <s v="al"/>
  </r>
  <r>
    <n v="13"/>
    <x v="0"/>
    <n v="1"/>
    <n v="2011"/>
    <x v="0"/>
    <n v="0"/>
    <x v="0"/>
    <x v="0"/>
    <x v="0"/>
    <n v="0.42"/>
    <n v="0.42420000000000002"/>
    <n v="0.77"/>
    <n v="0.28360000000000002"/>
    <n v="29"/>
    <n v="55"/>
    <n v="84"/>
    <s v="al"/>
  </r>
  <r>
    <n v="14"/>
    <x v="0"/>
    <n v="1"/>
    <n v="2011"/>
    <x v="0"/>
    <n v="0"/>
    <x v="0"/>
    <x v="0"/>
    <x v="1"/>
    <n v="0.46"/>
    <n v="0.45450000000000002"/>
    <n v="0.72"/>
    <n v="0.29849999999999999"/>
    <n v="47"/>
    <n v="47"/>
    <n v="94"/>
    <s v="al"/>
  </r>
  <r>
    <n v="15"/>
    <x v="0"/>
    <n v="1"/>
    <n v="2011"/>
    <x v="0"/>
    <n v="0"/>
    <x v="0"/>
    <x v="0"/>
    <x v="1"/>
    <n v="0.46"/>
    <n v="0.45450000000000002"/>
    <n v="0.72"/>
    <n v="0.28360000000000002"/>
    <n v="35"/>
    <n v="71"/>
    <n v="106"/>
    <s v="al"/>
  </r>
  <r>
    <n v="16"/>
    <x v="0"/>
    <n v="1"/>
    <n v="2011"/>
    <x v="0"/>
    <n v="0"/>
    <x v="0"/>
    <x v="0"/>
    <x v="1"/>
    <n v="0.44"/>
    <n v="0.43940000000000001"/>
    <n v="0.77"/>
    <n v="0.29849999999999999"/>
    <n v="40"/>
    <n v="70"/>
    <n v="110"/>
    <s v="al"/>
  </r>
  <r>
    <n v="17"/>
    <x v="0"/>
    <n v="1"/>
    <n v="2011"/>
    <x v="0"/>
    <n v="0"/>
    <x v="0"/>
    <x v="0"/>
    <x v="1"/>
    <n v="0.42"/>
    <n v="0.42420000000000002"/>
    <n v="0.82"/>
    <n v="0.29849999999999999"/>
    <n v="41"/>
    <n v="52"/>
    <n v="93"/>
    <m/>
  </r>
  <r>
    <n v="18"/>
    <x v="0"/>
    <n v="1"/>
    <n v="2011"/>
    <x v="0"/>
    <n v="0"/>
    <x v="0"/>
    <x v="0"/>
    <x v="1"/>
    <n v="0.44"/>
    <n v="0"/>
    <n v="0.82"/>
    <n v="0.28360000000000002"/>
    <n v="15"/>
    <n v="52"/>
    <n v="67"/>
    <m/>
  </r>
  <r>
    <n v="19"/>
    <x v="0"/>
    <n v="1"/>
    <n v="2011"/>
    <x v="0"/>
    <n v="0"/>
    <x v="0"/>
    <x v="0"/>
    <x v="2"/>
    <n v="0.42"/>
    <n v="0.42420000000000002"/>
    <n v="0.88"/>
    <n v="0.25369999999999998"/>
    <n v="9"/>
    <n v="26"/>
    <n v="35"/>
    <m/>
  </r>
  <r>
    <n v="20"/>
    <x v="0"/>
    <n v="1"/>
    <n v="2011"/>
    <x v="0"/>
    <n v="0"/>
    <x v="0"/>
    <x v="0"/>
    <x v="2"/>
    <n v="0.42"/>
    <n v="0.42420000000000002"/>
    <n v="0.88"/>
    <n v="0.25369999999999998"/>
    <n v="6"/>
    <n v="31"/>
    <n v="37"/>
    <s v="Right"/>
  </r>
  <r>
    <n v="21"/>
    <x v="0"/>
    <n v="1"/>
    <n v="2011"/>
    <x v="0"/>
    <n v="0"/>
    <x v="0"/>
    <x v="0"/>
    <x v="1"/>
    <n v="0.4"/>
    <n v="0.40910000000000002"/>
    <n v="0.87"/>
    <n v="0.25369999999999998"/>
    <n v="11"/>
    <n v="25"/>
    <n v="36"/>
    <s v="lse"/>
  </r>
  <r>
    <n v="22"/>
    <x v="0"/>
    <n v="1"/>
    <n v="2011"/>
    <x v="0"/>
    <n v="0"/>
    <x v="0"/>
    <x v="0"/>
    <x v="1"/>
    <n v="0.4"/>
    <n v="0.40910000000000002"/>
    <n v="0.87"/>
    <n v="0.19400000000000001"/>
    <n v="3"/>
    <n v="31"/>
    <n v="34"/>
    <s v="lse"/>
  </r>
  <r>
    <n v="23"/>
    <x v="0"/>
    <n v="1"/>
    <n v="2011"/>
    <x v="0"/>
    <n v="0"/>
    <x v="0"/>
    <x v="0"/>
    <x v="1"/>
    <n v="0.4"/>
    <n v="0.40910000000000002"/>
    <n v="0.94"/>
    <n v="0.22389999999999999"/>
    <n v="11"/>
    <n v="17"/>
    <n v="28"/>
    <s v="lse"/>
  </r>
  <r>
    <n v="24"/>
    <x v="0"/>
    <n v="1"/>
    <n v="2011"/>
    <x v="0"/>
    <n v="0"/>
    <x v="0"/>
    <x v="0"/>
    <x v="1"/>
    <n v="0.46"/>
    <n v="0"/>
    <n v="0.88"/>
    <n v="0.29849999999999999"/>
    <n v="15"/>
    <n v="24"/>
    <n v="39"/>
    <s v="lse"/>
  </r>
  <r>
    <n v="25"/>
    <x v="1"/>
    <n v="1"/>
    <n v="2011"/>
    <x v="0"/>
    <n v="0"/>
    <x v="0"/>
    <x v="1"/>
    <x v="1"/>
    <n v="0.46"/>
    <n v="0.45450000000000002"/>
    <n v="0.88"/>
    <n v="0.29849999999999999"/>
    <n v="4"/>
    <n v="13"/>
    <n v="17"/>
    <m/>
  </r>
  <r>
    <n v="26"/>
    <x v="1"/>
    <n v="1"/>
    <n v="2011"/>
    <x v="0"/>
    <n v="0"/>
    <x v="0"/>
    <x v="1"/>
    <x v="1"/>
    <n v="0.44"/>
    <n v="0.43940000000000001"/>
    <n v="0.94"/>
    <n v="0.25369999999999998"/>
    <n v="1"/>
    <n v="16"/>
    <n v="17"/>
    <m/>
  </r>
  <r>
    <n v="27"/>
    <x v="1"/>
    <n v="1"/>
    <n v="2011"/>
    <x v="0"/>
    <n v="0"/>
    <x v="0"/>
    <x v="1"/>
    <x v="1"/>
    <n v="0.42"/>
    <n v="0.42420000000000002"/>
    <n v="1"/>
    <n v="0.28360000000000002"/>
    <n v="1"/>
    <n v="8"/>
    <n v="9"/>
    <m/>
  </r>
  <r>
    <n v="28"/>
    <x v="1"/>
    <n v="1"/>
    <n v="2011"/>
    <x v="0"/>
    <n v="0"/>
    <x v="0"/>
    <x v="1"/>
    <x v="1"/>
    <n v="0.46"/>
    <n v="0.45450000000000002"/>
    <n v="0.94"/>
    <n v="0.19400000000000001"/>
    <n v="2"/>
    <n v="4"/>
    <n v="6"/>
    <m/>
  </r>
  <r>
    <n v="29"/>
    <x v="1"/>
    <n v="1"/>
    <n v="2011"/>
    <x v="0"/>
    <n v="0"/>
    <x v="0"/>
    <x v="1"/>
    <x v="1"/>
    <n v="0.46"/>
    <n v="0"/>
    <n v="0.94"/>
    <n v="0.19400000000000001"/>
    <n v="2"/>
    <n v="1"/>
    <n v="3"/>
    <m/>
  </r>
  <r>
    <n v="30"/>
    <x v="1"/>
    <n v="1"/>
    <n v="2011"/>
    <x v="0"/>
    <n v="0"/>
    <x v="0"/>
    <x v="1"/>
    <x v="2"/>
    <n v="0.42"/>
    <n v="0.42420000000000002"/>
    <n v="0.77"/>
    <n v="0.29849999999999999"/>
    <n v="0"/>
    <n v="2"/>
    <n v="2"/>
    <m/>
  </r>
  <r>
    <n v="31"/>
    <x v="1"/>
    <n v="1"/>
    <n v="2011"/>
    <x v="0"/>
    <n v="0"/>
    <x v="0"/>
    <x v="1"/>
    <x v="1"/>
    <n v="0.4"/>
    <n v="0.40910000000000002"/>
    <n v="0.76"/>
    <n v="0.19400000000000001"/>
    <n v="0"/>
    <n v="1"/>
    <n v="1"/>
    <m/>
  </r>
  <r>
    <n v="32"/>
    <x v="1"/>
    <n v="1"/>
    <n v="2011"/>
    <x v="0"/>
    <n v="0"/>
    <x v="0"/>
    <x v="1"/>
    <x v="2"/>
    <n v="0.4"/>
    <n v="0.40910000000000002"/>
    <n v="0.71"/>
    <n v="0.22389999999999999"/>
    <n v="0"/>
    <n v="8"/>
    <n v="8"/>
    <m/>
  </r>
  <r>
    <n v="33"/>
    <x v="1"/>
    <n v="1"/>
    <n v="2011"/>
    <x v="0"/>
    <n v="0"/>
    <x v="0"/>
    <x v="1"/>
    <x v="1"/>
    <n v="0.38"/>
    <n v="0"/>
    <n v="0.76"/>
    <n v="0.22389999999999999"/>
    <n v="1"/>
    <n v="19"/>
    <n v="20"/>
    <m/>
  </r>
  <r>
    <n v="34"/>
    <x v="1"/>
    <n v="1"/>
    <n v="2011"/>
    <x v="0"/>
    <n v="0"/>
    <x v="0"/>
    <x v="1"/>
    <x v="1"/>
    <n v="0.36"/>
    <n v="0.34849999999999998"/>
    <n v="0.81"/>
    <n v="0.22389999999999999"/>
    <n v="7"/>
    <n v="46"/>
    <n v="53"/>
    <m/>
  </r>
  <r>
    <n v="35"/>
    <x v="1"/>
    <n v="1"/>
    <n v="2011"/>
    <x v="0"/>
    <n v="0"/>
    <x v="0"/>
    <x v="1"/>
    <x v="1"/>
    <n v="0.36"/>
    <n v="0.33329999999999999"/>
    <n v="0.71"/>
    <n v="0.25369999999999998"/>
    <n v="16"/>
    <n v="54"/>
    <n v="70"/>
    <m/>
  </r>
  <r>
    <n v="36"/>
    <x v="1"/>
    <n v="1"/>
    <n v="2011"/>
    <x v="0"/>
    <n v="0"/>
    <x v="0"/>
    <x v="1"/>
    <x v="1"/>
    <n v="0.36"/>
    <n v="0.33329999999999999"/>
    <n v="0.66"/>
    <n v="0.29849999999999999"/>
    <n v="20"/>
    <n v="73"/>
    <n v="93"/>
    <m/>
  </r>
  <r>
    <n v="37"/>
    <x v="1"/>
    <n v="1"/>
    <n v="2011"/>
    <x v="0"/>
    <n v="0"/>
    <x v="0"/>
    <x v="1"/>
    <x v="1"/>
    <n v="0.36"/>
    <n v="0.34849999999999998"/>
    <n v="0.66"/>
    <n v="0.1343"/>
    <n v="11"/>
    <n v="64"/>
    <n v="75"/>
    <m/>
  </r>
  <r>
    <n v="38"/>
    <x v="1"/>
    <n v="1"/>
    <n v="2011"/>
    <x v="0"/>
    <n v="0"/>
    <x v="0"/>
    <x v="1"/>
    <x v="2"/>
    <n v="0.36"/>
    <n v="0"/>
    <n v="0.76"/>
    <n v="0.19400000000000001"/>
    <n v="4"/>
    <n v="55"/>
    <n v="59"/>
    <m/>
  </r>
  <r>
    <n v="39"/>
    <x v="1"/>
    <n v="1"/>
    <n v="2011"/>
    <x v="0"/>
    <n v="0"/>
    <x v="0"/>
    <x v="1"/>
    <x v="2"/>
    <n v="0.34"/>
    <n v="0.33329999999999999"/>
    <n v="0.81"/>
    <n v="0.16420000000000001"/>
    <n v="19"/>
    <n v="55"/>
    <n v="74"/>
    <m/>
  </r>
  <r>
    <n v="40"/>
    <x v="1"/>
    <n v="1"/>
    <n v="2011"/>
    <x v="0"/>
    <n v="0"/>
    <x v="0"/>
    <x v="1"/>
    <x v="2"/>
    <n v="0.34"/>
    <n v="0.33329999999999999"/>
    <n v="0.71"/>
    <n v="0.16420000000000001"/>
    <n v="9"/>
    <n v="67"/>
    <n v="76"/>
    <m/>
  </r>
  <r>
    <n v="41"/>
    <x v="1"/>
    <n v="1"/>
    <n v="2011"/>
    <x v="0"/>
    <n v="0"/>
    <x v="0"/>
    <x v="1"/>
    <x v="0"/>
    <n v="0.34"/>
    <n v="0.33329999999999999"/>
    <n v="0.56999999999999995"/>
    <n v="0.19400000000000001"/>
    <n v="7"/>
    <n v="58"/>
    <n v="65"/>
    <m/>
  </r>
  <r>
    <n v="42"/>
    <x v="1"/>
    <n v="1"/>
    <n v="2011"/>
    <x v="0"/>
    <n v="0"/>
    <x v="0"/>
    <x v="1"/>
    <x v="1"/>
    <n v="0.36"/>
    <n v="0.33329999999999999"/>
    <n v="0.46"/>
    <n v="0.32840000000000003"/>
    <n v="10"/>
    <n v="43"/>
    <n v="53"/>
    <m/>
  </r>
  <r>
    <n v="43"/>
    <x v="1"/>
    <n v="1"/>
    <n v="2011"/>
    <x v="0"/>
    <n v="0"/>
    <x v="0"/>
    <x v="1"/>
    <x v="0"/>
    <n v="0.32"/>
    <n v="0.28789999999999999"/>
    <n v="0.42"/>
    <n v="0.44779999999999998"/>
    <n v="1"/>
    <n v="29"/>
    <n v="30"/>
    <m/>
  </r>
  <r>
    <n v="44"/>
    <x v="1"/>
    <n v="1"/>
    <n v="2011"/>
    <x v="0"/>
    <n v="0"/>
    <x v="0"/>
    <x v="1"/>
    <x v="0"/>
    <n v="0.3"/>
    <n v="0"/>
    <n v="0.39"/>
    <n v="0.35820000000000002"/>
    <n v="5"/>
    <n v="17"/>
    <n v="22"/>
    <m/>
  </r>
  <r>
    <n v="45"/>
    <x v="1"/>
    <n v="1"/>
    <n v="2011"/>
    <x v="0"/>
    <n v="0"/>
    <x v="0"/>
    <x v="1"/>
    <x v="0"/>
    <n v="0.26"/>
    <n v="0.2273"/>
    <n v="0.44"/>
    <n v="0.32840000000000003"/>
    <n v="11"/>
    <n v="20"/>
    <n v="31"/>
    <m/>
  </r>
  <r>
    <n v="46"/>
    <x v="1"/>
    <n v="1"/>
    <n v="2011"/>
    <x v="0"/>
    <n v="0"/>
    <x v="0"/>
    <x v="1"/>
    <x v="0"/>
    <n v="0.24"/>
    <n v="0.21210000000000001"/>
    <n v="0.44"/>
    <n v="0.29849999999999999"/>
    <n v="0"/>
    <n v="9"/>
    <n v="9"/>
    <m/>
  </r>
  <r>
    <n v="47"/>
    <x v="1"/>
    <n v="1"/>
    <n v="2011"/>
    <x v="0"/>
    <n v="0"/>
    <x v="0"/>
    <x v="1"/>
    <x v="0"/>
    <n v="0.22"/>
    <n v="0.2273"/>
    <n v="0.47"/>
    <n v="0.16420000000000001"/>
    <n v="0"/>
    <n v="8"/>
    <n v="8"/>
    <m/>
  </r>
  <r>
    <n v="48"/>
    <x v="2"/>
    <n v="1"/>
    <n v="2011"/>
    <x v="0"/>
    <n v="0"/>
    <x v="0"/>
    <x v="2"/>
    <x v="0"/>
    <n v="0.22"/>
    <n v="0.19700000000000001"/>
    <n v="0.44"/>
    <n v="0.35820000000000002"/>
    <n v="0"/>
    <n v="5"/>
    <n v="5"/>
    <m/>
  </r>
  <r>
    <n v="49"/>
    <x v="2"/>
    <n v="1"/>
    <n v="2011"/>
    <x v="0"/>
    <n v="0"/>
    <x v="0"/>
    <x v="2"/>
    <x v="0"/>
    <n v="0.2"/>
    <n v="0"/>
    <n v="0.44"/>
    <n v="0.41789999999999999"/>
    <n v="0"/>
    <n v="2"/>
    <n v="2"/>
    <m/>
  </r>
  <r>
    <n v="50"/>
    <x v="2"/>
    <n v="1"/>
    <n v="2011"/>
    <x v="0"/>
    <n v="0"/>
    <x v="0"/>
    <x v="2"/>
    <x v="0"/>
    <n v="0.16"/>
    <n v="0.13639999999999999"/>
    <n v="0.47"/>
    <n v="0.3881"/>
    <n v="0"/>
    <n v="1"/>
    <n v="1"/>
    <m/>
  </r>
  <r>
    <n v="51"/>
    <x v="2"/>
    <n v="1"/>
    <n v="2011"/>
    <x v="0"/>
    <n v="0"/>
    <x v="0"/>
    <x v="2"/>
    <x v="0"/>
    <n v="0.16"/>
    <n v="0.13639999999999999"/>
    <n v="0.47"/>
    <n v="0.28360000000000002"/>
    <n v="0"/>
    <n v="3"/>
    <n v="3"/>
    <m/>
  </r>
  <r>
    <n v="52"/>
    <x v="2"/>
    <n v="1"/>
    <n v="2011"/>
    <x v="0"/>
    <n v="0"/>
    <x v="0"/>
    <x v="2"/>
    <x v="0"/>
    <n v="0.14000000000000001"/>
    <n v="0.1061"/>
    <n v="0.5"/>
    <n v="0.3881"/>
    <n v="0"/>
    <n v="30"/>
    <n v="30"/>
    <m/>
  </r>
  <r>
    <n v="53"/>
    <x v="2"/>
    <n v="1"/>
    <n v="2011"/>
    <x v="0"/>
    <n v="0"/>
    <x v="0"/>
    <x v="2"/>
    <x v="0"/>
    <n v="0.14000000000000001"/>
    <n v="0.13639999999999999"/>
    <n v="0.5"/>
    <n v="0.19400000000000001"/>
    <n v="1"/>
    <n v="63"/>
    <n v="64"/>
    <m/>
  </r>
  <r>
    <n v="54"/>
    <x v="2"/>
    <n v="1"/>
    <n v="2011"/>
    <x v="0"/>
    <n v="0"/>
    <x v="0"/>
    <x v="2"/>
    <x v="0"/>
    <n v="0.14000000000000001"/>
    <n v="0.1212"/>
    <n v="0.5"/>
    <n v="0.28360000000000002"/>
    <n v="1"/>
    <n v="153"/>
    <n v="154"/>
    <m/>
  </r>
  <r>
    <n v="55"/>
    <x v="2"/>
    <n v="1"/>
    <n v="2011"/>
    <x v="0"/>
    <n v="0"/>
    <x v="0"/>
    <x v="2"/>
    <x v="0"/>
    <n v="0.16"/>
    <n v="0.13639999999999999"/>
    <n v="0.43"/>
    <n v="0.3881"/>
    <n v="7"/>
    <n v="81"/>
    <n v="88"/>
    <m/>
  </r>
  <r>
    <n v="56"/>
    <x v="2"/>
    <n v="1"/>
    <n v="2011"/>
    <x v="0"/>
    <n v="0"/>
    <x v="0"/>
    <x v="2"/>
    <x v="0"/>
    <n v="0.18"/>
    <n v="0.16669999999999999"/>
    <n v="0.43"/>
    <n v="0.25369999999999998"/>
    <n v="11"/>
    <n v="33"/>
    <n v="44"/>
    <m/>
  </r>
  <r>
    <n v="57"/>
    <x v="2"/>
    <n v="1"/>
    <n v="2011"/>
    <x v="0"/>
    <n v="0"/>
    <x v="0"/>
    <x v="2"/>
    <x v="0"/>
    <n v="0.2"/>
    <n v="0.18179999999999999"/>
    <n v="0.4"/>
    <n v="0.32840000000000003"/>
    <n v="10"/>
    <n v="41"/>
    <n v="51"/>
    <m/>
  </r>
  <r>
    <n v="58"/>
    <x v="2"/>
    <n v="1"/>
    <n v="2011"/>
    <x v="0"/>
    <n v="0"/>
    <x v="0"/>
    <x v="2"/>
    <x v="0"/>
    <n v="0.22"/>
    <n v="0.21210000000000001"/>
    <n v="0.35"/>
    <n v="0.29849999999999999"/>
    <n v="13"/>
    <n v="48"/>
    <n v="61"/>
    <m/>
  </r>
  <r>
    <n v="59"/>
    <x v="2"/>
    <n v="1"/>
    <n v="2011"/>
    <x v="0"/>
    <n v="0"/>
    <x v="0"/>
    <x v="2"/>
    <x v="0"/>
    <n v="0.24"/>
    <n v="0"/>
    <n v="0.35"/>
    <n v="0.28360000000000002"/>
    <n v="8"/>
    <n v="53"/>
    <n v="61"/>
    <m/>
  </r>
  <r>
    <n v="60"/>
    <x v="2"/>
    <n v="1"/>
    <n v="2011"/>
    <x v="0"/>
    <n v="0"/>
    <x v="0"/>
    <x v="2"/>
    <x v="0"/>
    <n v="0.26"/>
    <n v="0.2424"/>
    <n v="0.3"/>
    <n v="0.28360000000000002"/>
    <n v="11"/>
    <n v="66"/>
    <n v="77"/>
    <m/>
  </r>
  <r>
    <n v="61"/>
    <x v="2"/>
    <n v="1"/>
    <n v="2011"/>
    <x v="0"/>
    <n v="0"/>
    <x v="0"/>
    <x v="2"/>
    <x v="0"/>
    <n v="0.26"/>
    <n v="0.2424"/>
    <n v="0.3"/>
    <n v="0.25369999999999998"/>
    <n v="14"/>
    <n v="58"/>
    <n v="72"/>
    <m/>
  </r>
  <r>
    <n v="62"/>
    <x v="2"/>
    <n v="1"/>
    <n v="2011"/>
    <x v="0"/>
    <n v="0"/>
    <x v="0"/>
    <x v="2"/>
    <x v="0"/>
    <n v="0.26"/>
    <n v="0.2424"/>
    <n v="0.3"/>
    <n v="0.25369999999999998"/>
    <n v="9"/>
    <n v="67"/>
    <n v="76"/>
    <m/>
  </r>
  <r>
    <n v="63"/>
    <x v="2"/>
    <n v="1"/>
    <n v="2011"/>
    <x v="0"/>
    <n v="0"/>
    <x v="0"/>
    <x v="2"/>
    <x v="0"/>
    <n v="0.24"/>
    <n v="0.2273"/>
    <n v="0.3"/>
    <n v="0.22389999999999999"/>
    <n v="11"/>
    <n v="146"/>
    <n v="157"/>
    <m/>
  </r>
  <r>
    <n v="64"/>
    <x v="2"/>
    <n v="1"/>
    <n v="2011"/>
    <x v="0"/>
    <n v="0"/>
    <x v="0"/>
    <x v="2"/>
    <x v="0"/>
    <n v="0.24"/>
    <n v="0.2576"/>
    <n v="0.32"/>
    <n v="0.1045"/>
    <n v="9"/>
    <n v="148"/>
    <n v="157"/>
    <m/>
  </r>
  <r>
    <n v="65"/>
    <x v="2"/>
    <n v="1"/>
    <n v="2011"/>
    <x v="0"/>
    <n v="0"/>
    <x v="0"/>
    <x v="2"/>
    <x v="0"/>
    <n v="0.2"/>
    <n v="0.2576"/>
    <n v="0.47"/>
    <n v="0"/>
    <n v="8"/>
    <n v="102"/>
    <n v="110"/>
    <m/>
  </r>
  <r>
    <n v="66"/>
    <x v="2"/>
    <n v="1"/>
    <n v="2011"/>
    <x v="0"/>
    <n v="0"/>
    <x v="0"/>
    <x v="2"/>
    <x v="0"/>
    <n v="0.2"/>
    <n v="0"/>
    <n v="0.47"/>
    <n v="0.1045"/>
    <n v="3"/>
    <n v="49"/>
    <n v="52"/>
    <m/>
  </r>
  <r>
    <n v="67"/>
    <x v="2"/>
    <n v="1"/>
    <n v="2011"/>
    <x v="0"/>
    <n v="0"/>
    <x v="0"/>
    <x v="2"/>
    <x v="0"/>
    <n v="0.18"/>
    <n v="0.19700000000000001"/>
    <n v="0.64"/>
    <n v="0.1343"/>
    <n v="3"/>
    <n v="49"/>
    <n v="52"/>
    <m/>
  </r>
  <r>
    <n v="68"/>
    <x v="2"/>
    <n v="1"/>
    <n v="2011"/>
    <x v="0"/>
    <n v="0"/>
    <x v="0"/>
    <x v="2"/>
    <x v="0"/>
    <n v="0.14000000000000001"/>
    <n v="0.1515"/>
    <n v="0.69"/>
    <n v="0.1343"/>
    <n v="0"/>
    <n v="20"/>
    <n v="20"/>
    <m/>
  </r>
  <r>
    <n v="69"/>
    <x v="2"/>
    <n v="1"/>
    <n v="2011"/>
    <x v="0"/>
    <n v="0"/>
    <x v="0"/>
    <x v="2"/>
    <x v="0"/>
    <n v="0.18"/>
    <n v="0.21210000000000001"/>
    <n v="0.55000000000000004"/>
    <n v="0.1045"/>
    <n v="1"/>
    <n v="11"/>
    <n v="12"/>
    <m/>
  </r>
  <r>
    <n v="70"/>
    <x v="3"/>
    <n v="1"/>
    <n v="2011"/>
    <x v="0"/>
    <n v="0"/>
    <x v="0"/>
    <x v="3"/>
    <x v="0"/>
    <n v="0.16"/>
    <n v="0"/>
    <n v="0.55000000000000004"/>
    <n v="0.1045"/>
    <n v="0"/>
    <n v="5"/>
    <n v="5"/>
    <m/>
  </r>
  <r>
    <n v="71"/>
    <x v="3"/>
    <n v="1"/>
    <n v="2011"/>
    <x v="0"/>
    <n v="0"/>
    <x v="0"/>
    <x v="3"/>
    <x v="0"/>
    <n v="0.16"/>
    <n v="0.18179999999999999"/>
    <n v="0.59"/>
    <n v="0.1045"/>
    <n v="0"/>
    <n v="2"/>
    <n v="2"/>
    <m/>
  </r>
  <r>
    <n v="72"/>
    <x v="3"/>
    <n v="1"/>
    <n v="2011"/>
    <x v="0"/>
    <n v="0"/>
    <x v="0"/>
    <x v="3"/>
    <x v="0"/>
    <n v="0.14000000000000001"/>
    <n v="0.1515"/>
    <n v="0.63"/>
    <n v="0.1343"/>
    <n v="0"/>
    <n v="1"/>
    <n v="1"/>
    <m/>
  </r>
  <r>
    <n v="73"/>
    <x v="3"/>
    <n v="1"/>
    <n v="2011"/>
    <x v="0"/>
    <n v="0"/>
    <x v="0"/>
    <x v="3"/>
    <x v="0"/>
    <n v="0.14000000000000001"/>
    <n v="0.18179999999999999"/>
    <n v="0.63"/>
    <n v="8.9599999999999999E-2"/>
    <n v="0"/>
    <n v="2"/>
    <n v="2"/>
    <m/>
  </r>
  <r>
    <n v="74"/>
    <x v="3"/>
    <n v="1"/>
    <n v="2011"/>
    <x v="0"/>
    <n v="0"/>
    <x v="0"/>
    <x v="3"/>
    <x v="0"/>
    <n v="0.12"/>
    <n v="0.1515"/>
    <n v="0.68"/>
    <n v="0.1045"/>
    <n v="0"/>
    <n v="4"/>
    <n v="4"/>
    <m/>
  </r>
  <r>
    <n v="75"/>
    <x v="3"/>
    <n v="1"/>
    <n v="2011"/>
    <x v="0"/>
    <n v="0"/>
    <x v="0"/>
    <x v="3"/>
    <x v="0"/>
    <n v="0.12"/>
    <n v="0.1515"/>
    <n v="0.74"/>
    <n v="0.1045"/>
    <n v="0"/>
    <n v="36"/>
    <n v="36"/>
    <m/>
  </r>
  <r>
    <n v="76"/>
    <x v="3"/>
    <n v="1"/>
    <n v="2011"/>
    <x v="0"/>
    <n v="0"/>
    <x v="0"/>
    <x v="3"/>
    <x v="0"/>
    <n v="0.12"/>
    <n v="0.1515"/>
    <n v="0.74"/>
    <n v="0.1343"/>
    <n v="2"/>
    <n v="92"/>
    <n v="94"/>
    <m/>
  </r>
  <r>
    <n v="77"/>
    <x v="3"/>
    <n v="1"/>
    <n v="2011"/>
    <x v="0"/>
    <n v="0"/>
    <x v="0"/>
    <x v="3"/>
    <x v="0"/>
    <n v="0.14000000000000001"/>
    <n v="0.1515"/>
    <n v="0.69"/>
    <n v="0.16420000000000001"/>
    <n v="2"/>
    <n v="177"/>
    <n v="179"/>
    <m/>
  </r>
  <r>
    <n v="78"/>
    <x v="3"/>
    <n v="1"/>
    <n v="2011"/>
    <x v="0"/>
    <n v="0"/>
    <x v="0"/>
    <x v="3"/>
    <x v="0"/>
    <n v="0.16"/>
    <n v="0.1515"/>
    <n v="0.64"/>
    <n v="0.22389999999999999"/>
    <n v="2"/>
    <n v="98"/>
    <n v="100"/>
    <m/>
  </r>
  <r>
    <n v="79"/>
    <x v="3"/>
    <n v="1"/>
    <n v="2011"/>
    <x v="0"/>
    <n v="0"/>
    <x v="0"/>
    <x v="3"/>
    <x v="1"/>
    <n v="0.16"/>
    <n v="0.13639999999999999"/>
    <n v="0.69"/>
    <n v="0.32840000000000003"/>
    <n v="5"/>
    <n v="37"/>
    <n v="42"/>
    <m/>
  </r>
  <r>
    <n v="80"/>
    <x v="3"/>
    <n v="1"/>
    <n v="2011"/>
    <x v="0"/>
    <n v="0"/>
    <x v="0"/>
    <x v="3"/>
    <x v="0"/>
    <n v="0.22"/>
    <n v="0.21210000000000001"/>
    <n v="0.51"/>
    <n v="0.29849999999999999"/>
    <n v="7"/>
    <n v="50"/>
    <n v="57"/>
    <m/>
  </r>
  <r>
    <n v="81"/>
    <x v="3"/>
    <n v="1"/>
    <n v="2011"/>
    <x v="0"/>
    <n v="0"/>
    <x v="0"/>
    <x v="3"/>
    <x v="0"/>
    <n v="0.22"/>
    <n v="0.2273"/>
    <n v="0.51"/>
    <n v="0.16420000000000001"/>
    <n v="12"/>
    <n v="66"/>
    <n v="78"/>
    <m/>
  </r>
  <r>
    <n v="82"/>
    <x v="3"/>
    <n v="1"/>
    <n v="2011"/>
    <x v="0"/>
    <n v="0"/>
    <x v="0"/>
    <x v="3"/>
    <x v="0"/>
    <n v="0.24"/>
    <n v="0.2273"/>
    <n v="0.56000000000000005"/>
    <n v="0.19400000000000001"/>
    <n v="18"/>
    <n v="79"/>
    <n v="97"/>
    <m/>
  </r>
  <r>
    <n v="83"/>
    <x v="3"/>
    <n v="1"/>
    <n v="2011"/>
    <x v="0"/>
    <n v="0"/>
    <x v="0"/>
    <x v="3"/>
    <x v="0"/>
    <n v="0.26"/>
    <n v="0.2576"/>
    <n v="0.52"/>
    <n v="0.22389999999999999"/>
    <n v="9"/>
    <n v="54"/>
    <n v="63"/>
    <m/>
  </r>
  <r>
    <n v="84"/>
    <x v="3"/>
    <n v="1"/>
    <n v="2011"/>
    <x v="0"/>
    <n v="0"/>
    <x v="0"/>
    <x v="3"/>
    <x v="0"/>
    <n v="0.28000000000000003"/>
    <n v="0.2727"/>
    <n v="0.52"/>
    <n v="0.25369999999999998"/>
    <n v="17"/>
    <n v="48"/>
    <n v="65"/>
    <m/>
  </r>
  <r>
    <n v="85"/>
    <x v="3"/>
    <n v="1"/>
    <n v="2011"/>
    <x v="0"/>
    <n v="0"/>
    <x v="0"/>
    <x v="3"/>
    <x v="0"/>
    <n v="0.3"/>
    <n v="0.28789999999999999"/>
    <n v="0.49"/>
    <n v="0.25369999999999998"/>
    <n v="15"/>
    <n v="68"/>
    <n v="83"/>
    <m/>
  </r>
  <r>
    <n v="86"/>
    <x v="3"/>
    <n v="1"/>
    <n v="2011"/>
    <x v="0"/>
    <n v="0"/>
    <x v="0"/>
    <x v="3"/>
    <x v="0"/>
    <n v="0.28000000000000003"/>
    <n v="0.2727"/>
    <n v="0.48"/>
    <n v="0.22389999999999999"/>
    <n v="10"/>
    <n v="202"/>
    <n v="212"/>
    <m/>
  </r>
  <r>
    <n v="87"/>
    <x v="3"/>
    <n v="1"/>
    <n v="2011"/>
    <x v="0"/>
    <n v="0"/>
    <x v="0"/>
    <x v="3"/>
    <x v="0"/>
    <n v="0.26"/>
    <n v="0.2576"/>
    <n v="0.48"/>
    <n v="0.19400000000000001"/>
    <n v="3"/>
    <n v="179"/>
    <n v="182"/>
    <m/>
  </r>
  <r>
    <n v="88"/>
    <x v="3"/>
    <n v="1"/>
    <n v="2011"/>
    <x v="0"/>
    <n v="0"/>
    <x v="0"/>
    <x v="3"/>
    <x v="0"/>
    <n v="0.24"/>
    <n v="0.2576"/>
    <n v="0.48"/>
    <n v="0.1045"/>
    <n v="2"/>
    <n v="110"/>
    <n v="112"/>
    <m/>
  </r>
  <r>
    <n v="89"/>
    <x v="3"/>
    <n v="1"/>
    <n v="2011"/>
    <x v="0"/>
    <n v="0"/>
    <x v="0"/>
    <x v="3"/>
    <x v="0"/>
    <n v="0.24"/>
    <n v="0.2576"/>
    <n v="0.48"/>
    <n v="0.1045"/>
    <n v="1"/>
    <n v="53"/>
    <n v="54"/>
    <m/>
  </r>
  <r>
    <n v="90"/>
    <x v="3"/>
    <n v="1"/>
    <n v="2011"/>
    <x v="0"/>
    <n v="0"/>
    <x v="0"/>
    <x v="3"/>
    <x v="0"/>
    <n v="0.22"/>
    <n v="0.2727"/>
    <n v="0.64"/>
    <n v="0"/>
    <n v="0"/>
    <n v="48"/>
    <n v="48"/>
    <m/>
  </r>
  <r>
    <n v="91"/>
    <x v="3"/>
    <n v="1"/>
    <n v="2011"/>
    <x v="0"/>
    <n v="0"/>
    <x v="0"/>
    <x v="3"/>
    <x v="0"/>
    <n v="0.22"/>
    <n v="0.2576"/>
    <n v="0.64"/>
    <n v="8.9599999999999999E-2"/>
    <n v="1"/>
    <n v="34"/>
    <n v="35"/>
    <m/>
  </r>
  <r>
    <n v="92"/>
    <x v="3"/>
    <n v="1"/>
    <n v="2011"/>
    <x v="0"/>
    <n v="0"/>
    <x v="0"/>
    <x v="3"/>
    <x v="0"/>
    <n v="0.2"/>
    <n v="0.2273"/>
    <n v="0.69"/>
    <n v="8.9599999999999999E-2"/>
    <n v="2"/>
    <n v="9"/>
    <n v="11"/>
    <m/>
  </r>
  <r>
    <n v="93"/>
    <x v="4"/>
    <n v="1"/>
    <n v="2011"/>
    <x v="0"/>
    <n v="0"/>
    <x v="0"/>
    <x v="4"/>
    <x v="0"/>
    <n v="0.2"/>
    <n v="0.2576"/>
    <n v="0.64"/>
    <n v="0"/>
    <n v="0"/>
    <n v="6"/>
    <n v="6"/>
    <m/>
  </r>
  <r>
    <n v="94"/>
    <x v="4"/>
    <n v="1"/>
    <n v="2011"/>
    <x v="0"/>
    <n v="0"/>
    <x v="0"/>
    <x v="4"/>
    <x v="0"/>
    <n v="0.16"/>
    <n v="0.19700000000000001"/>
    <n v="0.74"/>
    <n v="8.9599999999999999E-2"/>
    <n v="0"/>
    <n v="6"/>
    <n v="6"/>
    <m/>
  </r>
  <r>
    <n v="95"/>
    <x v="4"/>
    <n v="1"/>
    <n v="2011"/>
    <x v="0"/>
    <n v="0"/>
    <x v="0"/>
    <x v="4"/>
    <x v="0"/>
    <n v="0.16"/>
    <n v="0.19700000000000001"/>
    <n v="0.74"/>
    <n v="8.9599999999999999E-2"/>
    <n v="0"/>
    <n v="2"/>
    <n v="2"/>
    <m/>
  </r>
  <r>
    <n v="96"/>
    <x v="4"/>
    <n v="1"/>
    <n v="2011"/>
    <x v="0"/>
    <n v="0"/>
    <x v="0"/>
    <x v="4"/>
    <x v="0"/>
    <n v="0.24"/>
    <n v="0.2273"/>
    <n v="0.48"/>
    <n v="0.22389999999999999"/>
    <n v="0"/>
    <n v="2"/>
    <n v="2"/>
    <m/>
  </r>
  <r>
    <n v="97"/>
    <x v="4"/>
    <n v="1"/>
    <n v="2011"/>
    <x v="0"/>
    <n v="0"/>
    <x v="0"/>
    <x v="4"/>
    <x v="0"/>
    <n v="0.22"/>
    <n v="0.2273"/>
    <n v="0.47"/>
    <n v="0.16420000000000001"/>
    <n v="0"/>
    <n v="3"/>
    <n v="3"/>
    <m/>
  </r>
  <r>
    <n v="98"/>
    <x v="4"/>
    <n v="1"/>
    <n v="2011"/>
    <x v="0"/>
    <n v="0"/>
    <x v="0"/>
    <x v="4"/>
    <x v="0"/>
    <n v="0.2"/>
    <n v="0.19700000000000001"/>
    <n v="0.47"/>
    <n v="0.22389999999999999"/>
    <n v="0"/>
    <n v="33"/>
    <n v="33"/>
    <m/>
  </r>
  <r>
    <n v="99"/>
    <x v="4"/>
    <n v="1"/>
    <n v="2011"/>
    <x v="0"/>
    <n v="0"/>
    <x v="0"/>
    <x v="4"/>
    <x v="0"/>
    <n v="0.18"/>
    <n v="0.18179999999999999"/>
    <n v="0.43"/>
    <n v="0.19400000000000001"/>
    <n v="1"/>
    <n v="87"/>
    <n v="88"/>
    <m/>
  </r>
  <r>
    <n v="100"/>
    <x v="4"/>
    <n v="1"/>
    <n v="2011"/>
    <x v="0"/>
    <n v="0"/>
    <x v="0"/>
    <x v="4"/>
    <x v="0"/>
    <n v="0.2"/>
    <n v="0.18179999999999999"/>
    <n v="0.4"/>
    <n v="0.29849999999999999"/>
    <n v="3"/>
    <n v="192"/>
    <n v="195"/>
    <m/>
  </r>
  <r>
    <n v="101"/>
    <x v="4"/>
    <n v="1"/>
    <n v="2011"/>
    <x v="0"/>
    <n v="0"/>
    <x v="0"/>
    <x v="4"/>
    <x v="0"/>
    <n v="0.22"/>
    <n v="0.19700000000000001"/>
    <n v="0.37"/>
    <n v="0.32840000000000003"/>
    <n v="6"/>
    <n v="109"/>
    <n v="115"/>
    <m/>
  </r>
  <r>
    <n v="102"/>
    <x v="4"/>
    <n v="1"/>
    <n v="2011"/>
    <x v="0"/>
    <n v="0"/>
    <x v="0"/>
    <x v="4"/>
    <x v="0"/>
    <n v="0.22"/>
    <n v="0.19700000000000001"/>
    <n v="0.37"/>
    <n v="0.32840000000000003"/>
    <n v="4"/>
    <n v="53"/>
    <n v="57"/>
    <m/>
  </r>
  <r>
    <n v="103"/>
    <x v="4"/>
    <n v="1"/>
    <n v="2011"/>
    <x v="0"/>
    <n v="0"/>
    <x v="0"/>
    <x v="4"/>
    <x v="0"/>
    <n v="0.26"/>
    <n v="0.2273"/>
    <n v="0.33"/>
    <n v="0.32840000000000003"/>
    <n v="12"/>
    <n v="34"/>
    <n v="46"/>
    <m/>
  </r>
  <r>
    <n v="104"/>
    <x v="4"/>
    <n v="1"/>
    <n v="2011"/>
    <x v="0"/>
    <n v="0"/>
    <x v="0"/>
    <x v="4"/>
    <x v="0"/>
    <n v="0.26"/>
    <n v="0.2273"/>
    <n v="0.33"/>
    <n v="0.32840000000000003"/>
    <n v="5"/>
    <n v="74"/>
    <n v="79"/>
    <m/>
  </r>
  <r>
    <n v="105"/>
    <x v="4"/>
    <n v="1"/>
    <n v="2011"/>
    <x v="0"/>
    <n v="0"/>
    <x v="0"/>
    <x v="4"/>
    <x v="0"/>
    <n v="0.28000000000000003"/>
    <n v="0.2576"/>
    <n v="0.3"/>
    <n v="0.29849999999999999"/>
    <n v="6"/>
    <n v="65"/>
    <n v="71"/>
    <m/>
  </r>
  <r>
    <n v="106"/>
    <x v="4"/>
    <n v="1"/>
    <n v="2011"/>
    <x v="0"/>
    <n v="0"/>
    <x v="0"/>
    <x v="4"/>
    <x v="0"/>
    <n v="0.3"/>
    <n v="0.28789999999999999"/>
    <n v="0.28000000000000003"/>
    <n v="0.19400000000000001"/>
    <n v="10"/>
    <n v="52"/>
    <n v="62"/>
    <m/>
  </r>
  <r>
    <n v="107"/>
    <x v="4"/>
    <n v="1"/>
    <n v="2011"/>
    <x v="0"/>
    <n v="0"/>
    <x v="0"/>
    <x v="4"/>
    <x v="0"/>
    <n v="0.3"/>
    <n v="0.28789999999999999"/>
    <n v="0.28000000000000003"/>
    <n v="0.19400000000000001"/>
    <n v="7"/>
    <n v="55"/>
    <n v="62"/>
    <m/>
  </r>
  <r>
    <n v="108"/>
    <x v="4"/>
    <n v="1"/>
    <n v="2011"/>
    <x v="0"/>
    <n v="0"/>
    <x v="0"/>
    <x v="4"/>
    <x v="0"/>
    <n v="0.3"/>
    <n v="0.31819999999999998"/>
    <n v="0.28000000000000003"/>
    <n v="8.9599999999999999E-2"/>
    <n v="4"/>
    <n v="85"/>
    <n v="89"/>
    <m/>
  </r>
  <r>
    <n v="109"/>
    <x v="4"/>
    <n v="1"/>
    <n v="2011"/>
    <x v="0"/>
    <n v="0"/>
    <x v="0"/>
    <x v="4"/>
    <x v="0"/>
    <n v="0.24"/>
    <n v="0.2273"/>
    <n v="0.38"/>
    <n v="0.19400000000000001"/>
    <n v="4"/>
    <n v="186"/>
    <n v="190"/>
    <m/>
  </r>
  <r>
    <n v="110"/>
    <x v="4"/>
    <n v="1"/>
    <n v="2011"/>
    <x v="0"/>
    <n v="0"/>
    <x v="0"/>
    <x v="4"/>
    <x v="0"/>
    <n v="0.24"/>
    <n v="0.2424"/>
    <n v="0.38"/>
    <n v="0.1343"/>
    <n v="3"/>
    <n v="166"/>
    <n v="169"/>
    <m/>
  </r>
  <r>
    <n v="111"/>
    <x v="4"/>
    <n v="1"/>
    <n v="2011"/>
    <x v="0"/>
    <n v="0"/>
    <x v="0"/>
    <x v="4"/>
    <x v="0"/>
    <n v="0.24"/>
    <n v="0.2576"/>
    <n v="0.38"/>
    <n v="0.1045"/>
    <n v="5"/>
    <n v="127"/>
    <n v="132"/>
    <m/>
  </r>
  <r>
    <n v="112"/>
    <x v="4"/>
    <n v="1"/>
    <n v="2011"/>
    <x v="0"/>
    <n v="0"/>
    <x v="0"/>
    <x v="4"/>
    <x v="0"/>
    <n v="0.22"/>
    <n v="0.2273"/>
    <n v="0.47"/>
    <n v="0.16420000000000001"/>
    <n v="7"/>
    <n v="82"/>
    <n v="89"/>
    <m/>
  </r>
  <r>
    <n v="113"/>
    <x v="4"/>
    <n v="1"/>
    <n v="2011"/>
    <x v="0"/>
    <n v="0"/>
    <x v="0"/>
    <x v="4"/>
    <x v="0"/>
    <n v="0.2"/>
    <n v="0.19700000000000001"/>
    <n v="0.51"/>
    <n v="0.19400000000000001"/>
    <n v="3"/>
    <n v="40"/>
    <n v="43"/>
    <m/>
  </r>
  <r>
    <n v="114"/>
    <x v="4"/>
    <n v="1"/>
    <n v="2011"/>
    <x v="0"/>
    <n v="0"/>
    <x v="0"/>
    <x v="4"/>
    <x v="0"/>
    <n v="0.18"/>
    <n v="0.19700000000000001"/>
    <n v="0.55000000000000004"/>
    <n v="0.1343"/>
    <n v="1"/>
    <n v="41"/>
    <n v="42"/>
    <m/>
  </r>
  <r>
    <n v="115"/>
    <x v="4"/>
    <n v="1"/>
    <n v="2011"/>
    <x v="0"/>
    <n v="0"/>
    <x v="0"/>
    <x v="4"/>
    <x v="0"/>
    <n v="0.2"/>
    <n v="0.2576"/>
    <n v="0.47"/>
    <n v="0"/>
    <n v="1"/>
    <n v="18"/>
    <n v="19"/>
    <m/>
  </r>
  <r>
    <n v="116"/>
    <x v="5"/>
    <n v="1"/>
    <n v="2011"/>
    <x v="0"/>
    <n v="0"/>
    <x v="0"/>
    <x v="5"/>
    <x v="0"/>
    <n v="0.18"/>
    <n v="0.2424"/>
    <n v="0.55000000000000004"/>
    <n v="0"/>
    <n v="0"/>
    <n v="11"/>
    <n v="11"/>
    <m/>
  </r>
  <r>
    <n v="117"/>
    <x v="5"/>
    <n v="1"/>
    <n v="2011"/>
    <x v="0"/>
    <n v="0"/>
    <x v="0"/>
    <x v="5"/>
    <x v="0"/>
    <n v="0.16"/>
    <n v="0.2273"/>
    <n v="0.64"/>
    <n v="0"/>
    <n v="0"/>
    <n v="4"/>
    <n v="4"/>
    <m/>
  </r>
  <r>
    <n v="118"/>
    <x v="5"/>
    <n v="1"/>
    <n v="2011"/>
    <x v="0"/>
    <n v="0"/>
    <x v="0"/>
    <x v="5"/>
    <x v="0"/>
    <n v="0.16"/>
    <n v="0.2273"/>
    <n v="0.64"/>
    <n v="0"/>
    <n v="0"/>
    <n v="2"/>
    <n v="2"/>
    <m/>
  </r>
  <r>
    <n v="119"/>
    <x v="5"/>
    <n v="1"/>
    <n v="2011"/>
    <x v="0"/>
    <n v="0"/>
    <x v="0"/>
    <x v="5"/>
    <x v="1"/>
    <n v="0.16"/>
    <n v="0.19700000000000001"/>
    <n v="0.64"/>
    <n v="8.9599999999999999E-2"/>
    <n v="0"/>
    <n v="1"/>
    <n v="1"/>
    <m/>
  </r>
  <r>
    <n v="120"/>
    <x v="5"/>
    <n v="1"/>
    <n v="2011"/>
    <x v="0"/>
    <n v="0"/>
    <x v="0"/>
    <x v="5"/>
    <x v="1"/>
    <n v="0.14000000000000001"/>
    <n v="0.18179999999999999"/>
    <n v="0.69"/>
    <n v="8.9599999999999999E-2"/>
    <n v="0"/>
    <n v="4"/>
    <n v="4"/>
    <m/>
  </r>
  <r>
    <n v="121"/>
    <x v="5"/>
    <n v="1"/>
    <n v="2011"/>
    <x v="0"/>
    <n v="0"/>
    <x v="0"/>
    <x v="5"/>
    <x v="1"/>
    <n v="0.14000000000000001"/>
    <n v="0.16669999999999999"/>
    <n v="0.63"/>
    <n v="0.1045"/>
    <n v="0"/>
    <n v="36"/>
    <n v="36"/>
    <m/>
  </r>
  <r>
    <n v="122"/>
    <x v="5"/>
    <n v="1"/>
    <n v="2011"/>
    <x v="0"/>
    <n v="0"/>
    <x v="0"/>
    <x v="5"/>
    <x v="1"/>
    <n v="0.16"/>
    <n v="0.2273"/>
    <n v="0.59"/>
    <n v="0"/>
    <n v="0"/>
    <n v="95"/>
    <n v="95"/>
    <m/>
  </r>
  <r>
    <n v="123"/>
    <x v="5"/>
    <n v="1"/>
    <n v="2011"/>
    <x v="0"/>
    <n v="0"/>
    <x v="0"/>
    <x v="5"/>
    <x v="0"/>
    <n v="0.16"/>
    <n v="0.2273"/>
    <n v="0.59"/>
    <n v="0"/>
    <n v="3"/>
    <n v="216"/>
    <n v="219"/>
    <m/>
  </r>
  <r>
    <n v="124"/>
    <x v="5"/>
    <n v="1"/>
    <n v="2011"/>
    <x v="0"/>
    <n v="0"/>
    <x v="0"/>
    <x v="5"/>
    <x v="1"/>
    <n v="0.18"/>
    <n v="0.2424"/>
    <n v="0.51"/>
    <n v="0"/>
    <n v="6"/>
    <n v="116"/>
    <n v="122"/>
    <m/>
  </r>
  <r>
    <n v="125"/>
    <x v="5"/>
    <n v="1"/>
    <n v="2011"/>
    <x v="0"/>
    <n v="0"/>
    <x v="0"/>
    <x v="5"/>
    <x v="0"/>
    <n v="0.2"/>
    <n v="0.2576"/>
    <n v="0.47"/>
    <n v="0"/>
    <n v="3"/>
    <n v="42"/>
    <n v="45"/>
    <m/>
  </r>
  <r>
    <n v="126"/>
    <x v="5"/>
    <n v="1"/>
    <n v="2011"/>
    <x v="0"/>
    <n v="0"/>
    <x v="0"/>
    <x v="5"/>
    <x v="0"/>
    <n v="0.22"/>
    <n v="0.2576"/>
    <n v="0.44"/>
    <n v="8.9599999999999999E-2"/>
    <n v="2"/>
    <n v="57"/>
    <n v="59"/>
    <m/>
  </r>
  <r>
    <n v="127"/>
    <x v="5"/>
    <n v="1"/>
    <n v="2011"/>
    <x v="0"/>
    <n v="0"/>
    <x v="0"/>
    <x v="5"/>
    <x v="0"/>
    <n v="0.26"/>
    <n v="0.28789999999999999"/>
    <n v="0.35"/>
    <n v="0"/>
    <n v="6"/>
    <n v="78"/>
    <n v="84"/>
    <m/>
  </r>
  <r>
    <n v="128"/>
    <x v="5"/>
    <n v="1"/>
    <n v="2011"/>
    <x v="0"/>
    <n v="0"/>
    <x v="0"/>
    <x v="5"/>
    <x v="0"/>
    <n v="0.26"/>
    <n v="0.2727"/>
    <n v="0.35"/>
    <n v="0.1045"/>
    <n v="12"/>
    <n v="55"/>
    <n v="67"/>
    <m/>
  </r>
  <r>
    <n v="129"/>
    <x v="5"/>
    <n v="1"/>
    <n v="2011"/>
    <x v="0"/>
    <n v="0"/>
    <x v="0"/>
    <x v="5"/>
    <x v="0"/>
    <n v="0.28000000000000003"/>
    <n v="0.2727"/>
    <n v="0.36"/>
    <n v="0.16420000000000001"/>
    <n v="11"/>
    <n v="59"/>
    <n v="70"/>
    <m/>
  </r>
  <r>
    <n v="130"/>
    <x v="5"/>
    <n v="1"/>
    <n v="2011"/>
    <x v="0"/>
    <n v="0"/>
    <x v="0"/>
    <x v="5"/>
    <x v="0"/>
    <n v="0.28000000000000003"/>
    <n v="0.2727"/>
    <n v="0.36"/>
    <n v="0"/>
    <n v="8"/>
    <n v="54"/>
    <n v="62"/>
    <m/>
  </r>
  <r>
    <n v="131"/>
    <x v="5"/>
    <n v="1"/>
    <n v="2011"/>
    <x v="0"/>
    <n v="0"/>
    <x v="0"/>
    <x v="5"/>
    <x v="0"/>
    <n v="0.26"/>
    <n v="0.2576"/>
    <n v="0.38"/>
    <n v="0.16420000000000001"/>
    <n v="12"/>
    <n v="74"/>
    <n v="86"/>
    <m/>
  </r>
  <r>
    <n v="132"/>
    <x v="5"/>
    <n v="1"/>
    <n v="2011"/>
    <x v="0"/>
    <n v="0"/>
    <x v="0"/>
    <x v="5"/>
    <x v="0"/>
    <n v="0.22"/>
    <n v="0.2273"/>
    <n v="0.51"/>
    <n v="0.16420000000000001"/>
    <n v="9"/>
    <n v="163"/>
    <n v="172"/>
    <m/>
  </r>
  <r>
    <n v="133"/>
    <x v="5"/>
    <n v="1"/>
    <n v="2011"/>
    <x v="0"/>
    <n v="0"/>
    <x v="0"/>
    <x v="5"/>
    <x v="0"/>
    <n v="0.22"/>
    <n v="0.2273"/>
    <n v="0.51"/>
    <n v="0.1343"/>
    <n v="5"/>
    <n v="158"/>
    <n v="163"/>
    <m/>
  </r>
  <r>
    <n v="134"/>
    <x v="5"/>
    <n v="1"/>
    <n v="2011"/>
    <x v="0"/>
    <n v="0"/>
    <x v="0"/>
    <x v="5"/>
    <x v="0"/>
    <n v="0.22"/>
    <n v="0.2576"/>
    <n v="0.55000000000000004"/>
    <n v="8.9599999999999999E-2"/>
    <n v="3"/>
    <n v="109"/>
    <n v="112"/>
    <m/>
  </r>
  <r>
    <n v="135"/>
    <x v="5"/>
    <n v="1"/>
    <n v="2011"/>
    <x v="0"/>
    <n v="0"/>
    <x v="0"/>
    <x v="5"/>
    <x v="0"/>
    <n v="0.2"/>
    <n v="0.21210000000000001"/>
    <n v="0.51"/>
    <n v="0.16420000000000001"/>
    <n v="3"/>
    <n v="66"/>
    <n v="69"/>
    <m/>
  </r>
  <r>
    <n v="136"/>
    <x v="5"/>
    <n v="1"/>
    <n v="2011"/>
    <x v="0"/>
    <n v="0"/>
    <x v="0"/>
    <x v="5"/>
    <x v="1"/>
    <n v="0.22"/>
    <n v="0.21210000000000001"/>
    <n v="0.55000000000000004"/>
    <n v="0.22389999999999999"/>
    <n v="0"/>
    <n v="48"/>
    <n v="48"/>
    <m/>
  </r>
  <r>
    <n v="137"/>
    <x v="5"/>
    <n v="1"/>
    <n v="2011"/>
    <x v="0"/>
    <n v="0"/>
    <x v="0"/>
    <x v="5"/>
    <x v="1"/>
    <n v="0.22"/>
    <n v="0.21210000000000001"/>
    <n v="0.51"/>
    <n v="0.28360000000000002"/>
    <n v="1"/>
    <n v="51"/>
    <n v="52"/>
    <m/>
  </r>
  <r>
    <n v="138"/>
    <x v="5"/>
    <n v="1"/>
    <n v="2011"/>
    <x v="0"/>
    <n v="0"/>
    <x v="0"/>
    <x v="5"/>
    <x v="1"/>
    <n v="0.2"/>
    <n v="0.19700000000000001"/>
    <n v="0.59"/>
    <n v="0.19400000000000001"/>
    <n v="4"/>
    <n v="19"/>
    <n v="23"/>
    <m/>
  </r>
  <r>
    <n v="139"/>
    <x v="6"/>
    <n v="1"/>
    <n v="2011"/>
    <x v="0"/>
    <n v="0"/>
    <x v="1"/>
    <x v="6"/>
    <x v="1"/>
    <n v="0.2"/>
    <n v="0.19700000000000001"/>
    <n v="0.64"/>
    <n v="0.19400000000000001"/>
    <n v="4"/>
    <n v="13"/>
    <n v="17"/>
    <m/>
  </r>
  <r>
    <n v="140"/>
    <x v="6"/>
    <n v="1"/>
    <n v="2011"/>
    <x v="0"/>
    <n v="0"/>
    <x v="1"/>
    <x v="6"/>
    <x v="1"/>
    <n v="0.2"/>
    <n v="0.19700000000000001"/>
    <n v="0.69"/>
    <n v="0.22389999999999999"/>
    <n v="2"/>
    <n v="5"/>
    <n v="7"/>
    <m/>
  </r>
  <r>
    <n v="141"/>
    <x v="6"/>
    <n v="1"/>
    <n v="2011"/>
    <x v="0"/>
    <n v="0"/>
    <x v="1"/>
    <x v="6"/>
    <x v="1"/>
    <n v="0.2"/>
    <n v="0.19700000000000001"/>
    <n v="0.69"/>
    <n v="0.22389999999999999"/>
    <n v="0"/>
    <n v="1"/>
    <n v="1"/>
    <m/>
  </r>
  <r>
    <n v="142"/>
    <x v="6"/>
    <n v="1"/>
    <n v="2011"/>
    <x v="0"/>
    <n v="0"/>
    <x v="1"/>
    <x v="6"/>
    <x v="1"/>
    <n v="0.2"/>
    <n v="0.21210000000000001"/>
    <n v="0.69"/>
    <n v="0.1343"/>
    <n v="0"/>
    <n v="1"/>
    <n v="1"/>
    <m/>
  </r>
  <r>
    <n v="143"/>
    <x v="6"/>
    <n v="1"/>
    <n v="2011"/>
    <x v="0"/>
    <n v="0"/>
    <x v="1"/>
    <x v="6"/>
    <x v="2"/>
    <n v="0.22"/>
    <n v="0.2727"/>
    <n v="0.55000000000000004"/>
    <n v="0"/>
    <n v="0"/>
    <n v="5"/>
    <n v="5"/>
    <m/>
  </r>
  <r>
    <n v="144"/>
    <x v="6"/>
    <n v="1"/>
    <n v="2011"/>
    <x v="0"/>
    <n v="0"/>
    <x v="1"/>
    <x v="6"/>
    <x v="1"/>
    <n v="0.2"/>
    <n v="0.2576"/>
    <n v="0.69"/>
    <n v="0"/>
    <n v="8"/>
    <n v="26"/>
    <n v="34"/>
    <m/>
  </r>
  <r>
    <n v="145"/>
    <x v="6"/>
    <n v="1"/>
    <n v="2011"/>
    <x v="0"/>
    <n v="0"/>
    <x v="1"/>
    <x v="6"/>
    <x v="0"/>
    <n v="0.2"/>
    <n v="0.21210000000000001"/>
    <n v="0.69"/>
    <n v="0.1343"/>
    <n v="8"/>
    <n v="76"/>
    <n v="84"/>
    <m/>
  </r>
  <r>
    <n v="146"/>
    <x v="6"/>
    <n v="1"/>
    <n v="2011"/>
    <x v="0"/>
    <n v="0"/>
    <x v="1"/>
    <x v="6"/>
    <x v="0"/>
    <n v="0.2"/>
    <n v="0.19700000000000001"/>
    <n v="0.51"/>
    <n v="0.25369999999999998"/>
    <n v="20"/>
    <n v="190"/>
    <n v="210"/>
    <m/>
  </r>
  <r>
    <n v="147"/>
    <x v="6"/>
    <n v="1"/>
    <n v="2011"/>
    <x v="0"/>
    <n v="0"/>
    <x v="1"/>
    <x v="6"/>
    <x v="0"/>
    <n v="0.2"/>
    <n v="0.18179999999999999"/>
    <n v="0.47"/>
    <n v="0.29849999999999999"/>
    <n v="9"/>
    <n v="125"/>
    <n v="134"/>
    <m/>
  </r>
  <r>
    <n v="148"/>
    <x v="6"/>
    <n v="1"/>
    <n v="2011"/>
    <x v="0"/>
    <n v="0"/>
    <x v="1"/>
    <x v="6"/>
    <x v="0"/>
    <n v="0.22"/>
    <n v="0.19700000000000001"/>
    <n v="0.37"/>
    <n v="0.32840000000000003"/>
    <n v="16"/>
    <n v="47"/>
    <n v="63"/>
    <m/>
  </r>
  <r>
    <n v="149"/>
    <x v="6"/>
    <n v="1"/>
    <n v="2011"/>
    <x v="0"/>
    <n v="0"/>
    <x v="1"/>
    <x v="6"/>
    <x v="1"/>
    <n v="0.2"/>
    <n v="0.19700000000000001"/>
    <n v="0.4"/>
    <n v="0.22389999999999999"/>
    <n v="19"/>
    <n v="48"/>
    <n v="67"/>
    <m/>
  </r>
  <r>
    <n v="150"/>
    <x v="6"/>
    <n v="1"/>
    <n v="2011"/>
    <x v="0"/>
    <n v="0"/>
    <x v="1"/>
    <x v="6"/>
    <x v="1"/>
    <n v="0.2"/>
    <n v="0.19700000000000001"/>
    <n v="0.37"/>
    <n v="0.25369999999999998"/>
    <n v="9"/>
    <n v="50"/>
    <n v="59"/>
    <m/>
  </r>
  <r>
    <n v="151"/>
    <x v="6"/>
    <n v="1"/>
    <n v="2011"/>
    <x v="0"/>
    <n v="0"/>
    <x v="1"/>
    <x v="6"/>
    <x v="1"/>
    <n v="0.2"/>
    <n v="0.18179999999999999"/>
    <n v="0.37"/>
    <n v="0.28360000000000002"/>
    <n v="9"/>
    <n v="64"/>
    <n v="73"/>
    <m/>
  </r>
  <r>
    <n v="152"/>
    <x v="6"/>
    <n v="1"/>
    <n v="2011"/>
    <x v="0"/>
    <n v="0"/>
    <x v="1"/>
    <x v="6"/>
    <x v="1"/>
    <n v="0.2"/>
    <n v="0.19700000000000001"/>
    <n v="0.4"/>
    <n v="0.25369999999999998"/>
    <n v="7"/>
    <n v="43"/>
    <n v="50"/>
    <m/>
  </r>
  <r>
    <n v="153"/>
    <x v="6"/>
    <n v="1"/>
    <n v="2011"/>
    <x v="0"/>
    <n v="0"/>
    <x v="1"/>
    <x v="6"/>
    <x v="1"/>
    <n v="0.2"/>
    <n v="0.21210000000000001"/>
    <n v="0.37"/>
    <n v="0.16420000000000001"/>
    <n v="9"/>
    <n v="63"/>
    <n v="72"/>
    <m/>
  </r>
  <r>
    <n v="154"/>
    <x v="6"/>
    <n v="1"/>
    <n v="2011"/>
    <x v="0"/>
    <n v="0"/>
    <x v="1"/>
    <x v="6"/>
    <x v="1"/>
    <n v="0.2"/>
    <n v="0.21210000000000001"/>
    <n v="0.37"/>
    <n v="0.16420000000000001"/>
    <n v="5"/>
    <n v="82"/>
    <n v="87"/>
    <m/>
  </r>
  <r>
    <n v="155"/>
    <x v="6"/>
    <n v="1"/>
    <n v="2011"/>
    <x v="0"/>
    <n v="0"/>
    <x v="1"/>
    <x v="6"/>
    <x v="1"/>
    <n v="0.2"/>
    <n v="0.2576"/>
    <n v="0.37"/>
    <n v="0"/>
    <n v="9"/>
    <n v="178"/>
    <n v="187"/>
    <m/>
  </r>
  <r>
    <n v="156"/>
    <x v="6"/>
    <n v="1"/>
    <n v="2011"/>
    <x v="0"/>
    <n v="0"/>
    <x v="1"/>
    <x v="6"/>
    <x v="0"/>
    <n v="0.2"/>
    <n v="0.2273"/>
    <n v="0.4"/>
    <n v="8.9599999999999999E-2"/>
    <n v="7"/>
    <n v="116"/>
    <n v="123"/>
    <m/>
  </r>
  <r>
    <n v="157"/>
    <x v="6"/>
    <n v="1"/>
    <n v="2011"/>
    <x v="0"/>
    <n v="0"/>
    <x v="1"/>
    <x v="6"/>
    <x v="0"/>
    <n v="0.16"/>
    <n v="0.19700000000000001"/>
    <n v="0.55000000000000004"/>
    <n v="8.9599999999999999E-2"/>
    <n v="3"/>
    <n v="92"/>
    <n v="95"/>
    <m/>
  </r>
  <r>
    <n v="158"/>
    <x v="6"/>
    <n v="1"/>
    <n v="2011"/>
    <x v="0"/>
    <n v="0"/>
    <x v="1"/>
    <x v="6"/>
    <x v="0"/>
    <n v="0.18"/>
    <n v="0.21210000000000001"/>
    <n v="0.47"/>
    <n v="0.1045"/>
    <n v="1"/>
    <n v="50"/>
    <n v="51"/>
    <m/>
  </r>
  <r>
    <n v="159"/>
    <x v="6"/>
    <n v="1"/>
    <n v="2011"/>
    <x v="0"/>
    <n v="0"/>
    <x v="1"/>
    <x v="6"/>
    <x v="0"/>
    <n v="0.18"/>
    <n v="0.19700000000000001"/>
    <n v="0.47"/>
    <n v="0.1343"/>
    <n v="0"/>
    <n v="39"/>
    <n v="39"/>
    <m/>
  </r>
  <r>
    <n v="160"/>
    <x v="6"/>
    <n v="1"/>
    <n v="2011"/>
    <x v="0"/>
    <n v="0"/>
    <x v="1"/>
    <x v="6"/>
    <x v="1"/>
    <n v="0.18"/>
    <n v="0.19700000000000001"/>
    <n v="0.43"/>
    <n v="0.16420000000000001"/>
    <n v="2"/>
    <n v="34"/>
    <n v="36"/>
    <m/>
  </r>
  <r>
    <n v="161"/>
    <x v="6"/>
    <n v="1"/>
    <n v="2011"/>
    <x v="0"/>
    <n v="0"/>
    <x v="1"/>
    <x v="6"/>
    <x v="1"/>
    <n v="0.18"/>
    <n v="0.19700000000000001"/>
    <n v="0.51"/>
    <n v="0.16420000000000001"/>
    <n v="1"/>
    <n v="14"/>
    <n v="15"/>
    <m/>
  </r>
  <r>
    <n v="162"/>
    <x v="7"/>
    <n v="1"/>
    <n v="2011"/>
    <x v="0"/>
    <n v="0"/>
    <x v="0"/>
    <x v="0"/>
    <x v="1"/>
    <n v="0.18"/>
    <n v="0.19700000000000001"/>
    <n v="0.51"/>
    <n v="0.16420000000000001"/>
    <n v="1"/>
    <n v="24"/>
    <n v="25"/>
    <m/>
  </r>
  <r>
    <n v="163"/>
    <x v="7"/>
    <n v="1"/>
    <n v="2011"/>
    <x v="0"/>
    <n v="0"/>
    <x v="0"/>
    <x v="0"/>
    <x v="1"/>
    <n v="0.18"/>
    <n v="0.21210000000000001"/>
    <n v="0.55000000000000004"/>
    <n v="8.9599999999999999E-2"/>
    <n v="1"/>
    <n v="15"/>
    <n v="16"/>
    <m/>
  </r>
  <r>
    <n v="164"/>
    <x v="7"/>
    <n v="1"/>
    <n v="2011"/>
    <x v="0"/>
    <n v="0"/>
    <x v="0"/>
    <x v="0"/>
    <x v="1"/>
    <n v="0.18"/>
    <n v="0.2424"/>
    <n v="0.55000000000000004"/>
    <n v="0"/>
    <n v="3"/>
    <n v="13"/>
    <n v="16"/>
    <m/>
  </r>
  <r>
    <n v="165"/>
    <x v="7"/>
    <n v="1"/>
    <n v="2011"/>
    <x v="0"/>
    <n v="0"/>
    <x v="0"/>
    <x v="0"/>
    <x v="2"/>
    <n v="0.18"/>
    <n v="0.19700000000000001"/>
    <n v="0.55000000000000004"/>
    <n v="0.16420000000000001"/>
    <n v="0"/>
    <n v="7"/>
    <n v="7"/>
    <m/>
  </r>
  <r>
    <n v="166"/>
    <x v="7"/>
    <n v="1"/>
    <n v="2011"/>
    <x v="0"/>
    <n v="0"/>
    <x v="0"/>
    <x v="0"/>
    <x v="2"/>
    <n v="0.18"/>
    <n v="0.19700000000000001"/>
    <n v="0.55000000000000004"/>
    <n v="0.16420000000000001"/>
    <n v="0"/>
    <n v="1"/>
    <n v="1"/>
    <m/>
  </r>
  <r>
    <n v="167"/>
    <x v="7"/>
    <n v="1"/>
    <n v="2011"/>
    <x v="0"/>
    <n v="0"/>
    <x v="0"/>
    <x v="0"/>
    <x v="1"/>
    <n v="0.16"/>
    <n v="0.16669999999999999"/>
    <n v="0.74"/>
    <n v="0.16420000000000001"/>
    <n v="0"/>
    <n v="5"/>
    <n v="5"/>
    <m/>
  </r>
  <r>
    <n v="168"/>
    <x v="7"/>
    <n v="1"/>
    <n v="2011"/>
    <x v="0"/>
    <n v="0"/>
    <x v="0"/>
    <x v="0"/>
    <x v="1"/>
    <n v="0.16"/>
    <n v="0.16669999999999999"/>
    <n v="0.74"/>
    <n v="0.16420000000000001"/>
    <n v="0"/>
    <n v="2"/>
    <n v="2"/>
    <m/>
  </r>
  <r>
    <n v="169"/>
    <x v="7"/>
    <n v="1"/>
    <n v="2011"/>
    <x v="0"/>
    <n v="0"/>
    <x v="0"/>
    <x v="0"/>
    <x v="1"/>
    <n v="0.16"/>
    <n v="0.18179999999999999"/>
    <n v="0.74"/>
    <n v="0.1045"/>
    <n v="1"/>
    <n v="8"/>
    <n v="9"/>
    <m/>
  </r>
  <r>
    <n v="170"/>
    <x v="7"/>
    <n v="1"/>
    <n v="2011"/>
    <x v="0"/>
    <n v="0"/>
    <x v="0"/>
    <x v="0"/>
    <x v="2"/>
    <n v="0.16"/>
    <n v="0.18179999999999999"/>
    <n v="0.93"/>
    <n v="0.1045"/>
    <n v="0"/>
    <n v="15"/>
    <n v="15"/>
    <m/>
  </r>
  <r>
    <n v="171"/>
    <x v="7"/>
    <n v="1"/>
    <n v="2011"/>
    <x v="0"/>
    <n v="0"/>
    <x v="0"/>
    <x v="0"/>
    <x v="2"/>
    <n v="0.16"/>
    <n v="0.18179999999999999"/>
    <n v="0.93"/>
    <n v="0.1045"/>
    <n v="0"/>
    <n v="20"/>
    <n v="20"/>
    <m/>
  </r>
  <r>
    <n v="172"/>
    <x v="7"/>
    <n v="1"/>
    <n v="2011"/>
    <x v="0"/>
    <n v="0"/>
    <x v="0"/>
    <x v="0"/>
    <x v="1"/>
    <n v="0.18"/>
    <n v="0.19700000000000001"/>
    <n v="0.8"/>
    <n v="0.16420000000000001"/>
    <n v="5"/>
    <n v="56"/>
    <n v="61"/>
    <m/>
  </r>
  <r>
    <n v="173"/>
    <x v="7"/>
    <n v="1"/>
    <n v="2011"/>
    <x v="0"/>
    <n v="0"/>
    <x v="0"/>
    <x v="0"/>
    <x v="1"/>
    <n v="0.2"/>
    <n v="0.18179999999999999"/>
    <n v="0.69"/>
    <n v="0.3881"/>
    <n v="2"/>
    <n v="60"/>
    <n v="62"/>
    <m/>
  </r>
  <r>
    <n v="174"/>
    <x v="7"/>
    <n v="1"/>
    <n v="2011"/>
    <x v="0"/>
    <n v="0"/>
    <x v="0"/>
    <x v="0"/>
    <x v="1"/>
    <n v="0.2"/>
    <n v="0.18179999999999999"/>
    <n v="0.59"/>
    <n v="0.35820000000000002"/>
    <n v="8"/>
    <n v="90"/>
    <n v="98"/>
    <m/>
  </r>
  <r>
    <n v="175"/>
    <x v="7"/>
    <n v="1"/>
    <n v="2011"/>
    <x v="0"/>
    <n v="0"/>
    <x v="0"/>
    <x v="0"/>
    <x v="0"/>
    <n v="0.2"/>
    <n v="0.18179999999999999"/>
    <n v="0.44"/>
    <n v="0.32840000000000003"/>
    <n v="7"/>
    <n v="95"/>
    <n v="102"/>
    <m/>
  </r>
  <r>
    <n v="176"/>
    <x v="7"/>
    <n v="1"/>
    <n v="2011"/>
    <x v="0"/>
    <n v="0"/>
    <x v="0"/>
    <x v="0"/>
    <x v="0"/>
    <n v="0.2"/>
    <n v="0.16669999999999999"/>
    <n v="0.32"/>
    <n v="0.49249999999999999"/>
    <n v="12"/>
    <n v="83"/>
    <n v="95"/>
    <m/>
  </r>
  <r>
    <n v="177"/>
    <x v="7"/>
    <n v="1"/>
    <n v="2011"/>
    <x v="0"/>
    <n v="0"/>
    <x v="0"/>
    <x v="0"/>
    <x v="0"/>
    <n v="0.2"/>
    <n v="0.16669999999999999"/>
    <n v="0.32"/>
    <n v="0.44779999999999998"/>
    <n v="5"/>
    <n v="69"/>
    <n v="74"/>
    <m/>
  </r>
  <r>
    <n v="178"/>
    <x v="7"/>
    <n v="1"/>
    <n v="2011"/>
    <x v="0"/>
    <n v="0"/>
    <x v="0"/>
    <x v="0"/>
    <x v="0"/>
    <n v="0.18"/>
    <n v="0.13639999999999999"/>
    <n v="0.28999999999999998"/>
    <n v="0.44779999999999998"/>
    <n v="8"/>
    <n v="68"/>
    <n v="76"/>
    <m/>
  </r>
  <r>
    <n v="179"/>
    <x v="7"/>
    <n v="1"/>
    <n v="2011"/>
    <x v="0"/>
    <n v="0"/>
    <x v="0"/>
    <x v="0"/>
    <x v="0"/>
    <n v="0.16"/>
    <n v="0.1212"/>
    <n v="0.37"/>
    <n v="0.55220000000000002"/>
    <n v="5"/>
    <n v="64"/>
    <n v="69"/>
    <m/>
  </r>
  <r>
    <n v="180"/>
    <x v="7"/>
    <n v="1"/>
    <n v="2011"/>
    <x v="0"/>
    <n v="0"/>
    <x v="0"/>
    <x v="0"/>
    <x v="0"/>
    <n v="0.14000000000000001"/>
    <n v="0.1212"/>
    <n v="0.39"/>
    <n v="0.29849999999999999"/>
    <n v="3"/>
    <n v="52"/>
    <n v="55"/>
    <m/>
  </r>
  <r>
    <n v="181"/>
    <x v="7"/>
    <n v="1"/>
    <n v="2011"/>
    <x v="0"/>
    <n v="0"/>
    <x v="0"/>
    <x v="0"/>
    <x v="0"/>
    <n v="0.14000000000000001"/>
    <n v="0.1212"/>
    <n v="0.36"/>
    <n v="0.25369999999999998"/>
    <n v="4"/>
    <n v="26"/>
    <n v="30"/>
    <m/>
  </r>
  <r>
    <n v="182"/>
    <x v="7"/>
    <n v="1"/>
    <n v="2011"/>
    <x v="0"/>
    <n v="0"/>
    <x v="0"/>
    <x v="0"/>
    <x v="0"/>
    <n v="0.12"/>
    <n v="0.1212"/>
    <n v="0.36"/>
    <n v="0.25369999999999998"/>
    <n v="0"/>
    <n v="28"/>
    <n v="28"/>
    <m/>
  </r>
  <r>
    <n v="183"/>
    <x v="7"/>
    <n v="1"/>
    <n v="2011"/>
    <x v="0"/>
    <n v="0"/>
    <x v="0"/>
    <x v="0"/>
    <x v="0"/>
    <n v="0.12"/>
    <n v="0.1061"/>
    <n v="0.39"/>
    <n v="0.35820000000000002"/>
    <n v="2"/>
    <n v="35"/>
    <n v="37"/>
    <m/>
  </r>
  <r>
    <n v="184"/>
    <x v="7"/>
    <n v="1"/>
    <n v="2011"/>
    <x v="0"/>
    <n v="0"/>
    <x v="0"/>
    <x v="0"/>
    <x v="0"/>
    <n v="0.12"/>
    <n v="0.1061"/>
    <n v="0.36"/>
    <n v="0.3881"/>
    <n v="1"/>
    <n v="33"/>
    <n v="34"/>
    <m/>
  </r>
  <r>
    <n v="185"/>
    <x v="7"/>
    <n v="1"/>
    <n v="2011"/>
    <x v="0"/>
    <n v="0"/>
    <x v="0"/>
    <x v="0"/>
    <x v="0"/>
    <n v="0.1"/>
    <n v="6.0600000000000001E-2"/>
    <n v="0.39"/>
    <n v="0.44779999999999998"/>
    <n v="0"/>
    <n v="22"/>
    <n v="22"/>
    <m/>
  </r>
  <r>
    <n v="186"/>
    <x v="8"/>
    <n v="1"/>
    <n v="2011"/>
    <x v="0"/>
    <n v="0"/>
    <x v="0"/>
    <x v="1"/>
    <x v="0"/>
    <n v="0.1"/>
    <n v="7.5800000000000006E-2"/>
    <n v="0.42"/>
    <n v="0.3881"/>
    <n v="1"/>
    <n v="24"/>
    <n v="25"/>
    <m/>
  </r>
  <r>
    <n v="187"/>
    <x v="8"/>
    <n v="1"/>
    <n v="2011"/>
    <x v="0"/>
    <n v="0"/>
    <x v="0"/>
    <x v="1"/>
    <x v="0"/>
    <n v="0.1"/>
    <n v="6.0600000000000001E-2"/>
    <n v="0.42"/>
    <n v="0.4627"/>
    <n v="0"/>
    <n v="12"/>
    <n v="12"/>
    <m/>
  </r>
  <r>
    <n v="188"/>
    <x v="8"/>
    <n v="1"/>
    <n v="2011"/>
    <x v="0"/>
    <n v="0"/>
    <x v="0"/>
    <x v="1"/>
    <x v="0"/>
    <n v="0.1"/>
    <n v="6.0600000000000001E-2"/>
    <n v="0.46"/>
    <n v="0.4627"/>
    <n v="0"/>
    <n v="11"/>
    <n v="11"/>
    <m/>
  </r>
  <r>
    <n v="189"/>
    <x v="8"/>
    <n v="1"/>
    <n v="2011"/>
    <x v="0"/>
    <n v="0"/>
    <x v="0"/>
    <x v="1"/>
    <x v="0"/>
    <n v="0.1"/>
    <n v="7.5800000000000006E-2"/>
    <n v="0.46"/>
    <n v="0.41789999999999999"/>
    <n v="0"/>
    <n v="4"/>
    <n v="4"/>
    <m/>
  </r>
  <r>
    <n v="190"/>
    <x v="8"/>
    <n v="1"/>
    <n v="2011"/>
    <x v="0"/>
    <n v="0"/>
    <x v="0"/>
    <x v="1"/>
    <x v="0"/>
    <n v="0.08"/>
    <n v="9.0899999999999995E-2"/>
    <n v="0.53"/>
    <n v="0.19400000000000001"/>
    <n v="0"/>
    <n v="1"/>
    <n v="1"/>
    <m/>
  </r>
  <r>
    <n v="191"/>
    <x v="8"/>
    <n v="1"/>
    <n v="2011"/>
    <x v="0"/>
    <n v="0"/>
    <x v="0"/>
    <x v="1"/>
    <x v="0"/>
    <n v="0.08"/>
    <n v="9.0899999999999995E-2"/>
    <n v="0.53"/>
    <n v="0.19400000000000001"/>
    <n v="0"/>
    <n v="1"/>
    <n v="1"/>
    <m/>
  </r>
  <r>
    <n v="192"/>
    <x v="8"/>
    <n v="1"/>
    <n v="2011"/>
    <x v="0"/>
    <n v="0"/>
    <x v="0"/>
    <x v="1"/>
    <x v="0"/>
    <n v="0.1"/>
    <n v="9.0899999999999995E-2"/>
    <n v="0.49"/>
    <n v="0.28360000000000002"/>
    <n v="0"/>
    <n v="1"/>
    <n v="1"/>
    <m/>
  </r>
  <r>
    <n v="193"/>
    <x v="8"/>
    <n v="1"/>
    <n v="2011"/>
    <x v="0"/>
    <n v="0"/>
    <x v="0"/>
    <x v="1"/>
    <x v="0"/>
    <n v="0.08"/>
    <n v="9.0899999999999995E-2"/>
    <n v="0.53"/>
    <n v="0.19400000000000001"/>
    <n v="1"/>
    <n v="5"/>
    <n v="6"/>
    <m/>
  </r>
  <r>
    <n v="194"/>
    <x v="8"/>
    <n v="1"/>
    <n v="2011"/>
    <x v="0"/>
    <n v="0"/>
    <x v="0"/>
    <x v="1"/>
    <x v="0"/>
    <n v="0.1"/>
    <n v="9.0899999999999995E-2"/>
    <n v="0.49"/>
    <n v="0.28360000000000002"/>
    <n v="0"/>
    <n v="10"/>
    <n v="10"/>
    <m/>
  </r>
  <r>
    <n v="195"/>
    <x v="8"/>
    <n v="1"/>
    <n v="2011"/>
    <x v="0"/>
    <n v="0"/>
    <x v="0"/>
    <x v="1"/>
    <x v="0"/>
    <n v="0.12"/>
    <n v="7.5800000000000006E-2"/>
    <n v="0.46"/>
    <n v="0.52239999999999998"/>
    <n v="0"/>
    <n v="19"/>
    <n v="19"/>
    <m/>
  </r>
  <r>
    <n v="196"/>
    <x v="8"/>
    <n v="1"/>
    <n v="2011"/>
    <x v="0"/>
    <n v="0"/>
    <x v="0"/>
    <x v="1"/>
    <x v="0"/>
    <n v="0.14000000000000001"/>
    <n v="0.1061"/>
    <n v="0.43"/>
    <n v="0.3881"/>
    <n v="0"/>
    <n v="49"/>
    <n v="49"/>
    <m/>
  </r>
  <r>
    <n v="197"/>
    <x v="8"/>
    <n v="1"/>
    <n v="2011"/>
    <x v="0"/>
    <n v="0"/>
    <x v="0"/>
    <x v="1"/>
    <x v="0"/>
    <n v="0.16"/>
    <n v="0.1212"/>
    <n v="0.4"/>
    <n v="0.52239999999999998"/>
    <n v="2"/>
    <n v="47"/>
    <n v="49"/>
    <m/>
  </r>
  <r>
    <n v="198"/>
    <x v="8"/>
    <n v="1"/>
    <n v="2011"/>
    <x v="0"/>
    <n v="0"/>
    <x v="0"/>
    <x v="1"/>
    <x v="0"/>
    <n v="0.18"/>
    <n v="0.13639999999999999"/>
    <n v="0.37"/>
    <n v="0.44779999999999998"/>
    <n v="4"/>
    <n v="79"/>
    <n v="83"/>
    <m/>
  </r>
  <r>
    <n v="199"/>
    <x v="8"/>
    <n v="1"/>
    <n v="2011"/>
    <x v="0"/>
    <n v="0"/>
    <x v="0"/>
    <x v="1"/>
    <x v="0"/>
    <n v="0.2"/>
    <n v="0.16669999999999999"/>
    <n v="0.34"/>
    <n v="0.44779999999999998"/>
    <n v="6"/>
    <n v="69"/>
    <n v="75"/>
    <m/>
  </r>
  <r>
    <n v="200"/>
    <x v="8"/>
    <n v="1"/>
    <n v="2011"/>
    <x v="0"/>
    <n v="0"/>
    <x v="0"/>
    <x v="1"/>
    <x v="0"/>
    <n v="0.22"/>
    <n v="0.18179999999999999"/>
    <n v="0.32"/>
    <n v="0.4627"/>
    <n v="8"/>
    <n v="64"/>
    <n v="72"/>
    <m/>
  </r>
  <r>
    <n v="201"/>
    <x v="8"/>
    <n v="1"/>
    <n v="2011"/>
    <x v="0"/>
    <n v="0"/>
    <x v="0"/>
    <x v="1"/>
    <x v="0"/>
    <n v="0.22"/>
    <n v="0.19700000000000001"/>
    <n v="0.35"/>
    <n v="0.35820000000000002"/>
    <n v="5"/>
    <n v="77"/>
    <n v="82"/>
    <m/>
  </r>
  <r>
    <n v="202"/>
    <x v="8"/>
    <n v="1"/>
    <n v="2011"/>
    <x v="0"/>
    <n v="0"/>
    <x v="0"/>
    <x v="1"/>
    <x v="0"/>
    <n v="0.2"/>
    <n v="0.16669999999999999"/>
    <n v="0.34"/>
    <n v="0.44779999999999998"/>
    <n v="13"/>
    <n v="79"/>
    <n v="92"/>
    <m/>
  </r>
  <r>
    <n v="203"/>
    <x v="8"/>
    <n v="1"/>
    <n v="2011"/>
    <x v="0"/>
    <n v="0"/>
    <x v="0"/>
    <x v="1"/>
    <x v="0"/>
    <n v="0.18"/>
    <n v="0.1515"/>
    <n v="0.37"/>
    <n v="0.3881"/>
    <n v="3"/>
    <n v="59"/>
    <n v="62"/>
    <m/>
  </r>
  <r>
    <n v="204"/>
    <x v="8"/>
    <n v="1"/>
    <n v="2011"/>
    <x v="0"/>
    <n v="0"/>
    <x v="0"/>
    <x v="1"/>
    <x v="0"/>
    <n v="0.16"/>
    <n v="0.13639999999999999"/>
    <n v="0.4"/>
    <n v="0.32840000000000003"/>
    <n v="4"/>
    <n v="44"/>
    <n v="48"/>
    <m/>
  </r>
  <r>
    <n v="205"/>
    <x v="8"/>
    <n v="1"/>
    <n v="2011"/>
    <x v="0"/>
    <n v="0"/>
    <x v="0"/>
    <x v="1"/>
    <x v="0"/>
    <n v="0.16"/>
    <n v="0.13639999999999999"/>
    <n v="0.43"/>
    <n v="0.32840000000000003"/>
    <n v="1"/>
    <n v="40"/>
    <n v="41"/>
    <m/>
  </r>
  <r>
    <n v="206"/>
    <x v="8"/>
    <n v="1"/>
    <n v="2011"/>
    <x v="0"/>
    <n v="0"/>
    <x v="0"/>
    <x v="1"/>
    <x v="0"/>
    <n v="0.14000000000000001"/>
    <n v="0.1212"/>
    <n v="0.46"/>
    <n v="0.25369999999999998"/>
    <n v="0"/>
    <n v="38"/>
    <n v="38"/>
    <m/>
  </r>
  <r>
    <n v="207"/>
    <x v="8"/>
    <n v="1"/>
    <n v="2011"/>
    <x v="0"/>
    <n v="0"/>
    <x v="0"/>
    <x v="1"/>
    <x v="0"/>
    <n v="0.14000000000000001"/>
    <n v="0.1061"/>
    <n v="0.46"/>
    <n v="0.41789999999999999"/>
    <n v="1"/>
    <n v="19"/>
    <n v="20"/>
    <m/>
  </r>
  <r>
    <n v="208"/>
    <x v="8"/>
    <n v="1"/>
    <n v="2011"/>
    <x v="0"/>
    <n v="0"/>
    <x v="0"/>
    <x v="1"/>
    <x v="0"/>
    <n v="0.14000000000000001"/>
    <n v="0.1212"/>
    <n v="0.46"/>
    <n v="0.29849999999999999"/>
    <n v="5"/>
    <n v="10"/>
    <n v="15"/>
    <m/>
  </r>
  <r>
    <n v="209"/>
    <x v="8"/>
    <n v="1"/>
    <n v="2011"/>
    <x v="0"/>
    <n v="0"/>
    <x v="0"/>
    <x v="1"/>
    <x v="0"/>
    <n v="0.12"/>
    <n v="0.13639999999999999"/>
    <n v="0.5"/>
    <n v="0.19400000000000001"/>
    <n v="0"/>
    <n v="6"/>
    <n v="6"/>
    <m/>
  </r>
  <r>
    <n v="210"/>
    <x v="9"/>
    <n v="1"/>
    <n v="2011"/>
    <x v="0"/>
    <n v="0"/>
    <x v="0"/>
    <x v="2"/>
    <x v="0"/>
    <n v="0.12"/>
    <n v="0.1212"/>
    <n v="0.5"/>
    <n v="0.28360000000000002"/>
    <n v="2"/>
    <n v="3"/>
    <n v="5"/>
    <m/>
  </r>
  <r>
    <n v="211"/>
    <x v="9"/>
    <n v="1"/>
    <n v="2011"/>
    <x v="0"/>
    <n v="0"/>
    <x v="0"/>
    <x v="2"/>
    <x v="0"/>
    <n v="0.12"/>
    <n v="0.1212"/>
    <n v="0.5"/>
    <n v="0.28360000000000002"/>
    <n v="1"/>
    <n v="0"/>
    <n v="1"/>
    <m/>
  </r>
  <r>
    <n v="212"/>
    <x v="9"/>
    <n v="1"/>
    <n v="2011"/>
    <x v="0"/>
    <n v="0"/>
    <x v="0"/>
    <x v="2"/>
    <x v="0"/>
    <n v="0.12"/>
    <n v="0.1212"/>
    <n v="0.5"/>
    <n v="0.22389999999999999"/>
    <n v="0"/>
    <n v="3"/>
    <n v="3"/>
    <m/>
  </r>
  <r>
    <n v="213"/>
    <x v="9"/>
    <n v="1"/>
    <n v="2011"/>
    <x v="0"/>
    <n v="0"/>
    <x v="0"/>
    <x v="2"/>
    <x v="0"/>
    <n v="0.12"/>
    <n v="0.1212"/>
    <n v="0.5"/>
    <n v="0.22389999999999999"/>
    <n v="0"/>
    <n v="1"/>
    <n v="1"/>
    <m/>
  </r>
  <r>
    <n v="214"/>
    <x v="9"/>
    <n v="1"/>
    <n v="2011"/>
    <x v="0"/>
    <n v="0"/>
    <x v="0"/>
    <x v="2"/>
    <x v="0"/>
    <n v="0.1"/>
    <n v="0.1212"/>
    <n v="0.54"/>
    <n v="0.1343"/>
    <n v="1"/>
    <n v="2"/>
    <n v="3"/>
    <m/>
  </r>
  <r>
    <n v="215"/>
    <x v="9"/>
    <n v="1"/>
    <n v="2011"/>
    <x v="0"/>
    <n v="0"/>
    <x v="0"/>
    <x v="2"/>
    <x v="0"/>
    <n v="0.1"/>
    <n v="0.1061"/>
    <n v="0.54"/>
    <n v="0.25369999999999998"/>
    <n v="0"/>
    <n v="3"/>
    <n v="3"/>
    <m/>
  </r>
  <r>
    <n v="216"/>
    <x v="9"/>
    <n v="1"/>
    <n v="2011"/>
    <x v="0"/>
    <n v="0"/>
    <x v="0"/>
    <x v="2"/>
    <x v="0"/>
    <n v="0.12"/>
    <n v="0.1212"/>
    <n v="0.5"/>
    <n v="0.28360000000000002"/>
    <n v="0"/>
    <n v="31"/>
    <n v="31"/>
    <m/>
  </r>
  <r>
    <n v="217"/>
    <x v="9"/>
    <n v="1"/>
    <n v="2011"/>
    <x v="0"/>
    <n v="0"/>
    <x v="0"/>
    <x v="2"/>
    <x v="0"/>
    <n v="0.12"/>
    <n v="0.1212"/>
    <n v="0.5"/>
    <n v="0.22389999999999999"/>
    <n v="2"/>
    <n v="75"/>
    <n v="77"/>
    <m/>
  </r>
  <r>
    <n v="218"/>
    <x v="9"/>
    <n v="1"/>
    <n v="2011"/>
    <x v="0"/>
    <n v="0"/>
    <x v="0"/>
    <x v="2"/>
    <x v="1"/>
    <n v="0.12"/>
    <n v="0.1212"/>
    <n v="0.5"/>
    <n v="0.28360000000000002"/>
    <n v="4"/>
    <n v="184"/>
    <n v="188"/>
    <m/>
  </r>
  <r>
    <n v="219"/>
    <x v="9"/>
    <n v="1"/>
    <n v="2011"/>
    <x v="0"/>
    <n v="0"/>
    <x v="0"/>
    <x v="2"/>
    <x v="1"/>
    <n v="0.14000000000000001"/>
    <n v="0.1212"/>
    <n v="0.5"/>
    <n v="0.25369999999999998"/>
    <n v="2"/>
    <n v="92"/>
    <n v="94"/>
    <m/>
  </r>
  <r>
    <n v="220"/>
    <x v="9"/>
    <n v="1"/>
    <n v="2011"/>
    <x v="0"/>
    <n v="0"/>
    <x v="0"/>
    <x v="2"/>
    <x v="1"/>
    <n v="0.14000000000000001"/>
    <n v="0.1212"/>
    <n v="0.5"/>
    <n v="0.29849999999999999"/>
    <n v="0"/>
    <n v="31"/>
    <n v="31"/>
    <m/>
  </r>
  <r>
    <n v="221"/>
    <x v="9"/>
    <n v="1"/>
    <n v="2011"/>
    <x v="0"/>
    <n v="0"/>
    <x v="0"/>
    <x v="2"/>
    <x v="1"/>
    <n v="0.16"/>
    <n v="0.13639999999999999"/>
    <n v="0.47"/>
    <n v="0.28360000000000002"/>
    <n v="2"/>
    <n v="28"/>
    <n v="30"/>
    <m/>
  </r>
  <r>
    <n v="222"/>
    <x v="9"/>
    <n v="1"/>
    <n v="2011"/>
    <x v="0"/>
    <n v="0"/>
    <x v="0"/>
    <x v="2"/>
    <x v="1"/>
    <n v="0.2"/>
    <n v="0.18179999999999999"/>
    <n v="0.4"/>
    <n v="0.28360000000000002"/>
    <n v="5"/>
    <n v="47"/>
    <n v="52"/>
    <m/>
  </r>
  <r>
    <n v="223"/>
    <x v="9"/>
    <n v="1"/>
    <n v="2011"/>
    <x v="0"/>
    <n v="0"/>
    <x v="0"/>
    <x v="2"/>
    <x v="1"/>
    <n v="0.2"/>
    <n v="0.18179999999999999"/>
    <n v="0.4"/>
    <n v="0.28360000000000002"/>
    <n v="4"/>
    <n v="50"/>
    <n v="54"/>
    <m/>
  </r>
  <r>
    <n v="224"/>
    <x v="9"/>
    <n v="1"/>
    <n v="2011"/>
    <x v="0"/>
    <n v="0"/>
    <x v="0"/>
    <x v="2"/>
    <x v="1"/>
    <n v="0.2"/>
    <n v="0.19700000000000001"/>
    <n v="0.4"/>
    <n v="0.22389999999999999"/>
    <n v="0"/>
    <n v="47"/>
    <n v="47"/>
    <m/>
  </r>
  <r>
    <n v="225"/>
    <x v="9"/>
    <n v="1"/>
    <n v="2011"/>
    <x v="0"/>
    <n v="0"/>
    <x v="0"/>
    <x v="2"/>
    <x v="1"/>
    <n v="0.2"/>
    <n v="0.19700000000000001"/>
    <n v="0.4"/>
    <n v="0.22389999999999999"/>
    <n v="2"/>
    <n v="43"/>
    <n v="45"/>
    <m/>
  </r>
  <r>
    <n v="226"/>
    <x v="9"/>
    <n v="1"/>
    <n v="2011"/>
    <x v="0"/>
    <n v="0"/>
    <x v="0"/>
    <x v="2"/>
    <x v="0"/>
    <n v="0.2"/>
    <n v="0.21210000000000001"/>
    <n v="0.4"/>
    <n v="0.1343"/>
    <n v="4"/>
    <n v="70"/>
    <n v="74"/>
    <m/>
  </r>
  <r>
    <n v="227"/>
    <x v="9"/>
    <n v="1"/>
    <n v="2011"/>
    <x v="0"/>
    <n v="0"/>
    <x v="0"/>
    <x v="2"/>
    <x v="0"/>
    <n v="0.2"/>
    <n v="0.2273"/>
    <n v="0.4"/>
    <n v="0.1045"/>
    <n v="4"/>
    <n v="174"/>
    <n v="178"/>
    <m/>
  </r>
  <r>
    <n v="228"/>
    <x v="9"/>
    <n v="1"/>
    <n v="2011"/>
    <x v="0"/>
    <n v="0"/>
    <x v="0"/>
    <x v="2"/>
    <x v="0"/>
    <n v="0.2"/>
    <n v="0.19700000000000001"/>
    <n v="0.4"/>
    <n v="0.22389999999999999"/>
    <n v="1"/>
    <n v="154"/>
    <n v="155"/>
    <m/>
  </r>
  <r>
    <n v="229"/>
    <x v="9"/>
    <n v="1"/>
    <n v="2011"/>
    <x v="0"/>
    <n v="0"/>
    <x v="0"/>
    <x v="2"/>
    <x v="0"/>
    <n v="0.16"/>
    <n v="0.16669999999999999"/>
    <n v="0.47"/>
    <n v="0.16420000000000001"/>
    <n v="3"/>
    <n v="92"/>
    <n v="95"/>
    <m/>
  </r>
  <r>
    <n v="230"/>
    <x v="9"/>
    <n v="1"/>
    <n v="2011"/>
    <x v="0"/>
    <n v="0"/>
    <x v="0"/>
    <x v="2"/>
    <x v="0"/>
    <n v="0.16"/>
    <n v="0.16669999999999999"/>
    <n v="0.5"/>
    <n v="0.16420000000000001"/>
    <n v="1"/>
    <n v="73"/>
    <n v="74"/>
    <m/>
  </r>
  <r>
    <n v="231"/>
    <x v="9"/>
    <n v="1"/>
    <n v="2011"/>
    <x v="0"/>
    <n v="0"/>
    <x v="0"/>
    <x v="2"/>
    <x v="0"/>
    <n v="0.14000000000000001"/>
    <n v="0.13639999999999999"/>
    <n v="0.59"/>
    <n v="0.19400000000000001"/>
    <n v="1"/>
    <n v="37"/>
    <n v="38"/>
    <m/>
  </r>
  <r>
    <n v="232"/>
    <x v="9"/>
    <n v="1"/>
    <n v="2011"/>
    <x v="0"/>
    <n v="0"/>
    <x v="0"/>
    <x v="2"/>
    <x v="0"/>
    <n v="0.14000000000000001"/>
    <n v="0.1515"/>
    <n v="0.59"/>
    <n v="0.16420000000000001"/>
    <n v="2"/>
    <n v="22"/>
    <n v="24"/>
    <m/>
  </r>
  <r>
    <n v="233"/>
    <x v="9"/>
    <n v="1"/>
    <n v="2011"/>
    <x v="0"/>
    <n v="0"/>
    <x v="0"/>
    <x v="2"/>
    <x v="0"/>
    <n v="0.14000000000000001"/>
    <n v="0.1515"/>
    <n v="0.59"/>
    <n v="0.16420000000000001"/>
    <n v="0"/>
    <n v="18"/>
    <n v="18"/>
    <m/>
  </r>
  <r>
    <n v="234"/>
    <x v="10"/>
    <n v="1"/>
    <n v="2011"/>
    <x v="0"/>
    <n v="0"/>
    <x v="0"/>
    <x v="3"/>
    <x v="0"/>
    <n v="0.14000000000000001"/>
    <n v="0.16669999999999999"/>
    <n v="0.59"/>
    <n v="0.1045"/>
    <n v="2"/>
    <n v="10"/>
    <n v="12"/>
    <m/>
  </r>
  <r>
    <n v="235"/>
    <x v="10"/>
    <n v="1"/>
    <n v="2011"/>
    <x v="0"/>
    <n v="0"/>
    <x v="0"/>
    <x v="3"/>
    <x v="0"/>
    <n v="0.14000000000000001"/>
    <n v="0.1515"/>
    <n v="0.59"/>
    <n v="0.16420000000000001"/>
    <n v="0"/>
    <n v="3"/>
    <n v="3"/>
    <m/>
  </r>
  <r>
    <n v="236"/>
    <x v="10"/>
    <n v="1"/>
    <n v="2011"/>
    <x v="0"/>
    <n v="0"/>
    <x v="0"/>
    <x v="3"/>
    <x v="1"/>
    <n v="0.16"/>
    <n v="0.1515"/>
    <n v="0.55000000000000004"/>
    <n v="0.19400000000000001"/>
    <n v="0"/>
    <n v="3"/>
    <n v="3"/>
    <m/>
  </r>
  <r>
    <n v="237"/>
    <x v="10"/>
    <n v="1"/>
    <n v="2011"/>
    <x v="0"/>
    <n v="0"/>
    <x v="0"/>
    <x v="3"/>
    <x v="1"/>
    <n v="0.16"/>
    <n v="0.18179999999999999"/>
    <n v="0.55000000000000004"/>
    <n v="0.1343"/>
    <n v="0"/>
    <n v="6"/>
    <n v="6"/>
    <m/>
  </r>
  <r>
    <n v="238"/>
    <x v="10"/>
    <n v="1"/>
    <n v="2011"/>
    <x v="0"/>
    <n v="0"/>
    <x v="0"/>
    <x v="3"/>
    <x v="1"/>
    <n v="0.16"/>
    <n v="0.18179999999999999"/>
    <n v="0.55000000000000004"/>
    <n v="0.1343"/>
    <n v="0"/>
    <n v="27"/>
    <n v="27"/>
    <m/>
  </r>
  <r>
    <n v="239"/>
    <x v="10"/>
    <n v="1"/>
    <n v="2011"/>
    <x v="0"/>
    <n v="0"/>
    <x v="0"/>
    <x v="3"/>
    <x v="1"/>
    <n v="0.16"/>
    <n v="0.2273"/>
    <n v="0.55000000000000004"/>
    <n v="0"/>
    <n v="2"/>
    <n v="97"/>
    <n v="99"/>
    <m/>
  </r>
  <r>
    <n v="240"/>
    <x v="10"/>
    <n v="1"/>
    <n v="2011"/>
    <x v="0"/>
    <n v="0"/>
    <x v="0"/>
    <x v="3"/>
    <x v="1"/>
    <n v="0.18"/>
    <n v="0.21210000000000001"/>
    <n v="0.51"/>
    <n v="8.9599999999999999E-2"/>
    <n v="3"/>
    <n v="214"/>
    <n v="217"/>
    <m/>
  </r>
  <r>
    <n v="241"/>
    <x v="10"/>
    <n v="1"/>
    <n v="2011"/>
    <x v="0"/>
    <n v="0"/>
    <x v="0"/>
    <x v="3"/>
    <x v="1"/>
    <n v="0.18"/>
    <n v="0.19700000000000001"/>
    <n v="0.51"/>
    <n v="0.16420000000000001"/>
    <n v="3"/>
    <n v="127"/>
    <n v="130"/>
    <m/>
  </r>
  <r>
    <n v="242"/>
    <x v="10"/>
    <n v="1"/>
    <n v="2011"/>
    <x v="0"/>
    <n v="0"/>
    <x v="0"/>
    <x v="3"/>
    <x v="1"/>
    <n v="0.2"/>
    <n v="0.21210000000000001"/>
    <n v="0.51"/>
    <n v="0.16420000000000001"/>
    <n v="3"/>
    <n v="51"/>
    <n v="54"/>
    <m/>
  </r>
  <r>
    <n v="243"/>
    <x v="10"/>
    <n v="1"/>
    <n v="2011"/>
    <x v="0"/>
    <n v="0"/>
    <x v="0"/>
    <x v="3"/>
    <x v="1"/>
    <n v="0.2"/>
    <n v="0.21210000000000001"/>
    <n v="0.47"/>
    <n v="0.1343"/>
    <n v="4"/>
    <n v="31"/>
    <n v="35"/>
    <m/>
  </r>
  <r>
    <n v="244"/>
    <x v="10"/>
    <n v="1"/>
    <n v="2011"/>
    <x v="0"/>
    <n v="0"/>
    <x v="0"/>
    <x v="3"/>
    <x v="1"/>
    <n v="0.2"/>
    <n v="0.2273"/>
    <n v="0.51"/>
    <n v="0.1045"/>
    <n v="2"/>
    <n v="55"/>
    <n v="57"/>
    <m/>
  </r>
  <r>
    <n v="245"/>
    <x v="10"/>
    <n v="1"/>
    <n v="2011"/>
    <x v="0"/>
    <n v="0"/>
    <x v="0"/>
    <x v="3"/>
    <x v="1"/>
    <n v="0.2"/>
    <n v="0.2273"/>
    <n v="0.59"/>
    <n v="8.9599999999999999E-2"/>
    <n v="6"/>
    <n v="46"/>
    <n v="52"/>
    <m/>
  </r>
  <r>
    <n v="246"/>
    <x v="10"/>
    <n v="1"/>
    <n v="2011"/>
    <x v="0"/>
    <n v="0"/>
    <x v="0"/>
    <x v="3"/>
    <x v="1"/>
    <n v="0.2"/>
    <n v="0.2273"/>
    <n v="0.59"/>
    <n v="8.9599999999999999E-2"/>
    <n v="3"/>
    <n v="60"/>
    <n v="63"/>
    <m/>
  </r>
  <r>
    <n v="247"/>
    <x v="10"/>
    <n v="1"/>
    <n v="2011"/>
    <x v="0"/>
    <n v="0"/>
    <x v="0"/>
    <x v="3"/>
    <x v="1"/>
    <n v="0.16"/>
    <n v="0.19700000000000001"/>
    <n v="0.8"/>
    <n v="8.9599999999999999E-2"/>
    <n v="2"/>
    <n v="45"/>
    <n v="47"/>
    <m/>
  </r>
  <r>
    <n v="248"/>
    <x v="10"/>
    <n v="1"/>
    <n v="2011"/>
    <x v="0"/>
    <n v="0"/>
    <x v="0"/>
    <x v="3"/>
    <x v="1"/>
    <n v="0.16"/>
    <n v="0.1515"/>
    <n v="0.86"/>
    <n v="0.22389999999999999"/>
    <n v="4"/>
    <n v="72"/>
    <n v="76"/>
    <m/>
  </r>
  <r>
    <n v="249"/>
    <x v="10"/>
    <n v="1"/>
    <n v="2011"/>
    <x v="0"/>
    <n v="0"/>
    <x v="0"/>
    <x v="3"/>
    <x v="1"/>
    <n v="0.16"/>
    <n v="0.1515"/>
    <n v="0.86"/>
    <n v="0.22389999999999999"/>
    <n v="6"/>
    <n v="130"/>
    <n v="136"/>
    <m/>
  </r>
  <r>
    <n v="250"/>
    <x v="10"/>
    <n v="1"/>
    <n v="2011"/>
    <x v="0"/>
    <n v="0"/>
    <x v="0"/>
    <x v="3"/>
    <x v="2"/>
    <n v="0.16"/>
    <n v="0.18179999999999999"/>
    <n v="0.93"/>
    <n v="0.1045"/>
    <n v="1"/>
    <n v="94"/>
    <n v="95"/>
    <m/>
  </r>
  <r>
    <n v="251"/>
    <x v="10"/>
    <n v="1"/>
    <n v="2011"/>
    <x v="0"/>
    <n v="0"/>
    <x v="0"/>
    <x v="3"/>
    <x v="2"/>
    <n v="0.16"/>
    <n v="0.2273"/>
    <n v="0.93"/>
    <n v="0"/>
    <n v="0"/>
    <n v="51"/>
    <n v="51"/>
    <m/>
  </r>
  <r>
    <n v="252"/>
    <x v="10"/>
    <n v="1"/>
    <n v="2011"/>
    <x v="0"/>
    <n v="0"/>
    <x v="0"/>
    <x v="3"/>
    <x v="2"/>
    <n v="0.16"/>
    <n v="0.1515"/>
    <n v="0.93"/>
    <n v="0.19400000000000001"/>
    <n v="0"/>
    <n v="32"/>
    <n v="32"/>
    <m/>
  </r>
  <r>
    <n v="253"/>
    <x v="10"/>
    <n v="1"/>
    <n v="2011"/>
    <x v="0"/>
    <n v="0"/>
    <x v="0"/>
    <x v="3"/>
    <x v="2"/>
    <n v="0.16"/>
    <n v="0.19700000000000001"/>
    <n v="0.86"/>
    <n v="8.9599999999999999E-2"/>
    <n v="0"/>
    <n v="20"/>
    <n v="20"/>
    <m/>
  </r>
  <r>
    <n v="254"/>
    <x v="10"/>
    <n v="1"/>
    <n v="2011"/>
    <x v="0"/>
    <n v="0"/>
    <x v="0"/>
    <x v="3"/>
    <x v="2"/>
    <n v="0.16"/>
    <n v="0.18179999999999999"/>
    <n v="0.93"/>
    <n v="0.1045"/>
    <n v="1"/>
    <n v="28"/>
    <n v="29"/>
    <m/>
  </r>
  <r>
    <n v="255"/>
    <x v="10"/>
    <n v="1"/>
    <n v="2011"/>
    <x v="0"/>
    <n v="0"/>
    <x v="0"/>
    <x v="3"/>
    <x v="2"/>
    <n v="0.16"/>
    <n v="0.19700000000000001"/>
    <n v="0.93"/>
    <n v="8.9599999999999999E-2"/>
    <n v="1"/>
    <n v="18"/>
    <n v="19"/>
    <m/>
  </r>
  <r>
    <n v="256"/>
    <x v="11"/>
    <n v="1"/>
    <n v="2011"/>
    <x v="0"/>
    <n v="0"/>
    <x v="0"/>
    <x v="4"/>
    <x v="1"/>
    <n v="0.16"/>
    <n v="0.19700000000000001"/>
    <n v="0.86"/>
    <n v="8.9599999999999999E-2"/>
    <n v="0"/>
    <n v="7"/>
    <n v="7"/>
    <m/>
  </r>
  <r>
    <n v="257"/>
    <x v="11"/>
    <n v="1"/>
    <n v="2011"/>
    <x v="0"/>
    <n v="0"/>
    <x v="0"/>
    <x v="4"/>
    <x v="1"/>
    <n v="0.16"/>
    <n v="0.18179999999999999"/>
    <n v="0.86"/>
    <n v="0.1045"/>
    <n v="0"/>
    <n v="6"/>
    <n v="6"/>
    <m/>
  </r>
  <r>
    <n v="258"/>
    <x v="11"/>
    <n v="1"/>
    <n v="2011"/>
    <x v="0"/>
    <n v="0"/>
    <x v="0"/>
    <x v="4"/>
    <x v="0"/>
    <n v="0.14000000000000001"/>
    <n v="0.1515"/>
    <n v="0.86"/>
    <n v="0.1343"/>
    <n v="0"/>
    <n v="1"/>
    <n v="1"/>
    <m/>
  </r>
  <r>
    <n v="259"/>
    <x v="11"/>
    <n v="1"/>
    <n v="2011"/>
    <x v="0"/>
    <n v="0"/>
    <x v="0"/>
    <x v="4"/>
    <x v="0"/>
    <n v="0.14000000000000001"/>
    <n v="0.1515"/>
    <n v="0.86"/>
    <n v="0.16420000000000001"/>
    <n v="0"/>
    <n v="5"/>
    <n v="5"/>
    <m/>
  </r>
  <r>
    <n v="260"/>
    <x v="11"/>
    <n v="1"/>
    <n v="2011"/>
    <x v="0"/>
    <n v="0"/>
    <x v="0"/>
    <x v="4"/>
    <x v="0"/>
    <n v="0.12"/>
    <n v="0.1515"/>
    <n v="0.93"/>
    <n v="0.1343"/>
    <n v="0"/>
    <n v="16"/>
    <n v="16"/>
    <m/>
  </r>
  <r>
    <n v="261"/>
    <x v="11"/>
    <n v="1"/>
    <n v="2011"/>
    <x v="0"/>
    <n v="0"/>
    <x v="0"/>
    <x v="4"/>
    <x v="0"/>
    <n v="0.14000000000000001"/>
    <n v="0.1515"/>
    <n v="0.69"/>
    <n v="0.1343"/>
    <n v="0"/>
    <n v="54"/>
    <n v="54"/>
    <m/>
  </r>
  <r>
    <n v="262"/>
    <x v="11"/>
    <n v="1"/>
    <n v="2011"/>
    <x v="0"/>
    <n v="0"/>
    <x v="0"/>
    <x v="4"/>
    <x v="0"/>
    <n v="0.16"/>
    <n v="0.16669999999999999"/>
    <n v="0.59"/>
    <n v="0.16420000000000001"/>
    <n v="3"/>
    <n v="125"/>
    <n v="128"/>
    <m/>
  </r>
  <r>
    <n v="263"/>
    <x v="11"/>
    <n v="1"/>
    <n v="2011"/>
    <x v="0"/>
    <n v="0"/>
    <x v="0"/>
    <x v="4"/>
    <x v="0"/>
    <n v="0.16"/>
    <n v="0.13639999999999999"/>
    <n v="0.59"/>
    <n v="0.32840000000000003"/>
    <n v="3"/>
    <n v="78"/>
    <n v="81"/>
    <m/>
  </r>
  <r>
    <n v="264"/>
    <x v="11"/>
    <n v="1"/>
    <n v="2011"/>
    <x v="0"/>
    <n v="0"/>
    <x v="0"/>
    <x v="4"/>
    <x v="0"/>
    <n v="0.18"/>
    <n v="0.18179999999999999"/>
    <n v="0.55000000000000004"/>
    <n v="0.22389999999999999"/>
    <n v="0"/>
    <n v="39"/>
    <n v="39"/>
    <m/>
  </r>
  <r>
    <n v="265"/>
    <x v="11"/>
    <n v="1"/>
    <n v="2011"/>
    <x v="0"/>
    <n v="0"/>
    <x v="0"/>
    <x v="4"/>
    <x v="0"/>
    <n v="0.2"/>
    <n v="0.18179999999999999"/>
    <n v="0.51"/>
    <n v="0.3881"/>
    <n v="3"/>
    <n v="32"/>
    <n v="35"/>
    <m/>
  </r>
  <r>
    <n v="266"/>
    <x v="11"/>
    <n v="1"/>
    <n v="2011"/>
    <x v="0"/>
    <n v="0"/>
    <x v="0"/>
    <x v="4"/>
    <x v="0"/>
    <n v="0.2"/>
    <n v="0.1515"/>
    <n v="0.47"/>
    <n v="0.58209999999999995"/>
    <n v="3"/>
    <n v="52"/>
    <n v="55"/>
    <m/>
  </r>
  <r>
    <n v="267"/>
    <x v="11"/>
    <n v="1"/>
    <n v="2011"/>
    <x v="0"/>
    <n v="0"/>
    <x v="0"/>
    <x v="4"/>
    <x v="0"/>
    <n v="0.22"/>
    <n v="0.19700000000000001"/>
    <n v="0.44"/>
    <n v="0.35820000000000002"/>
    <n v="0"/>
    <n v="49"/>
    <n v="49"/>
    <m/>
  </r>
  <r>
    <n v="268"/>
    <x v="11"/>
    <n v="1"/>
    <n v="2011"/>
    <x v="0"/>
    <n v="0"/>
    <x v="0"/>
    <x v="4"/>
    <x v="0"/>
    <n v="0.2"/>
    <n v="0.18179999999999999"/>
    <n v="0.47"/>
    <n v="0.32840000000000003"/>
    <n v="0"/>
    <n v="44"/>
    <n v="44"/>
    <m/>
  </r>
  <r>
    <n v="269"/>
    <x v="11"/>
    <n v="1"/>
    <n v="2011"/>
    <x v="0"/>
    <n v="0"/>
    <x v="0"/>
    <x v="4"/>
    <x v="0"/>
    <n v="0.2"/>
    <n v="0.16669999999999999"/>
    <n v="0.47"/>
    <n v="0.41789999999999999"/>
    <n v="1"/>
    <n v="48"/>
    <n v="49"/>
    <m/>
  </r>
  <r>
    <n v="270"/>
    <x v="11"/>
    <n v="1"/>
    <n v="2011"/>
    <x v="0"/>
    <n v="0"/>
    <x v="0"/>
    <x v="4"/>
    <x v="0"/>
    <n v="0.22"/>
    <n v="0.19700000000000001"/>
    <n v="0.44"/>
    <n v="0.32840000000000003"/>
    <n v="5"/>
    <n v="63"/>
    <n v="68"/>
    <m/>
  </r>
  <r>
    <n v="271"/>
    <x v="11"/>
    <n v="1"/>
    <n v="2011"/>
    <x v="0"/>
    <n v="0"/>
    <x v="0"/>
    <x v="4"/>
    <x v="0"/>
    <n v="0.2"/>
    <n v="0.18179999999999999"/>
    <n v="0.47"/>
    <n v="0.35820000000000002"/>
    <n v="0"/>
    <n v="139"/>
    <n v="139"/>
    <m/>
  </r>
  <r>
    <n v="272"/>
    <x v="11"/>
    <n v="1"/>
    <n v="2011"/>
    <x v="0"/>
    <n v="0"/>
    <x v="0"/>
    <x v="4"/>
    <x v="0"/>
    <n v="0.2"/>
    <n v="0.1515"/>
    <n v="0.47"/>
    <n v="0.52239999999999998"/>
    <n v="2"/>
    <n v="135"/>
    <n v="137"/>
    <m/>
  </r>
  <r>
    <n v="273"/>
    <x v="11"/>
    <n v="1"/>
    <n v="2011"/>
    <x v="0"/>
    <n v="0"/>
    <x v="0"/>
    <x v="4"/>
    <x v="0"/>
    <n v="0.18"/>
    <n v="0.1515"/>
    <n v="0.47"/>
    <n v="0.41789999999999999"/>
    <n v="1"/>
    <n v="82"/>
    <n v="83"/>
    <m/>
  </r>
  <r>
    <n v="274"/>
    <x v="11"/>
    <n v="1"/>
    <n v="2011"/>
    <x v="0"/>
    <n v="0"/>
    <x v="0"/>
    <x v="4"/>
    <x v="0"/>
    <n v="0.16"/>
    <n v="0.13639999999999999"/>
    <n v="0.5"/>
    <n v="0.32840000000000003"/>
    <n v="2"/>
    <n v="54"/>
    <n v="56"/>
    <m/>
  </r>
  <r>
    <n v="275"/>
    <x v="11"/>
    <n v="1"/>
    <n v="2011"/>
    <x v="0"/>
    <n v="0"/>
    <x v="0"/>
    <x v="4"/>
    <x v="0"/>
    <n v="0.16"/>
    <n v="0.13639999999999999"/>
    <n v="0.55000000000000004"/>
    <n v="0.32840000000000003"/>
    <n v="0"/>
    <n v="57"/>
    <n v="57"/>
    <m/>
  </r>
  <r>
    <n v="276"/>
    <x v="11"/>
    <n v="1"/>
    <n v="2011"/>
    <x v="0"/>
    <n v="0"/>
    <x v="0"/>
    <x v="4"/>
    <x v="0"/>
    <n v="0.16"/>
    <n v="0.1212"/>
    <n v="0.55000000000000004"/>
    <n v="0.44779999999999998"/>
    <n v="1"/>
    <n v="32"/>
    <n v="33"/>
    <m/>
  </r>
  <r>
    <n v="277"/>
    <x v="11"/>
    <n v="1"/>
    <n v="2011"/>
    <x v="0"/>
    <n v="0"/>
    <x v="0"/>
    <x v="4"/>
    <x v="0"/>
    <n v="0.14000000000000001"/>
    <n v="0.1061"/>
    <n v="0.59"/>
    <n v="0.41789999999999999"/>
    <n v="1"/>
    <n v="19"/>
    <n v="20"/>
    <m/>
  </r>
  <r>
    <n v="278"/>
    <x v="12"/>
    <n v="1"/>
    <n v="2011"/>
    <x v="0"/>
    <n v="0"/>
    <x v="0"/>
    <x v="5"/>
    <x v="0"/>
    <n v="0.14000000000000001"/>
    <n v="0.1212"/>
    <n v="0.59"/>
    <n v="0.28360000000000002"/>
    <n v="1"/>
    <n v="6"/>
    <n v="7"/>
    <m/>
  </r>
  <r>
    <n v="279"/>
    <x v="12"/>
    <n v="1"/>
    <n v="2011"/>
    <x v="0"/>
    <n v="0"/>
    <x v="0"/>
    <x v="5"/>
    <x v="0"/>
    <n v="0.14000000000000001"/>
    <n v="0.1212"/>
    <n v="0.5"/>
    <n v="0.28360000000000002"/>
    <n v="0"/>
    <n v="2"/>
    <n v="2"/>
    <m/>
  </r>
  <r>
    <n v="280"/>
    <x v="12"/>
    <n v="1"/>
    <n v="2011"/>
    <x v="0"/>
    <n v="0"/>
    <x v="0"/>
    <x v="5"/>
    <x v="0"/>
    <n v="0.14000000000000001"/>
    <n v="0.1212"/>
    <n v="0.5"/>
    <n v="0.35820000000000002"/>
    <n v="0"/>
    <n v="2"/>
    <n v="2"/>
    <m/>
  </r>
  <r>
    <n v="281"/>
    <x v="12"/>
    <n v="1"/>
    <n v="2011"/>
    <x v="0"/>
    <n v="0"/>
    <x v="0"/>
    <x v="5"/>
    <x v="0"/>
    <n v="0.14000000000000001"/>
    <n v="0.1212"/>
    <n v="0.5"/>
    <n v="0.32840000000000003"/>
    <n v="0"/>
    <n v="3"/>
    <n v="3"/>
    <m/>
  </r>
  <r>
    <n v="282"/>
    <x v="12"/>
    <n v="1"/>
    <n v="2011"/>
    <x v="0"/>
    <n v="0"/>
    <x v="0"/>
    <x v="5"/>
    <x v="0"/>
    <n v="0.14000000000000001"/>
    <n v="0.1212"/>
    <n v="0.5"/>
    <n v="0.25369999999999998"/>
    <n v="0"/>
    <n v="4"/>
    <n v="4"/>
    <m/>
  </r>
  <r>
    <n v="283"/>
    <x v="12"/>
    <n v="1"/>
    <n v="2011"/>
    <x v="0"/>
    <n v="0"/>
    <x v="0"/>
    <x v="5"/>
    <x v="0"/>
    <n v="0.14000000000000001"/>
    <n v="0.1212"/>
    <n v="0.5"/>
    <n v="0.29849999999999999"/>
    <n v="0"/>
    <n v="3"/>
    <n v="3"/>
    <m/>
  </r>
  <r>
    <n v="284"/>
    <x v="12"/>
    <n v="1"/>
    <n v="2011"/>
    <x v="0"/>
    <n v="0"/>
    <x v="0"/>
    <x v="5"/>
    <x v="0"/>
    <n v="0.12"/>
    <n v="0.1515"/>
    <n v="0.54"/>
    <n v="0.1343"/>
    <n v="0"/>
    <n v="28"/>
    <n v="28"/>
    <m/>
  </r>
  <r>
    <n v="285"/>
    <x v="12"/>
    <n v="1"/>
    <n v="2011"/>
    <x v="0"/>
    <n v="0"/>
    <x v="0"/>
    <x v="5"/>
    <x v="0"/>
    <n v="0.12"/>
    <n v="0.1515"/>
    <n v="0.54"/>
    <n v="0.1343"/>
    <n v="0"/>
    <n v="72"/>
    <n v="72"/>
    <m/>
  </r>
  <r>
    <n v="286"/>
    <x v="12"/>
    <n v="1"/>
    <n v="2011"/>
    <x v="0"/>
    <n v="0"/>
    <x v="0"/>
    <x v="5"/>
    <x v="0"/>
    <n v="0.14000000000000001"/>
    <n v="0.13639999999999999"/>
    <n v="0.5"/>
    <n v="0.19400000000000001"/>
    <n v="5"/>
    <n v="197"/>
    <n v="202"/>
    <m/>
  </r>
  <r>
    <n v="287"/>
    <x v="12"/>
    <n v="1"/>
    <n v="2011"/>
    <x v="0"/>
    <n v="0"/>
    <x v="0"/>
    <x v="5"/>
    <x v="0"/>
    <n v="0.14000000000000001"/>
    <n v="0.1212"/>
    <n v="0.5"/>
    <n v="0.32840000000000003"/>
    <n v="2"/>
    <n v="137"/>
    <n v="139"/>
    <m/>
  </r>
  <r>
    <n v="288"/>
    <x v="12"/>
    <n v="1"/>
    <n v="2011"/>
    <x v="0"/>
    <n v="0"/>
    <x v="0"/>
    <x v="5"/>
    <x v="1"/>
    <n v="0.16"/>
    <n v="0.13639999999999999"/>
    <n v="0.5"/>
    <n v="0.35820000000000002"/>
    <n v="2"/>
    <n v="36"/>
    <n v="38"/>
    <m/>
  </r>
  <r>
    <n v="289"/>
    <x v="12"/>
    <n v="1"/>
    <n v="2011"/>
    <x v="0"/>
    <n v="0"/>
    <x v="0"/>
    <x v="5"/>
    <x v="1"/>
    <n v="0.2"/>
    <n v="0.16669999999999999"/>
    <n v="0.44"/>
    <n v="0.44779999999999998"/>
    <n v="4"/>
    <n v="33"/>
    <n v="37"/>
    <m/>
  </r>
  <r>
    <n v="290"/>
    <x v="12"/>
    <n v="1"/>
    <n v="2011"/>
    <x v="0"/>
    <n v="0"/>
    <x v="0"/>
    <x v="5"/>
    <x v="0"/>
    <n v="0.2"/>
    <n v="0.16669999999999999"/>
    <n v="0.44"/>
    <n v="0.41789999999999999"/>
    <n v="3"/>
    <n v="49"/>
    <n v="52"/>
    <m/>
  </r>
  <r>
    <n v="291"/>
    <x v="12"/>
    <n v="1"/>
    <n v="2011"/>
    <x v="0"/>
    <n v="0"/>
    <x v="0"/>
    <x v="5"/>
    <x v="0"/>
    <n v="0.22"/>
    <n v="0.19700000000000001"/>
    <n v="0.41"/>
    <n v="0.44779999999999998"/>
    <n v="2"/>
    <n v="81"/>
    <n v="83"/>
    <m/>
  </r>
  <r>
    <n v="292"/>
    <x v="12"/>
    <n v="1"/>
    <n v="2011"/>
    <x v="0"/>
    <n v="0"/>
    <x v="0"/>
    <x v="5"/>
    <x v="0"/>
    <n v="0.22"/>
    <n v="0.19700000000000001"/>
    <n v="0.41"/>
    <n v="0.3881"/>
    <n v="3"/>
    <n v="39"/>
    <n v="42"/>
    <m/>
  </r>
  <r>
    <n v="293"/>
    <x v="12"/>
    <n v="1"/>
    <n v="2011"/>
    <x v="0"/>
    <n v="0"/>
    <x v="0"/>
    <x v="5"/>
    <x v="0"/>
    <n v="0.24"/>
    <n v="0.21210000000000001"/>
    <n v="0.38"/>
    <n v="0.29849999999999999"/>
    <n v="5"/>
    <n v="55"/>
    <n v="60"/>
    <m/>
  </r>
  <r>
    <n v="294"/>
    <x v="12"/>
    <n v="1"/>
    <n v="2011"/>
    <x v="0"/>
    <n v="0"/>
    <x v="0"/>
    <x v="5"/>
    <x v="0"/>
    <n v="0.24"/>
    <n v="0.21210000000000001"/>
    <n v="0.38"/>
    <n v="0.35820000000000002"/>
    <n v="2"/>
    <n v="76"/>
    <n v="78"/>
    <m/>
  </r>
  <r>
    <n v="295"/>
    <x v="12"/>
    <n v="1"/>
    <n v="2011"/>
    <x v="0"/>
    <n v="0"/>
    <x v="0"/>
    <x v="5"/>
    <x v="0"/>
    <n v="0.2"/>
    <n v="0.18179999999999999"/>
    <n v="0.4"/>
    <n v="0.28360000000000002"/>
    <n v="4"/>
    <n v="158"/>
    <n v="162"/>
    <m/>
  </r>
  <r>
    <n v="296"/>
    <x v="12"/>
    <n v="1"/>
    <n v="2011"/>
    <x v="0"/>
    <n v="0"/>
    <x v="0"/>
    <x v="5"/>
    <x v="0"/>
    <n v="0.2"/>
    <n v="0.18179999999999999"/>
    <n v="0.4"/>
    <n v="0.32840000000000003"/>
    <n v="3"/>
    <n v="141"/>
    <n v="144"/>
    <m/>
  </r>
  <r>
    <n v="297"/>
    <x v="12"/>
    <n v="1"/>
    <n v="2011"/>
    <x v="0"/>
    <n v="0"/>
    <x v="0"/>
    <x v="5"/>
    <x v="0"/>
    <n v="0.16"/>
    <n v="0.1515"/>
    <n v="0.47"/>
    <n v="0.25369999999999998"/>
    <n v="1"/>
    <n v="98"/>
    <n v="99"/>
    <m/>
  </r>
  <r>
    <n v="298"/>
    <x v="12"/>
    <n v="1"/>
    <n v="2011"/>
    <x v="0"/>
    <n v="0"/>
    <x v="0"/>
    <x v="5"/>
    <x v="0"/>
    <n v="0.16"/>
    <n v="0.1515"/>
    <n v="0.47"/>
    <n v="0.22389999999999999"/>
    <n v="0"/>
    <n v="64"/>
    <n v="64"/>
    <m/>
  </r>
  <r>
    <n v="299"/>
    <x v="12"/>
    <n v="1"/>
    <n v="2011"/>
    <x v="0"/>
    <n v="0"/>
    <x v="0"/>
    <x v="5"/>
    <x v="0"/>
    <n v="0.14000000000000001"/>
    <n v="0.1212"/>
    <n v="0.46"/>
    <n v="0.29849999999999999"/>
    <n v="0"/>
    <n v="40"/>
    <n v="40"/>
    <m/>
  </r>
  <r>
    <n v="300"/>
    <x v="12"/>
    <n v="1"/>
    <n v="2011"/>
    <x v="0"/>
    <n v="0"/>
    <x v="0"/>
    <x v="5"/>
    <x v="0"/>
    <n v="0.14000000000000001"/>
    <n v="0.1212"/>
    <n v="0.46"/>
    <n v="0.32840000000000003"/>
    <n v="0"/>
    <n v="30"/>
    <n v="30"/>
    <m/>
  </r>
  <r>
    <n v="301"/>
    <x v="12"/>
    <n v="1"/>
    <n v="2011"/>
    <x v="0"/>
    <n v="0"/>
    <x v="0"/>
    <x v="5"/>
    <x v="0"/>
    <n v="0.12"/>
    <n v="0.13639999999999999"/>
    <n v="0.5"/>
    <n v="0.19400000000000001"/>
    <n v="1"/>
    <n v="14"/>
    <n v="15"/>
    <m/>
  </r>
  <r>
    <n v="302"/>
    <x v="13"/>
    <n v="1"/>
    <n v="2011"/>
    <x v="0"/>
    <n v="0"/>
    <x v="1"/>
    <x v="6"/>
    <x v="0"/>
    <n v="0.12"/>
    <n v="0.13639999999999999"/>
    <n v="0.5"/>
    <n v="0.19400000000000001"/>
    <n v="0"/>
    <n v="14"/>
    <n v="14"/>
    <m/>
  </r>
  <r>
    <n v="303"/>
    <x v="13"/>
    <n v="1"/>
    <n v="2011"/>
    <x v="0"/>
    <n v="0"/>
    <x v="1"/>
    <x v="6"/>
    <x v="0"/>
    <n v="0.1"/>
    <n v="0.1212"/>
    <n v="0.54"/>
    <n v="0.16420000000000001"/>
    <n v="0"/>
    <n v="5"/>
    <n v="5"/>
    <m/>
  </r>
  <r>
    <n v="304"/>
    <x v="13"/>
    <n v="1"/>
    <n v="2011"/>
    <x v="0"/>
    <n v="0"/>
    <x v="1"/>
    <x v="6"/>
    <x v="0"/>
    <n v="0.1"/>
    <n v="0.1212"/>
    <n v="0.54"/>
    <n v="0.1343"/>
    <n v="0"/>
    <n v="1"/>
    <n v="1"/>
    <m/>
  </r>
  <r>
    <n v="305"/>
    <x v="13"/>
    <n v="1"/>
    <n v="2011"/>
    <x v="0"/>
    <n v="0"/>
    <x v="1"/>
    <x v="6"/>
    <x v="0"/>
    <n v="0.1"/>
    <n v="0.13639999999999999"/>
    <n v="0.54"/>
    <n v="0.1045"/>
    <n v="0"/>
    <n v="1"/>
    <n v="1"/>
    <m/>
  </r>
  <r>
    <n v="306"/>
    <x v="13"/>
    <n v="1"/>
    <n v="2011"/>
    <x v="0"/>
    <n v="0"/>
    <x v="1"/>
    <x v="6"/>
    <x v="0"/>
    <n v="0.1"/>
    <n v="0.13639999999999999"/>
    <n v="0.54"/>
    <n v="8.9599999999999999E-2"/>
    <n v="0"/>
    <n v="8"/>
    <n v="8"/>
    <m/>
  </r>
  <r>
    <n v="307"/>
    <x v="13"/>
    <n v="1"/>
    <n v="2011"/>
    <x v="0"/>
    <n v="0"/>
    <x v="1"/>
    <x v="6"/>
    <x v="0"/>
    <n v="0.1"/>
    <n v="0.18179999999999999"/>
    <n v="0.54"/>
    <n v="0"/>
    <n v="0"/>
    <n v="17"/>
    <n v="17"/>
    <m/>
  </r>
  <r>
    <n v="308"/>
    <x v="13"/>
    <n v="1"/>
    <n v="2011"/>
    <x v="0"/>
    <n v="0"/>
    <x v="1"/>
    <x v="6"/>
    <x v="0"/>
    <n v="0.1"/>
    <n v="0.1212"/>
    <n v="0.74"/>
    <n v="0.16420000000000001"/>
    <n v="0"/>
    <n v="70"/>
    <n v="70"/>
    <m/>
  </r>
  <r>
    <n v="309"/>
    <x v="13"/>
    <n v="1"/>
    <n v="2011"/>
    <x v="0"/>
    <n v="0"/>
    <x v="1"/>
    <x v="6"/>
    <x v="0"/>
    <n v="0.12"/>
    <n v="0.16669999999999999"/>
    <n v="0.68"/>
    <n v="0"/>
    <n v="2"/>
    <n v="156"/>
    <n v="158"/>
    <m/>
  </r>
  <r>
    <n v="310"/>
    <x v="13"/>
    <n v="1"/>
    <n v="2011"/>
    <x v="0"/>
    <n v="0"/>
    <x v="1"/>
    <x v="6"/>
    <x v="0"/>
    <n v="0.14000000000000001"/>
    <n v="0.1515"/>
    <n v="0.69"/>
    <n v="0.1343"/>
    <n v="0"/>
    <n v="117"/>
    <n v="117"/>
    <m/>
  </r>
  <r>
    <n v="311"/>
    <x v="13"/>
    <n v="1"/>
    <n v="2011"/>
    <x v="0"/>
    <n v="0"/>
    <x v="1"/>
    <x v="6"/>
    <x v="0"/>
    <n v="0.18"/>
    <n v="0.18179999999999999"/>
    <n v="0.55000000000000004"/>
    <n v="0.19400000000000001"/>
    <n v="4"/>
    <n v="40"/>
    <n v="44"/>
    <m/>
  </r>
  <r>
    <n v="312"/>
    <x v="13"/>
    <n v="1"/>
    <n v="2011"/>
    <x v="0"/>
    <n v="0"/>
    <x v="1"/>
    <x v="6"/>
    <x v="0"/>
    <n v="0.18"/>
    <n v="0.16669999999999999"/>
    <n v="0.51"/>
    <n v="0.28360000000000002"/>
    <n v="6"/>
    <n v="47"/>
    <n v="53"/>
    <m/>
  </r>
  <r>
    <n v="313"/>
    <x v="13"/>
    <n v="1"/>
    <n v="2011"/>
    <x v="0"/>
    <n v="0"/>
    <x v="1"/>
    <x v="6"/>
    <x v="0"/>
    <n v="0.2"/>
    <n v="0.19700000000000001"/>
    <n v="0.44"/>
    <n v="0.25369999999999998"/>
    <n v="2"/>
    <n v="59"/>
    <n v="61"/>
    <m/>
  </r>
  <r>
    <n v="314"/>
    <x v="13"/>
    <n v="1"/>
    <n v="2011"/>
    <x v="0"/>
    <n v="0"/>
    <x v="1"/>
    <x v="6"/>
    <x v="0"/>
    <n v="0.22"/>
    <n v="0.19700000000000001"/>
    <n v="0.37"/>
    <n v="0.3881"/>
    <n v="4"/>
    <n v="73"/>
    <n v="77"/>
    <m/>
  </r>
  <r>
    <n v="315"/>
    <x v="13"/>
    <n v="1"/>
    <n v="2011"/>
    <x v="0"/>
    <n v="0"/>
    <x v="1"/>
    <x v="6"/>
    <x v="0"/>
    <n v="0.22"/>
    <n v="0.21210000000000001"/>
    <n v="0.41"/>
    <n v="0.28360000000000002"/>
    <n v="5"/>
    <n v="59"/>
    <n v="64"/>
    <m/>
  </r>
  <r>
    <n v="316"/>
    <x v="13"/>
    <n v="1"/>
    <n v="2011"/>
    <x v="0"/>
    <n v="0"/>
    <x v="1"/>
    <x v="6"/>
    <x v="0"/>
    <n v="0.24"/>
    <n v="0.2424"/>
    <n v="0.38"/>
    <n v="0.16420000000000001"/>
    <n v="9"/>
    <n v="59"/>
    <n v="68"/>
    <m/>
  </r>
  <r>
    <n v="317"/>
    <x v="13"/>
    <n v="1"/>
    <n v="2011"/>
    <x v="0"/>
    <n v="0"/>
    <x v="1"/>
    <x v="6"/>
    <x v="0"/>
    <n v="0.22"/>
    <n v="0.2424"/>
    <n v="0.41"/>
    <n v="0.1045"/>
    <n v="3"/>
    <n v="87"/>
    <n v="90"/>
    <m/>
  </r>
  <r>
    <n v="318"/>
    <x v="13"/>
    <n v="1"/>
    <n v="2011"/>
    <x v="0"/>
    <n v="0"/>
    <x v="1"/>
    <x v="6"/>
    <x v="0"/>
    <n v="0.22"/>
    <n v="0.2273"/>
    <n v="0.41"/>
    <n v="0.16420000000000001"/>
    <n v="4"/>
    <n v="155"/>
    <n v="159"/>
    <m/>
  </r>
  <r>
    <n v="319"/>
    <x v="13"/>
    <n v="1"/>
    <n v="2011"/>
    <x v="0"/>
    <n v="0"/>
    <x v="1"/>
    <x v="6"/>
    <x v="0"/>
    <n v="0.2"/>
    <n v="0.2576"/>
    <n v="0.47"/>
    <n v="0"/>
    <n v="5"/>
    <n v="134"/>
    <n v="139"/>
    <m/>
  </r>
  <r>
    <n v="320"/>
    <x v="13"/>
    <n v="1"/>
    <n v="2011"/>
    <x v="0"/>
    <n v="0"/>
    <x v="1"/>
    <x v="6"/>
    <x v="0"/>
    <n v="0.16"/>
    <n v="0.19700000000000001"/>
    <n v="0.59"/>
    <n v="8.9599999999999999E-2"/>
    <n v="3"/>
    <n v="89"/>
    <n v="92"/>
    <m/>
  </r>
  <r>
    <n v="321"/>
    <x v="13"/>
    <n v="1"/>
    <n v="2011"/>
    <x v="0"/>
    <n v="0"/>
    <x v="1"/>
    <x v="6"/>
    <x v="0"/>
    <n v="0.18"/>
    <n v="0.2424"/>
    <n v="0.59"/>
    <n v="0"/>
    <n v="0"/>
    <n v="68"/>
    <n v="68"/>
    <m/>
  </r>
  <r>
    <n v="322"/>
    <x v="13"/>
    <n v="1"/>
    <n v="2011"/>
    <x v="0"/>
    <n v="0"/>
    <x v="1"/>
    <x v="6"/>
    <x v="0"/>
    <n v="0.16"/>
    <n v="0.2273"/>
    <n v="0.69"/>
    <n v="0"/>
    <n v="4"/>
    <n v="48"/>
    <n v="52"/>
    <m/>
  </r>
  <r>
    <n v="323"/>
    <x v="13"/>
    <n v="1"/>
    <n v="2011"/>
    <x v="0"/>
    <n v="0"/>
    <x v="1"/>
    <x v="6"/>
    <x v="1"/>
    <n v="0.16"/>
    <n v="0.2273"/>
    <n v="0.69"/>
    <n v="0"/>
    <n v="2"/>
    <n v="34"/>
    <n v="36"/>
    <m/>
  </r>
  <r>
    <n v="324"/>
    <x v="13"/>
    <n v="1"/>
    <n v="2011"/>
    <x v="0"/>
    <n v="0"/>
    <x v="1"/>
    <x v="6"/>
    <x v="1"/>
    <n v="0.18"/>
    <n v="0.2424"/>
    <n v="0.55000000000000004"/>
    <n v="0"/>
    <n v="1"/>
    <n v="26"/>
    <n v="27"/>
    <m/>
  </r>
  <r>
    <n v="325"/>
    <x v="14"/>
    <n v="1"/>
    <n v="2011"/>
    <x v="0"/>
    <n v="0"/>
    <x v="0"/>
    <x v="0"/>
    <x v="0"/>
    <n v="0.18"/>
    <n v="0.2424"/>
    <n v="0.55000000000000004"/>
    <n v="0"/>
    <n v="3"/>
    <n v="25"/>
    <n v="28"/>
    <m/>
  </r>
  <r>
    <n v="326"/>
    <x v="14"/>
    <n v="1"/>
    <n v="2011"/>
    <x v="0"/>
    <n v="0"/>
    <x v="0"/>
    <x v="0"/>
    <x v="1"/>
    <n v="0.16"/>
    <n v="0.19700000000000001"/>
    <n v="0.59"/>
    <n v="8.9599999999999999E-2"/>
    <n v="2"/>
    <n v="18"/>
    <n v="20"/>
    <m/>
  </r>
  <r>
    <n v="327"/>
    <x v="14"/>
    <n v="1"/>
    <n v="2011"/>
    <x v="0"/>
    <n v="0"/>
    <x v="0"/>
    <x v="0"/>
    <x v="1"/>
    <n v="0.16"/>
    <n v="0.19700000000000001"/>
    <n v="0.59"/>
    <n v="8.9599999999999999E-2"/>
    <n v="0"/>
    <n v="12"/>
    <n v="12"/>
    <m/>
  </r>
  <r>
    <n v="328"/>
    <x v="14"/>
    <n v="1"/>
    <n v="2011"/>
    <x v="0"/>
    <n v="0"/>
    <x v="0"/>
    <x v="0"/>
    <x v="1"/>
    <n v="0.16"/>
    <n v="0.2273"/>
    <n v="0.59"/>
    <n v="0"/>
    <n v="1"/>
    <n v="7"/>
    <n v="8"/>
    <m/>
  </r>
  <r>
    <n v="329"/>
    <x v="14"/>
    <n v="1"/>
    <n v="2011"/>
    <x v="0"/>
    <n v="0"/>
    <x v="0"/>
    <x v="0"/>
    <x v="1"/>
    <n v="0.16"/>
    <n v="0.2273"/>
    <n v="0.59"/>
    <n v="0"/>
    <n v="0"/>
    <n v="5"/>
    <n v="5"/>
    <m/>
  </r>
  <r>
    <n v="330"/>
    <x v="14"/>
    <n v="1"/>
    <n v="2011"/>
    <x v="0"/>
    <n v="0"/>
    <x v="0"/>
    <x v="0"/>
    <x v="0"/>
    <n v="0.16"/>
    <n v="0.2273"/>
    <n v="0.59"/>
    <n v="0"/>
    <n v="0"/>
    <n v="1"/>
    <n v="1"/>
    <m/>
  </r>
  <r>
    <n v="331"/>
    <x v="14"/>
    <n v="1"/>
    <n v="2011"/>
    <x v="0"/>
    <n v="0"/>
    <x v="0"/>
    <x v="0"/>
    <x v="0"/>
    <n v="0.14000000000000001"/>
    <n v="0.16669999999999999"/>
    <n v="0.63"/>
    <n v="0.1045"/>
    <n v="1"/>
    <n v="2"/>
    <n v="3"/>
    <m/>
  </r>
  <r>
    <n v="332"/>
    <x v="14"/>
    <n v="1"/>
    <n v="2011"/>
    <x v="0"/>
    <n v="0"/>
    <x v="0"/>
    <x v="0"/>
    <x v="0"/>
    <n v="0.14000000000000001"/>
    <n v="0.21210000000000001"/>
    <n v="0.63"/>
    <n v="0"/>
    <n v="1"/>
    <n v="9"/>
    <n v="10"/>
    <m/>
  </r>
  <r>
    <n v="333"/>
    <x v="14"/>
    <n v="1"/>
    <n v="2011"/>
    <x v="0"/>
    <n v="0"/>
    <x v="0"/>
    <x v="0"/>
    <x v="0"/>
    <n v="0.14000000000000001"/>
    <n v="0.1515"/>
    <n v="0.63"/>
    <n v="0.1343"/>
    <n v="1"/>
    <n v="22"/>
    <n v="23"/>
    <m/>
  </r>
  <r>
    <n v="334"/>
    <x v="14"/>
    <n v="1"/>
    <n v="2011"/>
    <x v="0"/>
    <n v="0"/>
    <x v="0"/>
    <x v="0"/>
    <x v="0"/>
    <n v="0.16"/>
    <n v="0.18179999999999999"/>
    <n v="0.64"/>
    <n v="0.1343"/>
    <n v="2"/>
    <n v="31"/>
    <n v="33"/>
    <m/>
  </r>
  <r>
    <n v="335"/>
    <x v="14"/>
    <n v="1"/>
    <n v="2011"/>
    <x v="0"/>
    <n v="0"/>
    <x v="0"/>
    <x v="0"/>
    <x v="0"/>
    <n v="0.18"/>
    <n v="0.19700000000000001"/>
    <n v="0.59"/>
    <n v="0.16420000000000001"/>
    <n v="2"/>
    <n v="57"/>
    <n v="59"/>
    <m/>
  </r>
  <r>
    <n v="336"/>
    <x v="14"/>
    <n v="1"/>
    <n v="2011"/>
    <x v="0"/>
    <n v="0"/>
    <x v="0"/>
    <x v="0"/>
    <x v="0"/>
    <n v="0.2"/>
    <n v="0.19700000000000001"/>
    <n v="0.55000000000000004"/>
    <n v="0.22389999999999999"/>
    <n v="18"/>
    <n v="54"/>
    <n v="72"/>
    <m/>
  </r>
  <r>
    <n v="337"/>
    <x v="14"/>
    <n v="1"/>
    <n v="2011"/>
    <x v="0"/>
    <n v="0"/>
    <x v="0"/>
    <x v="0"/>
    <x v="0"/>
    <n v="0.24"/>
    <n v="0.2273"/>
    <n v="0.48"/>
    <n v="0.22389999999999999"/>
    <n v="15"/>
    <n v="74"/>
    <n v="89"/>
    <m/>
  </r>
  <r>
    <n v="338"/>
    <x v="14"/>
    <n v="1"/>
    <n v="2011"/>
    <x v="0"/>
    <n v="0"/>
    <x v="0"/>
    <x v="0"/>
    <x v="0"/>
    <n v="0.28000000000000003"/>
    <n v="0.2576"/>
    <n v="0.38"/>
    <n v="0.29849999999999999"/>
    <n v="21"/>
    <n v="80"/>
    <n v="101"/>
    <m/>
  </r>
  <r>
    <n v="339"/>
    <x v="14"/>
    <n v="1"/>
    <n v="2011"/>
    <x v="0"/>
    <n v="0"/>
    <x v="0"/>
    <x v="0"/>
    <x v="0"/>
    <n v="0.3"/>
    <n v="0.28789999999999999"/>
    <n v="0.39"/>
    <n v="0.28360000000000002"/>
    <n v="26"/>
    <n v="92"/>
    <n v="118"/>
    <m/>
  </r>
  <r>
    <n v="340"/>
    <x v="14"/>
    <n v="1"/>
    <n v="2011"/>
    <x v="0"/>
    <n v="0"/>
    <x v="0"/>
    <x v="0"/>
    <x v="1"/>
    <n v="0.32"/>
    <n v="0.31819999999999998"/>
    <n v="0.36"/>
    <n v="0.19400000000000001"/>
    <n v="21"/>
    <n v="108"/>
    <n v="129"/>
    <m/>
  </r>
  <r>
    <n v="341"/>
    <x v="14"/>
    <n v="1"/>
    <n v="2011"/>
    <x v="0"/>
    <n v="0"/>
    <x v="0"/>
    <x v="0"/>
    <x v="1"/>
    <n v="0.34"/>
    <n v="0.33329999999999999"/>
    <n v="0.34"/>
    <n v="0.19400000000000001"/>
    <n v="33"/>
    <n v="95"/>
    <n v="128"/>
    <m/>
  </r>
  <r>
    <n v="342"/>
    <x v="14"/>
    <n v="1"/>
    <n v="2011"/>
    <x v="0"/>
    <n v="0"/>
    <x v="0"/>
    <x v="0"/>
    <x v="1"/>
    <n v="0.32"/>
    <n v="0.30299999999999999"/>
    <n v="0.36"/>
    <n v="0.28360000000000002"/>
    <n v="29"/>
    <n v="54"/>
    <n v="83"/>
    <m/>
  </r>
  <r>
    <n v="343"/>
    <x v="14"/>
    <n v="1"/>
    <n v="2011"/>
    <x v="0"/>
    <n v="0"/>
    <x v="0"/>
    <x v="0"/>
    <x v="1"/>
    <n v="0.3"/>
    <n v="0.28789999999999999"/>
    <n v="0.45"/>
    <n v="0.25369999999999998"/>
    <n v="15"/>
    <n v="69"/>
    <n v="84"/>
    <m/>
  </r>
  <r>
    <n v="344"/>
    <x v="14"/>
    <n v="1"/>
    <n v="2011"/>
    <x v="0"/>
    <n v="0"/>
    <x v="0"/>
    <x v="0"/>
    <x v="1"/>
    <n v="0.32"/>
    <n v="0.30299999999999999"/>
    <n v="0.39"/>
    <n v="0.25369999999999998"/>
    <n v="14"/>
    <n v="60"/>
    <n v="74"/>
    <m/>
  </r>
  <r>
    <n v="345"/>
    <x v="14"/>
    <n v="1"/>
    <n v="2011"/>
    <x v="0"/>
    <n v="0"/>
    <x v="0"/>
    <x v="0"/>
    <x v="1"/>
    <n v="0.32"/>
    <n v="0.30299999999999999"/>
    <n v="0.39"/>
    <n v="0.25369999999999998"/>
    <n v="6"/>
    <n v="35"/>
    <n v="41"/>
    <m/>
  </r>
  <r>
    <n v="346"/>
    <x v="14"/>
    <n v="1"/>
    <n v="2011"/>
    <x v="0"/>
    <n v="0"/>
    <x v="0"/>
    <x v="0"/>
    <x v="1"/>
    <n v="0.32"/>
    <n v="0.30299999999999999"/>
    <n v="0.39"/>
    <n v="0.22389999999999999"/>
    <n v="6"/>
    <n v="51"/>
    <n v="57"/>
    <m/>
  </r>
  <r>
    <n v="347"/>
    <x v="14"/>
    <n v="1"/>
    <n v="2011"/>
    <x v="0"/>
    <n v="0"/>
    <x v="0"/>
    <x v="0"/>
    <x v="1"/>
    <n v="0.3"/>
    <n v="0.31819999999999998"/>
    <n v="0.42"/>
    <n v="0.1045"/>
    <n v="0"/>
    <n v="26"/>
    <n v="26"/>
    <m/>
  </r>
  <r>
    <n v="348"/>
    <x v="14"/>
    <n v="1"/>
    <n v="2011"/>
    <x v="0"/>
    <n v="0"/>
    <x v="0"/>
    <x v="0"/>
    <x v="0"/>
    <n v="0.3"/>
    <n v="0.28789999999999999"/>
    <n v="0.45"/>
    <n v="0.28360000000000002"/>
    <n v="5"/>
    <n v="39"/>
    <n v="44"/>
    <m/>
  </r>
  <r>
    <n v="349"/>
    <x v="15"/>
    <n v="1"/>
    <n v="2011"/>
    <x v="0"/>
    <n v="0"/>
    <x v="0"/>
    <x v="1"/>
    <x v="0"/>
    <n v="0.26"/>
    <n v="0.30299999999999999"/>
    <n v="0.56000000000000005"/>
    <n v="0"/>
    <n v="6"/>
    <n v="33"/>
    <n v="39"/>
    <m/>
  </r>
  <r>
    <n v="350"/>
    <x v="15"/>
    <n v="1"/>
    <n v="2011"/>
    <x v="0"/>
    <n v="0"/>
    <x v="0"/>
    <x v="1"/>
    <x v="0"/>
    <n v="0.26"/>
    <n v="0.2727"/>
    <n v="0.56000000000000005"/>
    <n v="0.1343"/>
    <n v="4"/>
    <n v="19"/>
    <n v="23"/>
    <m/>
  </r>
  <r>
    <n v="351"/>
    <x v="15"/>
    <n v="1"/>
    <n v="2011"/>
    <x v="0"/>
    <n v="0"/>
    <x v="0"/>
    <x v="1"/>
    <x v="0"/>
    <n v="0.26"/>
    <n v="0.28789999999999999"/>
    <n v="0.56000000000000005"/>
    <n v="8.9599999999999999E-2"/>
    <n v="3"/>
    <n v="13"/>
    <n v="16"/>
    <m/>
  </r>
  <r>
    <n v="352"/>
    <x v="15"/>
    <n v="1"/>
    <n v="2011"/>
    <x v="0"/>
    <n v="0"/>
    <x v="0"/>
    <x v="1"/>
    <x v="0"/>
    <n v="0.22"/>
    <n v="0.2727"/>
    <n v="0.69"/>
    <n v="0"/>
    <n v="9"/>
    <n v="6"/>
    <n v="15"/>
    <m/>
  </r>
  <r>
    <n v="353"/>
    <x v="15"/>
    <n v="1"/>
    <n v="2011"/>
    <x v="0"/>
    <n v="0"/>
    <x v="0"/>
    <x v="1"/>
    <x v="0"/>
    <n v="0.26"/>
    <n v="0.2576"/>
    <n v="0.56000000000000005"/>
    <n v="0.16420000000000001"/>
    <n v="0"/>
    <n v="1"/>
    <n v="1"/>
    <m/>
  </r>
  <r>
    <n v="354"/>
    <x v="15"/>
    <n v="1"/>
    <n v="2011"/>
    <x v="0"/>
    <n v="0"/>
    <x v="0"/>
    <x v="1"/>
    <x v="1"/>
    <n v="0.26"/>
    <n v="0.2576"/>
    <n v="0.56000000000000005"/>
    <n v="0.16420000000000001"/>
    <n v="1"/>
    <n v="1"/>
    <n v="2"/>
    <m/>
  </r>
  <r>
    <n v="355"/>
    <x v="15"/>
    <n v="1"/>
    <n v="2011"/>
    <x v="0"/>
    <n v="0"/>
    <x v="0"/>
    <x v="1"/>
    <x v="1"/>
    <n v="0.26"/>
    <n v="0.2576"/>
    <n v="0.56000000000000005"/>
    <n v="0.16420000000000001"/>
    <n v="0"/>
    <n v="1"/>
    <n v="1"/>
    <m/>
  </r>
  <r>
    <n v="356"/>
    <x v="15"/>
    <n v="1"/>
    <n v="2011"/>
    <x v="0"/>
    <n v="0"/>
    <x v="0"/>
    <x v="1"/>
    <x v="1"/>
    <n v="0.24"/>
    <n v="0.21210000000000001"/>
    <n v="0.56000000000000005"/>
    <n v="0.29849999999999999"/>
    <n v="0"/>
    <n v="3"/>
    <n v="3"/>
    <m/>
  </r>
  <r>
    <n v="357"/>
    <x v="15"/>
    <n v="1"/>
    <n v="2011"/>
    <x v="0"/>
    <n v="0"/>
    <x v="0"/>
    <x v="1"/>
    <x v="0"/>
    <n v="0.22"/>
    <n v="0.21210000000000001"/>
    <n v="0.55000000000000004"/>
    <n v="0.28360000000000002"/>
    <n v="0"/>
    <n v="18"/>
    <n v="18"/>
    <m/>
  </r>
  <r>
    <n v="358"/>
    <x v="15"/>
    <n v="1"/>
    <n v="2011"/>
    <x v="0"/>
    <n v="0"/>
    <x v="0"/>
    <x v="1"/>
    <x v="0"/>
    <n v="0.22"/>
    <n v="0.21210000000000001"/>
    <n v="0.51"/>
    <n v="0.25369999999999998"/>
    <n v="3"/>
    <n v="29"/>
    <n v="32"/>
    <m/>
  </r>
  <r>
    <n v="359"/>
    <x v="15"/>
    <n v="1"/>
    <n v="2011"/>
    <x v="0"/>
    <n v="0"/>
    <x v="0"/>
    <x v="1"/>
    <x v="0"/>
    <n v="0.22"/>
    <n v="0.21210000000000001"/>
    <n v="0.51"/>
    <n v="0.28360000000000002"/>
    <n v="8"/>
    <n v="71"/>
    <n v="79"/>
    <m/>
  </r>
  <r>
    <n v="360"/>
    <x v="15"/>
    <n v="1"/>
    <n v="2011"/>
    <x v="0"/>
    <n v="0"/>
    <x v="0"/>
    <x v="1"/>
    <x v="0"/>
    <n v="0.24"/>
    <n v="0.2273"/>
    <n v="0.44"/>
    <n v="0.25369999999999998"/>
    <n v="23"/>
    <n v="70"/>
    <n v="93"/>
    <m/>
  </r>
  <r>
    <n v="361"/>
    <x v="15"/>
    <n v="1"/>
    <n v="2011"/>
    <x v="0"/>
    <n v="0"/>
    <x v="0"/>
    <x v="1"/>
    <x v="0"/>
    <n v="0.24"/>
    <n v="0.21210000000000001"/>
    <n v="0.41"/>
    <n v="0.28360000000000002"/>
    <n v="29"/>
    <n v="75"/>
    <n v="104"/>
    <m/>
  </r>
  <r>
    <n v="362"/>
    <x v="15"/>
    <n v="1"/>
    <n v="2011"/>
    <x v="0"/>
    <n v="0"/>
    <x v="0"/>
    <x v="1"/>
    <x v="0"/>
    <n v="0.26"/>
    <n v="0.2273"/>
    <n v="0.35"/>
    <n v="0.29849999999999999"/>
    <n v="23"/>
    <n v="95"/>
    <n v="118"/>
    <m/>
  </r>
  <r>
    <n v="363"/>
    <x v="15"/>
    <n v="1"/>
    <n v="2011"/>
    <x v="0"/>
    <n v="0"/>
    <x v="0"/>
    <x v="1"/>
    <x v="0"/>
    <n v="0.28000000000000003"/>
    <n v="0.2727"/>
    <n v="0.36"/>
    <n v="0.25369999999999998"/>
    <n v="22"/>
    <n v="69"/>
    <n v="91"/>
    <m/>
  </r>
  <r>
    <n v="364"/>
    <x v="15"/>
    <n v="1"/>
    <n v="2011"/>
    <x v="0"/>
    <n v="0"/>
    <x v="0"/>
    <x v="1"/>
    <x v="0"/>
    <n v="0.26"/>
    <n v="0.2424"/>
    <n v="0.38"/>
    <n v="0.25369999999999998"/>
    <n v="35"/>
    <n v="78"/>
    <n v="113"/>
    <m/>
  </r>
  <r>
    <n v="365"/>
    <x v="15"/>
    <n v="1"/>
    <n v="2011"/>
    <x v="0"/>
    <n v="0"/>
    <x v="0"/>
    <x v="1"/>
    <x v="0"/>
    <n v="0.24"/>
    <n v="0.2273"/>
    <n v="0.38"/>
    <n v="0.22389999999999999"/>
    <n v="22"/>
    <n v="77"/>
    <n v="99"/>
    <m/>
  </r>
  <r>
    <n v="366"/>
    <x v="15"/>
    <n v="1"/>
    <n v="2011"/>
    <x v="0"/>
    <n v="0"/>
    <x v="0"/>
    <x v="1"/>
    <x v="0"/>
    <n v="0.22"/>
    <n v="0.21210000000000001"/>
    <n v="0.37"/>
    <n v="0.25369999999999998"/>
    <n v="23"/>
    <n v="82"/>
    <n v="105"/>
    <m/>
  </r>
  <r>
    <n v="367"/>
    <x v="15"/>
    <n v="1"/>
    <n v="2011"/>
    <x v="0"/>
    <n v="0"/>
    <x v="0"/>
    <x v="1"/>
    <x v="0"/>
    <n v="0.2"/>
    <n v="0.21210000000000001"/>
    <n v="0.4"/>
    <n v="0.16420000000000001"/>
    <n v="11"/>
    <n v="56"/>
    <n v="67"/>
    <m/>
  </r>
  <r>
    <n v="368"/>
    <x v="15"/>
    <n v="1"/>
    <n v="2011"/>
    <x v="0"/>
    <n v="0"/>
    <x v="0"/>
    <x v="1"/>
    <x v="0"/>
    <n v="0.18"/>
    <n v="0.19700000000000001"/>
    <n v="0.47"/>
    <n v="0.1343"/>
    <n v="14"/>
    <n v="47"/>
    <n v="61"/>
    <m/>
  </r>
  <r>
    <n v="369"/>
    <x v="15"/>
    <n v="1"/>
    <n v="2011"/>
    <x v="0"/>
    <n v="0"/>
    <x v="0"/>
    <x v="1"/>
    <x v="0"/>
    <n v="0.18"/>
    <n v="0.19700000000000001"/>
    <n v="0.47"/>
    <n v="0.16420000000000001"/>
    <n v="7"/>
    <n v="50"/>
    <n v="57"/>
    <m/>
  </r>
  <r>
    <n v="370"/>
    <x v="15"/>
    <n v="1"/>
    <n v="2011"/>
    <x v="0"/>
    <n v="0"/>
    <x v="0"/>
    <x v="1"/>
    <x v="0"/>
    <n v="0.18"/>
    <n v="0.19700000000000001"/>
    <n v="0.51"/>
    <n v="0.16420000000000001"/>
    <n v="6"/>
    <n v="22"/>
    <n v="28"/>
    <m/>
  </r>
  <r>
    <n v="371"/>
    <x v="15"/>
    <n v="1"/>
    <n v="2011"/>
    <x v="0"/>
    <n v="0"/>
    <x v="0"/>
    <x v="1"/>
    <x v="1"/>
    <n v="0.2"/>
    <n v="0.21210000000000001"/>
    <n v="0.49"/>
    <n v="0.1343"/>
    <n v="2"/>
    <n v="19"/>
    <n v="21"/>
    <m/>
  </r>
  <r>
    <n v="372"/>
    <x v="15"/>
    <n v="1"/>
    <n v="2011"/>
    <x v="0"/>
    <n v="0"/>
    <x v="0"/>
    <x v="1"/>
    <x v="1"/>
    <n v="0.2"/>
    <n v="0.2273"/>
    <n v="0.4"/>
    <n v="0.1045"/>
    <n v="0"/>
    <n v="18"/>
    <n v="18"/>
    <m/>
  </r>
  <r>
    <n v="373"/>
    <x v="16"/>
    <n v="1"/>
    <n v="2011"/>
    <x v="0"/>
    <n v="0"/>
    <x v="0"/>
    <x v="2"/>
    <x v="1"/>
    <n v="0.2"/>
    <n v="0.19700000000000001"/>
    <n v="0.47"/>
    <n v="0.22389999999999999"/>
    <n v="1"/>
    <n v="16"/>
    <n v="17"/>
    <m/>
  </r>
  <r>
    <n v="374"/>
    <x v="16"/>
    <n v="1"/>
    <n v="2011"/>
    <x v="0"/>
    <n v="0"/>
    <x v="0"/>
    <x v="2"/>
    <x v="1"/>
    <n v="0.2"/>
    <n v="0.19700000000000001"/>
    <n v="0.44"/>
    <n v="0.19400000000000001"/>
    <n v="1"/>
    <n v="15"/>
    <n v="16"/>
    <m/>
  </r>
  <r>
    <n v="375"/>
    <x v="16"/>
    <n v="1"/>
    <n v="2011"/>
    <x v="0"/>
    <n v="0"/>
    <x v="0"/>
    <x v="2"/>
    <x v="1"/>
    <n v="0.18"/>
    <n v="0.16669999999999999"/>
    <n v="0.43"/>
    <n v="0.25369999999999998"/>
    <n v="0"/>
    <n v="8"/>
    <n v="8"/>
    <m/>
  </r>
  <r>
    <n v="376"/>
    <x v="16"/>
    <n v="1"/>
    <n v="2011"/>
    <x v="0"/>
    <n v="0"/>
    <x v="0"/>
    <x v="2"/>
    <x v="1"/>
    <n v="0.18"/>
    <n v="0.18179999999999999"/>
    <n v="0.43"/>
    <n v="0.19400000000000001"/>
    <n v="0"/>
    <n v="2"/>
    <n v="2"/>
    <m/>
  </r>
  <r>
    <n v="377"/>
    <x v="16"/>
    <n v="1"/>
    <n v="2011"/>
    <x v="0"/>
    <n v="0"/>
    <x v="0"/>
    <x v="2"/>
    <x v="1"/>
    <n v="0.18"/>
    <n v="0.19700000000000001"/>
    <n v="0.43"/>
    <n v="0.1343"/>
    <n v="1"/>
    <n v="2"/>
    <n v="3"/>
    <m/>
  </r>
  <r>
    <n v="378"/>
    <x v="16"/>
    <n v="1"/>
    <n v="2011"/>
    <x v="0"/>
    <n v="0"/>
    <x v="0"/>
    <x v="2"/>
    <x v="1"/>
    <n v="0.18"/>
    <n v="0.19700000000000001"/>
    <n v="0.43"/>
    <n v="0.16420000000000001"/>
    <n v="0"/>
    <n v="1"/>
    <n v="1"/>
    <m/>
  </r>
  <r>
    <n v="379"/>
    <x v="16"/>
    <n v="1"/>
    <n v="2011"/>
    <x v="0"/>
    <n v="0"/>
    <x v="0"/>
    <x v="2"/>
    <x v="1"/>
    <n v="0.18"/>
    <n v="0.18179999999999999"/>
    <n v="0.43"/>
    <n v="0.19400000000000001"/>
    <n v="0"/>
    <n v="5"/>
    <n v="5"/>
    <m/>
  </r>
  <r>
    <n v="380"/>
    <x v="16"/>
    <n v="1"/>
    <n v="2011"/>
    <x v="0"/>
    <n v="0"/>
    <x v="0"/>
    <x v="2"/>
    <x v="1"/>
    <n v="0.16"/>
    <n v="0.18179999999999999"/>
    <n v="0.5"/>
    <n v="0.1343"/>
    <n v="4"/>
    <n v="9"/>
    <n v="13"/>
    <m/>
  </r>
  <r>
    <n v="381"/>
    <x v="16"/>
    <n v="1"/>
    <n v="2011"/>
    <x v="0"/>
    <n v="0"/>
    <x v="0"/>
    <x v="2"/>
    <x v="1"/>
    <n v="0.16"/>
    <n v="0.1515"/>
    <n v="0.47"/>
    <n v="0.22389999999999999"/>
    <n v="3"/>
    <n v="30"/>
    <n v="33"/>
    <m/>
  </r>
  <r>
    <n v="382"/>
    <x v="16"/>
    <n v="1"/>
    <n v="2011"/>
    <x v="0"/>
    <n v="0"/>
    <x v="0"/>
    <x v="2"/>
    <x v="1"/>
    <n v="0.16"/>
    <n v="0.1515"/>
    <n v="0.47"/>
    <n v="0.22389999999999999"/>
    <n v="8"/>
    <n v="39"/>
    <n v="47"/>
    <m/>
  </r>
  <r>
    <n v="383"/>
    <x v="16"/>
    <n v="1"/>
    <n v="2011"/>
    <x v="0"/>
    <n v="0"/>
    <x v="0"/>
    <x v="2"/>
    <x v="1"/>
    <n v="0.16"/>
    <n v="0.1515"/>
    <n v="0.5"/>
    <n v="0.25369999999999998"/>
    <n v="7"/>
    <n v="50"/>
    <n v="57"/>
    <m/>
  </r>
  <r>
    <n v="384"/>
    <x v="16"/>
    <n v="1"/>
    <n v="2011"/>
    <x v="0"/>
    <n v="0"/>
    <x v="0"/>
    <x v="2"/>
    <x v="1"/>
    <n v="0.16"/>
    <n v="0.1515"/>
    <n v="0.55000000000000004"/>
    <n v="0.19400000000000001"/>
    <n v="9"/>
    <n v="55"/>
    <n v="64"/>
    <m/>
  </r>
  <r>
    <n v="385"/>
    <x v="16"/>
    <n v="1"/>
    <n v="2011"/>
    <x v="0"/>
    <n v="0"/>
    <x v="0"/>
    <x v="2"/>
    <x v="1"/>
    <n v="0.18"/>
    <n v="0.19700000000000001"/>
    <n v="0.47"/>
    <n v="0.1343"/>
    <n v="10"/>
    <n v="70"/>
    <n v="80"/>
    <m/>
  </r>
  <r>
    <n v="386"/>
    <x v="16"/>
    <n v="1"/>
    <n v="2011"/>
    <x v="0"/>
    <n v="0"/>
    <x v="0"/>
    <x v="2"/>
    <x v="1"/>
    <n v="0.18"/>
    <n v="0.19700000000000001"/>
    <n v="0.47"/>
    <n v="0.1343"/>
    <n v="13"/>
    <n v="80"/>
    <n v="93"/>
    <m/>
  </r>
  <r>
    <n v="387"/>
    <x v="16"/>
    <n v="1"/>
    <n v="2011"/>
    <x v="0"/>
    <n v="0"/>
    <x v="0"/>
    <x v="2"/>
    <x v="1"/>
    <n v="0.18"/>
    <n v="0.21210000000000001"/>
    <n v="0.43"/>
    <n v="0.1045"/>
    <n v="12"/>
    <n v="74"/>
    <n v="86"/>
    <m/>
  </r>
  <r>
    <n v="388"/>
    <x v="16"/>
    <n v="1"/>
    <n v="2011"/>
    <x v="0"/>
    <n v="0"/>
    <x v="0"/>
    <x v="2"/>
    <x v="1"/>
    <n v="0.2"/>
    <n v="0.21210000000000001"/>
    <n v="0.47"/>
    <n v="0.16420000000000001"/>
    <n v="21"/>
    <n v="72"/>
    <n v="93"/>
    <m/>
  </r>
  <r>
    <n v="389"/>
    <x v="16"/>
    <n v="1"/>
    <n v="2011"/>
    <x v="0"/>
    <n v="0"/>
    <x v="0"/>
    <x v="2"/>
    <x v="1"/>
    <n v="0.2"/>
    <n v="0.21210000000000001"/>
    <n v="0.47"/>
    <n v="0.16420000000000001"/>
    <n v="6"/>
    <n v="76"/>
    <n v="82"/>
    <m/>
  </r>
  <r>
    <n v="390"/>
    <x v="16"/>
    <n v="1"/>
    <n v="2011"/>
    <x v="0"/>
    <n v="0"/>
    <x v="0"/>
    <x v="2"/>
    <x v="0"/>
    <n v="0.2"/>
    <n v="0.19700000000000001"/>
    <n v="0.51"/>
    <n v="0.19400000000000001"/>
    <n v="4"/>
    <n v="67"/>
    <n v="71"/>
    <m/>
  </r>
  <r>
    <n v="391"/>
    <x v="16"/>
    <n v="1"/>
    <n v="2011"/>
    <x v="0"/>
    <n v="0"/>
    <x v="0"/>
    <x v="2"/>
    <x v="1"/>
    <n v="0.18"/>
    <n v="0.16669999999999999"/>
    <n v="0.55000000000000004"/>
    <n v="0.25369999999999998"/>
    <n v="7"/>
    <n v="85"/>
    <n v="92"/>
    <m/>
  </r>
  <r>
    <n v="392"/>
    <x v="16"/>
    <n v="1"/>
    <n v="2011"/>
    <x v="0"/>
    <n v="0"/>
    <x v="0"/>
    <x v="2"/>
    <x v="2"/>
    <n v="0.18"/>
    <n v="0.18179999999999999"/>
    <n v="0.59"/>
    <n v="0.19400000000000001"/>
    <n v="2"/>
    <n v="58"/>
    <n v="60"/>
    <m/>
  </r>
  <r>
    <n v="393"/>
    <x v="16"/>
    <n v="1"/>
    <n v="2011"/>
    <x v="0"/>
    <n v="0"/>
    <x v="0"/>
    <x v="2"/>
    <x v="2"/>
    <n v="0.16"/>
    <n v="0.1515"/>
    <n v="0.8"/>
    <n v="0.19400000000000001"/>
    <n v="4"/>
    <n v="29"/>
    <n v="33"/>
    <m/>
  </r>
  <r>
    <n v="394"/>
    <x v="16"/>
    <n v="1"/>
    <n v="2011"/>
    <x v="0"/>
    <n v="0"/>
    <x v="0"/>
    <x v="2"/>
    <x v="2"/>
    <n v="0.16"/>
    <n v="0.1515"/>
    <n v="0.8"/>
    <n v="0.19400000000000001"/>
    <n v="3"/>
    <n v="24"/>
    <n v="27"/>
    <m/>
  </r>
  <r>
    <n v="395"/>
    <x v="16"/>
    <n v="1"/>
    <n v="2011"/>
    <x v="0"/>
    <n v="0"/>
    <x v="0"/>
    <x v="2"/>
    <x v="2"/>
    <n v="0.14000000000000001"/>
    <n v="0.1212"/>
    <n v="0.93"/>
    <n v="0.25369999999999998"/>
    <n v="0"/>
    <n v="13"/>
    <n v="13"/>
    <m/>
  </r>
  <r>
    <n v="396"/>
    <x v="16"/>
    <n v="1"/>
    <n v="2011"/>
    <x v="0"/>
    <n v="0"/>
    <x v="0"/>
    <x v="2"/>
    <x v="2"/>
    <n v="0.16"/>
    <n v="0.13639999999999999"/>
    <n v="0.86"/>
    <n v="0.28360000000000002"/>
    <n v="1"/>
    <n v="3"/>
    <n v="4"/>
    <m/>
  </r>
  <r>
    <n v="397"/>
    <x v="17"/>
    <n v="1"/>
    <n v="2011"/>
    <x v="0"/>
    <n v="0"/>
    <x v="0"/>
    <x v="3"/>
    <x v="1"/>
    <n v="0.2"/>
    <n v="0.18179999999999999"/>
    <n v="0.86"/>
    <n v="0.32840000000000003"/>
    <n v="0"/>
    <n v="3"/>
    <n v="3"/>
    <m/>
  </r>
  <r>
    <n v="398"/>
    <x v="17"/>
    <n v="1"/>
    <n v="2011"/>
    <x v="0"/>
    <n v="0"/>
    <x v="0"/>
    <x v="3"/>
    <x v="1"/>
    <n v="0.2"/>
    <n v="0.19700000000000001"/>
    <n v="0.86"/>
    <n v="0.22389999999999999"/>
    <n v="0"/>
    <n v="22"/>
    <n v="22"/>
    <m/>
  </r>
  <r>
    <n v="399"/>
    <x v="17"/>
    <n v="1"/>
    <n v="2011"/>
    <x v="0"/>
    <n v="0"/>
    <x v="0"/>
    <x v="3"/>
    <x v="1"/>
    <n v="0.22"/>
    <n v="0.2273"/>
    <n v="0.8"/>
    <n v="0.16420000000000001"/>
    <n v="2"/>
    <n v="26"/>
    <n v="28"/>
    <m/>
  </r>
  <r>
    <n v="400"/>
    <x v="17"/>
    <n v="1"/>
    <n v="2011"/>
    <x v="0"/>
    <n v="0"/>
    <x v="0"/>
    <x v="3"/>
    <x v="1"/>
    <n v="0.22"/>
    <n v="0.2273"/>
    <n v="0.87"/>
    <n v="0.16420000000000001"/>
    <n v="3"/>
    <n v="32"/>
    <n v="35"/>
    <m/>
  </r>
  <r>
    <n v="401"/>
    <x v="17"/>
    <n v="1"/>
    <n v="2011"/>
    <x v="0"/>
    <n v="0"/>
    <x v="0"/>
    <x v="3"/>
    <x v="1"/>
    <n v="0.22"/>
    <n v="0.2273"/>
    <n v="0.87"/>
    <n v="0.19400000000000001"/>
    <n v="0"/>
    <n v="61"/>
    <n v="61"/>
    <m/>
  </r>
  <r>
    <n v="402"/>
    <x v="17"/>
    <n v="1"/>
    <n v="2011"/>
    <x v="0"/>
    <n v="0"/>
    <x v="0"/>
    <x v="3"/>
    <x v="1"/>
    <n v="0.22"/>
    <n v="0.2273"/>
    <n v="0.82"/>
    <n v="0.19400000000000001"/>
    <n v="1"/>
    <n v="124"/>
    <n v="125"/>
    <m/>
  </r>
  <r>
    <n v="403"/>
    <x v="17"/>
    <n v="1"/>
    <n v="2011"/>
    <x v="0"/>
    <n v="0"/>
    <x v="0"/>
    <x v="3"/>
    <x v="1"/>
    <n v="0.22"/>
    <n v="0.2273"/>
    <n v="0.8"/>
    <n v="0.16420000000000001"/>
    <n v="1"/>
    <n v="132"/>
    <n v="133"/>
    <m/>
  </r>
  <r>
    <n v="404"/>
    <x v="17"/>
    <n v="1"/>
    <n v="2011"/>
    <x v="0"/>
    <n v="0"/>
    <x v="0"/>
    <x v="3"/>
    <x v="1"/>
    <n v="0.22"/>
    <n v="0.2273"/>
    <n v="0.8"/>
    <n v="0.1343"/>
    <n v="1"/>
    <n v="98"/>
    <n v="99"/>
    <m/>
  </r>
  <r>
    <n v="405"/>
    <x v="17"/>
    <n v="1"/>
    <n v="2011"/>
    <x v="0"/>
    <n v="0"/>
    <x v="0"/>
    <x v="3"/>
    <x v="1"/>
    <n v="0.22"/>
    <n v="0.2727"/>
    <n v="0.87"/>
    <n v="0"/>
    <n v="0"/>
    <n v="83"/>
    <n v="83"/>
    <m/>
  </r>
  <r>
    <n v="406"/>
    <x v="17"/>
    <n v="1"/>
    <n v="2011"/>
    <x v="0"/>
    <n v="0"/>
    <x v="0"/>
    <x v="3"/>
    <x v="1"/>
    <n v="0.22"/>
    <n v="0.2424"/>
    <n v="0.93"/>
    <n v="0.1045"/>
    <n v="0"/>
    <n v="41"/>
    <n v="41"/>
    <m/>
  </r>
  <r>
    <n v="407"/>
    <x v="17"/>
    <n v="1"/>
    <n v="2011"/>
    <x v="0"/>
    <n v="0"/>
    <x v="0"/>
    <x v="3"/>
    <x v="1"/>
    <n v="0.22"/>
    <n v="0.2576"/>
    <n v="0.93"/>
    <n v="8.9599999999999999E-2"/>
    <n v="0"/>
    <n v="33"/>
    <n v="33"/>
    <m/>
  </r>
  <r>
    <n v="408"/>
    <x v="17"/>
    <n v="1"/>
    <n v="2011"/>
    <x v="0"/>
    <n v="0"/>
    <x v="0"/>
    <x v="3"/>
    <x v="1"/>
    <n v="0.22"/>
    <n v="0.2727"/>
    <n v="0.93"/>
    <n v="0"/>
    <n v="1"/>
    <n v="19"/>
    <n v="20"/>
    <m/>
  </r>
  <r>
    <n v="409"/>
    <x v="18"/>
    <n v="1"/>
    <n v="2011"/>
    <x v="0"/>
    <n v="0"/>
    <x v="0"/>
    <x v="4"/>
    <x v="1"/>
    <n v="0.22"/>
    <n v="0.2727"/>
    <n v="0.93"/>
    <n v="0"/>
    <n v="0"/>
    <n v="3"/>
    <n v="3"/>
    <m/>
  </r>
  <r>
    <n v="410"/>
    <x v="18"/>
    <n v="1"/>
    <n v="2011"/>
    <x v="0"/>
    <n v="0"/>
    <x v="0"/>
    <x v="4"/>
    <x v="2"/>
    <n v="0.22"/>
    <n v="0.2273"/>
    <n v="0.93"/>
    <n v="0.1343"/>
    <n v="1"/>
    <n v="6"/>
    <n v="7"/>
    <m/>
  </r>
  <r>
    <n v="411"/>
    <x v="18"/>
    <n v="1"/>
    <n v="2011"/>
    <x v="0"/>
    <n v="0"/>
    <x v="0"/>
    <x v="4"/>
    <x v="2"/>
    <n v="0.22"/>
    <n v="0.2273"/>
    <n v="0.93"/>
    <n v="0.1343"/>
    <n v="0"/>
    <n v="3"/>
    <n v="3"/>
    <m/>
  </r>
  <r>
    <n v="412"/>
    <x v="18"/>
    <n v="1"/>
    <n v="2011"/>
    <x v="0"/>
    <n v="0"/>
    <x v="0"/>
    <x v="4"/>
    <x v="2"/>
    <n v="0.22"/>
    <n v="0.2273"/>
    <n v="0.93"/>
    <n v="0.1343"/>
    <n v="1"/>
    <n v="1"/>
    <n v="2"/>
    <m/>
  </r>
  <r>
    <n v="413"/>
    <x v="18"/>
    <n v="1"/>
    <n v="2011"/>
    <x v="0"/>
    <n v="0"/>
    <x v="0"/>
    <x v="4"/>
    <x v="1"/>
    <n v="0.22"/>
    <n v="0.2576"/>
    <n v="0.93"/>
    <n v="8.9599999999999999E-2"/>
    <n v="0"/>
    <n v="7"/>
    <n v="7"/>
    <m/>
  </r>
  <r>
    <n v="414"/>
    <x v="18"/>
    <n v="1"/>
    <n v="2011"/>
    <x v="0"/>
    <n v="0"/>
    <x v="0"/>
    <x v="4"/>
    <x v="1"/>
    <n v="0.22"/>
    <n v="0.2576"/>
    <n v="0.93"/>
    <n v="8.9599999999999999E-2"/>
    <n v="0"/>
    <n v="32"/>
    <n v="32"/>
    <m/>
  </r>
  <r>
    <n v="415"/>
    <x v="18"/>
    <n v="1"/>
    <n v="2011"/>
    <x v="0"/>
    <n v="0"/>
    <x v="0"/>
    <x v="4"/>
    <x v="1"/>
    <n v="0.24"/>
    <n v="0.2576"/>
    <n v="0.92"/>
    <n v="0.1045"/>
    <n v="1"/>
    <n v="89"/>
    <n v="90"/>
    <m/>
  </r>
  <r>
    <n v="416"/>
    <x v="18"/>
    <n v="1"/>
    <n v="2011"/>
    <x v="0"/>
    <n v="0"/>
    <x v="0"/>
    <x v="4"/>
    <x v="1"/>
    <n v="0.24"/>
    <n v="0.2576"/>
    <n v="0.93"/>
    <n v="0.1045"/>
    <n v="1"/>
    <n v="196"/>
    <n v="197"/>
    <m/>
  </r>
  <r>
    <n v="417"/>
    <x v="18"/>
    <n v="1"/>
    <n v="2011"/>
    <x v="0"/>
    <n v="0"/>
    <x v="0"/>
    <x v="4"/>
    <x v="1"/>
    <n v="0.24"/>
    <n v="0.2576"/>
    <n v="0.93"/>
    <n v="0.1045"/>
    <n v="2"/>
    <n v="107"/>
    <n v="109"/>
    <m/>
  </r>
  <r>
    <n v="418"/>
    <x v="18"/>
    <n v="1"/>
    <n v="2011"/>
    <x v="0"/>
    <n v="0"/>
    <x v="0"/>
    <x v="4"/>
    <x v="1"/>
    <n v="0.26"/>
    <n v="0.2727"/>
    <n v="0.93"/>
    <n v="0.1343"/>
    <n v="1"/>
    <n v="46"/>
    <n v="47"/>
    <m/>
  </r>
  <r>
    <n v="419"/>
    <x v="18"/>
    <n v="1"/>
    <n v="2011"/>
    <x v="0"/>
    <n v="0"/>
    <x v="0"/>
    <x v="4"/>
    <x v="1"/>
    <n v="0.28000000000000003"/>
    <n v="0.30299999999999999"/>
    <n v="0.87"/>
    <n v="8.9599999999999999E-2"/>
    <n v="5"/>
    <n v="47"/>
    <n v="52"/>
    <m/>
  </r>
  <r>
    <n v="420"/>
    <x v="18"/>
    <n v="1"/>
    <n v="2011"/>
    <x v="0"/>
    <n v="0"/>
    <x v="0"/>
    <x v="4"/>
    <x v="1"/>
    <n v="0.3"/>
    <n v="0.31819999999999998"/>
    <n v="0.81"/>
    <n v="8.9599999999999999E-2"/>
    <n v="5"/>
    <n v="65"/>
    <n v="70"/>
    <m/>
  </r>
  <r>
    <n v="421"/>
    <x v="18"/>
    <n v="1"/>
    <n v="2011"/>
    <x v="0"/>
    <n v="0"/>
    <x v="0"/>
    <x v="4"/>
    <x v="0"/>
    <n v="0.4"/>
    <n v="0.40910000000000002"/>
    <n v="0.62"/>
    <n v="0.28360000000000002"/>
    <n v="11"/>
    <n v="67"/>
    <n v="78"/>
    <m/>
  </r>
  <r>
    <n v="422"/>
    <x v="18"/>
    <n v="1"/>
    <n v="2011"/>
    <x v="0"/>
    <n v="0"/>
    <x v="0"/>
    <x v="4"/>
    <x v="0"/>
    <n v="0.4"/>
    <n v="0.40910000000000002"/>
    <n v="0.57999999999999996"/>
    <n v="0.25369999999999998"/>
    <n v="7"/>
    <n v="68"/>
    <n v="75"/>
    <m/>
  </r>
  <r>
    <n v="423"/>
    <x v="18"/>
    <n v="1"/>
    <n v="2011"/>
    <x v="0"/>
    <n v="0"/>
    <x v="0"/>
    <x v="4"/>
    <x v="0"/>
    <n v="0.4"/>
    <n v="0.40910000000000002"/>
    <n v="0.54"/>
    <n v="0.28360000000000002"/>
    <n v="4"/>
    <n v="78"/>
    <n v="82"/>
    <m/>
  </r>
  <r>
    <n v="424"/>
    <x v="18"/>
    <n v="1"/>
    <n v="2011"/>
    <x v="0"/>
    <n v="0"/>
    <x v="0"/>
    <x v="4"/>
    <x v="0"/>
    <n v="0.38"/>
    <n v="0.39389999999999997"/>
    <n v="0.57999999999999996"/>
    <n v="0.3881"/>
    <n v="10"/>
    <n v="94"/>
    <n v="104"/>
    <m/>
  </r>
  <r>
    <n v="425"/>
    <x v="18"/>
    <n v="1"/>
    <n v="2011"/>
    <x v="0"/>
    <n v="0"/>
    <x v="0"/>
    <x v="4"/>
    <x v="0"/>
    <n v="0.36"/>
    <n v="0.33329999999999999"/>
    <n v="0.56999999999999995"/>
    <n v="0.32840000000000003"/>
    <n v="7"/>
    <n v="190"/>
    <n v="197"/>
    <m/>
  </r>
  <r>
    <n v="426"/>
    <x v="18"/>
    <n v="1"/>
    <n v="2011"/>
    <x v="0"/>
    <n v="0"/>
    <x v="0"/>
    <x v="4"/>
    <x v="0"/>
    <n v="0.34"/>
    <n v="0.31819999999999998"/>
    <n v="0.61"/>
    <n v="0.28360000000000002"/>
    <n v="5"/>
    <n v="156"/>
    <n v="161"/>
    <m/>
  </r>
  <r>
    <n v="427"/>
    <x v="18"/>
    <n v="1"/>
    <n v="2011"/>
    <x v="0"/>
    <n v="0"/>
    <x v="0"/>
    <x v="4"/>
    <x v="0"/>
    <n v="0.32"/>
    <n v="0.28789999999999999"/>
    <n v="0.56999999999999995"/>
    <n v="0.41789999999999999"/>
    <n v="4"/>
    <n v="108"/>
    <n v="112"/>
    <m/>
  </r>
  <r>
    <n v="428"/>
    <x v="18"/>
    <n v="1"/>
    <n v="2011"/>
    <x v="0"/>
    <n v="0"/>
    <x v="0"/>
    <x v="4"/>
    <x v="0"/>
    <n v="0.32"/>
    <n v="0.30299999999999999"/>
    <n v="0.49"/>
    <n v="0.29849999999999999"/>
    <n v="2"/>
    <n v="74"/>
    <n v="76"/>
    <m/>
  </r>
  <r>
    <n v="429"/>
    <x v="18"/>
    <n v="1"/>
    <n v="2011"/>
    <x v="0"/>
    <n v="0"/>
    <x v="0"/>
    <x v="4"/>
    <x v="0"/>
    <n v="0.32"/>
    <n v="0.28789999999999999"/>
    <n v="0.49"/>
    <n v="0.41789999999999999"/>
    <n v="4"/>
    <n v="55"/>
    <n v="59"/>
    <m/>
  </r>
  <r>
    <n v="430"/>
    <x v="18"/>
    <n v="1"/>
    <n v="2011"/>
    <x v="0"/>
    <n v="0"/>
    <x v="0"/>
    <x v="4"/>
    <x v="0"/>
    <n v="0.3"/>
    <n v="0.30299999999999999"/>
    <n v="0.52"/>
    <n v="0.16420000000000001"/>
    <n v="6"/>
    <n v="53"/>
    <n v="59"/>
    <m/>
  </r>
  <r>
    <n v="431"/>
    <x v="18"/>
    <n v="1"/>
    <n v="2011"/>
    <x v="0"/>
    <n v="0"/>
    <x v="0"/>
    <x v="4"/>
    <x v="0"/>
    <n v="0.3"/>
    <n v="0.2727"/>
    <n v="0.52"/>
    <n v="0.4627"/>
    <n v="1"/>
    <n v="27"/>
    <n v="28"/>
    <m/>
  </r>
  <r>
    <n v="432"/>
    <x v="19"/>
    <n v="1"/>
    <n v="2011"/>
    <x v="0"/>
    <n v="0"/>
    <x v="0"/>
    <x v="5"/>
    <x v="0"/>
    <n v="0.26"/>
    <n v="0.2273"/>
    <n v="0.56000000000000005"/>
    <n v="0.3881"/>
    <n v="5"/>
    <n v="8"/>
    <n v="13"/>
    <m/>
  </r>
  <r>
    <n v="433"/>
    <x v="19"/>
    <n v="1"/>
    <n v="2011"/>
    <x v="0"/>
    <n v="0"/>
    <x v="0"/>
    <x v="5"/>
    <x v="0"/>
    <n v="0.26"/>
    <n v="0.2727"/>
    <n v="0.56000000000000005"/>
    <n v="0"/>
    <n v="2"/>
    <n v="3"/>
    <n v="5"/>
    <m/>
  </r>
  <r>
    <n v="434"/>
    <x v="19"/>
    <n v="1"/>
    <n v="2011"/>
    <x v="0"/>
    <n v="0"/>
    <x v="0"/>
    <x v="5"/>
    <x v="0"/>
    <n v="0.26"/>
    <n v="0.2727"/>
    <n v="0.56000000000000005"/>
    <n v="0"/>
    <n v="0"/>
    <n v="2"/>
    <n v="2"/>
    <m/>
  </r>
  <r>
    <n v="435"/>
    <x v="19"/>
    <n v="1"/>
    <n v="2011"/>
    <x v="0"/>
    <n v="0"/>
    <x v="0"/>
    <x v="5"/>
    <x v="0"/>
    <n v="0.26"/>
    <n v="0.2576"/>
    <n v="0.56000000000000005"/>
    <n v="0.16420000000000001"/>
    <n v="0"/>
    <n v="1"/>
    <n v="1"/>
    <m/>
  </r>
  <r>
    <n v="436"/>
    <x v="19"/>
    <n v="1"/>
    <n v="2011"/>
    <x v="0"/>
    <n v="0"/>
    <x v="0"/>
    <x v="5"/>
    <x v="0"/>
    <n v="0.26"/>
    <n v="0.2576"/>
    <n v="0.56000000000000005"/>
    <n v="0.16420000000000001"/>
    <n v="0"/>
    <n v="1"/>
    <n v="1"/>
    <m/>
  </r>
  <r>
    <n v="437"/>
    <x v="19"/>
    <n v="1"/>
    <n v="2011"/>
    <x v="0"/>
    <n v="0"/>
    <x v="0"/>
    <x v="5"/>
    <x v="0"/>
    <n v="0.24"/>
    <n v="0.2273"/>
    <n v="0.6"/>
    <n v="0.22389999999999999"/>
    <n v="0"/>
    <n v="6"/>
    <n v="6"/>
    <m/>
  </r>
  <r>
    <n v="438"/>
    <x v="19"/>
    <n v="1"/>
    <n v="2011"/>
    <x v="0"/>
    <n v="0"/>
    <x v="0"/>
    <x v="5"/>
    <x v="0"/>
    <n v="0.22"/>
    <n v="0.21210000000000001"/>
    <n v="0.6"/>
    <n v="0.22389999999999999"/>
    <n v="0"/>
    <n v="35"/>
    <n v="35"/>
    <m/>
  </r>
  <r>
    <n v="439"/>
    <x v="19"/>
    <n v="1"/>
    <n v="2011"/>
    <x v="0"/>
    <n v="0"/>
    <x v="0"/>
    <x v="5"/>
    <x v="0"/>
    <n v="0.22"/>
    <n v="0.21210000000000001"/>
    <n v="0.55000000000000004"/>
    <n v="0.22389999999999999"/>
    <n v="1"/>
    <n v="100"/>
    <n v="101"/>
    <m/>
  </r>
  <r>
    <n v="440"/>
    <x v="19"/>
    <n v="1"/>
    <n v="2011"/>
    <x v="0"/>
    <n v="0"/>
    <x v="0"/>
    <x v="5"/>
    <x v="0"/>
    <n v="0.22"/>
    <n v="0.21210000000000001"/>
    <n v="0.55000000000000004"/>
    <n v="0.28360000000000002"/>
    <n v="2"/>
    <n v="247"/>
    <n v="249"/>
    <m/>
  </r>
  <r>
    <n v="441"/>
    <x v="19"/>
    <n v="1"/>
    <n v="2011"/>
    <x v="0"/>
    <n v="0"/>
    <x v="0"/>
    <x v="5"/>
    <x v="1"/>
    <n v="0.24"/>
    <n v="0.2273"/>
    <n v="0.52"/>
    <n v="0.22389999999999999"/>
    <n v="3"/>
    <n v="140"/>
    <n v="143"/>
    <m/>
  </r>
  <r>
    <n v="442"/>
    <x v="19"/>
    <n v="1"/>
    <n v="2011"/>
    <x v="0"/>
    <n v="0"/>
    <x v="0"/>
    <x v="5"/>
    <x v="0"/>
    <n v="0.26"/>
    <n v="0.2273"/>
    <n v="0.48"/>
    <n v="0.29849999999999999"/>
    <n v="1"/>
    <n v="56"/>
    <n v="57"/>
    <m/>
  </r>
  <r>
    <n v="443"/>
    <x v="19"/>
    <n v="1"/>
    <n v="2011"/>
    <x v="0"/>
    <n v="0"/>
    <x v="0"/>
    <x v="5"/>
    <x v="1"/>
    <n v="0.28000000000000003"/>
    <n v="0.2727"/>
    <n v="0.45"/>
    <n v="0.16420000000000001"/>
    <n v="5"/>
    <n v="63"/>
    <n v="68"/>
    <m/>
  </r>
  <r>
    <n v="444"/>
    <x v="19"/>
    <n v="1"/>
    <n v="2011"/>
    <x v="0"/>
    <n v="0"/>
    <x v="0"/>
    <x v="5"/>
    <x v="1"/>
    <n v="0.3"/>
    <n v="0.33329999999999999"/>
    <n v="0.42"/>
    <n v="0"/>
    <n v="7"/>
    <n v="77"/>
    <n v="84"/>
    <m/>
  </r>
  <r>
    <n v="445"/>
    <x v="19"/>
    <n v="1"/>
    <n v="2011"/>
    <x v="0"/>
    <n v="0"/>
    <x v="0"/>
    <x v="5"/>
    <x v="1"/>
    <n v="0.28000000000000003"/>
    <n v="0.28789999999999999"/>
    <n v="0.45"/>
    <n v="0.1045"/>
    <n v="12"/>
    <n v="86"/>
    <n v="98"/>
    <m/>
  </r>
  <r>
    <n v="446"/>
    <x v="19"/>
    <n v="1"/>
    <n v="2011"/>
    <x v="0"/>
    <n v="0"/>
    <x v="0"/>
    <x v="5"/>
    <x v="1"/>
    <n v="0.3"/>
    <n v="0.30299999999999999"/>
    <n v="0.45"/>
    <n v="0.1343"/>
    <n v="6"/>
    <n v="75"/>
    <n v="81"/>
    <m/>
  </r>
  <r>
    <n v="447"/>
    <x v="19"/>
    <n v="1"/>
    <n v="2011"/>
    <x v="0"/>
    <n v="0"/>
    <x v="0"/>
    <x v="5"/>
    <x v="1"/>
    <n v="0.32"/>
    <n v="0.31819999999999998"/>
    <n v="0.45"/>
    <n v="0.19400000000000001"/>
    <n v="8"/>
    <n v="62"/>
    <n v="70"/>
    <m/>
  </r>
  <r>
    <n v="448"/>
    <x v="19"/>
    <n v="1"/>
    <n v="2011"/>
    <x v="0"/>
    <n v="0"/>
    <x v="0"/>
    <x v="5"/>
    <x v="1"/>
    <n v="0.3"/>
    <n v="0.30299999999999999"/>
    <n v="0.49"/>
    <n v="0.1343"/>
    <n v="8"/>
    <n v="83"/>
    <n v="91"/>
    <m/>
  </r>
  <r>
    <n v="449"/>
    <x v="19"/>
    <n v="1"/>
    <n v="2011"/>
    <x v="0"/>
    <n v="0"/>
    <x v="0"/>
    <x v="5"/>
    <x v="1"/>
    <n v="0.3"/>
    <n v="0.31819999999999998"/>
    <n v="0.49"/>
    <n v="0.1045"/>
    <n v="8"/>
    <n v="207"/>
    <n v="215"/>
    <m/>
  </r>
  <r>
    <n v="450"/>
    <x v="19"/>
    <n v="1"/>
    <n v="2011"/>
    <x v="0"/>
    <n v="0"/>
    <x v="0"/>
    <x v="5"/>
    <x v="1"/>
    <n v="0.26"/>
    <n v="0.2576"/>
    <n v="0.56000000000000005"/>
    <n v="0.19400000000000001"/>
    <n v="1"/>
    <n v="184"/>
    <n v="185"/>
    <m/>
  </r>
  <r>
    <n v="451"/>
    <x v="19"/>
    <n v="1"/>
    <n v="2011"/>
    <x v="0"/>
    <n v="0"/>
    <x v="0"/>
    <x v="5"/>
    <x v="0"/>
    <n v="0.26"/>
    <n v="0.2273"/>
    <n v="0.56000000000000005"/>
    <n v="0.32840000000000003"/>
    <n v="6"/>
    <n v="146"/>
    <n v="152"/>
    <m/>
  </r>
  <r>
    <n v="452"/>
    <x v="19"/>
    <n v="1"/>
    <n v="2011"/>
    <x v="0"/>
    <n v="0"/>
    <x v="0"/>
    <x v="5"/>
    <x v="1"/>
    <n v="0.26"/>
    <n v="0.2424"/>
    <n v="0.6"/>
    <n v="0.28360000000000002"/>
    <n v="2"/>
    <n v="124"/>
    <n v="126"/>
    <m/>
  </r>
  <r>
    <n v="453"/>
    <x v="19"/>
    <n v="1"/>
    <n v="2011"/>
    <x v="0"/>
    <n v="0"/>
    <x v="0"/>
    <x v="5"/>
    <x v="1"/>
    <n v="0.24"/>
    <n v="0.2273"/>
    <n v="0.6"/>
    <n v="0.25369999999999998"/>
    <n v="3"/>
    <n v="54"/>
    <n v="57"/>
    <m/>
  </r>
  <r>
    <n v="454"/>
    <x v="19"/>
    <n v="1"/>
    <n v="2011"/>
    <x v="0"/>
    <n v="0"/>
    <x v="0"/>
    <x v="5"/>
    <x v="1"/>
    <n v="0.24"/>
    <n v="0.21210000000000001"/>
    <n v="0.65"/>
    <n v="0.28360000000000002"/>
    <n v="0"/>
    <n v="56"/>
    <n v="56"/>
    <m/>
  </r>
  <r>
    <n v="455"/>
    <x v="19"/>
    <n v="1"/>
    <n v="2011"/>
    <x v="0"/>
    <n v="0"/>
    <x v="0"/>
    <x v="5"/>
    <x v="1"/>
    <n v="0.24"/>
    <n v="0.21210000000000001"/>
    <n v="0.65"/>
    <n v="0.32840000000000003"/>
    <n v="3"/>
    <n v="28"/>
    <n v="31"/>
    <m/>
  </r>
  <r>
    <n v="456"/>
    <x v="20"/>
    <n v="1"/>
    <n v="2011"/>
    <x v="0"/>
    <n v="0"/>
    <x v="1"/>
    <x v="6"/>
    <x v="1"/>
    <n v="0.24"/>
    <n v="0.2273"/>
    <n v="0.7"/>
    <n v="0.25369999999999998"/>
    <n v="1"/>
    <n v="20"/>
    <n v="21"/>
    <m/>
  </r>
  <r>
    <n v="457"/>
    <x v="20"/>
    <n v="1"/>
    <n v="2011"/>
    <x v="0"/>
    <n v="0"/>
    <x v="1"/>
    <x v="6"/>
    <x v="1"/>
    <n v="0.24"/>
    <n v="0.2273"/>
    <n v="0.7"/>
    <n v="0.25369999999999998"/>
    <n v="0"/>
    <n v="6"/>
    <n v="6"/>
    <m/>
  </r>
  <r>
    <n v="458"/>
    <x v="20"/>
    <n v="1"/>
    <n v="2011"/>
    <x v="0"/>
    <n v="0"/>
    <x v="1"/>
    <x v="6"/>
    <x v="2"/>
    <n v="0.24"/>
    <n v="0.2424"/>
    <n v="0.75"/>
    <n v="0.16420000000000001"/>
    <n v="0"/>
    <n v="2"/>
    <n v="2"/>
    <m/>
  </r>
  <r>
    <n v="459"/>
    <x v="20"/>
    <n v="1"/>
    <n v="2011"/>
    <x v="0"/>
    <n v="0"/>
    <x v="1"/>
    <x v="6"/>
    <x v="2"/>
    <n v="0.22"/>
    <n v="0.21210000000000001"/>
    <n v="0.8"/>
    <n v="0.29849999999999999"/>
    <n v="0"/>
    <n v="1"/>
    <n v="1"/>
    <m/>
  </r>
  <r>
    <n v="460"/>
    <x v="20"/>
    <n v="1"/>
    <n v="2011"/>
    <x v="0"/>
    <n v="0"/>
    <x v="1"/>
    <x v="6"/>
    <x v="1"/>
    <n v="0.22"/>
    <n v="0.2576"/>
    <n v="0.87"/>
    <n v="8.9599999999999999E-2"/>
    <n v="0"/>
    <n v="1"/>
    <n v="1"/>
    <m/>
  </r>
  <r>
    <n v="461"/>
    <x v="20"/>
    <n v="1"/>
    <n v="2011"/>
    <x v="0"/>
    <n v="0"/>
    <x v="1"/>
    <x v="6"/>
    <x v="0"/>
    <n v="0.24"/>
    <n v="0.19700000000000001"/>
    <n v="0.6"/>
    <n v="0.41789999999999999"/>
    <n v="1"/>
    <n v="4"/>
    <n v="5"/>
    <m/>
  </r>
  <r>
    <n v="462"/>
    <x v="20"/>
    <n v="1"/>
    <n v="2011"/>
    <x v="0"/>
    <n v="0"/>
    <x v="1"/>
    <x v="6"/>
    <x v="0"/>
    <n v="0.22"/>
    <n v="0.21210000000000001"/>
    <n v="0.55000000000000004"/>
    <n v="0.25369999999999998"/>
    <n v="0"/>
    <n v="27"/>
    <n v="27"/>
    <m/>
  </r>
  <r>
    <n v="463"/>
    <x v="20"/>
    <n v="1"/>
    <n v="2011"/>
    <x v="0"/>
    <n v="0"/>
    <x v="1"/>
    <x v="6"/>
    <x v="0"/>
    <n v="0.2"/>
    <n v="0.18179999999999999"/>
    <n v="0.51"/>
    <n v="0.28360000000000002"/>
    <n v="2"/>
    <n v="66"/>
    <n v="68"/>
    <m/>
  </r>
  <r>
    <n v="464"/>
    <x v="20"/>
    <n v="1"/>
    <n v="2011"/>
    <x v="0"/>
    <n v="0"/>
    <x v="1"/>
    <x v="6"/>
    <x v="0"/>
    <n v="0.2"/>
    <n v="0.18179999999999999"/>
    <n v="0.47"/>
    <n v="0.32840000000000003"/>
    <n v="7"/>
    <n v="210"/>
    <n v="217"/>
    <m/>
  </r>
  <r>
    <n v="465"/>
    <x v="20"/>
    <n v="1"/>
    <n v="2011"/>
    <x v="0"/>
    <n v="0"/>
    <x v="1"/>
    <x v="6"/>
    <x v="0"/>
    <n v="0.2"/>
    <n v="0.18179999999999999"/>
    <n v="0.51"/>
    <n v="0.35820000000000002"/>
    <n v="7"/>
    <n v="159"/>
    <n v="166"/>
    <m/>
  </r>
  <r>
    <n v="466"/>
    <x v="20"/>
    <n v="1"/>
    <n v="2011"/>
    <x v="0"/>
    <n v="0"/>
    <x v="1"/>
    <x v="6"/>
    <x v="0"/>
    <n v="0.2"/>
    <n v="0.16669999999999999"/>
    <n v="0.47"/>
    <n v="0.4627"/>
    <n v="6"/>
    <n v="57"/>
    <n v="63"/>
    <m/>
  </r>
  <r>
    <n v="467"/>
    <x v="20"/>
    <n v="1"/>
    <n v="2011"/>
    <x v="0"/>
    <n v="0"/>
    <x v="1"/>
    <x v="6"/>
    <x v="0"/>
    <n v="0.22"/>
    <n v="0.18179999999999999"/>
    <n v="0.41"/>
    <n v="0.4627"/>
    <n v="6"/>
    <n v="53"/>
    <n v="59"/>
    <m/>
  </r>
  <r>
    <n v="468"/>
    <x v="20"/>
    <n v="1"/>
    <n v="2011"/>
    <x v="0"/>
    <n v="0"/>
    <x v="1"/>
    <x v="6"/>
    <x v="0"/>
    <n v="0.22"/>
    <n v="0.18179999999999999"/>
    <n v="0.27"/>
    <n v="0.58209999999999995"/>
    <n v="11"/>
    <n v="67"/>
    <n v="78"/>
    <m/>
  </r>
  <r>
    <n v="469"/>
    <x v="20"/>
    <n v="1"/>
    <n v="2011"/>
    <x v="0"/>
    <n v="0"/>
    <x v="1"/>
    <x v="6"/>
    <x v="0"/>
    <n v="0.2"/>
    <n v="0.1515"/>
    <n v="0.21"/>
    <n v="0.58209999999999995"/>
    <n v="8"/>
    <n v="65"/>
    <n v="73"/>
    <m/>
  </r>
  <r>
    <n v="470"/>
    <x v="20"/>
    <n v="1"/>
    <n v="2011"/>
    <x v="0"/>
    <n v="0"/>
    <x v="1"/>
    <x v="6"/>
    <x v="0"/>
    <n v="0.2"/>
    <n v="0.1515"/>
    <n v="0.25"/>
    <n v="0.52239999999999998"/>
    <n v="6"/>
    <n v="56"/>
    <n v="62"/>
    <m/>
  </r>
  <r>
    <n v="471"/>
    <x v="20"/>
    <n v="1"/>
    <n v="2011"/>
    <x v="0"/>
    <n v="0"/>
    <x v="1"/>
    <x v="6"/>
    <x v="0"/>
    <n v="0.16"/>
    <n v="0.1212"/>
    <n v="0.26"/>
    <n v="0.44779999999999998"/>
    <n v="4"/>
    <n v="61"/>
    <n v="65"/>
    <m/>
  </r>
  <r>
    <n v="472"/>
    <x v="20"/>
    <n v="1"/>
    <n v="2011"/>
    <x v="0"/>
    <n v="0"/>
    <x v="1"/>
    <x v="6"/>
    <x v="0"/>
    <n v="0.16"/>
    <n v="0.13639999999999999"/>
    <n v="0.26"/>
    <n v="0.35820000000000002"/>
    <n v="0"/>
    <n v="97"/>
    <n v="97"/>
    <m/>
  </r>
  <r>
    <n v="473"/>
    <x v="20"/>
    <n v="1"/>
    <n v="2011"/>
    <x v="0"/>
    <n v="0"/>
    <x v="1"/>
    <x v="6"/>
    <x v="0"/>
    <n v="0.14000000000000001"/>
    <n v="0.1212"/>
    <n v="0.28000000000000003"/>
    <n v="0.35820000000000002"/>
    <n v="10"/>
    <n v="151"/>
    <n v="161"/>
    <m/>
  </r>
  <r>
    <n v="474"/>
    <x v="20"/>
    <n v="1"/>
    <n v="2011"/>
    <x v="0"/>
    <n v="0"/>
    <x v="1"/>
    <x v="6"/>
    <x v="0"/>
    <n v="0.12"/>
    <n v="0.1212"/>
    <n v="0.3"/>
    <n v="0.25369999999999998"/>
    <n v="1"/>
    <n v="119"/>
    <n v="120"/>
    <m/>
  </r>
  <r>
    <n v="475"/>
    <x v="20"/>
    <n v="1"/>
    <n v="2011"/>
    <x v="0"/>
    <n v="0"/>
    <x v="1"/>
    <x v="6"/>
    <x v="0"/>
    <n v="0.12"/>
    <n v="0.1061"/>
    <n v="0.3"/>
    <n v="0.32840000000000003"/>
    <n v="3"/>
    <n v="93"/>
    <n v="96"/>
    <m/>
  </r>
  <r>
    <n v="476"/>
    <x v="20"/>
    <n v="1"/>
    <n v="2011"/>
    <x v="0"/>
    <n v="0"/>
    <x v="1"/>
    <x v="6"/>
    <x v="0"/>
    <n v="0.1"/>
    <n v="7.5800000000000006E-2"/>
    <n v="0.33"/>
    <n v="0.41789999999999999"/>
    <n v="1"/>
    <n v="52"/>
    <n v="53"/>
    <m/>
  </r>
  <r>
    <n v="477"/>
    <x v="20"/>
    <n v="1"/>
    <n v="2011"/>
    <x v="0"/>
    <n v="0"/>
    <x v="1"/>
    <x v="6"/>
    <x v="0"/>
    <n v="0.08"/>
    <n v="7.5800000000000006E-2"/>
    <n v="0.38"/>
    <n v="0.28360000000000002"/>
    <n v="0"/>
    <n v="41"/>
    <n v="41"/>
    <m/>
  </r>
  <r>
    <n v="478"/>
    <x v="20"/>
    <n v="1"/>
    <n v="2011"/>
    <x v="0"/>
    <n v="0"/>
    <x v="1"/>
    <x v="6"/>
    <x v="0"/>
    <n v="0.06"/>
    <n v="3.0300000000000001E-2"/>
    <n v="0.41"/>
    <n v="0.3881"/>
    <n v="1"/>
    <n v="33"/>
    <n v="34"/>
    <m/>
  </r>
  <r>
    <n v="479"/>
    <x v="20"/>
    <n v="1"/>
    <n v="2011"/>
    <x v="0"/>
    <n v="0"/>
    <x v="1"/>
    <x v="6"/>
    <x v="0"/>
    <n v="0.06"/>
    <n v="4.5499999999999999E-2"/>
    <n v="0.38"/>
    <n v="0.32840000000000003"/>
    <n v="0"/>
    <n v="27"/>
    <n v="27"/>
    <m/>
  </r>
  <r>
    <n v="480"/>
    <x v="21"/>
    <n v="1"/>
    <n v="2011"/>
    <x v="0"/>
    <n v="0"/>
    <x v="0"/>
    <x v="0"/>
    <x v="0"/>
    <n v="0.04"/>
    <n v="3.0300000000000001E-2"/>
    <n v="0.45"/>
    <n v="0.25369999999999998"/>
    <n v="0"/>
    <n v="13"/>
    <n v="13"/>
    <m/>
  </r>
  <r>
    <n v="481"/>
    <x v="21"/>
    <n v="1"/>
    <n v="2011"/>
    <x v="0"/>
    <n v="0"/>
    <x v="0"/>
    <x v="0"/>
    <x v="1"/>
    <n v="0.04"/>
    <n v="0"/>
    <n v="0.41"/>
    <n v="0.3881"/>
    <n v="3"/>
    <n v="9"/>
    <n v="12"/>
    <m/>
  </r>
  <r>
    <n v="482"/>
    <x v="21"/>
    <n v="1"/>
    <n v="2011"/>
    <x v="0"/>
    <n v="0"/>
    <x v="0"/>
    <x v="0"/>
    <x v="1"/>
    <n v="0.04"/>
    <n v="3.0300000000000001E-2"/>
    <n v="0.41"/>
    <n v="0.25369999999999998"/>
    <n v="0"/>
    <n v="11"/>
    <n v="11"/>
    <m/>
  </r>
  <r>
    <n v="483"/>
    <x v="21"/>
    <n v="1"/>
    <n v="2011"/>
    <x v="0"/>
    <n v="0"/>
    <x v="0"/>
    <x v="0"/>
    <x v="1"/>
    <n v="0.04"/>
    <n v="3.0300000000000001E-2"/>
    <n v="0.41"/>
    <n v="0.28360000000000002"/>
    <n v="1"/>
    <n v="6"/>
    <n v="7"/>
    <m/>
  </r>
  <r>
    <n v="484"/>
    <x v="21"/>
    <n v="1"/>
    <n v="2011"/>
    <x v="0"/>
    <n v="0"/>
    <x v="0"/>
    <x v="0"/>
    <x v="1"/>
    <n v="0.02"/>
    <n v="1.52E-2"/>
    <n v="0.48"/>
    <n v="0.29849999999999999"/>
    <n v="0"/>
    <n v="3"/>
    <n v="3"/>
    <m/>
  </r>
  <r>
    <n v="485"/>
    <x v="21"/>
    <n v="1"/>
    <n v="2011"/>
    <x v="0"/>
    <n v="0"/>
    <x v="0"/>
    <x v="0"/>
    <x v="1"/>
    <n v="0.02"/>
    <n v="3.0300000000000001E-2"/>
    <n v="0.44"/>
    <n v="0.22389999999999999"/>
    <n v="0"/>
    <n v="2"/>
    <n v="2"/>
    <m/>
  </r>
  <r>
    <n v="486"/>
    <x v="21"/>
    <n v="1"/>
    <n v="2011"/>
    <x v="0"/>
    <n v="0"/>
    <x v="0"/>
    <x v="0"/>
    <x v="0"/>
    <n v="0.02"/>
    <n v="1.52E-2"/>
    <n v="0.44"/>
    <n v="0.28360000000000002"/>
    <n v="0"/>
    <n v="8"/>
    <n v="8"/>
    <m/>
  </r>
  <r>
    <n v="487"/>
    <x v="21"/>
    <n v="1"/>
    <n v="2011"/>
    <x v="0"/>
    <n v="0"/>
    <x v="0"/>
    <x v="0"/>
    <x v="0"/>
    <n v="0.02"/>
    <n v="0"/>
    <n v="0.44"/>
    <n v="0.32840000000000003"/>
    <n v="1"/>
    <n v="26"/>
    <n v="27"/>
    <m/>
  </r>
  <r>
    <n v="488"/>
    <x v="21"/>
    <n v="1"/>
    <n v="2011"/>
    <x v="0"/>
    <n v="0"/>
    <x v="0"/>
    <x v="0"/>
    <x v="0"/>
    <n v="0.04"/>
    <n v="3.0300000000000001E-2"/>
    <n v="0.41"/>
    <n v="0.25369999999999998"/>
    <n v="3"/>
    <n v="37"/>
    <n v="40"/>
    <m/>
  </r>
  <r>
    <n v="489"/>
    <x v="21"/>
    <n v="1"/>
    <n v="2011"/>
    <x v="0"/>
    <n v="0"/>
    <x v="0"/>
    <x v="0"/>
    <x v="1"/>
    <n v="0.04"/>
    <n v="6.0600000000000001E-2"/>
    <n v="0.41"/>
    <n v="0.16420000000000001"/>
    <n v="3"/>
    <n v="50"/>
    <n v="53"/>
    <m/>
  </r>
  <r>
    <n v="490"/>
    <x v="21"/>
    <n v="1"/>
    <n v="2011"/>
    <x v="0"/>
    <n v="0"/>
    <x v="0"/>
    <x v="0"/>
    <x v="1"/>
    <n v="0.06"/>
    <n v="7.5800000000000006E-2"/>
    <n v="0.38"/>
    <n v="0.1343"/>
    <n v="4"/>
    <n v="59"/>
    <n v="63"/>
    <m/>
  </r>
  <r>
    <n v="491"/>
    <x v="21"/>
    <n v="1"/>
    <n v="2011"/>
    <x v="0"/>
    <n v="0"/>
    <x v="0"/>
    <x v="0"/>
    <x v="1"/>
    <n v="0.06"/>
    <n v="0.1061"/>
    <n v="0.38"/>
    <n v="0.1045"/>
    <n v="10"/>
    <n v="60"/>
    <n v="70"/>
    <m/>
  </r>
  <r>
    <n v="492"/>
    <x v="21"/>
    <n v="1"/>
    <n v="2011"/>
    <x v="0"/>
    <n v="0"/>
    <x v="0"/>
    <x v="0"/>
    <x v="0"/>
    <n v="0.08"/>
    <n v="0.16669999999999999"/>
    <n v="0.35"/>
    <n v="0"/>
    <n v="12"/>
    <n v="72"/>
    <n v="84"/>
    <m/>
  </r>
  <r>
    <n v="493"/>
    <x v="21"/>
    <n v="1"/>
    <n v="2011"/>
    <x v="0"/>
    <n v="0"/>
    <x v="0"/>
    <x v="0"/>
    <x v="0"/>
    <n v="0.1"/>
    <n v="0.13639999999999999"/>
    <n v="0.33"/>
    <n v="0.1045"/>
    <n v="11"/>
    <n v="64"/>
    <n v="75"/>
    <m/>
  </r>
  <r>
    <n v="494"/>
    <x v="21"/>
    <n v="1"/>
    <n v="2011"/>
    <x v="0"/>
    <n v="0"/>
    <x v="0"/>
    <x v="0"/>
    <x v="0"/>
    <n v="0.12"/>
    <n v="0.1515"/>
    <n v="0.28000000000000003"/>
    <n v="0"/>
    <n v="10"/>
    <n v="93"/>
    <n v="103"/>
    <m/>
  </r>
  <r>
    <n v="495"/>
    <x v="21"/>
    <n v="1"/>
    <n v="2011"/>
    <x v="0"/>
    <n v="0"/>
    <x v="0"/>
    <x v="0"/>
    <x v="0"/>
    <n v="0.12"/>
    <n v="0.13639999999999999"/>
    <n v="0.28000000000000003"/>
    <n v="0.19400000000000001"/>
    <n v="11"/>
    <n v="72"/>
    <n v="83"/>
    <m/>
  </r>
  <r>
    <n v="496"/>
    <x v="21"/>
    <n v="1"/>
    <n v="2011"/>
    <x v="0"/>
    <n v="0"/>
    <x v="0"/>
    <x v="0"/>
    <x v="0"/>
    <n v="0.12"/>
    <n v="0.19700000000000001"/>
    <n v="0.28000000000000003"/>
    <n v="0"/>
    <n v="8"/>
    <n v="59"/>
    <n v="67"/>
    <m/>
  </r>
  <r>
    <n v="497"/>
    <x v="21"/>
    <n v="1"/>
    <n v="2011"/>
    <x v="0"/>
    <n v="0"/>
    <x v="0"/>
    <x v="0"/>
    <x v="0"/>
    <n v="0.08"/>
    <n v="9.0899999999999995E-2"/>
    <n v="0.35"/>
    <n v="0.19400000000000001"/>
    <n v="0"/>
    <n v="54"/>
    <n v="54"/>
    <m/>
  </r>
  <r>
    <n v="498"/>
    <x v="21"/>
    <n v="1"/>
    <n v="2011"/>
    <x v="0"/>
    <n v="0"/>
    <x v="0"/>
    <x v="0"/>
    <x v="0"/>
    <n v="0.08"/>
    <n v="0.1061"/>
    <n v="0.35"/>
    <n v="0.1343"/>
    <n v="6"/>
    <n v="53"/>
    <n v="59"/>
    <m/>
  </r>
  <r>
    <n v="499"/>
    <x v="21"/>
    <n v="1"/>
    <n v="2011"/>
    <x v="0"/>
    <n v="0"/>
    <x v="0"/>
    <x v="0"/>
    <x v="0"/>
    <n v="0.06"/>
    <n v="7.5800000000000006E-2"/>
    <n v="0.45"/>
    <n v="0.16420000000000001"/>
    <n v="1"/>
    <n v="44"/>
    <n v="45"/>
    <m/>
  </r>
  <r>
    <n v="500"/>
    <x v="21"/>
    <n v="1"/>
    <n v="2011"/>
    <x v="0"/>
    <n v="0"/>
    <x v="0"/>
    <x v="0"/>
    <x v="0"/>
    <n v="0.06"/>
    <n v="0.1061"/>
    <n v="0.41"/>
    <n v="8.9599999999999999E-2"/>
    <n v="0"/>
    <n v="39"/>
    <n v="39"/>
    <m/>
  </r>
  <r>
    <n v="501"/>
    <x v="21"/>
    <n v="1"/>
    <n v="2011"/>
    <x v="0"/>
    <n v="0"/>
    <x v="0"/>
    <x v="0"/>
    <x v="0"/>
    <n v="0.06"/>
    <n v="0.1515"/>
    <n v="0.49"/>
    <n v="0"/>
    <n v="7"/>
    <n v="23"/>
    <n v="30"/>
    <m/>
  </r>
  <r>
    <n v="502"/>
    <x v="21"/>
    <n v="1"/>
    <n v="2011"/>
    <x v="0"/>
    <n v="0"/>
    <x v="0"/>
    <x v="0"/>
    <x v="0"/>
    <n v="0.04"/>
    <n v="7.5800000000000006E-2"/>
    <n v="0.56999999999999995"/>
    <n v="0.1045"/>
    <n v="2"/>
    <n v="31"/>
    <n v="33"/>
    <m/>
  </r>
  <r>
    <n v="503"/>
    <x v="22"/>
    <n v="1"/>
    <n v="2011"/>
    <x v="0"/>
    <n v="0"/>
    <x v="0"/>
    <x v="1"/>
    <x v="0"/>
    <n v="0.04"/>
    <n v="7.5800000000000006E-2"/>
    <n v="0.56999999999999995"/>
    <n v="0.1045"/>
    <n v="2"/>
    <n v="20"/>
    <n v="22"/>
    <m/>
  </r>
  <r>
    <n v="504"/>
    <x v="22"/>
    <n v="1"/>
    <n v="2011"/>
    <x v="0"/>
    <n v="0"/>
    <x v="0"/>
    <x v="1"/>
    <x v="0"/>
    <n v="0.04"/>
    <n v="7.5800000000000006E-2"/>
    <n v="0.56999999999999995"/>
    <n v="0.1045"/>
    <n v="1"/>
    <n v="12"/>
    <n v="13"/>
    <m/>
  </r>
  <r>
    <n v="505"/>
    <x v="22"/>
    <n v="1"/>
    <n v="2011"/>
    <x v="0"/>
    <n v="0"/>
    <x v="0"/>
    <x v="1"/>
    <x v="0"/>
    <n v="0.02"/>
    <n v="6.0600000000000001E-2"/>
    <n v="0.62"/>
    <n v="0.1343"/>
    <n v="3"/>
    <n v="15"/>
    <n v="18"/>
    <m/>
  </r>
  <r>
    <n v="506"/>
    <x v="22"/>
    <n v="1"/>
    <n v="2011"/>
    <x v="0"/>
    <n v="0"/>
    <x v="0"/>
    <x v="1"/>
    <x v="0"/>
    <n v="0.02"/>
    <n v="6.0600000000000001E-2"/>
    <n v="0.62"/>
    <n v="0.1343"/>
    <n v="1"/>
    <n v="4"/>
    <n v="5"/>
    <m/>
  </r>
  <r>
    <n v="507"/>
    <x v="22"/>
    <n v="1"/>
    <n v="2011"/>
    <x v="0"/>
    <n v="0"/>
    <x v="0"/>
    <x v="1"/>
    <x v="1"/>
    <n v="0.04"/>
    <n v="7.5800000000000006E-2"/>
    <n v="0.56999999999999995"/>
    <n v="0.1045"/>
    <n v="0"/>
    <n v="3"/>
    <n v="3"/>
    <m/>
  </r>
  <r>
    <n v="508"/>
    <x v="22"/>
    <n v="1"/>
    <n v="2011"/>
    <x v="0"/>
    <n v="0"/>
    <x v="0"/>
    <x v="1"/>
    <x v="1"/>
    <n v="0.04"/>
    <n v="7.5800000000000006E-2"/>
    <n v="0.56999999999999995"/>
    <n v="0.1045"/>
    <n v="0"/>
    <n v="1"/>
    <n v="1"/>
    <m/>
  </r>
  <r>
    <n v="509"/>
    <x v="22"/>
    <n v="1"/>
    <n v="2011"/>
    <x v="0"/>
    <n v="0"/>
    <x v="0"/>
    <x v="1"/>
    <x v="0"/>
    <n v="0.08"/>
    <n v="0.1061"/>
    <n v="0.57999999999999996"/>
    <n v="0.16420000000000001"/>
    <n v="1"/>
    <n v="1"/>
    <n v="2"/>
    <m/>
  </r>
  <r>
    <n v="510"/>
    <x v="22"/>
    <n v="1"/>
    <n v="2011"/>
    <x v="0"/>
    <n v="0"/>
    <x v="0"/>
    <x v="1"/>
    <x v="0"/>
    <n v="0.06"/>
    <n v="7.5800000000000006E-2"/>
    <n v="0.62"/>
    <n v="0.16420000000000001"/>
    <n v="2"/>
    <n v="17"/>
    <n v="19"/>
    <m/>
  </r>
  <r>
    <n v="511"/>
    <x v="22"/>
    <n v="1"/>
    <n v="2011"/>
    <x v="0"/>
    <n v="0"/>
    <x v="0"/>
    <x v="1"/>
    <x v="0"/>
    <n v="0.1"/>
    <n v="7.5800000000000006E-2"/>
    <n v="0.54"/>
    <n v="0.35820000000000002"/>
    <n v="3"/>
    <n v="25"/>
    <n v="28"/>
    <m/>
  </r>
  <r>
    <n v="512"/>
    <x v="22"/>
    <n v="1"/>
    <n v="2011"/>
    <x v="0"/>
    <n v="0"/>
    <x v="0"/>
    <x v="1"/>
    <x v="0"/>
    <n v="0.14000000000000001"/>
    <n v="0.1061"/>
    <n v="0.46"/>
    <n v="0.3881"/>
    <n v="7"/>
    <n v="51"/>
    <n v="58"/>
    <m/>
  </r>
  <r>
    <n v="513"/>
    <x v="22"/>
    <n v="1"/>
    <n v="2011"/>
    <x v="0"/>
    <n v="0"/>
    <x v="0"/>
    <x v="1"/>
    <x v="0"/>
    <n v="0.14000000000000001"/>
    <n v="0.13639999999999999"/>
    <n v="0.43"/>
    <n v="0.22389999999999999"/>
    <n v="22"/>
    <n v="77"/>
    <n v="99"/>
    <m/>
  </r>
  <r>
    <n v="514"/>
    <x v="22"/>
    <n v="1"/>
    <n v="2011"/>
    <x v="0"/>
    <n v="0"/>
    <x v="0"/>
    <x v="1"/>
    <x v="0"/>
    <n v="0.16"/>
    <n v="0.1212"/>
    <n v="0.37"/>
    <n v="0.4627"/>
    <n v="24"/>
    <n v="92"/>
    <n v="116"/>
    <m/>
  </r>
  <r>
    <n v="515"/>
    <x v="22"/>
    <n v="1"/>
    <n v="2011"/>
    <x v="0"/>
    <n v="0"/>
    <x v="0"/>
    <x v="1"/>
    <x v="0"/>
    <n v="0.14000000000000001"/>
    <n v="0.1061"/>
    <n v="0.33"/>
    <n v="0.3881"/>
    <n v="12"/>
    <n v="75"/>
    <n v="87"/>
    <m/>
  </r>
  <r>
    <n v="516"/>
    <x v="22"/>
    <n v="1"/>
    <n v="2011"/>
    <x v="0"/>
    <n v="0"/>
    <x v="0"/>
    <x v="1"/>
    <x v="0"/>
    <n v="0.16"/>
    <n v="0.13639999999999999"/>
    <n v="0.28000000000000003"/>
    <n v="0.35820000000000002"/>
    <n v="17"/>
    <n v="93"/>
    <n v="110"/>
    <m/>
  </r>
  <r>
    <n v="517"/>
    <x v="22"/>
    <n v="1"/>
    <n v="2011"/>
    <x v="0"/>
    <n v="0"/>
    <x v="0"/>
    <x v="1"/>
    <x v="0"/>
    <n v="0.16"/>
    <n v="0.13639999999999999"/>
    <n v="0.28000000000000003"/>
    <n v="0.35820000000000002"/>
    <n v="13"/>
    <n v="64"/>
    <n v="77"/>
    <m/>
  </r>
  <r>
    <n v="518"/>
    <x v="22"/>
    <n v="1"/>
    <n v="2011"/>
    <x v="0"/>
    <n v="0"/>
    <x v="0"/>
    <x v="1"/>
    <x v="0"/>
    <n v="0.16"/>
    <n v="0.13639999999999999"/>
    <n v="0.26"/>
    <n v="0.32840000000000003"/>
    <n v="9"/>
    <n v="56"/>
    <n v="65"/>
    <m/>
  </r>
  <r>
    <n v="519"/>
    <x v="22"/>
    <n v="1"/>
    <n v="2011"/>
    <x v="0"/>
    <n v="0"/>
    <x v="0"/>
    <x v="1"/>
    <x v="0"/>
    <n v="0.14000000000000001"/>
    <n v="0.1061"/>
    <n v="0.26"/>
    <n v="0.3881"/>
    <n v="5"/>
    <n v="50"/>
    <n v="55"/>
    <m/>
  </r>
  <r>
    <n v="520"/>
    <x v="22"/>
    <n v="1"/>
    <n v="2011"/>
    <x v="0"/>
    <n v="0"/>
    <x v="0"/>
    <x v="1"/>
    <x v="0"/>
    <n v="0.12"/>
    <n v="0.1212"/>
    <n v="0.3"/>
    <n v="0.25369999999999998"/>
    <n v="5"/>
    <n v="44"/>
    <n v="49"/>
    <m/>
  </r>
  <r>
    <n v="521"/>
    <x v="22"/>
    <n v="1"/>
    <n v="2011"/>
    <x v="0"/>
    <n v="0"/>
    <x v="0"/>
    <x v="1"/>
    <x v="0"/>
    <n v="0.12"/>
    <n v="0.1212"/>
    <n v="0.3"/>
    <n v="0.28360000000000002"/>
    <n v="5"/>
    <n v="45"/>
    <n v="50"/>
    <m/>
  </r>
  <r>
    <n v="522"/>
    <x v="22"/>
    <n v="1"/>
    <n v="2011"/>
    <x v="0"/>
    <n v="0"/>
    <x v="0"/>
    <x v="1"/>
    <x v="0"/>
    <n v="0.1"/>
    <n v="0.1061"/>
    <n v="0.36"/>
    <n v="0.25369999999999998"/>
    <n v="4"/>
    <n v="31"/>
    <n v="35"/>
    <m/>
  </r>
  <r>
    <n v="523"/>
    <x v="22"/>
    <n v="1"/>
    <n v="2011"/>
    <x v="0"/>
    <n v="0"/>
    <x v="0"/>
    <x v="1"/>
    <x v="0"/>
    <n v="0.1"/>
    <n v="0.1061"/>
    <n v="0.36"/>
    <n v="0.19400000000000001"/>
    <n v="5"/>
    <n v="20"/>
    <n v="25"/>
    <m/>
  </r>
  <r>
    <n v="524"/>
    <x v="22"/>
    <n v="1"/>
    <n v="2011"/>
    <x v="0"/>
    <n v="0"/>
    <x v="0"/>
    <x v="1"/>
    <x v="0"/>
    <n v="0.08"/>
    <n v="9.0899999999999995E-2"/>
    <n v="0.38"/>
    <n v="0.19400000000000001"/>
    <n v="5"/>
    <n v="23"/>
    <n v="28"/>
    <m/>
  </r>
  <r>
    <n v="525"/>
    <x v="22"/>
    <n v="1"/>
    <n v="2011"/>
    <x v="0"/>
    <n v="0"/>
    <x v="0"/>
    <x v="1"/>
    <x v="0"/>
    <n v="0.06"/>
    <n v="6.0600000000000001E-2"/>
    <n v="0.41"/>
    <n v="0.22389999999999999"/>
    <n v="4"/>
    <n v="17"/>
    <n v="21"/>
    <m/>
  </r>
  <r>
    <n v="526"/>
    <x v="23"/>
    <n v="1"/>
    <n v="2011"/>
    <x v="0"/>
    <n v="0"/>
    <x v="0"/>
    <x v="2"/>
    <x v="0"/>
    <n v="0.06"/>
    <n v="6.0600000000000001E-2"/>
    <n v="0.41"/>
    <n v="0.19400000000000001"/>
    <n v="0"/>
    <n v="7"/>
    <n v="7"/>
    <m/>
  </r>
  <r>
    <n v="527"/>
    <x v="23"/>
    <n v="1"/>
    <n v="2011"/>
    <x v="0"/>
    <n v="0"/>
    <x v="0"/>
    <x v="2"/>
    <x v="0"/>
    <n v="0.04"/>
    <n v="4.5499999999999999E-2"/>
    <n v="0.45"/>
    <n v="0.19400000000000001"/>
    <n v="0"/>
    <n v="1"/>
    <n v="1"/>
    <m/>
  </r>
  <r>
    <n v="528"/>
    <x v="23"/>
    <n v="1"/>
    <n v="2011"/>
    <x v="0"/>
    <n v="0"/>
    <x v="0"/>
    <x v="2"/>
    <x v="0"/>
    <n v="0.04"/>
    <n v="3.0300000000000001E-2"/>
    <n v="0.45"/>
    <n v="0.25369999999999998"/>
    <n v="0"/>
    <n v="1"/>
    <n v="1"/>
    <m/>
  </r>
  <r>
    <n v="529"/>
    <x v="23"/>
    <n v="1"/>
    <n v="2011"/>
    <x v="0"/>
    <n v="0"/>
    <x v="0"/>
    <x v="2"/>
    <x v="0"/>
    <n v="0.02"/>
    <n v="6.0600000000000001E-2"/>
    <n v="0.48"/>
    <n v="0.1343"/>
    <n v="0"/>
    <n v="1"/>
    <n v="1"/>
    <m/>
  </r>
  <r>
    <n v="530"/>
    <x v="23"/>
    <n v="1"/>
    <n v="2011"/>
    <x v="0"/>
    <n v="0"/>
    <x v="0"/>
    <x v="2"/>
    <x v="0"/>
    <n v="0.02"/>
    <n v="6.0600000000000001E-2"/>
    <n v="0.48"/>
    <n v="0.1343"/>
    <n v="0"/>
    <n v="5"/>
    <n v="5"/>
    <m/>
  </r>
  <r>
    <n v="531"/>
    <x v="23"/>
    <n v="1"/>
    <n v="2011"/>
    <x v="0"/>
    <n v="0"/>
    <x v="0"/>
    <x v="2"/>
    <x v="0"/>
    <n v="0.02"/>
    <n v="7.5800000000000006E-2"/>
    <n v="0.48"/>
    <n v="8.9599999999999999E-2"/>
    <n v="0"/>
    <n v="15"/>
    <n v="15"/>
    <m/>
  </r>
  <r>
    <n v="532"/>
    <x v="23"/>
    <n v="1"/>
    <n v="2011"/>
    <x v="0"/>
    <n v="0"/>
    <x v="0"/>
    <x v="2"/>
    <x v="0"/>
    <n v="0.02"/>
    <n v="0.1212"/>
    <n v="0.48"/>
    <n v="0"/>
    <n v="5"/>
    <n v="79"/>
    <n v="84"/>
    <m/>
  </r>
  <r>
    <n v="533"/>
    <x v="23"/>
    <n v="1"/>
    <n v="2011"/>
    <x v="0"/>
    <n v="0"/>
    <x v="0"/>
    <x v="2"/>
    <x v="0"/>
    <n v="0.04"/>
    <n v="0.13639999999999999"/>
    <n v="0.49"/>
    <n v="0"/>
    <n v="6"/>
    <n v="171"/>
    <n v="177"/>
    <m/>
  </r>
  <r>
    <n v="534"/>
    <x v="23"/>
    <n v="1"/>
    <n v="2011"/>
    <x v="0"/>
    <n v="0"/>
    <x v="0"/>
    <x v="2"/>
    <x v="0"/>
    <n v="0.06"/>
    <n v="0.1515"/>
    <n v="0.41"/>
    <n v="0"/>
    <n v="4"/>
    <n v="98"/>
    <n v="102"/>
    <m/>
  </r>
  <r>
    <n v="535"/>
    <x v="23"/>
    <n v="1"/>
    <n v="2011"/>
    <x v="0"/>
    <n v="0"/>
    <x v="0"/>
    <x v="2"/>
    <x v="0"/>
    <n v="0.1"/>
    <n v="0.13639999999999999"/>
    <n v="0.42"/>
    <n v="0"/>
    <n v="6"/>
    <n v="34"/>
    <n v="40"/>
    <m/>
  </r>
  <r>
    <n v="536"/>
    <x v="23"/>
    <n v="1"/>
    <n v="2011"/>
    <x v="0"/>
    <n v="0"/>
    <x v="0"/>
    <x v="2"/>
    <x v="0"/>
    <n v="0.1"/>
    <n v="0.1212"/>
    <n v="0.46"/>
    <n v="0.1343"/>
    <n v="3"/>
    <n v="43"/>
    <n v="46"/>
    <m/>
  </r>
  <r>
    <n v="537"/>
    <x v="23"/>
    <n v="1"/>
    <n v="2011"/>
    <x v="0"/>
    <n v="0"/>
    <x v="0"/>
    <x v="2"/>
    <x v="1"/>
    <n v="0.12"/>
    <n v="0.13639999999999999"/>
    <n v="0.42"/>
    <n v="0.19400000000000001"/>
    <n v="11"/>
    <n v="52"/>
    <n v="63"/>
    <m/>
  </r>
  <r>
    <n v="538"/>
    <x v="23"/>
    <n v="1"/>
    <n v="2011"/>
    <x v="0"/>
    <n v="0"/>
    <x v="0"/>
    <x v="2"/>
    <x v="1"/>
    <n v="0.14000000000000001"/>
    <n v="0.13639999999999999"/>
    <n v="0.43"/>
    <n v="0.22389999999999999"/>
    <n v="6"/>
    <n v="54"/>
    <n v="60"/>
    <m/>
  </r>
  <r>
    <n v="539"/>
    <x v="23"/>
    <n v="1"/>
    <n v="2011"/>
    <x v="0"/>
    <n v="0"/>
    <x v="0"/>
    <x v="2"/>
    <x v="1"/>
    <n v="0.14000000000000001"/>
    <n v="0.13639999999999999"/>
    <n v="0.46"/>
    <n v="0.22389999999999999"/>
    <n v="2"/>
    <n v="43"/>
    <n v="45"/>
    <m/>
  </r>
  <r>
    <n v="540"/>
    <x v="23"/>
    <n v="1"/>
    <n v="2011"/>
    <x v="0"/>
    <n v="0"/>
    <x v="0"/>
    <x v="2"/>
    <x v="0"/>
    <n v="0.16"/>
    <n v="0.16669999999999999"/>
    <n v="0.4"/>
    <n v="0.16420000000000001"/>
    <n v="7"/>
    <n v="50"/>
    <n v="57"/>
    <m/>
  </r>
  <r>
    <n v="541"/>
    <x v="23"/>
    <n v="1"/>
    <n v="2011"/>
    <x v="0"/>
    <n v="0"/>
    <x v="0"/>
    <x v="2"/>
    <x v="0"/>
    <n v="0.16"/>
    <n v="0.1515"/>
    <n v="0.47"/>
    <n v="0.25369999999999998"/>
    <n v="4"/>
    <n v="66"/>
    <n v="70"/>
    <m/>
  </r>
  <r>
    <n v="542"/>
    <x v="23"/>
    <n v="1"/>
    <n v="2011"/>
    <x v="0"/>
    <n v="0"/>
    <x v="0"/>
    <x v="2"/>
    <x v="0"/>
    <n v="0.14000000000000001"/>
    <n v="0.1212"/>
    <n v="0.5"/>
    <n v="0.25369999999999998"/>
    <n v="6"/>
    <n v="178"/>
    <n v="184"/>
    <m/>
  </r>
  <r>
    <n v="543"/>
    <x v="23"/>
    <n v="1"/>
    <n v="2011"/>
    <x v="0"/>
    <n v="0"/>
    <x v="0"/>
    <x v="2"/>
    <x v="0"/>
    <n v="0.14000000000000001"/>
    <n v="0.13639999999999999"/>
    <n v="0.59"/>
    <n v="0.19400000000000001"/>
    <n v="8"/>
    <n v="145"/>
    <n v="153"/>
    <m/>
  </r>
  <r>
    <n v="544"/>
    <x v="23"/>
    <n v="1"/>
    <n v="2011"/>
    <x v="0"/>
    <n v="0"/>
    <x v="0"/>
    <x v="2"/>
    <x v="0"/>
    <n v="0.14000000000000001"/>
    <n v="0.1515"/>
    <n v="0.54"/>
    <n v="0.16420000000000001"/>
    <n v="5"/>
    <n v="101"/>
    <n v="106"/>
    <m/>
  </r>
  <r>
    <n v="545"/>
    <x v="23"/>
    <n v="1"/>
    <n v="2011"/>
    <x v="0"/>
    <n v="0"/>
    <x v="0"/>
    <x v="2"/>
    <x v="0"/>
    <n v="0.14000000000000001"/>
    <n v="0.13639999999999999"/>
    <n v="0.59"/>
    <n v="0.19400000000000001"/>
    <n v="1"/>
    <n v="80"/>
    <n v="81"/>
    <m/>
  </r>
  <r>
    <n v="546"/>
    <x v="23"/>
    <n v="1"/>
    <n v="2011"/>
    <x v="0"/>
    <n v="0"/>
    <x v="0"/>
    <x v="2"/>
    <x v="0"/>
    <n v="0.14000000000000001"/>
    <n v="0.1515"/>
    <n v="0.63"/>
    <n v="0.16420000000000001"/>
    <n v="6"/>
    <n v="53"/>
    <n v="59"/>
    <m/>
  </r>
  <r>
    <n v="547"/>
    <x v="23"/>
    <n v="1"/>
    <n v="2011"/>
    <x v="0"/>
    <n v="0"/>
    <x v="0"/>
    <x v="2"/>
    <x v="1"/>
    <n v="0.14000000000000001"/>
    <n v="0.13639999999999999"/>
    <n v="0.63"/>
    <n v="0.22389999999999999"/>
    <n v="3"/>
    <n v="32"/>
    <n v="35"/>
    <m/>
  </r>
  <r>
    <n v="548"/>
    <x v="23"/>
    <n v="1"/>
    <n v="2011"/>
    <x v="0"/>
    <n v="0"/>
    <x v="0"/>
    <x v="2"/>
    <x v="1"/>
    <n v="0.16"/>
    <n v="0.1515"/>
    <n v="0.64"/>
    <n v="0.25369999999999998"/>
    <n v="3"/>
    <n v="21"/>
    <n v="24"/>
    <m/>
  </r>
  <r>
    <n v="549"/>
    <x v="24"/>
    <n v="1"/>
    <n v="2011"/>
    <x v="0"/>
    <n v="0"/>
    <x v="0"/>
    <x v="3"/>
    <x v="1"/>
    <n v="0.16"/>
    <n v="0.13639999999999999"/>
    <n v="0.69"/>
    <n v="0.28360000000000002"/>
    <n v="3"/>
    <n v="6"/>
    <n v="9"/>
    <m/>
  </r>
  <r>
    <n v="550"/>
    <x v="24"/>
    <n v="1"/>
    <n v="2011"/>
    <x v="0"/>
    <n v="0"/>
    <x v="0"/>
    <x v="3"/>
    <x v="1"/>
    <n v="0.16"/>
    <n v="0.16669999999999999"/>
    <n v="0.69"/>
    <n v="0.16420000000000001"/>
    <n v="0"/>
    <n v="5"/>
    <n v="5"/>
    <m/>
  </r>
  <r>
    <n v="551"/>
    <x v="24"/>
    <n v="1"/>
    <n v="2011"/>
    <x v="0"/>
    <n v="0"/>
    <x v="0"/>
    <x v="3"/>
    <x v="0"/>
    <n v="0.16"/>
    <n v="0.1515"/>
    <n v="0.69"/>
    <n v="0.22389999999999999"/>
    <n v="0"/>
    <n v="2"/>
    <n v="2"/>
    <m/>
  </r>
  <r>
    <n v="552"/>
    <x v="24"/>
    <n v="1"/>
    <n v="2011"/>
    <x v="0"/>
    <n v="0"/>
    <x v="0"/>
    <x v="3"/>
    <x v="0"/>
    <n v="0.14000000000000001"/>
    <n v="0.16669999999999999"/>
    <n v="0.74"/>
    <n v="0.1045"/>
    <n v="0"/>
    <n v="1"/>
    <n v="1"/>
    <m/>
  </r>
  <r>
    <n v="553"/>
    <x v="24"/>
    <n v="1"/>
    <n v="2011"/>
    <x v="0"/>
    <n v="0"/>
    <x v="0"/>
    <x v="3"/>
    <x v="0"/>
    <n v="0.14000000000000001"/>
    <n v="0.13639999999999999"/>
    <n v="0.74"/>
    <n v="0.22389999999999999"/>
    <n v="0"/>
    <n v="9"/>
    <n v="9"/>
    <m/>
  </r>
  <r>
    <n v="554"/>
    <x v="24"/>
    <n v="1"/>
    <n v="2011"/>
    <x v="0"/>
    <n v="0"/>
    <x v="0"/>
    <x v="3"/>
    <x v="0"/>
    <n v="0.16"/>
    <n v="0.18179999999999999"/>
    <n v="0.74"/>
    <n v="0.1045"/>
    <n v="1"/>
    <n v="35"/>
    <n v="36"/>
    <m/>
  </r>
  <r>
    <n v="555"/>
    <x v="24"/>
    <n v="1"/>
    <n v="2011"/>
    <x v="0"/>
    <n v="0"/>
    <x v="0"/>
    <x v="3"/>
    <x v="0"/>
    <n v="0.16"/>
    <n v="0.1515"/>
    <n v="0.74"/>
    <n v="0.22389999999999999"/>
    <n v="5"/>
    <n v="103"/>
    <n v="108"/>
    <m/>
  </r>
  <r>
    <n v="556"/>
    <x v="24"/>
    <n v="1"/>
    <n v="2011"/>
    <x v="0"/>
    <n v="0"/>
    <x v="0"/>
    <x v="3"/>
    <x v="1"/>
    <n v="0.16"/>
    <n v="0.18179999999999999"/>
    <n v="0.74"/>
    <n v="0.1343"/>
    <n v="5"/>
    <n v="233"/>
    <n v="238"/>
    <m/>
  </r>
  <r>
    <n v="557"/>
    <x v="24"/>
    <n v="1"/>
    <n v="2011"/>
    <x v="0"/>
    <n v="0"/>
    <x v="0"/>
    <x v="3"/>
    <x v="1"/>
    <n v="0.2"/>
    <n v="0.2273"/>
    <n v="0.64"/>
    <n v="8.9599999999999999E-2"/>
    <n v="10"/>
    <n v="134"/>
    <n v="144"/>
    <m/>
  </r>
  <r>
    <n v="558"/>
    <x v="24"/>
    <n v="1"/>
    <n v="2011"/>
    <x v="0"/>
    <n v="0"/>
    <x v="0"/>
    <x v="3"/>
    <x v="1"/>
    <n v="0.22"/>
    <n v="0.2424"/>
    <n v="0.6"/>
    <n v="0.1045"/>
    <n v="6"/>
    <n v="49"/>
    <n v="55"/>
    <m/>
  </r>
  <r>
    <n v="559"/>
    <x v="24"/>
    <n v="1"/>
    <n v="2011"/>
    <x v="0"/>
    <n v="0"/>
    <x v="0"/>
    <x v="3"/>
    <x v="1"/>
    <n v="0.24"/>
    <n v="0.2424"/>
    <n v="0.6"/>
    <n v="0.1343"/>
    <n v="6"/>
    <n v="55"/>
    <n v="61"/>
    <m/>
  </r>
  <r>
    <n v="560"/>
    <x v="24"/>
    <n v="1"/>
    <n v="2011"/>
    <x v="0"/>
    <n v="0"/>
    <x v="0"/>
    <x v="3"/>
    <x v="1"/>
    <n v="0.26"/>
    <n v="0.28789999999999999"/>
    <n v="0.56000000000000005"/>
    <n v="8.9599999999999999E-2"/>
    <n v="21"/>
    <n v="85"/>
    <n v="106"/>
    <m/>
  </r>
  <r>
    <n v="561"/>
    <x v="24"/>
    <n v="1"/>
    <n v="2011"/>
    <x v="0"/>
    <n v="0"/>
    <x v="0"/>
    <x v="3"/>
    <x v="1"/>
    <n v="0.26"/>
    <n v="0.2727"/>
    <n v="0.56000000000000005"/>
    <n v="0.1343"/>
    <n v="21"/>
    <n v="72"/>
    <n v="93"/>
    <m/>
  </r>
  <r>
    <n v="562"/>
    <x v="24"/>
    <n v="1"/>
    <n v="2011"/>
    <x v="0"/>
    <n v="0"/>
    <x v="0"/>
    <x v="3"/>
    <x v="1"/>
    <n v="0.3"/>
    <n v="0.33329999999999999"/>
    <n v="0.45"/>
    <n v="0"/>
    <n v="11"/>
    <n v="57"/>
    <n v="68"/>
    <m/>
  </r>
  <r>
    <n v="563"/>
    <x v="24"/>
    <n v="1"/>
    <n v="2011"/>
    <x v="0"/>
    <n v="0"/>
    <x v="0"/>
    <x v="3"/>
    <x v="1"/>
    <n v="0.32"/>
    <n v="0.34849999999999998"/>
    <n v="0.42"/>
    <n v="0"/>
    <n v="21"/>
    <n v="63"/>
    <n v="84"/>
    <m/>
  </r>
  <r>
    <n v="564"/>
    <x v="24"/>
    <n v="1"/>
    <n v="2011"/>
    <x v="0"/>
    <n v="0"/>
    <x v="0"/>
    <x v="3"/>
    <x v="1"/>
    <n v="0.32"/>
    <n v="0.34849999999999998"/>
    <n v="0.42"/>
    <n v="0"/>
    <n v="14"/>
    <n v="102"/>
    <n v="116"/>
    <m/>
  </r>
  <r>
    <n v="565"/>
    <x v="24"/>
    <n v="1"/>
    <n v="2011"/>
    <x v="0"/>
    <n v="0"/>
    <x v="0"/>
    <x v="3"/>
    <x v="0"/>
    <n v="0.3"/>
    <n v="0.33329999999999999"/>
    <n v="0.45"/>
    <n v="0"/>
    <n v="14"/>
    <n v="208"/>
    <n v="222"/>
    <m/>
  </r>
  <r>
    <n v="566"/>
    <x v="24"/>
    <n v="1"/>
    <n v="2011"/>
    <x v="0"/>
    <n v="0"/>
    <x v="0"/>
    <x v="3"/>
    <x v="1"/>
    <n v="0.3"/>
    <n v="0.31819999999999998"/>
    <n v="0.49"/>
    <n v="8.9599999999999999E-2"/>
    <n v="7"/>
    <n v="218"/>
    <n v="225"/>
    <m/>
  </r>
  <r>
    <n v="567"/>
    <x v="24"/>
    <n v="1"/>
    <n v="2011"/>
    <x v="0"/>
    <n v="0"/>
    <x v="0"/>
    <x v="3"/>
    <x v="1"/>
    <n v="0.26"/>
    <n v="0.2576"/>
    <n v="0.65"/>
    <n v="0.16420000000000001"/>
    <n v="13"/>
    <n v="133"/>
    <n v="146"/>
    <m/>
  </r>
  <r>
    <n v="568"/>
    <x v="24"/>
    <n v="1"/>
    <n v="2011"/>
    <x v="0"/>
    <n v="0"/>
    <x v="0"/>
    <x v="3"/>
    <x v="0"/>
    <n v="0.24"/>
    <n v="0.2273"/>
    <n v="0.65"/>
    <n v="0.19400000000000001"/>
    <n v="16"/>
    <n v="103"/>
    <n v="119"/>
    <m/>
  </r>
  <r>
    <n v="569"/>
    <x v="24"/>
    <n v="1"/>
    <n v="2011"/>
    <x v="0"/>
    <n v="0"/>
    <x v="0"/>
    <x v="3"/>
    <x v="0"/>
    <n v="0.24"/>
    <n v="0.2273"/>
    <n v="0.65"/>
    <n v="0.19400000000000001"/>
    <n v="5"/>
    <n v="40"/>
    <n v="45"/>
    <m/>
  </r>
  <r>
    <n v="570"/>
    <x v="24"/>
    <n v="1"/>
    <n v="2011"/>
    <x v="0"/>
    <n v="0"/>
    <x v="0"/>
    <x v="3"/>
    <x v="0"/>
    <n v="0.22"/>
    <n v="0.2273"/>
    <n v="0.64"/>
    <n v="0.16420000000000001"/>
    <n v="4"/>
    <n v="49"/>
    <n v="53"/>
    <m/>
  </r>
  <r>
    <n v="571"/>
    <x v="24"/>
    <n v="1"/>
    <n v="2011"/>
    <x v="0"/>
    <n v="0"/>
    <x v="0"/>
    <x v="3"/>
    <x v="1"/>
    <n v="0.22"/>
    <n v="0.2273"/>
    <n v="0.64"/>
    <n v="0.16420000000000001"/>
    <n v="3"/>
    <n v="37"/>
    <n v="40"/>
    <m/>
  </r>
  <r>
    <n v="572"/>
    <x v="25"/>
    <n v="1"/>
    <n v="2011"/>
    <x v="0"/>
    <n v="0"/>
    <x v="0"/>
    <x v="4"/>
    <x v="1"/>
    <n v="0.22"/>
    <n v="0.2273"/>
    <n v="0.69"/>
    <n v="0.1343"/>
    <n v="3"/>
    <n v="14"/>
    <n v="17"/>
    <m/>
  </r>
  <r>
    <n v="573"/>
    <x v="25"/>
    <n v="1"/>
    <n v="2011"/>
    <x v="0"/>
    <n v="0"/>
    <x v="0"/>
    <x v="4"/>
    <x v="1"/>
    <n v="0.24"/>
    <n v="0.2424"/>
    <n v="0.65"/>
    <n v="0.1343"/>
    <n v="0"/>
    <n v="5"/>
    <n v="5"/>
    <m/>
  </r>
  <r>
    <n v="574"/>
    <x v="25"/>
    <n v="1"/>
    <n v="2011"/>
    <x v="0"/>
    <n v="0"/>
    <x v="0"/>
    <x v="4"/>
    <x v="2"/>
    <n v="0.22"/>
    <n v="0.2273"/>
    <n v="0.69"/>
    <n v="0.19400000000000001"/>
    <n v="3"/>
    <n v="7"/>
    <n v="10"/>
    <m/>
  </r>
  <r>
    <n v="575"/>
    <x v="25"/>
    <n v="1"/>
    <n v="2011"/>
    <x v="0"/>
    <n v="0"/>
    <x v="0"/>
    <x v="4"/>
    <x v="2"/>
    <n v="0.2"/>
    <n v="0.18179999999999999"/>
    <n v="0.86"/>
    <n v="0.28360000000000002"/>
    <n v="0"/>
    <n v="1"/>
    <n v="1"/>
    <m/>
  </r>
  <r>
    <n v="576"/>
    <x v="25"/>
    <n v="1"/>
    <n v="2011"/>
    <x v="0"/>
    <n v="0"/>
    <x v="0"/>
    <x v="4"/>
    <x v="2"/>
    <n v="0.2"/>
    <n v="0.18179999999999999"/>
    <n v="0.86"/>
    <n v="0.28360000000000002"/>
    <n v="0"/>
    <n v="8"/>
    <n v="8"/>
    <m/>
  </r>
  <r>
    <n v="577"/>
    <x v="25"/>
    <n v="1"/>
    <n v="2011"/>
    <x v="0"/>
    <n v="0"/>
    <x v="0"/>
    <x v="4"/>
    <x v="2"/>
    <n v="0.22"/>
    <n v="0.21210000000000001"/>
    <n v="0.87"/>
    <n v="0.29849999999999999"/>
    <n v="1"/>
    <n v="29"/>
    <n v="30"/>
    <m/>
  </r>
  <r>
    <n v="578"/>
    <x v="25"/>
    <n v="1"/>
    <n v="2011"/>
    <x v="0"/>
    <n v="0"/>
    <x v="0"/>
    <x v="4"/>
    <x v="2"/>
    <n v="0.22"/>
    <n v="0.21210000000000001"/>
    <n v="0.87"/>
    <n v="0.29849999999999999"/>
    <n v="3"/>
    <n v="69"/>
    <n v="72"/>
    <m/>
  </r>
  <r>
    <n v="579"/>
    <x v="25"/>
    <n v="1"/>
    <n v="2011"/>
    <x v="0"/>
    <n v="0"/>
    <x v="0"/>
    <x v="4"/>
    <x v="2"/>
    <n v="0.22"/>
    <n v="0.21210000000000001"/>
    <n v="0.87"/>
    <n v="0.29849999999999999"/>
    <n v="3"/>
    <n v="55"/>
    <n v="58"/>
    <m/>
  </r>
  <r>
    <n v="580"/>
    <x v="25"/>
    <n v="1"/>
    <n v="2011"/>
    <x v="0"/>
    <n v="0"/>
    <x v="0"/>
    <x v="4"/>
    <x v="2"/>
    <n v="0.22"/>
    <n v="0.21210000000000001"/>
    <n v="0.93"/>
    <n v="0.28360000000000002"/>
    <n v="2"/>
    <n v="26"/>
    <n v="28"/>
    <m/>
  </r>
  <r>
    <n v="581"/>
    <x v="25"/>
    <n v="1"/>
    <n v="2011"/>
    <x v="0"/>
    <n v="0"/>
    <x v="0"/>
    <x v="4"/>
    <x v="2"/>
    <n v="0.22"/>
    <n v="0.19700000000000001"/>
    <n v="0.93"/>
    <n v="0.32840000000000003"/>
    <n v="6"/>
    <n v="35"/>
    <n v="41"/>
    <m/>
  </r>
  <r>
    <n v="582"/>
    <x v="25"/>
    <n v="1"/>
    <n v="2011"/>
    <x v="0"/>
    <n v="0"/>
    <x v="0"/>
    <x v="4"/>
    <x v="2"/>
    <n v="0.22"/>
    <n v="0.19700000000000001"/>
    <n v="0.93"/>
    <n v="0.32840000000000003"/>
    <n v="7"/>
    <n v="41"/>
    <n v="48"/>
    <m/>
  </r>
  <r>
    <n v="583"/>
    <x v="25"/>
    <n v="1"/>
    <n v="2011"/>
    <x v="0"/>
    <n v="0"/>
    <x v="0"/>
    <x v="4"/>
    <x v="2"/>
    <n v="0.22"/>
    <n v="0.19700000000000001"/>
    <n v="0.93"/>
    <n v="0.32840000000000003"/>
    <n v="4"/>
    <n v="43"/>
    <n v="47"/>
    <m/>
  </r>
  <r>
    <n v="584"/>
    <x v="25"/>
    <n v="1"/>
    <n v="2011"/>
    <x v="0"/>
    <n v="0"/>
    <x v="0"/>
    <x v="4"/>
    <x v="2"/>
    <n v="0.22"/>
    <n v="0.19700000000000001"/>
    <n v="0.93"/>
    <n v="0.35820000000000002"/>
    <n v="0"/>
    <n v="36"/>
    <n v="36"/>
    <m/>
  </r>
  <r>
    <n v="585"/>
    <x v="25"/>
    <n v="1"/>
    <n v="2011"/>
    <x v="0"/>
    <n v="0"/>
    <x v="0"/>
    <x v="4"/>
    <x v="2"/>
    <n v="0.22"/>
    <n v="0.18179999999999999"/>
    <n v="0.93"/>
    <n v="0.4627"/>
    <n v="1"/>
    <n v="42"/>
    <n v="43"/>
    <m/>
  </r>
  <r>
    <n v="586"/>
    <x v="25"/>
    <n v="1"/>
    <n v="2011"/>
    <x v="0"/>
    <n v="0"/>
    <x v="0"/>
    <x v="4"/>
    <x v="3"/>
    <n v="0.22"/>
    <n v="0.19700000000000001"/>
    <n v="0.93"/>
    <n v="0.32840000000000003"/>
    <n v="1"/>
    <n v="35"/>
    <n v="36"/>
    <m/>
  </r>
  <r>
    <n v="587"/>
    <x v="25"/>
    <n v="1"/>
    <n v="2011"/>
    <x v="0"/>
    <n v="0"/>
    <x v="0"/>
    <x v="4"/>
    <x v="2"/>
    <n v="0.2"/>
    <n v="0.18179999999999999"/>
    <n v="0.93"/>
    <n v="0.35820000000000002"/>
    <n v="0"/>
    <n v="26"/>
    <n v="26"/>
    <m/>
  </r>
  <r>
    <n v="588"/>
    <x v="26"/>
    <n v="1"/>
    <n v="2011"/>
    <x v="0"/>
    <n v="0"/>
    <x v="0"/>
    <x v="5"/>
    <x v="0"/>
    <n v="0.22"/>
    <n v="0.2273"/>
    <n v="0.55000000000000004"/>
    <n v="0.19400000000000001"/>
    <n v="1"/>
    <n v="23"/>
    <n v="24"/>
    <m/>
  </r>
  <r>
    <n v="589"/>
    <x v="26"/>
    <n v="1"/>
    <n v="2011"/>
    <x v="0"/>
    <n v="0"/>
    <x v="0"/>
    <x v="5"/>
    <x v="0"/>
    <n v="0.22"/>
    <n v="0.2424"/>
    <n v="0.55000000000000004"/>
    <n v="0.1045"/>
    <n v="2"/>
    <n v="82"/>
    <n v="84"/>
    <m/>
  </r>
  <r>
    <n v="590"/>
    <x v="26"/>
    <n v="1"/>
    <n v="2011"/>
    <x v="0"/>
    <n v="0"/>
    <x v="0"/>
    <x v="5"/>
    <x v="0"/>
    <n v="0.2"/>
    <n v="0.2273"/>
    <n v="0.69"/>
    <n v="8.9599999999999999E-2"/>
    <n v="3"/>
    <n v="101"/>
    <n v="104"/>
    <m/>
  </r>
  <r>
    <n v="591"/>
    <x v="26"/>
    <n v="1"/>
    <n v="2011"/>
    <x v="0"/>
    <n v="0"/>
    <x v="0"/>
    <x v="5"/>
    <x v="0"/>
    <n v="0.2"/>
    <n v="0.2273"/>
    <n v="0.69"/>
    <n v="8.9599999999999999E-2"/>
    <n v="3"/>
    <n v="76"/>
    <n v="79"/>
    <m/>
  </r>
  <r>
    <n v="592"/>
    <x v="26"/>
    <n v="1"/>
    <n v="2011"/>
    <x v="0"/>
    <n v="0"/>
    <x v="0"/>
    <x v="5"/>
    <x v="0"/>
    <n v="0.18"/>
    <n v="0.21210000000000001"/>
    <n v="0.74"/>
    <n v="8.9599999999999999E-2"/>
    <n v="4"/>
    <n v="55"/>
    <n v="59"/>
    <m/>
  </r>
  <r>
    <n v="593"/>
    <x v="26"/>
    <n v="1"/>
    <n v="2011"/>
    <x v="0"/>
    <n v="0"/>
    <x v="0"/>
    <x v="5"/>
    <x v="0"/>
    <n v="0.18"/>
    <n v="0.21210000000000001"/>
    <n v="0.74"/>
    <n v="8.9599999999999999E-2"/>
    <n v="2"/>
    <n v="36"/>
    <n v="38"/>
    <m/>
  </r>
  <r>
    <n v="594"/>
    <x v="26"/>
    <n v="1"/>
    <n v="2011"/>
    <x v="0"/>
    <n v="0"/>
    <x v="0"/>
    <x v="5"/>
    <x v="0"/>
    <n v="0.18"/>
    <n v="0.21210000000000001"/>
    <n v="0.74"/>
    <n v="8.9599999999999999E-2"/>
    <n v="0"/>
    <n v="27"/>
    <n v="27"/>
    <m/>
  </r>
  <r>
    <n v="595"/>
    <x v="26"/>
    <n v="1"/>
    <n v="2011"/>
    <x v="0"/>
    <n v="0"/>
    <x v="0"/>
    <x v="5"/>
    <x v="0"/>
    <n v="0.18"/>
    <n v="0.19700000000000001"/>
    <n v="0.8"/>
    <n v="0.16420000000000001"/>
    <n v="0"/>
    <n v="16"/>
    <n v="16"/>
    <m/>
  </r>
  <r>
    <n v="596"/>
    <x v="27"/>
    <n v="1"/>
    <n v="2011"/>
    <x v="0"/>
    <n v="0"/>
    <x v="1"/>
    <x v="6"/>
    <x v="1"/>
    <n v="0.2"/>
    <n v="0.21210000000000001"/>
    <n v="0.75"/>
    <n v="0.1343"/>
    <n v="0"/>
    <n v="9"/>
    <n v="9"/>
    <m/>
  </r>
  <r>
    <n v="597"/>
    <x v="27"/>
    <n v="1"/>
    <n v="2011"/>
    <x v="0"/>
    <n v="0"/>
    <x v="1"/>
    <x v="6"/>
    <x v="1"/>
    <n v="0.2"/>
    <n v="0.21210000000000001"/>
    <n v="0.75"/>
    <n v="0.1343"/>
    <n v="1"/>
    <n v="2"/>
    <n v="3"/>
    <m/>
  </r>
  <r>
    <n v="598"/>
    <x v="27"/>
    <n v="1"/>
    <n v="2011"/>
    <x v="0"/>
    <n v="0"/>
    <x v="1"/>
    <x v="6"/>
    <x v="1"/>
    <n v="0.2"/>
    <n v="0.21210000000000001"/>
    <n v="0.75"/>
    <n v="0.16420000000000001"/>
    <n v="0"/>
    <n v="2"/>
    <n v="2"/>
    <m/>
  </r>
  <r>
    <n v="599"/>
    <x v="27"/>
    <n v="1"/>
    <n v="2011"/>
    <x v="0"/>
    <n v="0"/>
    <x v="1"/>
    <x v="6"/>
    <x v="1"/>
    <n v="0.2"/>
    <n v="0.2273"/>
    <n v="0.75"/>
    <n v="0.1045"/>
    <n v="1"/>
    <n v="0"/>
    <n v="1"/>
    <m/>
  </r>
  <r>
    <n v="600"/>
    <x v="27"/>
    <n v="1"/>
    <n v="2011"/>
    <x v="0"/>
    <n v="0"/>
    <x v="1"/>
    <x v="6"/>
    <x v="1"/>
    <n v="0.18"/>
    <n v="0.21210000000000001"/>
    <n v="0.8"/>
    <n v="0.1045"/>
    <n v="0"/>
    <n v="4"/>
    <n v="4"/>
    <m/>
  </r>
  <r>
    <n v="601"/>
    <x v="27"/>
    <n v="1"/>
    <n v="2011"/>
    <x v="0"/>
    <n v="0"/>
    <x v="1"/>
    <x v="6"/>
    <x v="1"/>
    <n v="0.18"/>
    <n v="0.19700000000000001"/>
    <n v="0.8"/>
    <n v="0.1343"/>
    <n v="0"/>
    <n v="16"/>
    <n v="16"/>
    <m/>
  </r>
  <r>
    <n v="602"/>
    <x v="27"/>
    <n v="1"/>
    <n v="2011"/>
    <x v="0"/>
    <n v="0"/>
    <x v="1"/>
    <x v="6"/>
    <x v="1"/>
    <n v="0.16"/>
    <n v="0.19700000000000001"/>
    <n v="0.86"/>
    <n v="8.9599999999999999E-2"/>
    <n v="2"/>
    <n v="58"/>
    <n v="60"/>
    <m/>
  </r>
  <r>
    <n v="603"/>
    <x v="27"/>
    <n v="1"/>
    <n v="2011"/>
    <x v="0"/>
    <n v="0"/>
    <x v="1"/>
    <x v="6"/>
    <x v="1"/>
    <n v="0.16"/>
    <n v="0.19700000000000001"/>
    <n v="0.86"/>
    <n v="8.9599999999999999E-2"/>
    <n v="2"/>
    <n v="155"/>
    <n v="157"/>
    <m/>
  </r>
  <r>
    <n v="604"/>
    <x v="27"/>
    <n v="1"/>
    <n v="2011"/>
    <x v="0"/>
    <n v="0"/>
    <x v="1"/>
    <x v="6"/>
    <x v="2"/>
    <n v="0.18"/>
    <n v="0.21210000000000001"/>
    <n v="0.86"/>
    <n v="8.9599999999999999E-2"/>
    <n v="6"/>
    <n v="95"/>
    <n v="101"/>
    <m/>
  </r>
  <r>
    <n v="605"/>
    <x v="27"/>
    <n v="1"/>
    <n v="2011"/>
    <x v="0"/>
    <n v="0"/>
    <x v="1"/>
    <x v="6"/>
    <x v="2"/>
    <n v="0.18"/>
    <n v="0.21210000000000001"/>
    <n v="0.86"/>
    <n v="0.1045"/>
    <n v="0"/>
    <n v="49"/>
    <n v="49"/>
    <m/>
  </r>
  <r>
    <n v="606"/>
    <x v="27"/>
    <n v="1"/>
    <n v="2011"/>
    <x v="0"/>
    <n v="0"/>
    <x v="1"/>
    <x v="6"/>
    <x v="2"/>
    <n v="0.18"/>
    <n v="0.21210000000000001"/>
    <n v="0.93"/>
    <n v="0.1045"/>
    <n v="0"/>
    <n v="30"/>
    <n v="30"/>
    <m/>
  </r>
  <r>
    <n v="607"/>
    <x v="27"/>
    <n v="1"/>
    <n v="2011"/>
    <x v="0"/>
    <n v="0"/>
    <x v="1"/>
    <x v="6"/>
    <x v="2"/>
    <n v="0.18"/>
    <n v="0.21210000000000001"/>
    <n v="0.93"/>
    <n v="0.1045"/>
    <n v="1"/>
    <n v="28"/>
    <n v="29"/>
    <m/>
  </r>
  <r>
    <n v="608"/>
    <x v="27"/>
    <n v="1"/>
    <n v="2011"/>
    <x v="0"/>
    <n v="0"/>
    <x v="1"/>
    <x v="6"/>
    <x v="2"/>
    <n v="0.18"/>
    <n v="0.21210000000000001"/>
    <n v="0.93"/>
    <n v="0.1045"/>
    <n v="0"/>
    <n v="31"/>
    <n v="31"/>
    <m/>
  </r>
  <r>
    <n v="609"/>
    <x v="27"/>
    <n v="1"/>
    <n v="2011"/>
    <x v="0"/>
    <n v="0"/>
    <x v="1"/>
    <x v="6"/>
    <x v="2"/>
    <n v="0.22"/>
    <n v="0.2727"/>
    <n v="0.8"/>
    <n v="0"/>
    <n v="2"/>
    <n v="36"/>
    <n v="38"/>
    <m/>
  </r>
  <r>
    <n v="610"/>
    <x v="27"/>
    <n v="1"/>
    <n v="2011"/>
    <x v="0"/>
    <n v="0"/>
    <x v="1"/>
    <x v="6"/>
    <x v="1"/>
    <n v="0.2"/>
    <n v="0.2576"/>
    <n v="0.86"/>
    <n v="0"/>
    <n v="1"/>
    <n v="40"/>
    <n v="41"/>
    <m/>
  </r>
  <r>
    <n v="611"/>
    <x v="27"/>
    <n v="1"/>
    <n v="2011"/>
    <x v="0"/>
    <n v="0"/>
    <x v="1"/>
    <x v="6"/>
    <x v="0"/>
    <n v="0.22"/>
    <n v="0.2727"/>
    <n v="0.8"/>
    <n v="0"/>
    <n v="10"/>
    <n v="70"/>
    <n v="80"/>
    <m/>
  </r>
  <r>
    <n v="611"/>
    <x v="27"/>
    <n v="1"/>
    <n v="2011"/>
    <x v="0"/>
    <n v="0"/>
    <x v="1"/>
    <x v="6"/>
    <x v="0"/>
    <n v="0.22"/>
    <n v="0.2727"/>
    <n v="0.8"/>
    <n v="0"/>
    <n v="10"/>
    <n v="70"/>
    <n v="80"/>
    <m/>
  </r>
  <r>
    <n v="612"/>
    <x v="27"/>
    <n v="1"/>
    <n v="2011"/>
    <x v="0"/>
    <n v="0"/>
    <x v="1"/>
    <x v="6"/>
    <x v="0"/>
    <n v="0.24"/>
    <n v="0.2424"/>
    <n v="0.75"/>
    <n v="0.1343"/>
    <n v="2"/>
    <n v="147"/>
    <n v="149"/>
    <m/>
  </r>
  <r>
    <n v="612"/>
    <x v="27"/>
    <n v="1"/>
    <n v="2011"/>
    <x v="0"/>
    <n v="0"/>
    <x v="1"/>
    <x v="6"/>
    <x v="0"/>
    <n v="0.24"/>
    <n v="0.2424"/>
    <n v="0.75"/>
    <n v="0.1343"/>
    <n v="2"/>
    <n v="147"/>
    <n v="149"/>
    <m/>
  </r>
  <r>
    <n v="613"/>
    <x v="27"/>
    <n v="1"/>
    <n v="2011"/>
    <x v="0"/>
    <n v="0"/>
    <x v="1"/>
    <x v="6"/>
    <x v="0"/>
    <n v="0.24"/>
    <n v="0.2273"/>
    <n v="0.75"/>
    <n v="0.19400000000000001"/>
    <n v="2"/>
    <n v="107"/>
    <n v="109"/>
    <m/>
  </r>
  <r>
    <n v="613"/>
    <x v="27"/>
    <n v="1"/>
    <n v="2011"/>
    <x v="0"/>
    <n v="0"/>
    <x v="1"/>
    <x v="6"/>
    <x v="0"/>
    <n v="0.24"/>
    <n v="0.2273"/>
    <n v="0.75"/>
    <n v="0.19400000000000001"/>
    <n v="2"/>
    <n v="107"/>
    <n v="109"/>
    <m/>
  </r>
  <r>
    <n v="614"/>
    <x v="27"/>
    <n v="1"/>
    <n v="2011"/>
    <x v="0"/>
    <n v="0"/>
    <x v="1"/>
    <x v="6"/>
    <x v="1"/>
    <n v="0.24"/>
    <n v="0.2424"/>
    <n v="0.75"/>
    <n v="0.1343"/>
    <n v="5"/>
    <n v="84"/>
    <n v="89"/>
    <m/>
  </r>
  <r>
    <n v="614"/>
    <x v="27"/>
    <n v="1"/>
    <n v="2011"/>
    <x v="0"/>
    <n v="0"/>
    <x v="1"/>
    <x v="6"/>
    <x v="1"/>
    <n v="0.24"/>
    <n v="0.2424"/>
    <n v="0.75"/>
    <n v="0.1343"/>
    <n v="5"/>
    <n v="84"/>
    <n v="89"/>
    <m/>
  </r>
  <r>
    <n v="615"/>
    <x v="27"/>
    <n v="1"/>
    <n v="2011"/>
    <x v="0"/>
    <n v="0"/>
    <x v="1"/>
    <x v="6"/>
    <x v="1"/>
    <n v="0.24"/>
    <n v="0.2273"/>
    <n v="0.7"/>
    <n v="0.19400000000000001"/>
    <n v="1"/>
    <n v="61"/>
    <n v="62"/>
    <m/>
  </r>
  <r>
    <n v="615"/>
    <x v="27"/>
    <n v="1"/>
    <n v="2011"/>
    <x v="0"/>
    <n v="0"/>
    <x v="1"/>
    <x v="6"/>
    <x v="1"/>
    <n v="0.24"/>
    <n v="0.2273"/>
    <n v="0.7"/>
    <n v="0.19400000000000001"/>
    <n v="1"/>
    <n v="61"/>
    <n v="62"/>
    <m/>
  </r>
  <r>
    <n v="616"/>
    <x v="27"/>
    <n v="1"/>
    <n v="2011"/>
    <x v="0"/>
    <n v="0"/>
    <x v="1"/>
    <x v="6"/>
    <x v="1"/>
    <n v="0.22"/>
    <n v="0.2273"/>
    <n v="0.75"/>
    <n v="0.1343"/>
    <n v="1"/>
    <n v="57"/>
    <n v="58"/>
    <m/>
  </r>
  <r>
    <n v="616"/>
    <x v="27"/>
    <n v="1"/>
    <n v="2011"/>
    <x v="0"/>
    <n v="0"/>
    <x v="1"/>
    <x v="6"/>
    <x v="1"/>
    <n v="0.22"/>
    <n v="0.2273"/>
    <n v="0.75"/>
    <n v="0.1343"/>
    <n v="1"/>
    <n v="57"/>
    <n v="58"/>
    <m/>
  </r>
  <r>
    <n v="617"/>
    <x v="27"/>
    <n v="1"/>
    <n v="2011"/>
    <x v="0"/>
    <n v="0"/>
    <x v="1"/>
    <x v="6"/>
    <x v="0"/>
    <n v="0.24"/>
    <n v="0.21210000000000001"/>
    <n v="0.65"/>
    <n v="0.35820000000000002"/>
    <n v="0"/>
    <n v="26"/>
    <n v="26"/>
    <m/>
  </r>
  <r>
    <n v="617"/>
    <x v="27"/>
    <n v="1"/>
    <n v="2011"/>
    <x v="0"/>
    <n v="0"/>
    <x v="1"/>
    <x v="6"/>
    <x v="0"/>
    <n v="0.24"/>
    <n v="0.21210000000000001"/>
    <n v="0.65"/>
    <n v="0.35820000000000002"/>
    <n v="0"/>
    <n v="26"/>
    <n v="26"/>
    <m/>
  </r>
  <r>
    <n v="618"/>
    <x v="27"/>
    <n v="1"/>
    <n v="2011"/>
    <x v="0"/>
    <n v="0"/>
    <x v="1"/>
    <x v="6"/>
    <x v="0"/>
    <n v="0.24"/>
    <n v="0.2273"/>
    <n v="0.6"/>
    <n v="0.22389999999999999"/>
    <n v="1"/>
    <n v="22"/>
    <n v="23"/>
    <m/>
  </r>
  <r>
    <n v="618"/>
    <x v="27"/>
    <n v="1"/>
    <n v="2011"/>
    <x v="0"/>
    <n v="0"/>
    <x v="1"/>
    <x v="6"/>
    <x v="0"/>
    <n v="0.24"/>
    <n v="0.2273"/>
    <n v="0.6"/>
    <n v="0.22389999999999999"/>
    <n v="1"/>
    <n v="22"/>
    <n v="23"/>
    <m/>
  </r>
  <r>
    <n v="619"/>
    <x v="28"/>
    <n v="1"/>
    <n v="2011"/>
    <x v="0"/>
    <n v="0"/>
    <x v="0"/>
    <x v="0"/>
    <x v="0"/>
    <n v="0.22"/>
    <n v="0.19700000000000001"/>
    <n v="0.64"/>
    <n v="0.35820000000000002"/>
    <n v="2"/>
    <n v="26"/>
    <n v="28"/>
    <m/>
  </r>
  <r>
    <n v="619"/>
    <x v="28"/>
    <n v="1"/>
    <n v="2011"/>
    <x v="0"/>
    <n v="0"/>
    <x v="0"/>
    <x v="0"/>
    <x v="0"/>
    <n v="0.22"/>
    <n v="0.19700000000000001"/>
    <n v="0.64"/>
    <n v="0.35820000000000002"/>
    <n v="2"/>
    <n v="26"/>
    <n v="28"/>
    <m/>
  </r>
  <r>
    <n v="620"/>
    <x v="28"/>
    <n v="1"/>
    <n v="2011"/>
    <x v="0"/>
    <n v="0"/>
    <x v="0"/>
    <x v="0"/>
    <x v="0"/>
    <n v="0.22"/>
    <n v="0.2273"/>
    <n v="0.64"/>
    <n v="0.19400000000000001"/>
    <n v="0"/>
    <n v="20"/>
    <n v="20"/>
    <m/>
  </r>
  <r>
    <n v="621"/>
    <x v="28"/>
    <n v="1"/>
    <n v="2011"/>
    <x v="0"/>
    <n v="0"/>
    <x v="0"/>
    <x v="0"/>
    <x v="0"/>
    <n v="0.22"/>
    <n v="0.2273"/>
    <n v="0.64"/>
    <n v="0.16420000000000001"/>
    <n v="0"/>
    <n v="15"/>
    <n v="15"/>
    <m/>
  </r>
  <r>
    <n v="622"/>
    <x v="28"/>
    <n v="1"/>
    <n v="2011"/>
    <x v="0"/>
    <n v="0"/>
    <x v="0"/>
    <x v="0"/>
    <x v="0"/>
    <n v="0.2"/>
    <n v="0.21210000000000001"/>
    <n v="0.64"/>
    <n v="0.1343"/>
    <n v="3"/>
    <n v="5"/>
    <n v="8"/>
    <m/>
  </r>
  <r>
    <n v="623"/>
    <x v="28"/>
    <n v="1"/>
    <n v="2011"/>
    <x v="0"/>
    <n v="0"/>
    <x v="0"/>
    <x v="0"/>
    <x v="0"/>
    <n v="0.16"/>
    <n v="0.18179999999999999"/>
    <n v="0.69"/>
    <n v="0.1045"/>
    <n v="1"/>
    <n v="2"/>
    <n v="3"/>
    <m/>
  </r>
  <r>
    <n v="624"/>
    <x v="28"/>
    <n v="1"/>
    <n v="2011"/>
    <x v="0"/>
    <n v="0"/>
    <x v="0"/>
    <x v="0"/>
    <x v="0"/>
    <n v="0.16"/>
    <n v="0.18179999999999999"/>
    <n v="0.64"/>
    <n v="0.1343"/>
    <n v="0"/>
    <n v="2"/>
    <n v="2"/>
    <m/>
  </r>
  <r>
    <n v="625"/>
    <x v="28"/>
    <n v="1"/>
    <n v="2011"/>
    <x v="0"/>
    <n v="0"/>
    <x v="0"/>
    <x v="0"/>
    <x v="0"/>
    <n v="0.16"/>
    <n v="0.18179999999999999"/>
    <n v="0.59"/>
    <n v="0.1045"/>
    <n v="1"/>
    <n v="4"/>
    <n v="5"/>
    <m/>
  </r>
  <r>
    <n v="626"/>
    <x v="28"/>
    <n v="1"/>
    <n v="2011"/>
    <x v="0"/>
    <n v="0"/>
    <x v="0"/>
    <x v="0"/>
    <x v="0"/>
    <n v="0.18"/>
    <n v="0.19700000000000001"/>
    <n v="0.55000000000000004"/>
    <n v="0.16420000000000001"/>
    <n v="3"/>
    <n v="31"/>
    <n v="34"/>
    <m/>
  </r>
  <r>
    <n v="627"/>
    <x v="28"/>
    <n v="1"/>
    <n v="2011"/>
    <x v="0"/>
    <n v="0"/>
    <x v="0"/>
    <x v="0"/>
    <x v="0"/>
    <n v="0.18"/>
    <n v="0.21210000000000001"/>
    <n v="0.59"/>
    <n v="8.9599999999999999E-2"/>
    <n v="0"/>
    <n v="34"/>
    <n v="34"/>
    <m/>
  </r>
  <r>
    <n v="628"/>
    <x v="28"/>
    <n v="1"/>
    <n v="2011"/>
    <x v="0"/>
    <n v="0"/>
    <x v="0"/>
    <x v="0"/>
    <x v="1"/>
    <n v="0.18"/>
    <n v="0.21210000000000001"/>
    <n v="0.64"/>
    <n v="0.1045"/>
    <n v="4"/>
    <n v="51"/>
    <n v="55"/>
    <m/>
  </r>
  <r>
    <n v="629"/>
    <x v="28"/>
    <n v="1"/>
    <n v="2011"/>
    <x v="0"/>
    <n v="0"/>
    <x v="0"/>
    <x v="0"/>
    <x v="1"/>
    <n v="0.18"/>
    <n v="0.19700000000000001"/>
    <n v="0.64"/>
    <n v="0.1343"/>
    <n v="4"/>
    <n v="60"/>
    <n v="64"/>
    <m/>
  </r>
  <r>
    <n v="630"/>
    <x v="28"/>
    <n v="1"/>
    <n v="2011"/>
    <x v="0"/>
    <n v="0"/>
    <x v="0"/>
    <x v="0"/>
    <x v="1"/>
    <n v="0.2"/>
    <n v="0.19700000000000001"/>
    <n v="0.59"/>
    <n v="0.19400000000000001"/>
    <n v="12"/>
    <n v="66"/>
    <n v="78"/>
    <m/>
  </r>
  <r>
    <n v="631"/>
    <x v="28"/>
    <n v="1"/>
    <n v="2011"/>
    <x v="0"/>
    <n v="0"/>
    <x v="0"/>
    <x v="0"/>
    <x v="1"/>
    <n v="0.22"/>
    <n v="0.2273"/>
    <n v="0.55000000000000004"/>
    <n v="0.16420000000000001"/>
    <n v="9"/>
    <n v="56"/>
    <n v="65"/>
    <m/>
  </r>
  <r>
    <n v="632"/>
    <x v="28"/>
    <n v="1"/>
    <n v="2011"/>
    <x v="0"/>
    <n v="0"/>
    <x v="0"/>
    <x v="0"/>
    <x v="1"/>
    <n v="0.22"/>
    <n v="0.2273"/>
    <n v="0.6"/>
    <n v="0.1343"/>
    <n v="10"/>
    <n v="89"/>
    <n v="99"/>
    <m/>
  </r>
  <r>
    <n v="633"/>
    <x v="28"/>
    <n v="1"/>
    <n v="2011"/>
    <x v="0"/>
    <n v="0"/>
    <x v="0"/>
    <x v="0"/>
    <x v="0"/>
    <n v="0.22"/>
    <n v="0.21210000000000001"/>
    <n v="0.69"/>
    <n v="0.25369999999999998"/>
    <n v="22"/>
    <n v="98"/>
    <n v="120"/>
    <m/>
  </r>
  <r>
    <n v="634"/>
    <x v="28"/>
    <n v="1"/>
    <n v="2011"/>
    <x v="0"/>
    <n v="0"/>
    <x v="0"/>
    <x v="0"/>
    <x v="0"/>
    <n v="0.24"/>
    <n v="0.2424"/>
    <n v="0.6"/>
    <n v="0.16420000000000001"/>
    <n v="19"/>
    <n v="88"/>
    <n v="107"/>
    <m/>
  </r>
  <r>
    <n v="635"/>
    <x v="28"/>
    <n v="1"/>
    <n v="2011"/>
    <x v="0"/>
    <n v="0"/>
    <x v="0"/>
    <x v="0"/>
    <x v="0"/>
    <n v="0.24"/>
    <n v="0.28789999999999999"/>
    <n v="0.6"/>
    <n v="0"/>
    <n v="9"/>
    <n v="82"/>
    <n v="91"/>
    <m/>
  </r>
  <r>
    <n v="636"/>
    <x v="28"/>
    <n v="1"/>
    <n v="2011"/>
    <x v="0"/>
    <n v="0"/>
    <x v="0"/>
    <x v="0"/>
    <x v="0"/>
    <n v="0.22"/>
    <n v="0.2273"/>
    <n v="0.69"/>
    <n v="0.1343"/>
    <n v="9"/>
    <n v="59"/>
    <n v="68"/>
    <m/>
  </r>
  <r>
    <n v="637"/>
    <x v="28"/>
    <n v="1"/>
    <n v="2011"/>
    <x v="0"/>
    <n v="0"/>
    <x v="0"/>
    <x v="0"/>
    <x v="1"/>
    <n v="0.22"/>
    <n v="0.21210000000000001"/>
    <n v="0.69"/>
    <n v="0.25369999999999998"/>
    <n v="6"/>
    <n v="52"/>
    <n v="58"/>
    <m/>
  </r>
  <r>
    <n v="638"/>
    <x v="28"/>
    <n v="1"/>
    <n v="2011"/>
    <x v="0"/>
    <n v="0"/>
    <x v="0"/>
    <x v="0"/>
    <x v="0"/>
    <n v="0.18"/>
    <n v="0.21210000000000001"/>
    <n v="0.74"/>
    <n v="8.9599999999999999E-2"/>
    <n v="1"/>
    <n v="42"/>
    <n v="43"/>
    <m/>
  </r>
  <r>
    <n v="639"/>
    <x v="28"/>
    <n v="1"/>
    <n v="2011"/>
    <x v="0"/>
    <n v="0"/>
    <x v="0"/>
    <x v="0"/>
    <x v="0"/>
    <n v="0.18"/>
    <n v="0.21210000000000001"/>
    <n v="0.74"/>
    <n v="8.9599999999999999E-2"/>
    <n v="1"/>
    <n v="35"/>
    <n v="36"/>
    <m/>
  </r>
  <r>
    <n v="640"/>
    <x v="28"/>
    <n v="1"/>
    <n v="2011"/>
    <x v="0"/>
    <n v="0"/>
    <x v="0"/>
    <x v="0"/>
    <x v="0"/>
    <n v="0.16"/>
    <n v="0.19700000000000001"/>
    <n v="0.8"/>
    <n v="8.9599999999999999E-2"/>
    <n v="4"/>
    <n v="28"/>
    <n v="32"/>
    <m/>
  </r>
  <r>
    <n v="641"/>
    <x v="28"/>
    <n v="1"/>
    <n v="2011"/>
    <x v="0"/>
    <n v="0"/>
    <x v="0"/>
    <x v="0"/>
    <x v="0"/>
    <n v="0.16"/>
    <n v="0.19700000000000001"/>
    <n v="0.8"/>
    <n v="8.9599999999999999E-2"/>
    <n v="3"/>
    <n v="30"/>
    <n v="33"/>
    <m/>
  </r>
  <r>
    <n v="642"/>
    <x v="29"/>
    <n v="1"/>
    <n v="2011"/>
    <x v="0"/>
    <n v="0"/>
    <x v="0"/>
    <x v="1"/>
    <x v="0"/>
    <n v="0.16"/>
    <n v="0.18179999999999999"/>
    <n v="0.8"/>
    <n v="0.1045"/>
    <n v="0"/>
    <n v="33"/>
    <n v="33"/>
    <m/>
  </r>
  <r>
    <n v="643"/>
    <x v="29"/>
    <n v="1"/>
    <n v="2011"/>
    <x v="0"/>
    <n v="0"/>
    <x v="0"/>
    <x v="1"/>
    <x v="0"/>
    <n v="0.14000000000000001"/>
    <n v="0.21210000000000001"/>
    <n v="0.8"/>
    <n v="0"/>
    <n v="7"/>
    <n v="22"/>
    <n v="29"/>
    <m/>
  </r>
  <r>
    <n v="644"/>
    <x v="29"/>
    <n v="1"/>
    <n v="2011"/>
    <x v="0"/>
    <n v="0"/>
    <x v="0"/>
    <x v="1"/>
    <x v="0"/>
    <n v="0.16"/>
    <n v="0.2273"/>
    <n v="0.8"/>
    <n v="0"/>
    <n v="1"/>
    <n v="10"/>
    <n v="11"/>
    <m/>
  </r>
  <r>
    <n v="645"/>
    <x v="29"/>
    <n v="1"/>
    <n v="2011"/>
    <x v="0"/>
    <n v="0"/>
    <x v="0"/>
    <x v="1"/>
    <x v="0"/>
    <n v="0.14000000000000001"/>
    <n v="0.21210000000000001"/>
    <n v="0.93"/>
    <n v="0"/>
    <n v="1"/>
    <n v="7"/>
    <n v="8"/>
    <m/>
  </r>
  <r>
    <n v="646"/>
    <x v="29"/>
    <n v="1"/>
    <n v="2011"/>
    <x v="0"/>
    <n v="0"/>
    <x v="0"/>
    <x v="1"/>
    <x v="0"/>
    <n v="0.14000000000000001"/>
    <n v="0.21210000000000001"/>
    <n v="0.93"/>
    <n v="0"/>
    <n v="0"/>
    <n v="1"/>
    <n v="1"/>
    <m/>
  </r>
  <r>
    <n v="647"/>
    <x v="29"/>
    <n v="1"/>
    <n v="2011"/>
    <x v="0"/>
    <n v="0"/>
    <x v="0"/>
    <x v="1"/>
    <x v="0"/>
    <n v="0.14000000000000001"/>
    <n v="0.21210000000000001"/>
    <n v="0.86"/>
    <n v="0"/>
    <n v="0"/>
    <n v="3"/>
    <n v="3"/>
    <m/>
  </r>
  <r>
    <n v="648"/>
    <x v="29"/>
    <n v="1"/>
    <n v="2011"/>
    <x v="0"/>
    <n v="0"/>
    <x v="0"/>
    <x v="1"/>
    <x v="0"/>
    <n v="0.14000000000000001"/>
    <n v="0.21210000000000001"/>
    <n v="0.86"/>
    <n v="0"/>
    <n v="0"/>
    <n v="3"/>
    <n v="3"/>
    <m/>
  </r>
  <r>
    <n v="649"/>
    <x v="29"/>
    <n v="1"/>
    <n v="2011"/>
    <x v="0"/>
    <n v="0"/>
    <x v="0"/>
    <x v="1"/>
    <x v="1"/>
    <n v="0.14000000000000001"/>
    <n v="0.21210000000000001"/>
    <n v="0.86"/>
    <n v="0"/>
    <n v="1"/>
    <n v="11"/>
    <n v="12"/>
    <m/>
  </r>
  <r>
    <n v="650"/>
    <x v="29"/>
    <n v="1"/>
    <n v="2011"/>
    <x v="0"/>
    <n v="0"/>
    <x v="0"/>
    <x v="1"/>
    <x v="1"/>
    <n v="0.16"/>
    <n v="0.2273"/>
    <n v="0.8"/>
    <n v="0"/>
    <n v="4"/>
    <n v="34"/>
    <n v="38"/>
    <m/>
  </r>
  <r>
    <n v="651"/>
    <x v="29"/>
    <n v="1"/>
    <n v="2011"/>
    <x v="0"/>
    <n v="0"/>
    <x v="0"/>
    <x v="1"/>
    <x v="1"/>
    <n v="0.18"/>
    <n v="0.2424"/>
    <n v="0.8"/>
    <n v="0"/>
    <n v="7"/>
    <n v="57"/>
    <n v="64"/>
    <m/>
  </r>
  <r>
    <n v="652"/>
    <x v="29"/>
    <n v="1"/>
    <n v="2011"/>
    <x v="0"/>
    <n v="0"/>
    <x v="0"/>
    <x v="1"/>
    <x v="0"/>
    <n v="0.22"/>
    <n v="0.2727"/>
    <n v="0.75"/>
    <n v="0"/>
    <n v="9"/>
    <n v="50"/>
    <n v="59"/>
    <m/>
  </r>
  <r>
    <n v="653"/>
    <x v="29"/>
    <n v="1"/>
    <n v="2011"/>
    <x v="0"/>
    <n v="0"/>
    <x v="0"/>
    <x v="1"/>
    <x v="0"/>
    <n v="0.3"/>
    <n v="0.31819999999999998"/>
    <n v="0.52"/>
    <n v="0.1045"/>
    <n v="10"/>
    <n v="87"/>
    <n v="97"/>
    <m/>
  </r>
  <r>
    <n v="654"/>
    <x v="29"/>
    <n v="1"/>
    <n v="2011"/>
    <x v="0"/>
    <n v="0"/>
    <x v="0"/>
    <x v="1"/>
    <x v="0"/>
    <n v="0.28000000000000003"/>
    <n v="0.28789999999999999"/>
    <n v="0.61"/>
    <n v="0.1045"/>
    <n v="13"/>
    <n v="71"/>
    <n v="84"/>
    <m/>
  </r>
  <r>
    <n v="655"/>
    <x v="29"/>
    <n v="1"/>
    <n v="2011"/>
    <x v="0"/>
    <n v="0"/>
    <x v="0"/>
    <x v="1"/>
    <x v="0"/>
    <n v="0.28000000000000003"/>
    <n v="0.30299999999999999"/>
    <n v="0.61"/>
    <n v="8.9599999999999999E-2"/>
    <n v="18"/>
    <n v="104"/>
    <n v="122"/>
    <m/>
  </r>
  <r>
    <n v="656"/>
    <x v="29"/>
    <n v="1"/>
    <n v="2011"/>
    <x v="0"/>
    <n v="0"/>
    <x v="0"/>
    <x v="1"/>
    <x v="0"/>
    <n v="0.3"/>
    <n v="0.33329999999999999"/>
    <n v="0.56000000000000005"/>
    <n v="0"/>
    <n v="14"/>
    <n v="95"/>
    <n v="109"/>
    <m/>
  </r>
  <r>
    <n v="657"/>
    <x v="29"/>
    <n v="1"/>
    <n v="2011"/>
    <x v="0"/>
    <n v="0"/>
    <x v="0"/>
    <x v="1"/>
    <x v="0"/>
    <n v="0.3"/>
    <n v="0.33329999999999999"/>
    <n v="0.56000000000000005"/>
    <n v="0"/>
    <n v="19"/>
    <n v="104"/>
    <n v="123"/>
    <m/>
  </r>
  <r>
    <n v="658"/>
    <x v="29"/>
    <n v="1"/>
    <n v="2011"/>
    <x v="0"/>
    <n v="0"/>
    <x v="0"/>
    <x v="1"/>
    <x v="0"/>
    <n v="0.3"/>
    <n v="0.28789999999999999"/>
    <n v="0.56000000000000005"/>
    <n v="0.19400000000000001"/>
    <n v="6"/>
    <n v="71"/>
    <n v="77"/>
    <m/>
  </r>
  <r>
    <n v="659"/>
    <x v="29"/>
    <n v="1"/>
    <n v="2011"/>
    <x v="0"/>
    <n v="0"/>
    <x v="0"/>
    <x v="1"/>
    <x v="0"/>
    <n v="0.26"/>
    <n v="0.2576"/>
    <n v="0.65"/>
    <n v="0.16420000000000001"/>
    <n v="8"/>
    <n v="57"/>
    <n v="65"/>
    <m/>
  </r>
  <r>
    <n v="660"/>
    <x v="29"/>
    <n v="1"/>
    <n v="2011"/>
    <x v="0"/>
    <n v="0"/>
    <x v="0"/>
    <x v="1"/>
    <x v="0"/>
    <n v="0.26"/>
    <n v="0.2576"/>
    <n v="0.65"/>
    <n v="0.19400000000000001"/>
    <n v="9"/>
    <n v="46"/>
    <n v="55"/>
    <m/>
  </r>
  <r>
    <n v="661"/>
    <x v="29"/>
    <n v="1"/>
    <n v="2011"/>
    <x v="0"/>
    <n v="0"/>
    <x v="0"/>
    <x v="1"/>
    <x v="1"/>
    <n v="0.26"/>
    <n v="0.2727"/>
    <n v="0.65"/>
    <n v="0.1045"/>
    <n v="3"/>
    <n v="30"/>
    <n v="33"/>
    <m/>
  </r>
  <r>
    <n v="662"/>
    <x v="29"/>
    <n v="1"/>
    <n v="2011"/>
    <x v="0"/>
    <n v="0"/>
    <x v="0"/>
    <x v="1"/>
    <x v="1"/>
    <n v="0.24"/>
    <n v="0.2424"/>
    <n v="0.7"/>
    <n v="0.16420000000000001"/>
    <n v="3"/>
    <n v="25"/>
    <n v="28"/>
    <m/>
  </r>
  <r>
    <n v="663"/>
    <x v="29"/>
    <n v="1"/>
    <n v="2011"/>
    <x v="0"/>
    <n v="0"/>
    <x v="0"/>
    <x v="1"/>
    <x v="1"/>
    <n v="0.24"/>
    <n v="0.2273"/>
    <n v="0.7"/>
    <n v="0.19400000000000001"/>
    <n v="2"/>
    <n v="19"/>
    <n v="21"/>
    <m/>
  </r>
  <r>
    <n v="664"/>
    <x v="29"/>
    <n v="1"/>
    <n v="2011"/>
    <x v="0"/>
    <n v="0"/>
    <x v="0"/>
    <x v="1"/>
    <x v="1"/>
    <n v="0.24"/>
    <n v="0.21210000000000001"/>
    <n v="0.65"/>
    <n v="0.28360000000000002"/>
    <n v="5"/>
    <n v="16"/>
    <n v="21"/>
    <m/>
  </r>
  <r>
    <n v="665"/>
    <x v="30"/>
    <n v="1"/>
    <n v="2011"/>
    <x v="0"/>
    <n v="0"/>
    <x v="0"/>
    <x v="2"/>
    <x v="1"/>
    <n v="0.24"/>
    <n v="0.2273"/>
    <n v="0.65"/>
    <n v="0.22389999999999999"/>
    <n v="1"/>
    <n v="6"/>
    <n v="7"/>
    <m/>
  </r>
  <r>
    <n v="666"/>
    <x v="30"/>
    <n v="1"/>
    <n v="2011"/>
    <x v="0"/>
    <n v="0"/>
    <x v="0"/>
    <x v="2"/>
    <x v="0"/>
    <n v="0.22"/>
    <n v="0.21210000000000001"/>
    <n v="0.64"/>
    <n v="0.25369999999999998"/>
    <n v="2"/>
    <n v="5"/>
    <n v="7"/>
    <m/>
  </r>
  <r>
    <n v="667"/>
    <x v="30"/>
    <n v="1"/>
    <n v="2011"/>
    <x v="0"/>
    <n v="0"/>
    <x v="0"/>
    <x v="2"/>
    <x v="0"/>
    <n v="0.22"/>
    <n v="0.2273"/>
    <n v="0.64"/>
    <n v="0.19400000000000001"/>
    <n v="0"/>
    <n v="1"/>
    <n v="1"/>
    <m/>
  </r>
  <r>
    <n v="668"/>
    <x v="30"/>
    <n v="1"/>
    <n v="2011"/>
    <x v="0"/>
    <n v="0"/>
    <x v="0"/>
    <x v="2"/>
    <x v="0"/>
    <n v="0.22"/>
    <n v="0.2273"/>
    <n v="0.64"/>
    <n v="0.19400000000000001"/>
    <n v="0"/>
    <n v="2"/>
    <n v="2"/>
    <m/>
  </r>
  <r>
    <n v="669"/>
    <x v="30"/>
    <n v="1"/>
    <n v="2011"/>
    <x v="0"/>
    <n v="0"/>
    <x v="0"/>
    <x v="2"/>
    <x v="0"/>
    <n v="0.2"/>
    <n v="0.19700000000000001"/>
    <n v="0.59"/>
    <n v="0.22389999999999999"/>
    <n v="0"/>
    <n v="2"/>
    <n v="2"/>
    <m/>
  </r>
  <r>
    <n v="670"/>
    <x v="30"/>
    <n v="1"/>
    <n v="2011"/>
    <x v="0"/>
    <n v="0"/>
    <x v="0"/>
    <x v="2"/>
    <x v="0"/>
    <n v="0.18"/>
    <n v="0.16669999999999999"/>
    <n v="0.64"/>
    <n v="0.28360000000000002"/>
    <n v="0"/>
    <n v="8"/>
    <n v="8"/>
    <m/>
  </r>
  <r>
    <n v="671"/>
    <x v="30"/>
    <n v="1"/>
    <n v="2011"/>
    <x v="0"/>
    <n v="0"/>
    <x v="0"/>
    <x v="2"/>
    <x v="0"/>
    <n v="0.16"/>
    <n v="0.13639999999999999"/>
    <n v="0.69"/>
    <n v="0.32840000000000003"/>
    <n v="0"/>
    <n v="37"/>
    <n v="37"/>
    <m/>
  </r>
  <r>
    <n v="672"/>
    <x v="30"/>
    <n v="1"/>
    <n v="2011"/>
    <x v="0"/>
    <n v="0"/>
    <x v="0"/>
    <x v="2"/>
    <x v="1"/>
    <n v="0.16"/>
    <n v="0.13639999999999999"/>
    <n v="0.64"/>
    <n v="0.28360000000000002"/>
    <n v="1"/>
    <n v="71"/>
    <n v="72"/>
    <m/>
  </r>
  <r>
    <n v="673"/>
    <x v="30"/>
    <n v="1"/>
    <n v="2011"/>
    <x v="0"/>
    <n v="0"/>
    <x v="0"/>
    <x v="2"/>
    <x v="1"/>
    <n v="0.16"/>
    <n v="0.13639999999999999"/>
    <n v="0.59"/>
    <n v="0.28360000000000002"/>
    <n v="3"/>
    <n v="182"/>
    <n v="185"/>
    <m/>
  </r>
  <r>
    <n v="674"/>
    <x v="30"/>
    <n v="1"/>
    <n v="2011"/>
    <x v="0"/>
    <n v="0"/>
    <x v="0"/>
    <x v="2"/>
    <x v="1"/>
    <n v="0.16"/>
    <n v="0.13639999999999999"/>
    <n v="0.59"/>
    <n v="0.29849999999999999"/>
    <n v="0"/>
    <n v="112"/>
    <n v="112"/>
    <m/>
  </r>
  <r>
    <n v="675"/>
    <x v="30"/>
    <n v="1"/>
    <n v="2011"/>
    <x v="0"/>
    <n v="0"/>
    <x v="0"/>
    <x v="2"/>
    <x v="1"/>
    <n v="0.16"/>
    <n v="0.1515"/>
    <n v="0.59"/>
    <n v="0.19400000000000001"/>
    <n v="1"/>
    <n v="68"/>
    <n v="69"/>
    <m/>
  </r>
  <r>
    <n v="676"/>
    <x v="30"/>
    <n v="1"/>
    <n v="2011"/>
    <x v="0"/>
    <n v="0"/>
    <x v="0"/>
    <x v="2"/>
    <x v="1"/>
    <n v="0.16"/>
    <n v="0.1515"/>
    <n v="0.59"/>
    <n v="0.19400000000000001"/>
    <n v="2"/>
    <n v="46"/>
    <n v="48"/>
    <m/>
  </r>
  <r>
    <n v="677"/>
    <x v="30"/>
    <n v="1"/>
    <n v="2011"/>
    <x v="0"/>
    <n v="0"/>
    <x v="0"/>
    <x v="2"/>
    <x v="1"/>
    <n v="0.18"/>
    <n v="0.21210000000000001"/>
    <n v="0.55000000000000004"/>
    <n v="0.1045"/>
    <n v="6"/>
    <n v="62"/>
    <n v="68"/>
    <m/>
  </r>
  <r>
    <n v="678"/>
    <x v="30"/>
    <n v="1"/>
    <n v="2011"/>
    <x v="0"/>
    <n v="0"/>
    <x v="0"/>
    <x v="2"/>
    <x v="1"/>
    <n v="0.16"/>
    <n v="0.2273"/>
    <n v="0.59"/>
    <n v="0"/>
    <n v="2"/>
    <n v="52"/>
    <n v="54"/>
    <m/>
  </r>
  <r>
    <n v="679"/>
    <x v="30"/>
    <n v="1"/>
    <n v="2011"/>
    <x v="0"/>
    <n v="0"/>
    <x v="0"/>
    <x v="2"/>
    <x v="1"/>
    <n v="0.18"/>
    <n v="0.19700000000000001"/>
    <n v="0.55000000000000004"/>
    <n v="0.1343"/>
    <n v="1"/>
    <n v="85"/>
    <n v="86"/>
    <m/>
  </r>
  <r>
    <n v="680"/>
    <x v="30"/>
    <n v="1"/>
    <n v="2011"/>
    <x v="0"/>
    <n v="0"/>
    <x v="0"/>
    <x v="2"/>
    <x v="1"/>
    <n v="0.16"/>
    <n v="0.18179999999999999"/>
    <n v="0.59"/>
    <n v="0.1343"/>
    <n v="3"/>
    <n v="41"/>
    <n v="44"/>
    <m/>
  </r>
  <r>
    <n v="681"/>
    <x v="30"/>
    <n v="1"/>
    <n v="2011"/>
    <x v="0"/>
    <n v="0"/>
    <x v="0"/>
    <x v="2"/>
    <x v="1"/>
    <n v="0.16"/>
    <n v="0.18179999999999999"/>
    <n v="0.56000000000000005"/>
    <n v="0.19400000000000001"/>
    <n v="3"/>
    <n v="83"/>
    <n v="86"/>
    <m/>
  </r>
  <r>
    <n v="682"/>
    <x v="30"/>
    <n v="1"/>
    <n v="2011"/>
    <x v="0"/>
    <n v="0"/>
    <x v="0"/>
    <x v="2"/>
    <x v="1"/>
    <n v="0.16"/>
    <n v="0.1515"/>
    <n v="0.59"/>
    <n v="0.19400000000000001"/>
    <n v="6"/>
    <n v="155"/>
    <n v="161"/>
    <m/>
  </r>
  <r>
    <n v="683"/>
    <x v="30"/>
    <n v="1"/>
    <n v="2011"/>
    <x v="0"/>
    <n v="0"/>
    <x v="0"/>
    <x v="2"/>
    <x v="1"/>
    <n v="0.16"/>
    <n v="0.1515"/>
    <n v="0.55000000000000004"/>
    <n v="0.22389999999999999"/>
    <n v="3"/>
    <n v="153"/>
    <n v="156"/>
    <m/>
  </r>
  <r>
    <n v="684"/>
    <x v="30"/>
    <n v="1"/>
    <n v="2011"/>
    <x v="0"/>
    <n v="0"/>
    <x v="0"/>
    <x v="2"/>
    <x v="0"/>
    <n v="0.3"/>
    <n v="0.31819999999999998"/>
    <n v="0.61"/>
    <n v="0.1045"/>
    <n v="3"/>
    <n v="108"/>
    <n v="111"/>
    <m/>
  </r>
  <r>
    <n v="685"/>
    <x v="30"/>
    <n v="1"/>
    <n v="2011"/>
    <x v="0"/>
    <n v="0"/>
    <x v="0"/>
    <x v="2"/>
    <x v="2"/>
    <n v="0.16"/>
    <n v="0.16669999999999999"/>
    <n v="0.59"/>
    <n v="0.16420000000000001"/>
    <n v="0"/>
    <n v="78"/>
    <n v="78"/>
    <m/>
  </r>
  <r>
    <n v="686"/>
    <x v="30"/>
    <n v="1"/>
    <n v="2011"/>
    <x v="0"/>
    <n v="0"/>
    <x v="0"/>
    <x v="2"/>
    <x v="2"/>
    <n v="0.16"/>
    <n v="0.19700000000000001"/>
    <n v="0.59"/>
    <n v="8.9599999999999999E-2"/>
    <n v="3"/>
    <n v="53"/>
    <n v="56"/>
    <m/>
  </r>
  <r>
    <n v="687"/>
    <x v="30"/>
    <n v="1"/>
    <n v="2011"/>
    <x v="0"/>
    <n v="0"/>
    <x v="0"/>
    <x v="2"/>
    <x v="1"/>
    <n v="0.16"/>
    <n v="0.18179999999999999"/>
    <n v="0.59"/>
    <n v="0.1045"/>
    <n v="0"/>
    <n v="34"/>
    <n v="34"/>
    <m/>
  </r>
  <r>
    <n v="688"/>
    <x v="30"/>
    <n v="1"/>
    <n v="2011"/>
    <x v="0"/>
    <n v="0"/>
    <x v="0"/>
    <x v="2"/>
    <x v="1"/>
    <n v="0.16"/>
    <n v="0.19700000000000001"/>
    <n v="0.64"/>
    <n v="8.9599999999999999E-2"/>
    <n v="2"/>
    <n v="15"/>
    <n v="17"/>
    <m/>
  </r>
  <r>
    <n v="689"/>
    <x v="31"/>
    <n v="1"/>
    <n v="2011"/>
    <x v="1"/>
    <n v="0"/>
    <x v="0"/>
    <x v="3"/>
    <x v="1"/>
    <n v="0.16"/>
    <n v="0.18179999999999999"/>
    <n v="0.64"/>
    <n v="0.1045"/>
    <n v="2"/>
    <n v="6"/>
    <n v="8"/>
    <m/>
  </r>
  <r>
    <n v="690"/>
    <x v="31"/>
    <n v="1"/>
    <n v="2011"/>
    <x v="1"/>
    <n v="0"/>
    <x v="0"/>
    <x v="3"/>
    <x v="1"/>
    <n v="0.16"/>
    <n v="0.18179999999999999"/>
    <n v="0.69"/>
    <n v="0.1045"/>
    <n v="0"/>
    <n v="3"/>
    <n v="3"/>
    <m/>
  </r>
  <r>
    <n v="691"/>
    <x v="31"/>
    <n v="1"/>
    <n v="2011"/>
    <x v="1"/>
    <n v="0"/>
    <x v="0"/>
    <x v="3"/>
    <x v="1"/>
    <n v="0.16"/>
    <n v="0.2273"/>
    <n v="0.69"/>
    <n v="0"/>
    <n v="0"/>
    <n v="2"/>
    <n v="2"/>
    <m/>
  </r>
  <r>
    <n v="692"/>
    <x v="31"/>
    <n v="1"/>
    <n v="2011"/>
    <x v="1"/>
    <n v="0"/>
    <x v="0"/>
    <x v="3"/>
    <x v="1"/>
    <n v="0.16"/>
    <n v="0.2273"/>
    <n v="0.69"/>
    <n v="0"/>
    <n v="0"/>
    <n v="2"/>
    <n v="2"/>
    <m/>
  </r>
  <r>
    <n v="693"/>
    <x v="31"/>
    <n v="1"/>
    <n v="2011"/>
    <x v="1"/>
    <n v="0"/>
    <x v="0"/>
    <x v="3"/>
    <x v="2"/>
    <n v="0.14000000000000001"/>
    <n v="0.21210000000000001"/>
    <n v="0.93"/>
    <n v="0"/>
    <n v="0"/>
    <n v="3"/>
    <n v="3"/>
    <m/>
  </r>
  <r>
    <n v="694"/>
    <x v="31"/>
    <n v="1"/>
    <n v="2011"/>
    <x v="1"/>
    <n v="0"/>
    <x v="0"/>
    <x v="3"/>
    <x v="2"/>
    <n v="0.14000000000000001"/>
    <n v="0.21210000000000001"/>
    <n v="0.93"/>
    <n v="0"/>
    <n v="0"/>
    <n v="22"/>
    <n v="22"/>
    <m/>
  </r>
  <r>
    <n v="695"/>
    <x v="31"/>
    <n v="1"/>
    <n v="2011"/>
    <x v="1"/>
    <n v="0"/>
    <x v="0"/>
    <x v="3"/>
    <x v="2"/>
    <n v="0.16"/>
    <n v="0.2273"/>
    <n v="0.93"/>
    <n v="0"/>
    <n v="0"/>
    <n v="52"/>
    <n v="52"/>
    <m/>
  </r>
  <r>
    <n v="696"/>
    <x v="31"/>
    <n v="1"/>
    <n v="2011"/>
    <x v="1"/>
    <n v="0"/>
    <x v="0"/>
    <x v="3"/>
    <x v="2"/>
    <n v="0.16"/>
    <n v="0.2273"/>
    <n v="0.93"/>
    <n v="0"/>
    <n v="3"/>
    <n v="132"/>
    <n v="135"/>
    <m/>
  </r>
  <r>
    <n v="697"/>
    <x v="31"/>
    <n v="1"/>
    <n v="2011"/>
    <x v="1"/>
    <n v="0"/>
    <x v="0"/>
    <x v="3"/>
    <x v="1"/>
    <n v="0.16"/>
    <n v="0.2273"/>
    <n v="0.93"/>
    <n v="0"/>
    <n v="2"/>
    <n v="114"/>
    <n v="116"/>
    <m/>
  </r>
  <r>
    <n v="698"/>
    <x v="31"/>
    <n v="1"/>
    <n v="2011"/>
    <x v="1"/>
    <n v="0"/>
    <x v="0"/>
    <x v="3"/>
    <x v="1"/>
    <n v="0.16"/>
    <n v="0.2273"/>
    <n v="0.93"/>
    <n v="0"/>
    <n v="0"/>
    <n v="47"/>
    <n v="47"/>
    <m/>
  </r>
  <r>
    <n v="699"/>
    <x v="31"/>
    <n v="1"/>
    <n v="2011"/>
    <x v="1"/>
    <n v="0"/>
    <x v="0"/>
    <x v="3"/>
    <x v="1"/>
    <n v="0.18"/>
    <n v="0.2424"/>
    <n v="0.86"/>
    <n v="0"/>
    <n v="2"/>
    <n v="49"/>
    <n v="51"/>
    <m/>
  </r>
  <r>
    <n v="700"/>
    <x v="31"/>
    <n v="1"/>
    <n v="2011"/>
    <x v="1"/>
    <n v="0"/>
    <x v="0"/>
    <x v="3"/>
    <x v="1"/>
    <n v="0.2"/>
    <n v="0.2576"/>
    <n v="0.86"/>
    <n v="0"/>
    <n v="2"/>
    <n v="53"/>
    <n v="55"/>
    <m/>
  </r>
  <r>
    <n v="701"/>
    <x v="31"/>
    <n v="1"/>
    <n v="2011"/>
    <x v="1"/>
    <n v="0"/>
    <x v="0"/>
    <x v="3"/>
    <x v="1"/>
    <n v="0.2"/>
    <n v="0.2576"/>
    <n v="0.86"/>
    <n v="0"/>
    <n v="3"/>
    <n v="49"/>
    <n v="52"/>
    <m/>
  </r>
  <r>
    <n v="702"/>
    <x v="31"/>
    <n v="1"/>
    <n v="2011"/>
    <x v="1"/>
    <n v="0"/>
    <x v="0"/>
    <x v="3"/>
    <x v="1"/>
    <n v="0.22"/>
    <n v="0.2576"/>
    <n v="0.8"/>
    <n v="8.9599999999999999E-2"/>
    <n v="5"/>
    <n v="49"/>
    <n v="54"/>
    <m/>
  </r>
  <r>
    <n v="703"/>
    <x v="31"/>
    <n v="1"/>
    <n v="2011"/>
    <x v="1"/>
    <n v="0"/>
    <x v="0"/>
    <x v="3"/>
    <x v="1"/>
    <n v="0.24"/>
    <n v="0.28789999999999999"/>
    <n v="0.75"/>
    <n v="0"/>
    <n v="7"/>
    <n v="45"/>
    <n v="52"/>
    <m/>
  </r>
  <r>
    <n v="704"/>
    <x v="31"/>
    <n v="1"/>
    <n v="2011"/>
    <x v="1"/>
    <n v="0"/>
    <x v="0"/>
    <x v="3"/>
    <x v="1"/>
    <n v="0.24"/>
    <n v="0.2424"/>
    <n v="0.75"/>
    <n v="0.1343"/>
    <n v="3"/>
    <n v="61"/>
    <n v="64"/>
    <m/>
  </r>
  <r>
    <n v="705"/>
    <x v="31"/>
    <n v="1"/>
    <n v="2011"/>
    <x v="1"/>
    <n v="0"/>
    <x v="0"/>
    <x v="3"/>
    <x v="1"/>
    <n v="0.24"/>
    <n v="0.28789999999999999"/>
    <n v="0.75"/>
    <n v="0"/>
    <n v="4"/>
    <n v="172"/>
    <n v="176"/>
    <m/>
  </r>
  <r>
    <n v="706"/>
    <x v="31"/>
    <n v="1"/>
    <n v="2011"/>
    <x v="1"/>
    <n v="0"/>
    <x v="0"/>
    <x v="3"/>
    <x v="1"/>
    <n v="0.24"/>
    <n v="0.2576"/>
    <n v="0.81"/>
    <n v="0.1045"/>
    <n v="3"/>
    <n v="165"/>
    <n v="168"/>
    <m/>
  </r>
  <r>
    <n v="707"/>
    <x v="31"/>
    <n v="1"/>
    <n v="2011"/>
    <x v="1"/>
    <n v="0"/>
    <x v="0"/>
    <x v="3"/>
    <x v="1"/>
    <n v="0.24"/>
    <n v="0.2424"/>
    <n v="0.81"/>
    <n v="0.1343"/>
    <n v="3"/>
    <n v="105"/>
    <n v="108"/>
    <m/>
  </r>
  <r>
    <n v="708"/>
    <x v="31"/>
    <n v="1"/>
    <n v="2011"/>
    <x v="1"/>
    <n v="0"/>
    <x v="0"/>
    <x v="3"/>
    <x v="1"/>
    <n v="0.22"/>
    <n v="0.2273"/>
    <n v="0.87"/>
    <n v="0.1343"/>
    <n v="5"/>
    <n v="69"/>
    <n v="74"/>
    <m/>
  </r>
  <r>
    <n v="709"/>
    <x v="31"/>
    <n v="1"/>
    <n v="2011"/>
    <x v="1"/>
    <n v="0"/>
    <x v="0"/>
    <x v="3"/>
    <x v="1"/>
    <n v="0.22"/>
    <n v="0.2273"/>
    <n v="0.87"/>
    <n v="0.1343"/>
    <n v="0"/>
    <n v="64"/>
    <n v="64"/>
    <m/>
  </r>
  <r>
    <n v="710"/>
    <x v="31"/>
    <n v="1"/>
    <n v="2011"/>
    <x v="1"/>
    <n v="0"/>
    <x v="0"/>
    <x v="3"/>
    <x v="1"/>
    <n v="0.22"/>
    <n v="0.2576"/>
    <n v="0.87"/>
    <n v="8.9599999999999999E-2"/>
    <n v="2"/>
    <n v="34"/>
    <n v="36"/>
    <m/>
  </r>
  <r>
    <n v="711"/>
    <x v="31"/>
    <n v="1"/>
    <n v="2011"/>
    <x v="1"/>
    <n v="0"/>
    <x v="0"/>
    <x v="3"/>
    <x v="2"/>
    <n v="0.2"/>
    <n v="0.19700000000000001"/>
    <n v="0.93"/>
    <n v="0.19400000000000001"/>
    <n v="1"/>
    <n v="15"/>
    <n v="16"/>
    <m/>
  </r>
  <r>
    <n v="712"/>
    <x v="32"/>
    <n v="1"/>
    <n v="2011"/>
    <x v="1"/>
    <n v="0"/>
    <x v="0"/>
    <x v="4"/>
    <x v="2"/>
    <n v="0.22"/>
    <n v="0.2424"/>
    <n v="0.93"/>
    <n v="0.1045"/>
    <n v="0"/>
    <n v="2"/>
    <n v="2"/>
    <m/>
  </r>
  <r>
    <n v="713"/>
    <x v="32"/>
    <n v="1"/>
    <n v="2011"/>
    <x v="1"/>
    <n v="0"/>
    <x v="0"/>
    <x v="4"/>
    <x v="2"/>
    <n v="0.22"/>
    <n v="0.2273"/>
    <n v="0.93"/>
    <n v="0.19400000000000001"/>
    <n v="0"/>
    <n v="3"/>
    <n v="3"/>
    <m/>
  </r>
  <r>
    <n v="714"/>
    <x v="32"/>
    <n v="1"/>
    <n v="2011"/>
    <x v="1"/>
    <n v="0"/>
    <x v="0"/>
    <x v="4"/>
    <x v="2"/>
    <n v="0.22"/>
    <n v="0.2273"/>
    <n v="0.93"/>
    <n v="0.1343"/>
    <n v="4"/>
    <n v="0"/>
    <n v="4"/>
    <m/>
  </r>
  <r>
    <n v="715"/>
    <x v="32"/>
    <n v="1"/>
    <n v="2011"/>
    <x v="1"/>
    <n v="0"/>
    <x v="0"/>
    <x v="4"/>
    <x v="2"/>
    <n v="0.22"/>
    <n v="0.2273"/>
    <n v="0.93"/>
    <n v="0.1343"/>
    <n v="0"/>
    <n v="1"/>
    <n v="1"/>
    <m/>
  </r>
  <r>
    <n v="716"/>
    <x v="32"/>
    <n v="1"/>
    <n v="2011"/>
    <x v="1"/>
    <n v="0"/>
    <x v="0"/>
    <x v="4"/>
    <x v="2"/>
    <n v="0.22"/>
    <n v="0.21210000000000001"/>
    <n v="0.93"/>
    <n v="0.28360000000000002"/>
    <n v="0"/>
    <n v="1"/>
    <n v="1"/>
    <m/>
  </r>
  <r>
    <n v="717"/>
    <x v="32"/>
    <n v="1"/>
    <n v="2011"/>
    <x v="1"/>
    <n v="0"/>
    <x v="0"/>
    <x v="4"/>
    <x v="2"/>
    <n v="0.22"/>
    <n v="0.2424"/>
    <n v="0.93"/>
    <n v="0.1045"/>
    <n v="0"/>
    <n v="3"/>
    <n v="3"/>
    <m/>
  </r>
  <r>
    <n v="718"/>
    <x v="32"/>
    <n v="1"/>
    <n v="2011"/>
    <x v="1"/>
    <n v="0"/>
    <x v="0"/>
    <x v="4"/>
    <x v="2"/>
    <n v="0.22"/>
    <n v="0.2424"/>
    <n v="0.93"/>
    <n v="0.1045"/>
    <n v="1"/>
    <n v="17"/>
    <n v="18"/>
    <m/>
  </r>
  <r>
    <n v="719"/>
    <x v="32"/>
    <n v="1"/>
    <n v="2011"/>
    <x v="1"/>
    <n v="0"/>
    <x v="0"/>
    <x v="4"/>
    <x v="2"/>
    <n v="0.22"/>
    <n v="0.21210000000000001"/>
    <n v="0.93"/>
    <n v="0.22389999999999999"/>
    <n v="1"/>
    <n v="48"/>
    <n v="49"/>
    <m/>
  </r>
  <r>
    <n v="720"/>
    <x v="32"/>
    <n v="1"/>
    <n v="2011"/>
    <x v="1"/>
    <n v="0"/>
    <x v="0"/>
    <x v="4"/>
    <x v="2"/>
    <n v="0.22"/>
    <n v="0.21210000000000001"/>
    <n v="0.93"/>
    <n v="0.22389999999999999"/>
    <n v="1"/>
    <n v="154"/>
    <n v="155"/>
    <m/>
  </r>
  <r>
    <n v="721"/>
    <x v="32"/>
    <n v="1"/>
    <n v="2011"/>
    <x v="1"/>
    <n v="0"/>
    <x v="0"/>
    <x v="4"/>
    <x v="1"/>
    <n v="0.24"/>
    <n v="0.2576"/>
    <n v="0.93"/>
    <n v="8.9599999999999999E-2"/>
    <n v="4"/>
    <n v="119"/>
    <n v="123"/>
    <m/>
  </r>
  <r>
    <n v="722"/>
    <x v="32"/>
    <n v="1"/>
    <n v="2011"/>
    <x v="1"/>
    <n v="0"/>
    <x v="0"/>
    <x v="4"/>
    <x v="1"/>
    <n v="0.22"/>
    <n v="0.2727"/>
    <n v="1"/>
    <n v="0"/>
    <n v="2"/>
    <n v="59"/>
    <n v="61"/>
    <m/>
  </r>
  <r>
    <n v="723"/>
    <x v="32"/>
    <n v="1"/>
    <n v="2011"/>
    <x v="1"/>
    <n v="0"/>
    <x v="0"/>
    <x v="4"/>
    <x v="1"/>
    <n v="0.24"/>
    <n v="0.2273"/>
    <n v="0.93"/>
    <n v="0.19400000000000001"/>
    <n v="5"/>
    <n v="47"/>
    <n v="52"/>
    <m/>
  </r>
  <r>
    <n v="724"/>
    <x v="32"/>
    <n v="1"/>
    <n v="2011"/>
    <x v="1"/>
    <n v="0"/>
    <x v="0"/>
    <x v="4"/>
    <x v="1"/>
    <n v="0.24"/>
    <n v="0.2273"/>
    <n v="0.93"/>
    <n v="0.22389999999999999"/>
    <n v="3"/>
    <n v="61"/>
    <n v="64"/>
    <m/>
  </r>
  <r>
    <n v="725"/>
    <x v="32"/>
    <n v="1"/>
    <n v="2011"/>
    <x v="1"/>
    <n v="0"/>
    <x v="0"/>
    <x v="4"/>
    <x v="0"/>
    <n v="0.34"/>
    <n v="0.33329999999999999"/>
    <n v="0.93"/>
    <n v="0.16420000000000001"/>
    <n v="1"/>
    <n v="74"/>
    <n v="75"/>
    <m/>
  </r>
  <r>
    <n v="726"/>
    <x v="32"/>
    <n v="1"/>
    <n v="2011"/>
    <x v="1"/>
    <n v="0"/>
    <x v="0"/>
    <x v="4"/>
    <x v="0"/>
    <n v="0.38"/>
    <n v="0.39389999999999997"/>
    <n v="0.82"/>
    <n v="0.3881"/>
    <n v="2"/>
    <n v="61"/>
    <n v="63"/>
    <m/>
  </r>
  <r>
    <n v="727"/>
    <x v="32"/>
    <n v="1"/>
    <n v="2011"/>
    <x v="1"/>
    <n v="0"/>
    <x v="0"/>
    <x v="4"/>
    <x v="0"/>
    <n v="0.38"/>
    <n v="0.39389999999999997"/>
    <n v="0.76"/>
    <n v="0.32840000000000003"/>
    <n v="10"/>
    <n v="66"/>
    <n v="76"/>
    <m/>
  </r>
  <r>
    <n v="728"/>
    <x v="32"/>
    <n v="1"/>
    <n v="2011"/>
    <x v="1"/>
    <n v="0"/>
    <x v="0"/>
    <x v="4"/>
    <x v="0"/>
    <n v="0.36"/>
    <n v="0.33329999999999999"/>
    <n v="0.71"/>
    <n v="0.29849999999999999"/>
    <n v="8"/>
    <n v="95"/>
    <n v="103"/>
    <m/>
  </r>
  <r>
    <n v="729"/>
    <x v="32"/>
    <n v="1"/>
    <n v="2011"/>
    <x v="1"/>
    <n v="0"/>
    <x v="0"/>
    <x v="4"/>
    <x v="0"/>
    <n v="0.36"/>
    <n v="0.31819999999999998"/>
    <n v="0.53"/>
    <n v="0.52239999999999998"/>
    <n v="7"/>
    <n v="183"/>
    <n v="190"/>
    <m/>
  </r>
  <r>
    <n v="730"/>
    <x v="32"/>
    <n v="1"/>
    <n v="2011"/>
    <x v="1"/>
    <n v="0"/>
    <x v="0"/>
    <x v="4"/>
    <x v="0"/>
    <n v="0.34"/>
    <n v="0.28789999999999999"/>
    <n v="0.42"/>
    <n v="0.55220000000000002"/>
    <n v="7"/>
    <n v="175"/>
    <n v="182"/>
    <m/>
  </r>
  <r>
    <n v="731"/>
    <x v="32"/>
    <n v="1"/>
    <n v="2011"/>
    <x v="1"/>
    <n v="0"/>
    <x v="0"/>
    <x v="4"/>
    <x v="0"/>
    <n v="0.28000000000000003"/>
    <n v="0.2424"/>
    <n v="0.45"/>
    <n v="0.49249999999999999"/>
    <n v="3"/>
    <n v="88"/>
    <n v="91"/>
    <m/>
  </r>
  <r>
    <n v="732"/>
    <x v="32"/>
    <n v="1"/>
    <n v="2011"/>
    <x v="1"/>
    <n v="0"/>
    <x v="0"/>
    <x v="4"/>
    <x v="0"/>
    <n v="0.24"/>
    <n v="0.19700000000000001"/>
    <n v="0.48"/>
    <n v="0.55220000000000002"/>
    <n v="4"/>
    <n v="71"/>
    <n v="75"/>
    <m/>
  </r>
  <r>
    <n v="733"/>
    <x v="32"/>
    <n v="1"/>
    <n v="2011"/>
    <x v="1"/>
    <n v="0"/>
    <x v="0"/>
    <x v="4"/>
    <x v="0"/>
    <n v="0.22"/>
    <n v="0.19700000000000001"/>
    <n v="0.47"/>
    <n v="0.32840000000000003"/>
    <n v="1"/>
    <n v="62"/>
    <n v="63"/>
    <m/>
  </r>
  <r>
    <n v="734"/>
    <x v="32"/>
    <n v="1"/>
    <n v="2011"/>
    <x v="1"/>
    <n v="0"/>
    <x v="0"/>
    <x v="4"/>
    <x v="0"/>
    <n v="0.22"/>
    <n v="0.21210000000000001"/>
    <n v="0.44"/>
    <n v="0.25369999999999998"/>
    <n v="5"/>
    <n v="35"/>
    <n v="40"/>
    <m/>
  </r>
  <r>
    <n v="735"/>
    <x v="32"/>
    <n v="1"/>
    <n v="2011"/>
    <x v="1"/>
    <n v="0"/>
    <x v="0"/>
    <x v="4"/>
    <x v="0"/>
    <n v="0.2"/>
    <n v="0.16669999999999999"/>
    <n v="0.44"/>
    <n v="0.44779999999999998"/>
    <n v="3"/>
    <n v="29"/>
    <n v="32"/>
    <m/>
  </r>
  <r>
    <n v="736"/>
    <x v="33"/>
    <n v="1"/>
    <n v="2011"/>
    <x v="1"/>
    <n v="0"/>
    <x v="0"/>
    <x v="5"/>
    <x v="0"/>
    <n v="0.2"/>
    <n v="0.16669999999999999"/>
    <n v="0.4"/>
    <n v="0.44779999999999998"/>
    <n v="1"/>
    <n v="11"/>
    <n v="12"/>
    <m/>
  </r>
  <r>
    <n v="737"/>
    <x v="33"/>
    <n v="1"/>
    <n v="2011"/>
    <x v="1"/>
    <n v="0"/>
    <x v="0"/>
    <x v="5"/>
    <x v="0"/>
    <n v="0.2"/>
    <n v="0.1515"/>
    <n v="0.44"/>
    <n v="0.52239999999999998"/>
    <n v="0"/>
    <n v="5"/>
    <n v="5"/>
    <m/>
  </r>
  <r>
    <n v="738"/>
    <x v="33"/>
    <n v="1"/>
    <n v="2011"/>
    <x v="1"/>
    <n v="0"/>
    <x v="0"/>
    <x v="5"/>
    <x v="0"/>
    <n v="0.18"/>
    <n v="0.16669999999999999"/>
    <n v="0.43"/>
    <n v="0.25369999999999998"/>
    <n v="0"/>
    <n v="2"/>
    <n v="2"/>
    <m/>
  </r>
  <r>
    <n v="739"/>
    <x v="33"/>
    <n v="1"/>
    <n v="2011"/>
    <x v="1"/>
    <n v="0"/>
    <x v="0"/>
    <x v="5"/>
    <x v="0"/>
    <n v="0.18"/>
    <n v="0.16669999999999999"/>
    <n v="0.43"/>
    <n v="0.25369999999999998"/>
    <n v="0"/>
    <n v="1"/>
    <n v="1"/>
    <m/>
  </r>
  <r>
    <n v="740"/>
    <x v="33"/>
    <n v="1"/>
    <n v="2011"/>
    <x v="1"/>
    <n v="0"/>
    <x v="0"/>
    <x v="5"/>
    <x v="0"/>
    <n v="0.16"/>
    <n v="0.13639999999999999"/>
    <n v="0.5"/>
    <n v="0.29849999999999999"/>
    <n v="0"/>
    <n v="2"/>
    <n v="2"/>
    <m/>
  </r>
  <r>
    <n v="741"/>
    <x v="33"/>
    <n v="1"/>
    <n v="2011"/>
    <x v="1"/>
    <n v="0"/>
    <x v="0"/>
    <x v="5"/>
    <x v="0"/>
    <n v="0.16"/>
    <n v="0.13639999999999999"/>
    <n v="0.43"/>
    <n v="0.35820000000000002"/>
    <n v="0"/>
    <n v="39"/>
    <n v="39"/>
    <m/>
  </r>
  <r>
    <n v="742"/>
    <x v="33"/>
    <n v="1"/>
    <n v="2011"/>
    <x v="1"/>
    <n v="0"/>
    <x v="0"/>
    <x v="5"/>
    <x v="0"/>
    <n v="0.14000000000000001"/>
    <n v="0.1212"/>
    <n v="0.5"/>
    <n v="0.32840000000000003"/>
    <n v="1"/>
    <n v="86"/>
    <n v="87"/>
    <m/>
  </r>
  <r>
    <n v="743"/>
    <x v="33"/>
    <n v="1"/>
    <n v="2011"/>
    <x v="1"/>
    <n v="0"/>
    <x v="0"/>
    <x v="5"/>
    <x v="0"/>
    <n v="0.14000000000000001"/>
    <n v="0.1212"/>
    <n v="0.5"/>
    <n v="0.35820000000000002"/>
    <n v="4"/>
    <n v="184"/>
    <n v="188"/>
    <m/>
  </r>
  <r>
    <n v="744"/>
    <x v="33"/>
    <n v="1"/>
    <n v="2011"/>
    <x v="1"/>
    <n v="0"/>
    <x v="0"/>
    <x v="5"/>
    <x v="0"/>
    <n v="0.16"/>
    <n v="0.13639999999999999"/>
    <n v="0.47"/>
    <n v="0.29849999999999999"/>
    <n v="6"/>
    <n v="127"/>
    <n v="133"/>
    <m/>
  </r>
  <r>
    <n v="745"/>
    <x v="33"/>
    <n v="1"/>
    <n v="2011"/>
    <x v="1"/>
    <n v="0"/>
    <x v="0"/>
    <x v="5"/>
    <x v="0"/>
    <n v="0.18"/>
    <n v="0.1515"/>
    <n v="0.43"/>
    <n v="0.32840000000000003"/>
    <n v="2"/>
    <n v="50"/>
    <n v="52"/>
    <m/>
  </r>
  <r>
    <n v="746"/>
    <x v="33"/>
    <n v="1"/>
    <n v="2011"/>
    <x v="1"/>
    <n v="0"/>
    <x v="0"/>
    <x v="5"/>
    <x v="0"/>
    <n v="0.18"/>
    <n v="0.13639999999999999"/>
    <n v="0.43"/>
    <n v="0.44779999999999998"/>
    <n v="9"/>
    <n v="55"/>
    <n v="64"/>
    <m/>
  </r>
  <r>
    <n v="747"/>
    <x v="33"/>
    <n v="1"/>
    <n v="2011"/>
    <x v="1"/>
    <n v="0"/>
    <x v="0"/>
    <x v="5"/>
    <x v="0"/>
    <n v="0.2"/>
    <n v="0.18179999999999999"/>
    <n v="0.4"/>
    <n v="0.35820000000000002"/>
    <n v="2"/>
    <n v="67"/>
    <n v="69"/>
    <m/>
  </r>
  <r>
    <n v="748"/>
    <x v="33"/>
    <n v="1"/>
    <n v="2011"/>
    <x v="1"/>
    <n v="0"/>
    <x v="0"/>
    <x v="5"/>
    <x v="0"/>
    <n v="0.2"/>
    <n v="0.16669999999999999"/>
    <n v="0.4"/>
    <n v="0.41789999999999999"/>
    <n v="4"/>
    <n v="47"/>
    <n v="51"/>
    <m/>
  </r>
  <r>
    <n v="749"/>
    <x v="33"/>
    <n v="1"/>
    <n v="2011"/>
    <x v="1"/>
    <n v="0"/>
    <x v="0"/>
    <x v="5"/>
    <x v="0"/>
    <n v="0.22"/>
    <n v="0.19700000000000001"/>
    <n v="0.37"/>
    <n v="0.3881"/>
    <n v="4"/>
    <n v="43"/>
    <n v="47"/>
    <m/>
  </r>
  <r>
    <n v="750"/>
    <x v="33"/>
    <n v="1"/>
    <n v="2011"/>
    <x v="1"/>
    <n v="0"/>
    <x v="0"/>
    <x v="5"/>
    <x v="0"/>
    <n v="0.22"/>
    <n v="0.19700000000000001"/>
    <n v="0.37"/>
    <n v="0.32840000000000003"/>
    <n v="4"/>
    <n v="56"/>
    <n v="60"/>
    <m/>
  </r>
  <r>
    <n v="751"/>
    <x v="33"/>
    <n v="1"/>
    <n v="2011"/>
    <x v="1"/>
    <n v="0"/>
    <x v="0"/>
    <x v="5"/>
    <x v="0"/>
    <n v="0.22"/>
    <n v="0.21210000000000001"/>
    <n v="0.37"/>
    <n v="0.25369999999999998"/>
    <n v="5"/>
    <n v="73"/>
    <n v="78"/>
    <m/>
  </r>
  <r>
    <n v="752"/>
    <x v="33"/>
    <n v="1"/>
    <n v="2011"/>
    <x v="1"/>
    <n v="0"/>
    <x v="0"/>
    <x v="5"/>
    <x v="0"/>
    <n v="0.2"/>
    <n v="0.19700000000000001"/>
    <n v="0.4"/>
    <n v="0.19400000000000001"/>
    <n v="5"/>
    <n v="170"/>
    <n v="175"/>
    <m/>
  </r>
  <r>
    <n v="753"/>
    <x v="33"/>
    <n v="1"/>
    <n v="2011"/>
    <x v="1"/>
    <n v="0"/>
    <x v="0"/>
    <x v="5"/>
    <x v="0"/>
    <n v="0.2"/>
    <n v="0.21210000000000001"/>
    <n v="0.4"/>
    <n v="0.16420000000000001"/>
    <n v="2"/>
    <n v="145"/>
    <n v="147"/>
    <m/>
  </r>
  <r>
    <n v="754"/>
    <x v="33"/>
    <n v="1"/>
    <n v="2011"/>
    <x v="1"/>
    <n v="0"/>
    <x v="0"/>
    <x v="5"/>
    <x v="0"/>
    <n v="0.2"/>
    <n v="0.2576"/>
    <n v="0.4"/>
    <n v="0"/>
    <n v="4"/>
    <n v="92"/>
    <n v="96"/>
    <m/>
  </r>
  <r>
    <n v="755"/>
    <x v="33"/>
    <n v="1"/>
    <n v="2011"/>
    <x v="1"/>
    <n v="0"/>
    <x v="0"/>
    <x v="5"/>
    <x v="0"/>
    <n v="0.2"/>
    <n v="0.2273"/>
    <n v="0.47"/>
    <n v="8.9599999999999999E-2"/>
    <n v="1"/>
    <n v="108"/>
    <n v="109"/>
    <m/>
  </r>
  <r>
    <n v="756"/>
    <x v="33"/>
    <n v="1"/>
    <n v="2011"/>
    <x v="1"/>
    <n v="0"/>
    <x v="0"/>
    <x v="5"/>
    <x v="0"/>
    <n v="0.18"/>
    <n v="0.21210000000000001"/>
    <n v="0.55000000000000004"/>
    <n v="0.1045"/>
    <n v="1"/>
    <n v="53"/>
    <n v="54"/>
    <m/>
  </r>
  <r>
    <n v="757"/>
    <x v="33"/>
    <n v="1"/>
    <n v="2011"/>
    <x v="1"/>
    <n v="0"/>
    <x v="0"/>
    <x v="5"/>
    <x v="0"/>
    <n v="0.18"/>
    <n v="0.21210000000000001"/>
    <n v="0.51"/>
    <n v="8.9599999999999999E-2"/>
    <n v="2"/>
    <n v="39"/>
    <n v="41"/>
    <m/>
  </r>
  <r>
    <n v="758"/>
    <x v="33"/>
    <n v="1"/>
    <n v="2011"/>
    <x v="1"/>
    <n v="0"/>
    <x v="0"/>
    <x v="5"/>
    <x v="0"/>
    <n v="0.2"/>
    <n v="0.2273"/>
    <n v="0.47"/>
    <n v="0.1045"/>
    <n v="4"/>
    <n v="34"/>
    <n v="38"/>
    <m/>
  </r>
  <r>
    <n v="759"/>
    <x v="34"/>
    <n v="1"/>
    <n v="2011"/>
    <x v="1"/>
    <n v="0"/>
    <x v="1"/>
    <x v="6"/>
    <x v="1"/>
    <n v="0.2"/>
    <n v="0.2576"/>
    <n v="0.44"/>
    <n v="0"/>
    <n v="3"/>
    <n v="10"/>
    <n v="13"/>
    <m/>
  </r>
  <r>
    <n v="760"/>
    <x v="34"/>
    <n v="1"/>
    <n v="2011"/>
    <x v="1"/>
    <n v="0"/>
    <x v="1"/>
    <x v="6"/>
    <x v="1"/>
    <n v="0.16"/>
    <n v="0.2273"/>
    <n v="0.59"/>
    <n v="0"/>
    <n v="0"/>
    <n v="7"/>
    <n v="7"/>
    <m/>
  </r>
  <r>
    <n v="761"/>
    <x v="34"/>
    <n v="1"/>
    <n v="2011"/>
    <x v="1"/>
    <n v="0"/>
    <x v="1"/>
    <x v="6"/>
    <x v="1"/>
    <n v="0.14000000000000001"/>
    <n v="0.16669999999999999"/>
    <n v="0.63"/>
    <n v="0.1045"/>
    <n v="0"/>
    <n v="1"/>
    <n v="1"/>
    <m/>
  </r>
  <r>
    <n v="762"/>
    <x v="34"/>
    <n v="1"/>
    <n v="2011"/>
    <x v="1"/>
    <n v="0"/>
    <x v="1"/>
    <x v="6"/>
    <x v="1"/>
    <n v="0.14000000000000001"/>
    <n v="0.16669999999999999"/>
    <n v="0.63"/>
    <n v="0.1045"/>
    <n v="0"/>
    <n v="1"/>
    <n v="1"/>
    <m/>
  </r>
  <r>
    <n v="763"/>
    <x v="34"/>
    <n v="1"/>
    <n v="2011"/>
    <x v="1"/>
    <n v="0"/>
    <x v="1"/>
    <x v="6"/>
    <x v="1"/>
    <n v="0.14000000000000001"/>
    <n v="0.1515"/>
    <n v="0.63"/>
    <n v="0.1343"/>
    <n v="0"/>
    <n v="7"/>
    <n v="7"/>
    <m/>
  </r>
  <r>
    <n v="764"/>
    <x v="34"/>
    <n v="1"/>
    <n v="2011"/>
    <x v="1"/>
    <n v="0"/>
    <x v="1"/>
    <x v="6"/>
    <x v="1"/>
    <n v="0.16"/>
    <n v="0.2273"/>
    <n v="0.55000000000000004"/>
    <n v="0"/>
    <n v="2"/>
    <n v="26"/>
    <n v="28"/>
    <m/>
  </r>
  <r>
    <n v="765"/>
    <x v="34"/>
    <n v="1"/>
    <n v="2011"/>
    <x v="1"/>
    <n v="0"/>
    <x v="1"/>
    <x v="6"/>
    <x v="0"/>
    <n v="0.14000000000000001"/>
    <n v="0.21210000000000001"/>
    <n v="0.59"/>
    <n v="0"/>
    <n v="0"/>
    <n v="87"/>
    <n v="87"/>
    <m/>
  </r>
  <r>
    <n v="766"/>
    <x v="34"/>
    <n v="1"/>
    <n v="2011"/>
    <x v="1"/>
    <n v="0"/>
    <x v="1"/>
    <x v="6"/>
    <x v="0"/>
    <n v="0.14000000000000001"/>
    <n v="0.1515"/>
    <n v="0.74"/>
    <n v="0.1343"/>
    <n v="3"/>
    <n v="217"/>
    <n v="220"/>
    <m/>
  </r>
  <r>
    <n v="767"/>
    <x v="34"/>
    <n v="1"/>
    <n v="2011"/>
    <x v="1"/>
    <n v="0"/>
    <x v="1"/>
    <x v="6"/>
    <x v="1"/>
    <n v="0.16"/>
    <n v="0.18179999999999999"/>
    <n v="0.8"/>
    <n v="0.1343"/>
    <n v="3"/>
    <n v="124"/>
    <n v="127"/>
    <m/>
  </r>
  <r>
    <n v="768"/>
    <x v="34"/>
    <n v="1"/>
    <n v="2011"/>
    <x v="1"/>
    <n v="0"/>
    <x v="1"/>
    <x v="6"/>
    <x v="1"/>
    <n v="0.2"/>
    <n v="0.21210000000000001"/>
    <n v="0.51"/>
    <n v="0.1343"/>
    <n v="5"/>
    <n v="46"/>
    <n v="51"/>
    <m/>
  </r>
  <r>
    <n v="769"/>
    <x v="34"/>
    <n v="1"/>
    <n v="2011"/>
    <x v="1"/>
    <n v="0"/>
    <x v="1"/>
    <x v="6"/>
    <x v="0"/>
    <n v="0.22"/>
    <n v="0.2273"/>
    <n v="0.51"/>
    <n v="0.16420000000000001"/>
    <n v="3"/>
    <n v="61"/>
    <n v="64"/>
    <m/>
  </r>
  <r>
    <n v="770"/>
    <x v="34"/>
    <n v="1"/>
    <n v="2011"/>
    <x v="1"/>
    <n v="0"/>
    <x v="1"/>
    <x v="6"/>
    <x v="1"/>
    <n v="0.24"/>
    <n v="0.2424"/>
    <n v="0.48"/>
    <n v="0.16420000000000001"/>
    <n v="8"/>
    <n v="78"/>
    <n v="86"/>
    <m/>
  </r>
  <r>
    <n v="771"/>
    <x v="34"/>
    <n v="1"/>
    <n v="2011"/>
    <x v="1"/>
    <n v="0"/>
    <x v="1"/>
    <x v="6"/>
    <x v="1"/>
    <n v="0.26"/>
    <n v="0.2576"/>
    <n v="0.5"/>
    <n v="0.22389999999999999"/>
    <n v="9"/>
    <n v="73"/>
    <n v="82"/>
    <m/>
  </r>
  <r>
    <n v="772"/>
    <x v="34"/>
    <n v="1"/>
    <n v="2011"/>
    <x v="1"/>
    <n v="0"/>
    <x v="1"/>
    <x v="6"/>
    <x v="1"/>
    <n v="0.28000000000000003"/>
    <n v="0.2727"/>
    <n v="0.45"/>
    <n v="0.16420000000000001"/>
    <n v="15"/>
    <n v="76"/>
    <n v="91"/>
    <m/>
  </r>
  <r>
    <n v="773"/>
    <x v="34"/>
    <n v="1"/>
    <n v="2011"/>
    <x v="1"/>
    <n v="0"/>
    <x v="1"/>
    <x v="6"/>
    <x v="1"/>
    <n v="0.28000000000000003"/>
    <n v="0.2727"/>
    <n v="0.48"/>
    <n v="0.25369999999999998"/>
    <n v="9"/>
    <n v="81"/>
    <n v="90"/>
    <m/>
  </r>
  <r>
    <n v="774"/>
    <x v="34"/>
    <n v="1"/>
    <n v="2011"/>
    <x v="1"/>
    <n v="0"/>
    <x v="1"/>
    <x v="6"/>
    <x v="1"/>
    <n v="0.3"/>
    <n v="0.28789999999999999"/>
    <n v="0.42"/>
    <n v="0.22389999999999999"/>
    <n v="8"/>
    <n v="91"/>
    <n v="99"/>
    <m/>
  </r>
  <r>
    <n v="775"/>
    <x v="34"/>
    <n v="1"/>
    <n v="2011"/>
    <x v="1"/>
    <n v="0"/>
    <x v="1"/>
    <x v="6"/>
    <x v="1"/>
    <n v="0.26"/>
    <n v="0.2727"/>
    <n v="0.56000000000000005"/>
    <n v="0.1343"/>
    <n v="10"/>
    <n v="195"/>
    <n v="205"/>
    <m/>
  </r>
  <r>
    <n v="776"/>
    <x v="34"/>
    <n v="1"/>
    <n v="2011"/>
    <x v="1"/>
    <n v="0"/>
    <x v="1"/>
    <x v="6"/>
    <x v="1"/>
    <n v="0.24"/>
    <n v="0.2576"/>
    <n v="0.6"/>
    <n v="0.1045"/>
    <n v="3"/>
    <n v="152"/>
    <n v="155"/>
    <m/>
  </r>
  <r>
    <n v="777"/>
    <x v="34"/>
    <n v="1"/>
    <n v="2011"/>
    <x v="1"/>
    <n v="0"/>
    <x v="1"/>
    <x v="6"/>
    <x v="1"/>
    <n v="0.24"/>
    <n v="0.2424"/>
    <n v="0.65"/>
    <n v="0.1343"/>
    <n v="1"/>
    <n v="102"/>
    <n v="103"/>
    <m/>
  </r>
  <r>
    <n v="778"/>
    <x v="34"/>
    <n v="1"/>
    <n v="2011"/>
    <x v="1"/>
    <n v="0"/>
    <x v="1"/>
    <x v="6"/>
    <x v="1"/>
    <n v="0.24"/>
    <n v="0.2424"/>
    <n v="0.65"/>
    <n v="0.16420000000000001"/>
    <n v="2"/>
    <n v="69"/>
    <n v="71"/>
    <m/>
  </r>
  <r>
    <n v="779"/>
    <x v="34"/>
    <n v="1"/>
    <n v="2011"/>
    <x v="1"/>
    <n v="0"/>
    <x v="1"/>
    <x v="6"/>
    <x v="1"/>
    <n v="0.24"/>
    <n v="0.2424"/>
    <n v="0.7"/>
    <n v="0.16420000000000001"/>
    <n v="2"/>
    <n v="41"/>
    <n v="43"/>
    <m/>
  </r>
  <r>
    <n v="780"/>
    <x v="34"/>
    <n v="1"/>
    <n v="2011"/>
    <x v="1"/>
    <n v="0"/>
    <x v="1"/>
    <x v="6"/>
    <x v="1"/>
    <n v="0.24"/>
    <n v="0.2424"/>
    <n v="0.65"/>
    <n v="0.16420000000000001"/>
    <n v="1"/>
    <n v="45"/>
    <n v="46"/>
    <m/>
  </r>
  <r>
    <n v="781"/>
    <x v="34"/>
    <n v="1"/>
    <n v="2011"/>
    <x v="1"/>
    <n v="0"/>
    <x v="1"/>
    <x v="6"/>
    <x v="1"/>
    <n v="0.24"/>
    <n v="0.2424"/>
    <n v="0.7"/>
    <n v="0.1343"/>
    <n v="1"/>
    <n v="30"/>
    <n v="31"/>
    <m/>
  </r>
  <r>
    <n v="782"/>
    <x v="35"/>
    <n v="1"/>
    <n v="2011"/>
    <x v="1"/>
    <n v="0"/>
    <x v="0"/>
    <x v="0"/>
    <x v="1"/>
    <n v="0.24"/>
    <n v="0.2424"/>
    <n v="0.7"/>
    <n v="0.16420000000000001"/>
    <n v="3"/>
    <n v="36"/>
    <n v="39"/>
    <m/>
  </r>
  <r>
    <n v="783"/>
    <x v="35"/>
    <n v="1"/>
    <n v="2011"/>
    <x v="1"/>
    <n v="0"/>
    <x v="0"/>
    <x v="0"/>
    <x v="1"/>
    <n v="0.24"/>
    <n v="0.2424"/>
    <n v="0.65"/>
    <n v="0.16420000000000001"/>
    <n v="1"/>
    <n v="17"/>
    <n v="18"/>
    <m/>
  </r>
  <r>
    <n v="784"/>
    <x v="35"/>
    <n v="1"/>
    <n v="2011"/>
    <x v="1"/>
    <n v="0"/>
    <x v="0"/>
    <x v="0"/>
    <x v="1"/>
    <n v="0.24"/>
    <n v="0.2424"/>
    <n v="0.75"/>
    <n v="0.16420000000000001"/>
    <n v="5"/>
    <n v="12"/>
    <n v="17"/>
    <m/>
  </r>
  <r>
    <n v="785"/>
    <x v="35"/>
    <n v="1"/>
    <n v="2011"/>
    <x v="1"/>
    <n v="0"/>
    <x v="0"/>
    <x v="0"/>
    <x v="1"/>
    <n v="0.24"/>
    <n v="0.2424"/>
    <n v="0.75"/>
    <n v="0.16420000000000001"/>
    <n v="1"/>
    <n v="10"/>
    <n v="11"/>
    <m/>
  </r>
  <r>
    <n v="786"/>
    <x v="35"/>
    <n v="1"/>
    <n v="2011"/>
    <x v="1"/>
    <n v="0"/>
    <x v="0"/>
    <x v="0"/>
    <x v="2"/>
    <n v="0.22"/>
    <n v="0.2273"/>
    <n v="0.93"/>
    <n v="0.1343"/>
    <n v="0"/>
    <n v="8"/>
    <n v="8"/>
    <m/>
  </r>
  <r>
    <n v="787"/>
    <x v="35"/>
    <n v="1"/>
    <n v="2011"/>
    <x v="1"/>
    <n v="0"/>
    <x v="0"/>
    <x v="0"/>
    <x v="2"/>
    <n v="0.2"/>
    <n v="0.2273"/>
    <n v="1"/>
    <n v="8.9599999999999999E-2"/>
    <n v="0"/>
    <n v="9"/>
    <n v="9"/>
    <m/>
  </r>
  <r>
    <n v="788"/>
    <x v="35"/>
    <n v="1"/>
    <n v="2011"/>
    <x v="1"/>
    <n v="0"/>
    <x v="0"/>
    <x v="0"/>
    <x v="2"/>
    <n v="0.2"/>
    <n v="0.2576"/>
    <n v="1"/>
    <n v="0"/>
    <n v="0"/>
    <n v="4"/>
    <n v="4"/>
    <m/>
  </r>
  <r>
    <n v="789"/>
    <x v="35"/>
    <n v="1"/>
    <n v="2011"/>
    <x v="1"/>
    <n v="0"/>
    <x v="0"/>
    <x v="0"/>
    <x v="2"/>
    <n v="0.22"/>
    <n v="0.2576"/>
    <n v="0.93"/>
    <n v="8.9599999999999999E-2"/>
    <n v="0"/>
    <n v="4"/>
    <n v="4"/>
    <m/>
  </r>
  <r>
    <n v="790"/>
    <x v="35"/>
    <n v="1"/>
    <n v="2011"/>
    <x v="1"/>
    <n v="0"/>
    <x v="0"/>
    <x v="0"/>
    <x v="2"/>
    <n v="0.2"/>
    <n v="0.2273"/>
    <n v="1"/>
    <n v="8.9599999999999999E-2"/>
    <n v="0"/>
    <n v="10"/>
    <n v="10"/>
    <m/>
  </r>
  <r>
    <n v="791"/>
    <x v="35"/>
    <n v="1"/>
    <n v="2011"/>
    <x v="1"/>
    <n v="0"/>
    <x v="0"/>
    <x v="0"/>
    <x v="2"/>
    <n v="0.2"/>
    <n v="0.2273"/>
    <n v="1"/>
    <n v="8.9599999999999999E-2"/>
    <n v="3"/>
    <n v="17"/>
    <n v="20"/>
    <m/>
  </r>
  <r>
    <n v="792"/>
    <x v="35"/>
    <n v="1"/>
    <n v="2011"/>
    <x v="1"/>
    <n v="0"/>
    <x v="0"/>
    <x v="0"/>
    <x v="2"/>
    <n v="0.2"/>
    <n v="0.21210000000000001"/>
    <n v="1"/>
    <n v="0.1343"/>
    <n v="3"/>
    <n v="31"/>
    <n v="34"/>
    <m/>
  </r>
  <r>
    <n v="793"/>
    <x v="35"/>
    <n v="1"/>
    <n v="2011"/>
    <x v="1"/>
    <n v="0"/>
    <x v="0"/>
    <x v="0"/>
    <x v="2"/>
    <n v="0.22"/>
    <n v="0.2273"/>
    <n v="1"/>
    <n v="0.1343"/>
    <n v="1"/>
    <n v="46"/>
    <n v="47"/>
    <m/>
  </r>
  <r>
    <n v="794"/>
    <x v="35"/>
    <n v="1"/>
    <n v="2011"/>
    <x v="1"/>
    <n v="0"/>
    <x v="0"/>
    <x v="0"/>
    <x v="2"/>
    <n v="0.22"/>
    <n v="0.2273"/>
    <n v="1"/>
    <n v="0.16420000000000001"/>
    <n v="10"/>
    <n v="42"/>
    <n v="52"/>
    <m/>
  </r>
  <r>
    <n v="795"/>
    <x v="35"/>
    <n v="1"/>
    <n v="2011"/>
    <x v="1"/>
    <n v="0"/>
    <x v="0"/>
    <x v="0"/>
    <x v="2"/>
    <n v="0.22"/>
    <n v="0.2273"/>
    <n v="1"/>
    <n v="0.16420000000000001"/>
    <n v="10"/>
    <n v="62"/>
    <n v="72"/>
    <m/>
  </r>
  <r>
    <n v="796"/>
    <x v="35"/>
    <n v="1"/>
    <n v="2011"/>
    <x v="1"/>
    <n v="0"/>
    <x v="0"/>
    <x v="0"/>
    <x v="2"/>
    <n v="0.22"/>
    <n v="0.2727"/>
    <n v="1"/>
    <n v="0"/>
    <n v="5"/>
    <n v="50"/>
    <n v="55"/>
    <m/>
  </r>
  <r>
    <n v="797"/>
    <x v="35"/>
    <n v="1"/>
    <n v="2011"/>
    <x v="1"/>
    <n v="0"/>
    <x v="0"/>
    <x v="0"/>
    <x v="2"/>
    <n v="0.22"/>
    <n v="0.2727"/>
    <n v="1"/>
    <n v="0"/>
    <n v="11"/>
    <n v="49"/>
    <n v="60"/>
    <m/>
  </r>
  <r>
    <n v="798"/>
    <x v="35"/>
    <n v="1"/>
    <n v="2011"/>
    <x v="1"/>
    <n v="0"/>
    <x v="0"/>
    <x v="0"/>
    <x v="2"/>
    <n v="0.22"/>
    <n v="0.2273"/>
    <n v="1"/>
    <n v="0.1343"/>
    <n v="8"/>
    <n v="63"/>
    <n v="71"/>
    <m/>
  </r>
  <r>
    <n v="799"/>
    <x v="35"/>
    <n v="1"/>
    <n v="2011"/>
    <x v="1"/>
    <n v="0"/>
    <x v="0"/>
    <x v="0"/>
    <x v="1"/>
    <n v="0.24"/>
    <n v="0.21210000000000001"/>
    <n v="1"/>
    <n v="0.28360000000000002"/>
    <n v="14"/>
    <n v="64"/>
    <n v="78"/>
    <m/>
  </r>
  <r>
    <n v="800"/>
    <x v="35"/>
    <n v="1"/>
    <n v="2011"/>
    <x v="1"/>
    <n v="0"/>
    <x v="0"/>
    <x v="0"/>
    <x v="1"/>
    <n v="0.28000000000000003"/>
    <n v="0.2424"/>
    <n v="0.93"/>
    <n v="0.44779999999999998"/>
    <n v="2"/>
    <n v="81"/>
    <n v="83"/>
    <m/>
  </r>
  <r>
    <n v="801"/>
    <x v="35"/>
    <n v="1"/>
    <n v="2011"/>
    <x v="1"/>
    <n v="0"/>
    <x v="0"/>
    <x v="0"/>
    <x v="1"/>
    <n v="0.28000000000000003"/>
    <n v="0.2424"/>
    <n v="0.93"/>
    <n v="0.44779999999999998"/>
    <n v="6"/>
    <n v="78"/>
    <n v="84"/>
    <m/>
  </r>
  <r>
    <n v="802"/>
    <x v="35"/>
    <n v="1"/>
    <n v="2011"/>
    <x v="1"/>
    <n v="0"/>
    <x v="0"/>
    <x v="0"/>
    <x v="0"/>
    <n v="0.3"/>
    <n v="0.28789999999999999"/>
    <n v="0.87"/>
    <n v="0.25369999999999998"/>
    <n v="5"/>
    <n v="64"/>
    <n v="69"/>
    <m/>
  </r>
  <r>
    <n v="803"/>
    <x v="35"/>
    <n v="1"/>
    <n v="2011"/>
    <x v="1"/>
    <n v="0"/>
    <x v="0"/>
    <x v="0"/>
    <x v="0"/>
    <n v="0.26"/>
    <n v="0.2576"/>
    <n v="1"/>
    <n v="0.19400000000000001"/>
    <n v="3"/>
    <n v="53"/>
    <n v="56"/>
    <m/>
  </r>
  <r>
    <n v="804"/>
    <x v="35"/>
    <n v="1"/>
    <n v="2011"/>
    <x v="1"/>
    <n v="0"/>
    <x v="0"/>
    <x v="0"/>
    <x v="0"/>
    <n v="0.26"/>
    <n v="0.2727"/>
    <n v="0.93"/>
    <n v="0.1343"/>
    <n v="2"/>
    <n v="43"/>
    <n v="45"/>
    <m/>
  </r>
  <r>
    <n v="805"/>
    <x v="35"/>
    <n v="1"/>
    <n v="2011"/>
    <x v="1"/>
    <n v="0"/>
    <x v="0"/>
    <x v="0"/>
    <x v="0"/>
    <n v="0.26"/>
    <n v="0.2576"/>
    <n v="0.93"/>
    <n v="0.22389999999999999"/>
    <n v="7"/>
    <n v="52"/>
    <n v="59"/>
    <m/>
  </r>
  <r>
    <n v="806"/>
    <x v="36"/>
    <n v="1"/>
    <n v="2011"/>
    <x v="1"/>
    <n v="0"/>
    <x v="0"/>
    <x v="1"/>
    <x v="0"/>
    <n v="0.26"/>
    <n v="0.2576"/>
    <n v="0.7"/>
    <n v="0.19400000000000001"/>
    <n v="2"/>
    <n v="37"/>
    <n v="39"/>
    <m/>
  </r>
  <r>
    <n v="807"/>
    <x v="36"/>
    <n v="1"/>
    <n v="2011"/>
    <x v="1"/>
    <n v="0"/>
    <x v="0"/>
    <x v="1"/>
    <x v="0"/>
    <n v="0.26"/>
    <n v="0.2273"/>
    <n v="0.65"/>
    <n v="0.41789999999999999"/>
    <n v="4"/>
    <n v="40"/>
    <n v="44"/>
    <m/>
  </r>
  <r>
    <n v="808"/>
    <x v="36"/>
    <n v="1"/>
    <n v="2011"/>
    <x v="1"/>
    <n v="0"/>
    <x v="0"/>
    <x v="1"/>
    <x v="0"/>
    <n v="0.26"/>
    <n v="0.2273"/>
    <n v="0.6"/>
    <n v="0.32840000000000003"/>
    <n v="0"/>
    <n v="20"/>
    <n v="20"/>
    <m/>
  </r>
  <r>
    <n v="809"/>
    <x v="36"/>
    <n v="1"/>
    <n v="2011"/>
    <x v="1"/>
    <n v="0"/>
    <x v="0"/>
    <x v="1"/>
    <x v="0"/>
    <n v="0.26"/>
    <n v="0.28789999999999999"/>
    <n v="0.6"/>
    <n v="8.9599999999999999E-2"/>
    <n v="3"/>
    <n v="10"/>
    <n v="13"/>
    <m/>
  </r>
  <r>
    <n v="810"/>
    <x v="36"/>
    <n v="1"/>
    <n v="2011"/>
    <x v="1"/>
    <n v="0"/>
    <x v="0"/>
    <x v="1"/>
    <x v="0"/>
    <n v="0.26"/>
    <n v="0.2273"/>
    <n v="0.6"/>
    <n v="0.35820000000000002"/>
    <n v="0"/>
    <n v="2"/>
    <n v="2"/>
    <m/>
  </r>
  <r>
    <n v="811"/>
    <x v="36"/>
    <n v="1"/>
    <n v="2011"/>
    <x v="1"/>
    <n v="0"/>
    <x v="0"/>
    <x v="1"/>
    <x v="0"/>
    <n v="0.26"/>
    <n v="0.2576"/>
    <n v="0.6"/>
    <n v="0.22389999999999999"/>
    <n v="0"/>
    <n v="1"/>
    <n v="1"/>
    <m/>
  </r>
  <r>
    <n v="812"/>
    <x v="36"/>
    <n v="1"/>
    <n v="2011"/>
    <x v="1"/>
    <n v="0"/>
    <x v="0"/>
    <x v="1"/>
    <x v="0"/>
    <n v="0.26"/>
    <n v="0.2576"/>
    <n v="0.6"/>
    <n v="0.22389999999999999"/>
    <n v="0"/>
    <n v="1"/>
    <n v="1"/>
    <m/>
  </r>
  <r>
    <n v="813"/>
    <x v="36"/>
    <n v="1"/>
    <n v="2011"/>
    <x v="1"/>
    <n v="0"/>
    <x v="0"/>
    <x v="1"/>
    <x v="0"/>
    <n v="0.24"/>
    <n v="0.2424"/>
    <n v="0.65"/>
    <n v="0.16420000000000001"/>
    <n v="0"/>
    <n v="8"/>
    <n v="8"/>
    <m/>
  </r>
  <r>
    <n v="814"/>
    <x v="36"/>
    <n v="1"/>
    <n v="2011"/>
    <x v="1"/>
    <n v="0"/>
    <x v="0"/>
    <x v="1"/>
    <x v="0"/>
    <n v="0.24"/>
    <n v="0.2576"/>
    <n v="0.65"/>
    <n v="0.1045"/>
    <n v="2"/>
    <n v="21"/>
    <n v="23"/>
    <m/>
  </r>
  <r>
    <n v="815"/>
    <x v="36"/>
    <n v="1"/>
    <n v="2011"/>
    <x v="1"/>
    <n v="0"/>
    <x v="0"/>
    <x v="1"/>
    <x v="0"/>
    <n v="0.28000000000000003"/>
    <n v="0.28789999999999999"/>
    <n v="0.56000000000000005"/>
    <n v="0.1045"/>
    <n v="7"/>
    <n v="38"/>
    <n v="45"/>
    <m/>
  </r>
  <r>
    <n v="816"/>
    <x v="36"/>
    <n v="1"/>
    <n v="2011"/>
    <x v="1"/>
    <n v="0"/>
    <x v="0"/>
    <x v="1"/>
    <x v="0"/>
    <n v="0.3"/>
    <n v="0.28789999999999999"/>
    <n v="0.52"/>
    <n v="0.25369999999999998"/>
    <n v="15"/>
    <n v="74"/>
    <n v="89"/>
    <m/>
  </r>
  <r>
    <n v="817"/>
    <x v="36"/>
    <n v="1"/>
    <n v="2011"/>
    <x v="1"/>
    <n v="0"/>
    <x v="0"/>
    <x v="1"/>
    <x v="0"/>
    <n v="0.32"/>
    <n v="0.30299999999999999"/>
    <n v="0.49"/>
    <n v="0.25369999999999998"/>
    <n v="28"/>
    <n v="89"/>
    <n v="117"/>
    <m/>
  </r>
  <r>
    <n v="818"/>
    <x v="36"/>
    <n v="1"/>
    <n v="2011"/>
    <x v="1"/>
    <n v="0"/>
    <x v="0"/>
    <x v="1"/>
    <x v="0"/>
    <n v="0.34"/>
    <n v="0.33329999999999999"/>
    <n v="0.46"/>
    <n v="0"/>
    <n v="48"/>
    <n v="126"/>
    <n v="174"/>
    <m/>
  </r>
  <r>
    <n v="819"/>
    <x v="36"/>
    <n v="1"/>
    <n v="2011"/>
    <x v="1"/>
    <n v="0"/>
    <x v="0"/>
    <x v="1"/>
    <x v="0"/>
    <n v="0.34"/>
    <n v="0.36359999999999998"/>
    <n v="0.46"/>
    <n v="0"/>
    <n v="47"/>
    <n v="135"/>
    <n v="182"/>
    <m/>
  </r>
  <r>
    <n v="820"/>
    <x v="36"/>
    <n v="1"/>
    <n v="2011"/>
    <x v="1"/>
    <n v="0"/>
    <x v="0"/>
    <x v="1"/>
    <x v="0"/>
    <n v="0.34"/>
    <n v="0.34849999999999998"/>
    <n v="0.46"/>
    <n v="8.9599999999999999E-2"/>
    <n v="47"/>
    <n v="114"/>
    <n v="161"/>
    <m/>
  </r>
  <r>
    <n v="821"/>
    <x v="36"/>
    <n v="1"/>
    <n v="2011"/>
    <x v="1"/>
    <n v="0"/>
    <x v="0"/>
    <x v="1"/>
    <x v="0"/>
    <n v="0.34"/>
    <n v="0.34849999999999998"/>
    <n v="0.46"/>
    <n v="8.9599999999999999E-2"/>
    <n v="52"/>
    <n v="130"/>
    <n v="182"/>
    <m/>
  </r>
  <r>
    <n v="822"/>
    <x v="36"/>
    <n v="1"/>
    <n v="2011"/>
    <x v="1"/>
    <n v="0"/>
    <x v="0"/>
    <x v="1"/>
    <x v="0"/>
    <n v="0.34"/>
    <n v="0.34849999999999998"/>
    <n v="0.49"/>
    <n v="0.1045"/>
    <n v="42"/>
    <n v="115"/>
    <n v="157"/>
    <m/>
  </r>
  <r>
    <n v="823"/>
    <x v="36"/>
    <n v="1"/>
    <n v="2011"/>
    <x v="1"/>
    <n v="0"/>
    <x v="0"/>
    <x v="1"/>
    <x v="0"/>
    <n v="0.34"/>
    <n v="0.36359999999999998"/>
    <n v="0.46"/>
    <n v="0"/>
    <n v="24"/>
    <n v="97"/>
    <n v="121"/>
    <m/>
  </r>
  <r>
    <n v="824"/>
    <x v="36"/>
    <n v="1"/>
    <n v="2011"/>
    <x v="1"/>
    <n v="0"/>
    <x v="0"/>
    <x v="1"/>
    <x v="0"/>
    <n v="0.3"/>
    <n v="0.30299999999999999"/>
    <n v="0.56000000000000005"/>
    <n v="0.16420000000000001"/>
    <n v="13"/>
    <n v="65"/>
    <n v="78"/>
    <m/>
  </r>
  <r>
    <n v="825"/>
    <x v="36"/>
    <n v="1"/>
    <n v="2011"/>
    <x v="1"/>
    <n v="0"/>
    <x v="0"/>
    <x v="1"/>
    <x v="0"/>
    <n v="0.28000000000000003"/>
    <n v="0.28789999999999999"/>
    <n v="0.61"/>
    <n v="0.1343"/>
    <n v="1"/>
    <n v="20"/>
    <n v="21"/>
    <m/>
  </r>
  <r>
    <n v="826"/>
    <x v="36"/>
    <n v="1"/>
    <n v="2011"/>
    <x v="1"/>
    <n v="0"/>
    <x v="0"/>
    <x v="1"/>
    <x v="0"/>
    <n v="0.28000000000000003"/>
    <n v="0.28789999999999999"/>
    <n v="0.61"/>
    <n v="0.1045"/>
    <n v="5"/>
    <n v="21"/>
    <n v="26"/>
    <m/>
  </r>
  <r>
    <n v="827"/>
    <x v="36"/>
    <n v="1"/>
    <n v="2011"/>
    <x v="1"/>
    <n v="0"/>
    <x v="0"/>
    <x v="1"/>
    <x v="0"/>
    <n v="0.26"/>
    <n v="0.30299999999999999"/>
    <n v="0.6"/>
    <n v="0"/>
    <n v="5"/>
    <n v="22"/>
    <n v="27"/>
    <m/>
  </r>
  <r>
    <n v="828"/>
    <x v="36"/>
    <n v="1"/>
    <n v="2011"/>
    <x v="1"/>
    <n v="0"/>
    <x v="0"/>
    <x v="1"/>
    <x v="0"/>
    <n v="0.26"/>
    <n v="0.30299999999999999"/>
    <n v="0.6"/>
    <n v="0"/>
    <n v="5"/>
    <n v="57"/>
    <n v="62"/>
    <m/>
  </r>
  <r>
    <n v="829"/>
    <x v="36"/>
    <n v="1"/>
    <n v="2011"/>
    <x v="1"/>
    <n v="0"/>
    <x v="0"/>
    <x v="1"/>
    <x v="0"/>
    <n v="0.24"/>
    <n v="0.28789999999999999"/>
    <n v="0.65"/>
    <n v="0"/>
    <n v="4"/>
    <n v="26"/>
    <n v="30"/>
    <m/>
  </r>
  <r>
    <n v="830"/>
    <x v="37"/>
    <n v="1"/>
    <n v="2011"/>
    <x v="1"/>
    <n v="0"/>
    <x v="0"/>
    <x v="2"/>
    <x v="0"/>
    <n v="0.24"/>
    <n v="0.28789999999999999"/>
    <n v="0.65"/>
    <n v="0"/>
    <n v="1"/>
    <n v="14"/>
    <n v="15"/>
    <m/>
  </r>
  <r>
    <n v="831"/>
    <x v="37"/>
    <n v="1"/>
    <n v="2011"/>
    <x v="1"/>
    <n v="0"/>
    <x v="0"/>
    <x v="2"/>
    <x v="0"/>
    <n v="0.22"/>
    <n v="0.2727"/>
    <n v="0.75"/>
    <n v="0"/>
    <n v="1"/>
    <n v="4"/>
    <n v="5"/>
    <m/>
  </r>
  <r>
    <n v="832"/>
    <x v="37"/>
    <n v="1"/>
    <n v="2011"/>
    <x v="1"/>
    <n v="0"/>
    <x v="0"/>
    <x v="2"/>
    <x v="0"/>
    <n v="0.2"/>
    <n v="0.2576"/>
    <n v="0.8"/>
    <n v="0"/>
    <n v="0"/>
    <n v="3"/>
    <n v="3"/>
    <m/>
  </r>
  <r>
    <n v="833"/>
    <x v="37"/>
    <n v="1"/>
    <n v="2011"/>
    <x v="1"/>
    <n v="0"/>
    <x v="0"/>
    <x v="2"/>
    <x v="0"/>
    <n v="0.2"/>
    <n v="0.2576"/>
    <n v="0.86"/>
    <n v="0"/>
    <n v="0"/>
    <n v="1"/>
    <n v="1"/>
    <m/>
  </r>
  <r>
    <n v="834"/>
    <x v="37"/>
    <n v="1"/>
    <n v="2011"/>
    <x v="1"/>
    <n v="0"/>
    <x v="0"/>
    <x v="2"/>
    <x v="0"/>
    <n v="0.2"/>
    <n v="0.2576"/>
    <n v="0.86"/>
    <n v="0"/>
    <n v="1"/>
    <n v="1"/>
    <n v="2"/>
    <m/>
  </r>
  <r>
    <n v="835"/>
    <x v="37"/>
    <n v="1"/>
    <n v="2011"/>
    <x v="1"/>
    <n v="0"/>
    <x v="0"/>
    <x v="2"/>
    <x v="0"/>
    <n v="0.2"/>
    <n v="0.2576"/>
    <n v="0.86"/>
    <n v="0"/>
    <n v="1"/>
    <n v="9"/>
    <n v="10"/>
    <m/>
  </r>
  <r>
    <n v="836"/>
    <x v="37"/>
    <n v="1"/>
    <n v="2011"/>
    <x v="1"/>
    <n v="0"/>
    <x v="0"/>
    <x v="2"/>
    <x v="0"/>
    <n v="0.18"/>
    <n v="0.2424"/>
    <n v="0.93"/>
    <n v="0"/>
    <n v="1"/>
    <n v="29"/>
    <n v="30"/>
    <m/>
  </r>
  <r>
    <n v="837"/>
    <x v="37"/>
    <n v="1"/>
    <n v="2011"/>
    <x v="1"/>
    <n v="0"/>
    <x v="0"/>
    <x v="2"/>
    <x v="0"/>
    <n v="0.18"/>
    <n v="0.2424"/>
    <n v="0.86"/>
    <n v="0"/>
    <n v="6"/>
    <n v="89"/>
    <n v="95"/>
    <m/>
  </r>
  <r>
    <n v="838"/>
    <x v="37"/>
    <n v="1"/>
    <n v="2011"/>
    <x v="1"/>
    <n v="0"/>
    <x v="0"/>
    <x v="2"/>
    <x v="1"/>
    <n v="0.16"/>
    <n v="0.2273"/>
    <n v="1"/>
    <n v="0"/>
    <n v="7"/>
    <n v="223"/>
    <n v="230"/>
    <m/>
  </r>
  <r>
    <n v="839"/>
    <x v="37"/>
    <n v="1"/>
    <n v="2011"/>
    <x v="1"/>
    <n v="0"/>
    <x v="0"/>
    <x v="2"/>
    <x v="0"/>
    <n v="0.22"/>
    <n v="0.2727"/>
    <n v="0.8"/>
    <n v="0"/>
    <n v="3"/>
    <n v="115"/>
    <n v="118"/>
    <m/>
  </r>
  <r>
    <n v="840"/>
    <x v="37"/>
    <n v="1"/>
    <n v="2011"/>
    <x v="1"/>
    <n v="0"/>
    <x v="0"/>
    <x v="2"/>
    <x v="0"/>
    <n v="0.24"/>
    <n v="0.2576"/>
    <n v="0.75"/>
    <n v="0.1045"/>
    <n v="6"/>
    <n v="49"/>
    <n v="55"/>
    <m/>
  </r>
  <r>
    <n v="841"/>
    <x v="37"/>
    <n v="1"/>
    <n v="2011"/>
    <x v="1"/>
    <n v="0"/>
    <x v="0"/>
    <x v="2"/>
    <x v="0"/>
    <n v="0.3"/>
    <n v="0.31819999999999998"/>
    <n v="0.65"/>
    <n v="8.9599999999999999E-2"/>
    <n v="11"/>
    <n v="36"/>
    <n v="47"/>
    <m/>
  </r>
  <r>
    <n v="842"/>
    <x v="37"/>
    <n v="1"/>
    <n v="2011"/>
    <x v="1"/>
    <n v="0"/>
    <x v="0"/>
    <x v="2"/>
    <x v="1"/>
    <n v="0.32"/>
    <n v="0.34849999999999998"/>
    <n v="0.62"/>
    <n v="0"/>
    <n v="7"/>
    <n v="59"/>
    <n v="66"/>
    <m/>
  </r>
  <r>
    <n v="843"/>
    <x v="37"/>
    <n v="1"/>
    <n v="2011"/>
    <x v="1"/>
    <n v="0"/>
    <x v="0"/>
    <x v="2"/>
    <x v="1"/>
    <n v="0.36"/>
    <n v="0.36359999999999998"/>
    <n v="0.56999999999999995"/>
    <n v="8.9599999999999999E-2"/>
    <n v="10"/>
    <n v="54"/>
    <n v="64"/>
    <m/>
  </r>
  <r>
    <n v="844"/>
    <x v="37"/>
    <n v="1"/>
    <n v="2011"/>
    <x v="1"/>
    <n v="0"/>
    <x v="0"/>
    <x v="2"/>
    <x v="1"/>
    <n v="0.36"/>
    <n v="0.36359999999999998"/>
    <n v="0.56999999999999995"/>
    <n v="8.9599999999999999E-2"/>
    <n v="8"/>
    <n v="52"/>
    <n v="60"/>
    <m/>
  </r>
  <r>
    <n v="845"/>
    <x v="37"/>
    <n v="1"/>
    <n v="2011"/>
    <x v="1"/>
    <n v="0"/>
    <x v="0"/>
    <x v="2"/>
    <x v="1"/>
    <n v="0.38"/>
    <n v="0.39389999999999997"/>
    <n v="0.54"/>
    <n v="8.9599999999999999E-2"/>
    <n v="4"/>
    <n v="46"/>
    <n v="50"/>
    <m/>
  </r>
  <r>
    <n v="846"/>
    <x v="37"/>
    <n v="1"/>
    <n v="2011"/>
    <x v="1"/>
    <n v="0"/>
    <x v="0"/>
    <x v="2"/>
    <x v="1"/>
    <n v="0.36"/>
    <n v="0.34849999999999998"/>
    <n v="0.56999999999999995"/>
    <n v="0.1343"/>
    <n v="16"/>
    <n v="98"/>
    <n v="114"/>
    <m/>
  </r>
  <r>
    <n v="847"/>
    <x v="37"/>
    <n v="1"/>
    <n v="2011"/>
    <x v="1"/>
    <n v="0"/>
    <x v="0"/>
    <x v="2"/>
    <x v="1"/>
    <n v="0.32"/>
    <n v="0.31819999999999998"/>
    <n v="0.7"/>
    <n v="0.16420000000000001"/>
    <n v="9"/>
    <n v="207"/>
    <n v="216"/>
    <m/>
  </r>
  <r>
    <n v="848"/>
    <x v="37"/>
    <n v="1"/>
    <n v="2011"/>
    <x v="1"/>
    <n v="0"/>
    <x v="0"/>
    <x v="2"/>
    <x v="1"/>
    <n v="0.34"/>
    <n v="0.33329999999999999"/>
    <n v="0.66"/>
    <n v="0.1343"/>
    <n v="5"/>
    <n v="170"/>
    <n v="175"/>
    <m/>
  </r>
  <r>
    <n v="849"/>
    <x v="37"/>
    <n v="1"/>
    <n v="2011"/>
    <x v="1"/>
    <n v="0"/>
    <x v="0"/>
    <x v="2"/>
    <x v="1"/>
    <n v="0.32"/>
    <n v="0.34849999999999998"/>
    <n v="0.7"/>
    <n v="0"/>
    <n v="5"/>
    <n v="123"/>
    <n v="128"/>
    <m/>
  </r>
  <r>
    <n v="850"/>
    <x v="37"/>
    <n v="1"/>
    <n v="2011"/>
    <x v="1"/>
    <n v="0"/>
    <x v="0"/>
    <x v="2"/>
    <x v="1"/>
    <n v="0.32"/>
    <n v="0.33329999999999999"/>
    <n v="0.7"/>
    <n v="0.1045"/>
    <n v="6"/>
    <n v="82"/>
    <n v="88"/>
    <m/>
  </r>
  <r>
    <n v="851"/>
    <x v="37"/>
    <n v="1"/>
    <n v="2011"/>
    <x v="1"/>
    <n v="0"/>
    <x v="0"/>
    <x v="2"/>
    <x v="0"/>
    <n v="0.32"/>
    <n v="0.34849999999999998"/>
    <n v="0.7"/>
    <n v="0"/>
    <n v="3"/>
    <n v="75"/>
    <n v="78"/>
    <m/>
  </r>
  <r>
    <n v="852"/>
    <x v="37"/>
    <n v="1"/>
    <n v="2011"/>
    <x v="1"/>
    <n v="0"/>
    <x v="0"/>
    <x v="2"/>
    <x v="0"/>
    <n v="0.28000000000000003"/>
    <n v="0.30299999999999999"/>
    <n v="0.81"/>
    <n v="8.9599999999999999E-2"/>
    <n v="3"/>
    <n v="34"/>
    <n v="37"/>
    <m/>
  </r>
  <r>
    <n v="853"/>
    <x v="37"/>
    <n v="1"/>
    <n v="2011"/>
    <x v="1"/>
    <n v="0"/>
    <x v="0"/>
    <x v="2"/>
    <x v="1"/>
    <n v="0.3"/>
    <n v="0.33329999999999999"/>
    <n v="0.81"/>
    <n v="0"/>
    <n v="6"/>
    <n v="19"/>
    <n v="25"/>
    <m/>
  </r>
  <r>
    <n v="854"/>
    <x v="38"/>
    <n v="1"/>
    <n v="2011"/>
    <x v="1"/>
    <n v="0"/>
    <x v="0"/>
    <x v="3"/>
    <x v="1"/>
    <n v="0.28000000000000003"/>
    <n v="0.31819999999999998"/>
    <n v="0.87"/>
    <n v="0"/>
    <n v="4"/>
    <n v="6"/>
    <n v="10"/>
    <m/>
  </r>
  <r>
    <n v="855"/>
    <x v="38"/>
    <n v="1"/>
    <n v="2011"/>
    <x v="1"/>
    <n v="0"/>
    <x v="0"/>
    <x v="3"/>
    <x v="1"/>
    <n v="0.28000000000000003"/>
    <n v="0.31819999999999998"/>
    <n v="0.87"/>
    <n v="0"/>
    <n v="0"/>
    <n v="4"/>
    <n v="4"/>
    <m/>
  </r>
  <r>
    <n v="856"/>
    <x v="38"/>
    <n v="1"/>
    <n v="2011"/>
    <x v="1"/>
    <n v="0"/>
    <x v="0"/>
    <x v="3"/>
    <x v="1"/>
    <n v="0.26"/>
    <n v="0.2727"/>
    <n v="0.93"/>
    <n v="0.1045"/>
    <n v="1"/>
    <n v="1"/>
    <n v="2"/>
    <m/>
  </r>
  <r>
    <n v="857"/>
    <x v="38"/>
    <n v="1"/>
    <n v="2011"/>
    <x v="1"/>
    <n v="0"/>
    <x v="0"/>
    <x v="3"/>
    <x v="2"/>
    <n v="0.28000000000000003"/>
    <n v="0.2727"/>
    <n v="0.93"/>
    <n v="0.16420000000000001"/>
    <n v="0"/>
    <n v="1"/>
    <n v="1"/>
    <m/>
  </r>
  <r>
    <n v="858"/>
    <x v="38"/>
    <n v="1"/>
    <n v="2011"/>
    <x v="1"/>
    <n v="0"/>
    <x v="0"/>
    <x v="3"/>
    <x v="0"/>
    <n v="0.26"/>
    <n v="0.2576"/>
    <n v="0.93"/>
    <n v="0.16420000000000001"/>
    <n v="0"/>
    <n v="3"/>
    <n v="3"/>
    <m/>
  </r>
  <r>
    <n v="859"/>
    <x v="38"/>
    <n v="1"/>
    <n v="2011"/>
    <x v="1"/>
    <n v="0"/>
    <x v="0"/>
    <x v="3"/>
    <x v="0"/>
    <n v="0.26"/>
    <n v="0.2273"/>
    <n v="0.81"/>
    <n v="0.32840000000000003"/>
    <n v="0"/>
    <n v="2"/>
    <n v="2"/>
    <m/>
  </r>
  <r>
    <n v="860"/>
    <x v="38"/>
    <n v="1"/>
    <n v="2011"/>
    <x v="1"/>
    <n v="0"/>
    <x v="0"/>
    <x v="3"/>
    <x v="0"/>
    <n v="0.26"/>
    <n v="0.2273"/>
    <n v="0.7"/>
    <n v="0.32840000000000003"/>
    <n v="0"/>
    <n v="39"/>
    <n v="39"/>
    <m/>
  </r>
  <r>
    <n v="861"/>
    <x v="38"/>
    <n v="1"/>
    <n v="2011"/>
    <x v="1"/>
    <n v="0"/>
    <x v="0"/>
    <x v="3"/>
    <x v="0"/>
    <n v="0.24"/>
    <n v="0.19700000000000001"/>
    <n v="0.65"/>
    <n v="0.41789999999999999"/>
    <n v="3"/>
    <n v="97"/>
    <n v="100"/>
    <m/>
  </r>
  <r>
    <n v="862"/>
    <x v="38"/>
    <n v="1"/>
    <n v="2011"/>
    <x v="1"/>
    <n v="0"/>
    <x v="0"/>
    <x v="3"/>
    <x v="0"/>
    <n v="0.24"/>
    <n v="0.19700000000000001"/>
    <n v="0.56000000000000005"/>
    <n v="0.49249999999999999"/>
    <n v="7"/>
    <n v="236"/>
    <n v="243"/>
    <m/>
  </r>
  <r>
    <n v="863"/>
    <x v="38"/>
    <n v="1"/>
    <n v="2011"/>
    <x v="1"/>
    <n v="0"/>
    <x v="0"/>
    <x v="3"/>
    <x v="0"/>
    <n v="0.24"/>
    <n v="0.19700000000000001"/>
    <n v="0.52"/>
    <n v="0.49249999999999999"/>
    <n v="7"/>
    <n v="128"/>
    <n v="135"/>
    <m/>
  </r>
  <r>
    <n v="864"/>
    <x v="38"/>
    <n v="1"/>
    <n v="2011"/>
    <x v="1"/>
    <n v="0"/>
    <x v="0"/>
    <x v="3"/>
    <x v="0"/>
    <n v="0.22"/>
    <n v="0.18179999999999999"/>
    <n v="0.47"/>
    <n v="0.55220000000000002"/>
    <n v="4"/>
    <n v="44"/>
    <n v="48"/>
    <m/>
  </r>
  <r>
    <n v="865"/>
    <x v="38"/>
    <n v="1"/>
    <n v="2011"/>
    <x v="1"/>
    <n v="0"/>
    <x v="0"/>
    <x v="3"/>
    <x v="0"/>
    <n v="0.22"/>
    <n v="0.18179999999999999"/>
    <n v="0.47"/>
    <n v="0.4627"/>
    <n v="1"/>
    <n v="49"/>
    <n v="50"/>
    <m/>
  </r>
  <r>
    <n v="866"/>
    <x v="38"/>
    <n v="1"/>
    <n v="2011"/>
    <x v="1"/>
    <n v="0"/>
    <x v="0"/>
    <x v="3"/>
    <x v="0"/>
    <n v="0.24"/>
    <n v="0.19700000000000001"/>
    <n v="0.38"/>
    <n v="0.49249999999999999"/>
    <n v="2"/>
    <n v="63"/>
    <n v="65"/>
    <m/>
  </r>
  <r>
    <n v="867"/>
    <x v="38"/>
    <n v="1"/>
    <n v="2011"/>
    <x v="1"/>
    <n v="0"/>
    <x v="0"/>
    <x v="3"/>
    <x v="1"/>
    <n v="0.24"/>
    <n v="0.19700000000000001"/>
    <n v="0.32"/>
    <n v="0.44779999999999998"/>
    <n v="2"/>
    <n v="48"/>
    <n v="50"/>
    <m/>
  </r>
  <r>
    <n v="868"/>
    <x v="38"/>
    <n v="1"/>
    <n v="2011"/>
    <x v="1"/>
    <n v="0"/>
    <x v="0"/>
    <x v="3"/>
    <x v="0"/>
    <n v="0.22"/>
    <n v="0.19700000000000001"/>
    <n v="0.37"/>
    <n v="0.41789999999999999"/>
    <n v="3"/>
    <n v="61"/>
    <n v="64"/>
    <m/>
  </r>
  <r>
    <n v="869"/>
    <x v="38"/>
    <n v="1"/>
    <n v="2011"/>
    <x v="1"/>
    <n v="0"/>
    <x v="0"/>
    <x v="3"/>
    <x v="0"/>
    <n v="0.22"/>
    <n v="0.19700000000000001"/>
    <n v="0.35"/>
    <n v="0.3881"/>
    <n v="6"/>
    <n v="45"/>
    <n v="51"/>
    <m/>
  </r>
  <r>
    <n v="870"/>
    <x v="38"/>
    <n v="1"/>
    <n v="2011"/>
    <x v="1"/>
    <n v="0"/>
    <x v="0"/>
    <x v="3"/>
    <x v="0"/>
    <n v="0.22"/>
    <n v="0.18179999999999999"/>
    <n v="0.35"/>
    <n v="0.52239999999999998"/>
    <n v="4"/>
    <n v="79"/>
    <n v="83"/>
    <m/>
  </r>
  <r>
    <n v="871"/>
    <x v="38"/>
    <n v="1"/>
    <n v="2011"/>
    <x v="1"/>
    <n v="0"/>
    <x v="0"/>
    <x v="3"/>
    <x v="0"/>
    <n v="0.22"/>
    <n v="0.18179999999999999"/>
    <n v="0.32"/>
    <n v="0.58209999999999995"/>
    <n v="4"/>
    <n v="172"/>
    <n v="176"/>
    <m/>
  </r>
  <r>
    <n v="872"/>
    <x v="38"/>
    <n v="1"/>
    <n v="2011"/>
    <x v="1"/>
    <n v="0"/>
    <x v="0"/>
    <x v="3"/>
    <x v="0"/>
    <n v="0.2"/>
    <n v="0.18179999999999999"/>
    <n v="0.32"/>
    <n v="0.3881"/>
    <n v="1"/>
    <n v="151"/>
    <n v="152"/>
    <m/>
  </r>
  <r>
    <n v="873"/>
    <x v="38"/>
    <n v="1"/>
    <n v="2011"/>
    <x v="1"/>
    <n v="0"/>
    <x v="0"/>
    <x v="3"/>
    <x v="0"/>
    <n v="0.16"/>
    <n v="0.1212"/>
    <n v="0.4"/>
    <n v="0.4627"/>
    <n v="1"/>
    <n v="100"/>
    <n v="101"/>
    <m/>
  </r>
  <r>
    <n v="874"/>
    <x v="38"/>
    <n v="1"/>
    <n v="2011"/>
    <x v="1"/>
    <n v="0"/>
    <x v="0"/>
    <x v="3"/>
    <x v="0"/>
    <n v="0.16"/>
    <n v="0.13639999999999999"/>
    <n v="0.4"/>
    <n v="0.32840000000000003"/>
    <n v="3"/>
    <n v="53"/>
    <n v="56"/>
    <m/>
  </r>
  <r>
    <n v="875"/>
    <x v="38"/>
    <n v="1"/>
    <n v="2011"/>
    <x v="1"/>
    <n v="0"/>
    <x v="0"/>
    <x v="3"/>
    <x v="0"/>
    <n v="0.14000000000000001"/>
    <n v="0.1061"/>
    <n v="0.33"/>
    <n v="0.4627"/>
    <n v="8"/>
    <n v="46"/>
    <n v="54"/>
    <m/>
  </r>
  <r>
    <n v="876"/>
    <x v="38"/>
    <n v="1"/>
    <n v="2011"/>
    <x v="1"/>
    <n v="0"/>
    <x v="0"/>
    <x v="3"/>
    <x v="0"/>
    <n v="0.12"/>
    <n v="0.1061"/>
    <n v="0.33"/>
    <n v="0.35820000000000002"/>
    <n v="0"/>
    <n v="29"/>
    <n v="29"/>
    <m/>
  </r>
  <r>
    <n v="877"/>
    <x v="38"/>
    <n v="1"/>
    <n v="2011"/>
    <x v="1"/>
    <n v="0"/>
    <x v="0"/>
    <x v="3"/>
    <x v="0"/>
    <n v="0.12"/>
    <n v="0.1061"/>
    <n v="0.33"/>
    <n v="0.32840000000000003"/>
    <n v="3"/>
    <n v="9"/>
    <n v="12"/>
    <m/>
  </r>
  <r>
    <n v="878"/>
    <x v="39"/>
    <n v="1"/>
    <n v="2011"/>
    <x v="1"/>
    <n v="0"/>
    <x v="0"/>
    <x v="4"/>
    <x v="0"/>
    <n v="0.1"/>
    <n v="7.5800000000000006E-2"/>
    <n v="0.36"/>
    <n v="0.35820000000000002"/>
    <n v="0"/>
    <n v="17"/>
    <n v="17"/>
    <m/>
  </r>
  <r>
    <n v="879"/>
    <x v="39"/>
    <n v="1"/>
    <n v="2011"/>
    <x v="1"/>
    <n v="0"/>
    <x v="0"/>
    <x v="4"/>
    <x v="0"/>
    <n v="0.1"/>
    <n v="0.1061"/>
    <n v="0.36"/>
    <n v="0.22389999999999999"/>
    <n v="0"/>
    <n v="7"/>
    <n v="7"/>
    <m/>
  </r>
  <r>
    <n v="880"/>
    <x v="39"/>
    <n v="1"/>
    <n v="2011"/>
    <x v="1"/>
    <n v="0"/>
    <x v="0"/>
    <x v="4"/>
    <x v="0"/>
    <n v="0.08"/>
    <n v="7.5800000000000006E-2"/>
    <n v="0.38"/>
    <n v="0.28360000000000002"/>
    <n v="1"/>
    <n v="2"/>
    <n v="3"/>
    <m/>
  </r>
  <r>
    <n v="881"/>
    <x v="39"/>
    <n v="1"/>
    <n v="2011"/>
    <x v="1"/>
    <n v="0"/>
    <x v="0"/>
    <x v="4"/>
    <x v="0"/>
    <n v="0.06"/>
    <n v="7.5800000000000006E-2"/>
    <n v="0.45"/>
    <n v="0.1343"/>
    <n v="0"/>
    <n v="2"/>
    <n v="2"/>
    <m/>
  </r>
  <r>
    <n v="882"/>
    <x v="39"/>
    <n v="1"/>
    <n v="2011"/>
    <x v="1"/>
    <n v="0"/>
    <x v="0"/>
    <x v="4"/>
    <x v="0"/>
    <n v="0.06"/>
    <n v="0.1061"/>
    <n v="0.45"/>
    <n v="0.1045"/>
    <n v="0"/>
    <n v="7"/>
    <n v="7"/>
    <m/>
  </r>
  <r>
    <n v="883"/>
    <x v="39"/>
    <n v="1"/>
    <n v="2011"/>
    <x v="1"/>
    <n v="0"/>
    <x v="0"/>
    <x v="4"/>
    <x v="0"/>
    <n v="0.06"/>
    <n v="0.1515"/>
    <n v="0.45"/>
    <n v="0"/>
    <n v="0"/>
    <n v="43"/>
    <n v="43"/>
    <m/>
  </r>
  <r>
    <n v="884"/>
    <x v="39"/>
    <n v="1"/>
    <n v="2011"/>
    <x v="1"/>
    <n v="0"/>
    <x v="0"/>
    <x v="4"/>
    <x v="0"/>
    <n v="0.06"/>
    <n v="0.1061"/>
    <n v="0.49"/>
    <n v="0.1045"/>
    <n v="4"/>
    <n v="95"/>
    <n v="99"/>
    <m/>
  </r>
  <r>
    <n v="885"/>
    <x v="39"/>
    <n v="1"/>
    <n v="2011"/>
    <x v="1"/>
    <n v="0"/>
    <x v="0"/>
    <x v="4"/>
    <x v="0"/>
    <n v="0.1"/>
    <n v="0.13639999999999999"/>
    <n v="0.42"/>
    <n v="0"/>
    <n v="1"/>
    <n v="198"/>
    <n v="199"/>
    <m/>
  </r>
  <r>
    <n v="886"/>
    <x v="39"/>
    <n v="1"/>
    <n v="2011"/>
    <x v="1"/>
    <n v="0"/>
    <x v="0"/>
    <x v="4"/>
    <x v="0"/>
    <n v="0.12"/>
    <n v="0.13639999999999999"/>
    <n v="0.39"/>
    <n v="0.16420000000000001"/>
    <n v="4"/>
    <n v="119"/>
    <n v="123"/>
    <m/>
  </r>
  <r>
    <n v="887"/>
    <x v="39"/>
    <n v="1"/>
    <n v="2011"/>
    <x v="1"/>
    <n v="0"/>
    <x v="0"/>
    <x v="4"/>
    <x v="0"/>
    <n v="0.14000000000000001"/>
    <n v="0.18179999999999999"/>
    <n v="0.36"/>
    <n v="0"/>
    <n v="8"/>
    <n v="51"/>
    <n v="59"/>
    <m/>
  </r>
  <r>
    <n v="888"/>
    <x v="39"/>
    <n v="1"/>
    <n v="2011"/>
    <x v="1"/>
    <n v="0"/>
    <x v="0"/>
    <x v="4"/>
    <x v="1"/>
    <n v="0.14000000000000001"/>
    <n v="0.1515"/>
    <n v="0.43"/>
    <n v="0.16420000000000001"/>
    <n v="1"/>
    <n v="40"/>
    <n v="41"/>
    <m/>
  </r>
  <r>
    <n v="889"/>
    <x v="39"/>
    <n v="1"/>
    <n v="2011"/>
    <x v="1"/>
    <n v="0"/>
    <x v="0"/>
    <x v="4"/>
    <x v="1"/>
    <n v="0.18"/>
    <n v="0.18179999999999999"/>
    <n v="0.4"/>
    <n v="0.22389999999999999"/>
    <n v="4"/>
    <n v="57"/>
    <n v="61"/>
    <m/>
  </r>
  <r>
    <n v="890"/>
    <x v="39"/>
    <n v="1"/>
    <n v="2011"/>
    <x v="1"/>
    <n v="0"/>
    <x v="0"/>
    <x v="4"/>
    <x v="0"/>
    <n v="0.18"/>
    <n v="0.16669999999999999"/>
    <n v="0.4"/>
    <n v="0.25369999999999998"/>
    <n v="2"/>
    <n v="67"/>
    <n v="69"/>
    <m/>
  </r>
  <r>
    <n v="891"/>
    <x v="39"/>
    <n v="1"/>
    <n v="2011"/>
    <x v="1"/>
    <n v="0"/>
    <x v="0"/>
    <x v="4"/>
    <x v="0"/>
    <n v="0.2"/>
    <n v="0.18179999999999999"/>
    <n v="0.34"/>
    <n v="0.29849999999999999"/>
    <n v="2"/>
    <n v="56"/>
    <n v="58"/>
    <m/>
  </r>
  <r>
    <n v="892"/>
    <x v="39"/>
    <n v="1"/>
    <n v="2011"/>
    <x v="1"/>
    <n v="0"/>
    <x v="0"/>
    <x v="4"/>
    <x v="1"/>
    <n v="0.2"/>
    <n v="0.18179999999999999"/>
    <n v="0.34"/>
    <n v="0.28360000000000002"/>
    <n v="3"/>
    <n v="61"/>
    <n v="64"/>
    <m/>
  </r>
  <r>
    <n v="893"/>
    <x v="39"/>
    <n v="1"/>
    <n v="2011"/>
    <x v="1"/>
    <n v="0"/>
    <x v="0"/>
    <x v="4"/>
    <x v="1"/>
    <n v="0.2"/>
    <n v="0.19700000000000001"/>
    <n v="0.37"/>
    <n v="0.25369999999999998"/>
    <n v="7"/>
    <n v="72"/>
    <n v="79"/>
    <m/>
  </r>
  <r>
    <n v="894"/>
    <x v="39"/>
    <n v="1"/>
    <n v="2011"/>
    <x v="1"/>
    <n v="0"/>
    <x v="0"/>
    <x v="4"/>
    <x v="1"/>
    <n v="0.2"/>
    <n v="0.19700000000000001"/>
    <n v="0.34"/>
    <n v="0.25369999999999998"/>
    <n v="9"/>
    <n v="157"/>
    <n v="166"/>
    <m/>
  </r>
  <r>
    <n v="895"/>
    <x v="39"/>
    <n v="1"/>
    <n v="2011"/>
    <x v="1"/>
    <n v="0"/>
    <x v="0"/>
    <x v="4"/>
    <x v="1"/>
    <n v="0.18"/>
    <n v="0.16669999999999999"/>
    <n v="0.47"/>
    <n v="0.29849999999999999"/>
    <n v="2"/>
    <n v="168"/>
    <n v="170"/>
    <m/>
  </r>
  <r>
    <n v="896"/>
    <x v="39"/>
    <n v="1"/>
    <n v="2011"/>
    <x v="1"/>
    <n v="0"/>
    <x v="0"/>
    <x v="4"/>
    <x v="2"/>
    <n v="0.14000000000000001"/>
    <n v="0.1212"/>
    <n v="0.86"/>
    <n v="0.25369999999999998"/>
    <n v="1"/>
    <n v="87"/>
    <n v="88"/>
    <m/>
  </r>
  <r>
    <n v="897"/>
    <x v="39"/>
    <n v="1"/>
    <n v="2011"/>
    <x v="1"/>
    <n v="0"/>
    <x v="0"/>
    <x v="4"/>
    <x v="2"/>
    <n v="0.14000000000000001"/>
    <n v="0.1515"/>
    <n v="0.86"/>
    <n v="0.16420000000000001"/>
    <n v="0"/>
    <n v="84"/>
    <n v="84"/>
    <m/>
  </r>
  <r>
    <n v="898"/>
    <x v="39"/>
    <n v="1"/>
    <n v="2011"/>
    <x v="1"/>
    <n v="0"/>
    <x v="0"/>
    <x v="4"/>
    <x v="1"/>
    <n v="0.14000000000000001"/>
    <n v="0.1515"/>
    <n v="0.86"/>
    <n v="0.16420000000000001"/>
    <n v="0"/>
    <n v="83"/>
    <n v="83"/>
    <m/>
  </r>
  <r>
    <n v="899"/>
    <x v="39"/>
    <n v="1"/>
    <n v="2011"/>
    <x v="1"/>
    <n v="0"/>
    <x v="0"/>
    <x v="4"/>
    <x v="2"/>
    <n v="0.16"/>
    <n v="0.16669999999999999"/>
    <n v="0.8"/>
    <n v="0.16420000000000001"/>
    <n v="4"/>
    <n v="42"/>
    <n v="46"/>
    <m/>
  </r>
  <r>
    <n v="900"/>
    <x v="39"/>
    <n v="1"/>
    <n v="2011"/>
    <x v="1"/>
    <n v="0"/>
    <x v="0"/>
    <x v="4"/>
    <x v="2"/>
    <n v="0.16"/>
    <n v="0.1515"/>
    <n v="0.8"/>
    <n v="0.19400000000000001"/>
    <n v="0"/>
    <n v="37"/>
    <n v="37"/>
    <m/>
  </r>
  <r>
    <n v="901"/>
    <x v="40"/>
    <n v="1"/>
    <n v="2011"/>
    <x v="1"/>
    <n v="0"/>
    <x v="0"/>
    <x v="5"/>
    <x v="2"/>
    <n v="0.14000000000000001"/>
    <n v="0.13639999999999999"/>
    <n v="0.86"/>
    <n v="0.19400000000000001"/>
    <n v="0"/>
    <n v="16"/>
    <n v="16"/>
    <m/>
  </r>
  <r>
    <n v="902"/>
    <x v="40"/>
    <n v="1"/>
    <n v="2011"/>
    <x v="1"/>
    <n v="0"/>
    <x v="0"/>
    <x v="5"/>
    <x v="2"/>
    <n v="0.14000000000000001"/>
    <n v="0.1515"/>
    <n v="0.8"/>
    <n v="0.1343"/>
    <n v="0"/>
    <n v="7"/>
    <n v="7"/>
    <m/>
  </r>
  <r>
    <n v="903"/>
    <x v="40"/>
    <n v="1"/>
    <n v="2011"/>
    <x v="1"/>
    <n v="0"/>
    <x v="0"/>
    <x v="5"/>
    <x v="2"/>
    <n v="0.14000000000000001"/>
    <n v="0.1515"/>
    <n v="0.8"/>
    <n v="0.1343"/>
    <n v="0"/>
    <n v="3"/>
    <n v="3"/>
    <m/>
  </r>
  <r>
    <n v="904"/>
    <x v="40"/>
    <n v="1"/>
    <n v="2011"/>
    <x v="1"/>
    <n v="0"/>
    <x v="0"/>
    <x v="5"/>
    <x v="1"/>
    <n v="0.14000000000000001"/>
    <n v="0.13639999999999999"/>
    <n v="0.59"/>
    <n v="0.22389999999999999"/>
    <n v="0"/>
    <n v="1"/>
    <n v="1"/>
    <m/>
  </r>
  <r>
    <n v="905"/>
    <x v="40"/>
    <n v="1"/>
    <n v="2011"/>
    <x v="1"/>
    <n v="0"/>
    <x v="0"/>
    <x v="5"/>
    <x v="1"/>
    <n v="0.12"/>
    <n v="0.1212"/>
    <n v="0.5"/>
    <n v="0.22389999999999999"/>
    <n v="0"/>
    <n v="6"/>
    <n v="6"/>
    <m/>
  </r>
  <r>
    <n v="906"/>
    <x v="40"/>
    <n v="1"/>
    <n v="2011"/>
    <x v="1"/>
    <n v="0"/>
    <x v="0"/>
    <x v="5"/>
    <x v="1"/>
    <n v="0.12"/>
    <n v="0.1212"/>
    <n v="0.54"/>
    <n v="0.28360000000000002"/>
    <n v="0"/>
    <n v="26"/>
    <n v="26"/>
    <m/>
  </r>
  <r>
    <n v="907"/>
    <x v="40"/>
    <n v="1"/>
    <n v="2011"/>
    <x v="1"/>
    <n v="0"/>
    <x v="0"/>
    <x v="5"/>
    <x v="0"/>
    <n v="0.1"/>
    <n v="7.5800000000000006E-2"/>
    <n v="0.5"/>
    <n v="0.41789999999999999"/>
    <n v="0"/>
    <n v="99"/>
    <n v="99"/>
    <m/>
  </r>
  <r>
    <n v="908"/>
    <x v="40"/>
    <n v="1"/>
    <n v="2011"/>
    <x v="1"/>
    <n v="0"/>
    <x v="0"/>
    <x v="5"/>
    <x v="0"/>
    <n v="0.1"/>
    <n v="7.5800000000000006E-2"/>
    <n v="0.49"/>
    <n v="0.32840000000000003"/>
    <n v="5"/>
    <n v="173"/>
    <n v="178"/>
    <m/>
  </r>
  <r>
    <n v="909"/>
    <x v="40"/>
    <n v="1"/>
    <n v="2011"/>
    <x v="1"/>
    <n v="0"/>
    <x v="0"/>
    <x v="5"/>
    <x v="0"/>
    <n v="0.12"/>
    <n v="0.1061"/>
    <n v="0.42"/>
    <n v="0.35820000000000002"/>
    <n v="1"/>
    <n v="121"/>
    <n v="122"/>
    <m/>
  </r>
  <r>
    <n v="910"/>
    <x v="40"/>
    <n v="1"/>
    <n v="2011"/>
    <x v="1"/>
    <n v="0"/>
    <x v="0"/>
    <x v="5"/>
    <x v="0"/>
    <n v="0.12"/>
    <n v="0.1061"/>
    <n v="0.42"/>
    <n v="0.29849999999999999"/>
    <n v="1"/>
    <n v="34"/>
    <n v="35"/>
    <m/>
  </r>
  <r>
    <n v="911"/>
    <x v="40"/>
    <n v="1"/>
    <n v="2011"/>
    <x v="1"/>
    <n v="0"/>
    <x v="0"/>
    <x v="5"/>
    <x v="0"/>
    <n v="0.14000000000000001"/>
    <n v="0.1212"/>
    <n v="0.39"/>
    <n v="0.35820000000000002"/>
    <n v="1"/>
    <n v="44"/>
    <n v="45"/>
    <m/>
  </r>
  <r>
    <n v="912"/>
    <x v="40"/>
    <n v="1"/>
    <n v="2011"/>
    <x v="1"/>
    <n v="0"/>
    <x v="0"/>
    <x v="5"/>
    <x v="0"/>
    <n v="0.16"/>
    <n v="0.13639999999999999"/>
    <n v="0.34"/>
    <n v="0.3881"/>
    <n v="4"/>
    <n v="65"/>
    <n v="69"/>
    <m/>
  </r>
  <r>
    <n v="913"/>
    <x v="40"/>
    <n v="1"/>
    <n v="2011"/>
    <x v="1"/>
    <n v="0"/>
    <x v="0"/>
    <x v="5"/>
    <x v="0"/>
    <n v="0.18"/>
    <n v="0.16669999999999999"/>
    <n v="0.28999999999999998"/>
    <n v="0.29849999999999999"/>
    <n v="3"/>
    <n v="59"/>
    <n v="62"/>
    <m/>
  </r>
  <r>
    <n v="914"/>
    <x v="40"/>
    <n v="1"/>
    <n v="2011"/>
    <x v="1"/>
    <n v="0"/>
    <x v="0"/>
    <x v="5"/>
    <x v="0"/>
    <n v="0.2"/>
    <n v="0.18179999999999999"/>
    <n v="0.27"/>
    <n v="0.28360000000000002"/>
    <n v="6"/>
    <n v="42"/>
    <n v="48"/>
    <m/>
  </r>
  <r>
    <n v="915"/>
    <x v="40"/>
    <n v="1"/>
    <n v="2011"/>
    <x v="1"/>
    <n v="0"/>
    <x v="0"/>
    <x v="5"/>
    <x v="0"/>
    <n v="0.2"/>
    <n v="0.19700000000000001"/>
    <n v="0.25"/>
    <n v="0.25369999999999998"/>
    <n v="0"/>
    <n v="50"/>
    <n v="50"/>
    <m/>
  </r>
  <r>
    <n v="916"/>
    <x v="40"/>
    <n v="1"/>
    <n v="2011"/>
    <x v="1"/>
    <n v="0"/>
    <x v="0"/>
    <x v="5"/>
    <x v="0"/>
    <n v="0.2"/>
    <n v="0.18179999999999999"/>
    <n v="0.27"/>
    <n v="0.29849999999999999"/>
    <n v="4"/>
    <n v="76"/>
    <n v="80"/>
    <m/>
  </r>
  <r>
    <n v="917"/>
    <x v="40"/>
    <n v="1"/>
    <n v="2011"/>
    <x v="1"/>
    <n v="0"/>
    <x v="0"/>
    <x v="5"/>
    <x v="0"/>
    <n v="0.18"/>
    <n v="0.18179999999999999"/>
    <n v="0.26"/>
    <n v="0.19400000000000001"/>
    <n v="6"/>
    <n v="159"/>
    <n v="165"/>
    <m/>
  </r>
  <r>
    <n v="918"/>
    <x v="40"/>
    <n v="1"/>
    <n v="2011"/>
    <x v="1"/>
    <n v="0"/>
    <x v="0"/>
    <x v="5"/>
    <x v="0"/>
    <n v="0.16"/>
    <n v="0.18179999999999999"/>
    <n v="0.28000000000000003"/>
    <n v="0.1343"/>
    <n v="3"/>
    <n v="157"/>
    <n v="160"/>
    <m/>
  </r>
  <r>
    <n v="919"/>
    <x v="40"/>
    <n v="1"/>
    <n v="2011"/>
    <x v="1"/>
    <n v="0"/>
    <x v="0"/>
    <x v="5"/>
    <x v="0"/>
    <n v="0.14000000000000001"/>
    <n v="0.16669999999999999"/>
    <n v="0.28000000000000003"/>
    <n v="0.1045"/>
    <n v="2"/>
    <n v="110"/>
    <n v="112"/>
    <m/>
  </r>
  <r>
    <n v="920"/>
    <x v="40"/>
    <n v="1"/>
    <n v="2011"/>
    <x v="1"/>
    <n v="0"/>
    <x v="0"/>
    <x v="5"/>
    <x v="0"/>
    <n v="0.14000000000000001"/>
    <n v="0.18179999999999999"/>
    <n v="0.31"/>
    <n v="8.9599999999999999E-2"/>
    <n v="4"/>
    <n v="93"/>
    <n v="97"/>
    <m/>
  </r>
  <r>
    <n v="921"/>
    <x v="40"/>
    <n v="1"/>
    <n v="2011"/>
    <x v="1"/>
    <n v="0"/>
    <x v="0"/>
    <x v="5"/>
    <x v="0"/>
    <n v="0.14000000000000001"/>
    <n v="0.21210000000000001"/>
    <n v="0.39"/>
    <n v="0"/>
    <n v="2"/>
    <n v="70"/>
    <n v="72"/>
    <m/>
  </r>
  <r>
    <n v="922"/>
    <x v="40"/>
    <n v="1"/>
    <n v="2011"/>
    <x v="1"/>
    <n v="0"/>
    <x v="0"/>
    <x v="5"/>
    <x v="0"/>
    <n v="0.12"/>
    <n v="0.19700000000000001"/>
    <n v="0.39"/>
    <n v="0"/>
    <n v="4"/>
    <n v="47"/>
    <n v="51"/>
    <m/>
  </r>
  <r>
    <n v="923"/>
    <x v="40"/>
    <n v="1"/>
    <n v="2011"/>
    <x v="1"/>
    <n v="0"/>
    <x v="0"/>
    <x v="5"/>
    <x v="0"/>
    <n v="0.12"/>
    <n v="0.1515"/>
    <n v="0.42"/>
    <n v="0.1045"/>
    <n v="1"/>
    <n v="33"/>
    <n v="34"/>
    <m/>
  </r>
  <r>
    <n v="924"/>
    <x v="41"/>
    <n v="1"/>
    <n v="2011"/>
    <x v="1"/>
    <n v="0"/>
    <x v="1"/>
    <x v="6"/>
    <x v="0"/>
    <n v="0.1"/>
    <n v="0.13639999999999999"/>
    <n v="0.49"/>
    <n v="0.1045"/>
    <n v="2"/>
    <n v="12"/>
    <n v="14"/>
    <m/>
  </r>
  <r>
    <n v="925"/>
    <x v="41"/>
    <n v="1"/>
    <n v="2011"/>
    <x v="1"/>
    <n v="0"/>
    <x v="1"/>
    <x v="6"/>
    <x v="0"/>
    <n v="0.1"/>
    <n v="0.13639999999999999"/>
    <n v="0.54"/>
    <n v="8.9599999999999999E-2"/>
    <n v="1"/>
    <n v="6"/>
    <n v="7"/>
    <m/>
  </r>
  <r>
    <n v="926"/>
    <x v="41"/>
    <n v="1"/>
    <n v="2011"/>
    <x v="1"/>
    <n v="0"/>
    <x v="1"/>
    <x v="6"/>
    <x v="0"/>
    <n v="0.1"/>
    <n v="0.13639999999999999"/>
    <n v="0.54"/>
    <n v="8.9599999999999999E-2"/>
    <n v="0"/>
    <n v="3"/>
    <n v="3"/>
    <m/>
  </r>
  <r>
    <n v="927"/>
    <x v="41"/>
    <n v="1"/>
    <n v="2011"/>
    <x v="1"/>
    <n v="0"/>
    <x v="1"/>
    <x v="6"/>
    <x v="0"/>
    <n v="0.08"/>
    <n v="0.1212"/>
    <n v="0.63"/>
    <n v="8.9599999999999999E-2"/>
    <n v="0"/>
    <n v="4"/>
    <n v="4"/>
    <m/>
  </r>
  <r>
    <n v="928"/>
    <x v="41"/>
    <n v="1"/>
    <n v="2011"/>
    <x v="1"/>
    <n v="0"/>
    <x v="1"/>
    <x v="6"/>
    <x v="0"/>
    <n v="0.1"/>
    <n v="0.18179999999999999"/>
    <n v="0.68"/>
    <n v="0"/>
    <n v="1"/>
    <n v="23"/>
    <n v="24"/>
    <m/>
  </r>
  <r>
    <n v="929"/>
    <x v="41"/>
    <n v="1"/>
    <n v="2011"/>
    <x v="1"/>
    <n v="0"/>
    <x v="1"/>
    <x v="6"/>
    <x v="0"/>
    <n v="0.08"/>
    <n v="0.16669999999999999"/>
    <n v="0.73"/>
    <n v="0"/>
    <n v="1"/>
    <n v="73"/>
    <n v="74"/>
    <m/>
  </r>
  <r>
    <n v="930"/>
    <x v="41"/>
    <n v="1"/>
    <n v="2011"/>
    <x v="1"/>
    <n v="0"/>
    <x v="1"/>
    <x v="6"/>
    <x v="0"/>
    <n v="0.1"/>
    <n v="0.1212"/>
    <n v="0.74"/>
    <n v="0.16420000000000001"/>
    <n v="4"/>
    <n v="212"/>
    <n v="216"/>
    <m/>
  </r>
  <r>
    <n v="931"/>
    <x v="41"/>
    <n v="1"/>
    <n v="2011"/>
    <x v="1"/>
    <n v="0"/>
    <x v="1"/>
    <x v="6"/>
    <x v="0"/>
    <n v="0.12"/>
    <n v="0.1212"/>
    <n v="0.74"/>
    <n v="0.22389999999999999"/>
    <n v="8"/>
    <n v="132"/>
    <n v="140"/>
    <m/>
  </r>
  <r>
    <n v="932"/>
    <x v="41"/>
    <n v="1"/>
    <n v="2011"/>
    <x v="1"/>
    <n v="0"/>
    <x v="1"/>
    <x v="6"/>
    <x v="0"/>
    <n v="0.14000000000000001"/>
    <n v="0.13639999999999999"/>
    <n v="0.69"/>
    <n v="0.19400000000000001"/>
    <n v="5"/>
    <n v="39"/>
    <n v="44"/>
    <m/>
  </r>
  <r>
    <n v="933"/>
    <x v="41"/>
    <n v="1"/>
    <n v="2011"/>
    <x v="1"/>
    <n v="0"/>
    <x v="1"/>
    <x v="6"/>
    <x v="0"/>
    <n v="0.22"/>
    <n v="0.2273"/>
    <n v="0.47"/>
    <n v="0.1343"/>
    <n v="12"/>
    <n v="52"/>
    <n v="64"/>
    <m/>
  </r>
  <r>
    <n v="934"/>
    <x v="41"/>
    <n v="1"/>
    <n v="2011"/>
    <x v="1"/>
    <n v="0"/>
    <x v="1"/>
    <x v="6"/>
    <x v="0"/>
    <n v="0.22"/>
    <n v="0.2273"/>
    <n v="0.47"/>
    <n v="0.1343"/>
    <n v="7"/>
    <n v="64"/>
    <n v="71"/>
    <m/>
  </r>
  <r>
    <n v="935"/>
    <x v="41"/>
    <n v="1"/>
    <n v="2011"/>
    <x v="1"/>
    <n v="0"/>
    <x v="1"/>
    <x v="6"/>
    <x v="0"/>
    <n v="0.24"/>
    <n v="0.2273"/>
    <n v="0.35"/>
    <n v="0.19400000000000001"/>
    <n v="21"/>
    <n v="89"/>
    <n v="110"/>
    <m/>
  </r>
  <r>
    <n v="936"/>
    <x v="41"/>
    <n v="1"/>
    <n v="2011"/>
    <x v="1"/>
    <n v="0"/>
    <x v="1"/>
    <x v="6"/>
    <x v="0"/>
    <n v="0.3"/>
    <n v="0.28789999999999999"/>
    <n v="0.26"/>
    <n v="0.25369999999999998"/>
    <n v="17"/>
    <n v="67"/>
    <n v="84"/>
    <m/>
  </r>
  <r>
    <n v="937"/>
    <x v="41"/>
    <n v="1"/>
    <n v="2011"/>
    <x v="1"/>
    <n v="0"/>
    <x v="1"/>
    <x v="6"/>
    <x v="0"/>
    <n v="0.32"/>
    <n v="0.31819999999999998"/>
    <n v="0.21"/>
    <n v="0.16420000000000001"/>
    <n v="12"/>
    <n v="62"/>
    <n v="74"/>
    <m/>
  </r>
  <r>
    <n v="938"/>
    <x v="41"/>
    <n v="1"/>
    <n v="2011"/>
    <x v="1"/>
    <n v="0"/>
    <x v="1"/>
    <x v="6"/>
    <x v="0"/>
    <n v="0.3"/>
    <n v="0.28789999999999999"/>
    <n v="0.28000000000000003"/>
    <n v="0.19400000000000001"/>
    <n v="14"/>
    <n v="111"/>
    <n v="125"/>
    <m/>
  </r>
  <r>
    <n v="939"/>
    <x v="41"/>
    <n v="1"/>
    <n v="2011"/>
    <x v="1"/>
    <n v="0"/>
    <x v="1"/>
    <x v="6"/>
    <x v="0"/>
    <n v="0.3"/>
    <n v="0.33329999999999999"/>
    <n v="0.24"/>
    <n v="0"/>
    <n v="18"/>
    <n v="193"/>
    <n v="211"/>
    <m/>
  </r>
  <r>
    <n v="940"/>
    <x v="41"/>
    <n v="1"/>
    <n v="2011"/>
    <x v="1"/>
    <n v="0"/>
    <x v="1"/>
    <x v="6"/>
    <x v="0"/>
    <n v="0.28000000000000003"/>
    <n v="0.31819999999999998"/>
    <n v="0.28000000000000003"/>
    <n v="0"/>
    <n v="9"/>
    <n v="165"/>
    <n v="174"/>
    <m/>
  </r>
  <r>
    <n v="941"/>
    <x v="41"/>
    <n v="1"/>
    <n v="2011"/>
    <x v="1"/>
    <n v="0"/>
    <x v="1"/>
    <x v="6"/>
    <x v="0"/>
    <n v="0.26"/>
    <n v="0.30299999999999999"/>
    <n v="0.33"/>
    <n v="0"/>
    <n v="7"/>
    <n v="94"/>
    <n v="101"/>
    <m/>
  </r>
  <r>
    <n v="942"/>
    <x v="41"/>
    <n v="1"/>
    <n v="2011"/>
    <x v="1"/>
    <n v="0"/>
    <x v="1"/>
    <x v="6"/>
    <x v="0"/>
    <n v="0.22"/>
    <n v="0.2273"/>
    <n v="0.55000000000000004"/>
    <n v="0.1343"/>
    <n v="2"/>
    <n v="61"/>
    <n v="63"/>
    <m/>
  </r>
  <r>
    <n v="943"/>
    <x v="41"/>
    <n v="1"/>
    <n v="2011"/>
    <x v="1"/>
    <n v="0"/>
    <x v="1"/>
    <x v="6"/>
    <x v="0"/>
    <n v="0.2"/>
    <n v="0.21210000000000001"/>
    <n v="0.59"/>
    <n v="0.1343"/>
    <n v="1"/>
    <n v="46"/>
    <n v="47"/>
    <m/>
  </r>
  <r>
    <n v="944"/>
    <x v="41"/>
    <n v="1"/>
    <n v="2011"/>
    <x v="1"/>
    <n v="0"/>
    <x v="1"/>
    <x v="6"/>
    <x v="0"/>
    <n v="0.2"/>
    <n v="0.2273"/>
    <n v="0.64"/>
    <n v="8.9599999999999999E-2"/>
    <n v="2"/>
    <n v="41"/>
    <n v="43"/>
    <m/>
  </r>
  <r>
    <n v="945"/>
    <x v="41"/>
    <n v="1"/>
    <n v="2011"/>
    <x v="1"/>
    <n v="0"/>
    <x v="1"/>
    <x v="6"/>
    <x v="0"/>
    <n v="0.18"/>
    <n v="0.2424"/>
    <n v="0.69"/>
    <n v="0"/>
    <n v="5"/>
    <n v="48"/>
    <n v="53"/>
    <m/>
  </r>
  <r>
    <n v="946"/>
    <x v="42"/>
    <n v="1"/>
    <n v="2011"/>
    <x v="1"/>
    <n v="0"/>
    <x v="0"/>
    <x v="0"/>
    <x v="0"/>
    <n v="0.16"/>
    <n v="0.19700000000000001"/>
    <n v="0.69"/>
    <n v="8.9599999999999999E-2"/>
    <n v="3"/>
    <n v="27"/>
    <n v="30"/>
    <m/>
  </r>
  <r>
    <n v="947"/>
    <x v="42"/>
    <n v="1"/>
    <n v="2011"/>
    <x v="1"/>
    <n v="0"/>
    <x v="0"/>
    <x v="0"/>
    <x v="0"/>
    <n v="0.14000000000000001"/>
    <n v="0.21210000000000001"/>
    <n v="0.86"/>
    <n v="0"/>
    <n v="2"/>
    <n v="22"/>
    <n v="24"/>
    <m/>
  </r>
  <r>
    <n v="948"/>
    <x v="42"/>
    <n v="1"/>
    <n v="2011"/>
    <x v="1"/>
    <n v="0"/>
    <x v="0"/>
    <x v="0"/>
    <x v="0"/>
    <n v="0.14000000000000001"/>
    <n v="0.21210000000000001"/>
    <n v="0.8"/>
    <n v="0"/>
    <n v="2"/>
    <n v="13"/>
    <n v="15"/>
    <m/>
  </r>
  <r>
    <n v="949"/>
    <x v="42"/>
    <n v="1"/>
    <n v="2011"/>
    <x v="1"/>
    <n v="0"/>
    <x v="0"/>
    <x v="0"/>
    <x v="0"/>
    <n v="0.12"/>
    <n v="0.19700000000000001"/>
    <n v="0.8"/>
    <n v="0"/>
    <n v="3"/>
    <n v="7"/>
    <n v="10"/>
    <m/>
  </r>
  <r>
    <n v="950"/>
    <x v="42"/>
    <n v="1"/>
    <n v="2011"/>
    <x v="1"/>
    <n v="0"/>
    <x v="0"/>
    <x v="0"/>
    <x v="0"/>
    <n v="0.12"/>
    <n v="0.16669999999999999"/>
    <n v="0.74"/>
    <n v="8.9599999999999999E-2"/>
    <n v="0"/>
    <n v="4"/>
    <n v="4"/>
    <m/>
  </r>
  <r>
    <n v="951"/>
    <x v="42"/>
    <n v="1"/>
    <n v="2011"/>
    <x v="1"/>
    <n v="0"/>
    <x v="0"/>
    <x v="0"/>
    <x v="0"/>
    <n v="0.12"/>
    <n v="0.16669999999999999"/>
    <n v="0.74"/>
    <n v="8.9599999999999999E-2"/>
    <n v="0"/>
    <n v="1"/>
    <n v="1"/>
    <m/>
  </r>
  <r>
    <n v="952"/>
    <x v="42"/>
    <n v="1"/>
    <n v="2011"/>
    <x v="1"/>
    <n v="0"/>
    <x v="0"/>
    <x v="0"/>
    <x v="0"/>
    <n v="0.12"/>
    <n v="0.13639999999999999"/>
    <n v="0.93"/>
    <n v="0.19400000000000001"/>
    <n v="1"/>
    <n v="1"/>
    <n v="2"/>
    <m/>
  </r>
  <r>
    <n v="953"/>
    <x v="42"/>
    <n v="1"/>
    <n v="2011"/>
    <x v="1"/>
    <n v="0"/>
    <x v="0"/>
    <x v="0"/>
    <x v="0"/>
    <n v="0.12"/>
    <n v="0.1515"/>
    <n v="0.8"/>
    <n v="0.1045"/>
    <n v="2"/>
    <n v="9"/>
    <n v="11"/>
    <m/>
  </r>
  <r>
    <n v="954"/>
    <x v="42"/>
    <n v="1"/>
    <n v="2011"/>
    <x v="1"/>
    <n v="0"/>
    <x v="0"/>
    <x v="0"/>
    <x v="0"/>
    <n v="0.14000000000000001"/>
    <n v="0.1515"/>
    <n v="0.86"/>
    <n v="0.1343"/>
    <n v="2"/>
    <n v="28"/>
    <n v="30"/>
    <m/>
  </r>
  <r>
    <n v="955"/>
    <x v="42"/>
    <n v="1"/>
    <n v="2011"/>
    <x v="1"/>
    <n v="0"/>
    <x v="0"/>
    <x v="0"/>
    <x v="0"/>
    <n v="0.16"/>
    <n v="0.18179999999999999"/>
    <n v="0.64"/>
    <n v="0.1343"/>
    <n v="5"/>
    <n v="38"/>
    <n v="43"/>
    <m/>
  </r>
  <r>
    <n v="956"/>
    <x v="42"/>
    <n v="1"/>
    <n v="2011"/>
    <x v="1"/>
    <n v="0"/>
    <x v="0"/>
    <x v="0"/>
    <x v="0"/>
    <n v="0.22"/>
    <n v="0.21210000000000001"/>
    <n v="0.41"/>
    <n v="0.25369999999999998"/>
    <n v="13"/>
    <n v="71"/>
    <n v="84"/>
    <m/>
  </r>
  <r>
    <n v="957"/>
    <x v="42"/>
    <n v="1"/>
    <n v="2011"/>
    <x v="1"/>
    <n v="0"/>
    <x v="0"/>
    <x v="0"/>
    <x v="0"/>
    <n v="0.3"/>
    <n v="0.2727"/>
    <n v="0.28000000000000003"/>
    <n v="0.32840000000000003"/>
    <n v="30"/>
    <n v="84"/>
    <n v="114"/>
    <m/>
  </r>
  <r>
    <n v="958"/>
    <x v="42"/>
    <n v="1"/>
    <n v="2011"/>
    <x v="1"/>
    <n v="0"/>
    <x v="0"/>
    <x v="0"/>
    <x v="0"/>
    <n v="0.3"/>
    <n v="0.2727"/>
    <n v="0.39"/>
    <n v="0.4627"/>
    <n v="27"/>
    <n v="93"/>
    <n v="120"/>
    <m/>
  </r>
  <r>
    <n v="959"/>
    <x v="42"/>
    <n v="1"/>
    <n v="2011"/>
    <x v="1"/>
    <n v="0"/>
    <x v="0"/>
    <x v="0"/>
    <x v="0"/>
    <n v="0.3"/>
    <n v="0.2727"/>
    <n v="0.39"/>
    <n v="0.41789999999999999"/>
    <n v="32"/>
    <n v="103"/>
    <n v="135"/>
    <m/>
  </r>
  <r>
    <n v="960"/>
    <x v="42"/>
    <n v="1"/>
    <n v="2011"/>
    <x v="1"/>
    <n v="0"/>
    <x v="0"/>
    <x v="0"/>
    <x v="0"/>
    <n v="0.34"/>
    <n v="0.31819999999999998"/>
    <n v="0.31"/>
    <n v="0.28360000000000002"/>
    <n v="30"/>
    <n v="90"/>
    <n v="120"/>
    <m/>
  </r>
  <r>
    <n v="961"/>
    <x v="42"/>
    <n v="1"/>
    <n v="2011"/>
    <x v="1"/>
    <n v="0"/>
    <x v="0"/>
    <x v="0"/>
    <x v="0"/>
    <n v="0.34"/>
    <n v="0.30299999999999999"/>
    <n v="0.28999999999999998"/>
    <n v="0.41789999999999999"/>
    <n v="47"/>
    <n v="127"/>
    <n v="174"/>
    <m/>
  </r>
  <r>
    <n v="962"/>
    <x v="42"/>
    <n v="1"/>
    <n v="2011"/>
    <x v="1"/>
    <n v="0"/>
    <x v="0"/>
    <x v="0"/>
    <x v="0"/>
    <n v="0.34"/>
    <n v="0.30299999999999999"/>
    <n v="0.28999999999999998"/>
    <n v="0.41789999999999999"/>
    <n v="42"/>
    <n v="103"/>
    <n v="145"/>
    <m/>
  </r>
  <r>
    <n v="963"/>
    <x v="42"/>
    <n v="1"/>
    <n v="2011"/>
    <x v="1"/>
    <n v="0"/>
    <x v="0"/>
    <x v="0"/>
    <x v="0"/>
    <n v="0.32"/>
    <n v="0.28789999999999999"/>
    <n v="0.31"/>
    <n v="0.52239999999999998"/>
    <n v="24"/>
    <n v="113"/>
    <n v="137"/>
    <m/>
  </r>
  <r>
    <n v="964"/>
    <x v="42"/>
    <n v="1"/>
    <n v="2011"/>
    <x v="1"/>
    <n v="0"/>
    <x v="0"/>
    <x v="0"/>
    <x v="0"/>
    <n v="0.28000000000000003"/>
    <n v="0.2576"/>
    <n v="0.38"/>
    <n v="0.32840000000000003"/>
    <n v="4"/>
    <n v="60"/>
    <n v="64"/>
    <m/>
  </r>
  <r>
    <n v="965"/>
    <x v="42"/>
    <n v="1"/>
    <n v="2011"/>
    <x v="1"/>
    <n v="0"/>
    <x v="0"/>
    <x v="0"/>
    <x v="0"/>
    <n v="0.28000000000000003"/>
    <n v="0.2727"/>
    <n v="0.38"/>
    <n v="0.16420000000000001"/>
    <n v="2"/>
    <n v="39"/>
    <n v="41"/>
    <m/>
  </r>
  <r>
    <n v="966"/>
    <x v="42"/>
    <n v="1"/>
    <n v="2011"/>
    <x v="1"/>
    <n v="0"/>
    <x v="0"/>
    <x v="0"/>
    <x v="0"/>
    <n v="0.26"/>
    <n v="0.2576"/>
    <n v="0.41"/>
    <n v="0.22389999999999999"/>
    <n v="1"/>
    <n v="39"/>
    <n v="40"/>
    <m/>
  </r>
  <r>
    <n v="967"/>
    <x v="42"/>
    <n v="1"/>
    <n v="2011"/>
    <x v="1"/>
    <n v="0"/>
    <x v="0"/>
    <x v="0"/>
    <x v="0"/>
    <n v="0.26"/>
    <n v="0.30299999999999999"/>
    <n v="0.41"/>
    <n v="0"/>
    <n v="9"/>
    <n v="42"/>
    <n v="51"/>
    <m/>
  </r>
  <r>
    <n v="968"/>
    <x v="42"/>
    <n v="1"/>
    <n v="2011"/>
    <x v="1"/>
    <n v="0"/>
    <x v="0"/>
    <x v="0"/>
    <x v="0"/>
    <n v="0.24"/>
    <n v="0.2576"/>
    <n v="0.44"/>
    <n v="8.9599999999999999E-2"/>
    <n v="6"/>
    <n v="39"/>
    <n v="45"/>
    <m/>
  </r>
  <r>
    <n v="969"/>
    <x v="42"/>
    <n v="1"/>
    <n v="2011"/>
    <x v="1"/>
    <n v="0"/>
    <x v="0"/>
    <x v="0"/>
    <x v="0"/>
    <n v="0.22"/>
    <n v="0.2273"/>
    <n v="0.51"/>
    <n v="0.1343"/>
    <n v="1"/>
    <n v="31"/>
    <n v="32"/>
    <m/>
  </r>
  <r>
    <n v="970"/>
    <x v="43"/>
    <n v="1"/>
    <n v="2011"/>
    <x v="1"/>
    <n v="0"/>
    <x v="0"/>
    <x v="1"/>
    <x v="0"/>
    <n v="0.2"/>
    <n v="0.2273"/>
    <n v="0.64"/>
    <n v="0.1045"/>
    <n v="5"/>
    <n v="34"/>
    <n v="39"/>
    <m/>
  </r>
  <r>
    <n v="971"/>
    <x v="43"/>
    <n v="1"/>
    <n v="2011"/>
    <x v="1"/>
    <n v="0"/>
    <x v="0"/>
    <x v="1"/>
    <x v="0"/>
    <n v="0.2"/>
    <n v="0.2273"/>
    <n v="0.59"/>
    <n v="8.9599999999999999E-2"/>
    <n v="1"/>
    <n v="23"/>
    <n v="24"/>
    <m/>
  </r>
  <r>
    <n v="972"/>
    <x v="43"/>
    <n v="1"/>
    <n v="2011"/>
    <x v="1"/>
    <n v="0"/>
    <x v="0"/>
    <x v="1"/>
    <x v="1"/>
    <n v="0.2"/>
    <n v="0.2273"/>
    <n v="0.75"/>
    <n v="8.9599999999999999E-2"/>
    <n v="1"/>
    <n v="19"/>
    <n v="20"/>
    <m/>
  </r>
  <r>
    <n v="973"/>
    <x v="43"/>
    <n v="1"/>
    <n v="2011"/>
    <x v="1"/>
    <n v="0"/>
    <x v="0"/>
    <x v="1"/>
    <x v="1"/>
    <n v="0.2"/>
    <n v="0.2273"/>
    <n v="0.69"/>
    <n v="0.1045"/>
    <n v="4"/>
    <n v="8"/>
    <n v="12"/>
    <m/>
  </r>
  <r>
    <n v="974"/>
    <x v="43"/>
    <n v="1"/>
    <n v="2011"/>
    <x v="1"/>
    <n v="0"/>
    <x v="0"/>
    <x v="1"/>
    <x v="1"/>
    <n v="0.2"/>
    <n v="0.21210000000000001"/>
    <n v="0.69"/>
    <n v="0.16420000000000001"/>
    <n v="0"/>
    <n v="2"/>
    <n v="2"/>
    <m/>
  </r>
  <r>
    <n v="975"/>
    <x v="43"/>
    <n v="1"/>
    <n v="2011"/>
    <x v="1"/>
    <n v="0"/>
    <x v="0"/>
    <x v="1"/>
    <x v="1"/>
    <n v="0.2"/>
    <n v="0.21210000000000001"/>
    <n v="0.69"/>
    <n v="0.1343"/>
    <n v="2"/>
    <n v="3"/>
    <n v="5"/>
    <m/>
  </r>
  <r>
    <n v="976"/>
    <x v="43"/>
    <n v="1"/>
    <n v="2011"/>
    <x v="1"/>
    <n v="0"/>
    <x v="0"/>
    <x v="1"/>
    <x v="1"/>
    <n v="0.22"/>
    <n v="0.2727"/>
    <n v="0.55000000000000004"/>
    <n v="0"/>
    <n v="0"/>
    <n v="3"/>
    <n v="3"/>
    <m/>
  </r>
  <r>
    <n v="977"/>
    <x v="43"/>
    <n v="1"/>
    <n v="2011"/>
    <x v="1"/>
    <n v="0"/>
    <x v="0"/>
    <x v="1"/>
    <x v="1"/>
    <n v="0.22"/>
    <n v="0.2273"/>
    <n v="0.64"/>
    <n v="0.19400000000000001"/>
    <n v="1"/>
    <n v="11"/>
    <n v="12"/>
    <m/>
  </r>
  <r>
    <n v="978"/>
    <x v="43"/>
    <n v="1"/>
    <n v="2011"/>
    <x v="1"/>
    <n v="0"/>
    <x v="0"/>
    <x v="1"/>
    <x v="1"/>
    <n v="0.24"/>
    <n v="0.2273"/>
    <n v="0.6"/>
    <n v="0.22389999999999999"/>
    <n v="12"/>
    <n v="35"/>
    <n v="47"/>
    <m/>
  </r>
  <r>
    <n v="979"/>
    <x v="43"/>
    <n v="1"/>
    <n v="2011"/>
    <x v="1"/>
    <n v="0"/>
    <x v="0"/>
    <x v="1"/>
    <x v="0"/>
    <n v="0.3"/>
    <n v="0.2727"/>
    <n v="0.45"/>
    <n v="0.32840000000000003"/>
    <n v="19"/>
    <n v="86"/>
    <n v="105"/>
    <m/>
  </r>
  <r>
    <n v="980"/>
    <x v="43"/>
    <n v="1"/>
    <n v="2011"/>
    <x v="1"/>
    <n v="0"/>
    <x v="0"/>
    <x v="1"/>
    <x v="0"/>
    <n v="0.32"/>
    <n v="0.28789999999999999"/>
    <n v="0.39"/>
    <n v="0.44779999999999998"/>
    <n v="26"/>
    <n v="86"/>
    <n v="112"/>
    <m/>
  </r>
  <r>
    <n v="981"/>
    <x v="43"/>
    <n v="1"/>
    <n v="2011"/>
    <x v="1"/>
    <n v="0"/>
    <x v="0"/>
    <x v="1"/>
    <x v="0"/>
    <n v="0.36"/>
    <n v="0.31819999999999998"/>
    <n v="0.32"/>
    <n v="0.4627"/>
    <n v="58"/>
    <n v="94"/>
    <n v="152"/>
    <m/>
  </r>
  <r>
    <n v="982"/>
    <x v="43"/>
    <n v="1"/>
    <n v="2011"/>
    <x v="1"/>
    <n v="0"/>
    <x v="0"/>
    <x v="1"/>
    <x v="0"/>
    <n v="0.38"/>
    <n v="0.39389999999999997"/>
    <n v="0.28999999999999998"/>
    <n v="0.35820000000000002"/>
    <n v="62"/>
    <n v="92"/>
    <n v="154"/>
    <m/>
  </r>
  <r>
    <n v="983"/>
    <x v="43"/>
    <n v="1"/>
    <n v="2011"/>
    <x v="1"/>
    <n v="0"/>
    <x v="0"/>
    <x v="1"/>
    <x v="1"/>
    <n v="0.4"/>
    <n v="0.40910000000000002"/>
    <n v="0.3"/>
    <n v="0.41789999999999999"/>
    <n v="51"/>
    <n v="110"/>
    <n v="161"/>
    <m/>
  </r>
  <r>
    <n v="984"/>
    <x v="43"/>
    <n v="1"/>
    <n v="2011"/>
    <x v="1"/>
    <n v="0"/>
    <x v="0"/>
    <x v="1"/>
    <x v="1"/>
    <n v="0.4"/>
    <n v="0.40910000000000002"/>
    <n v="0.3"/>
    <n v="0.29849999999999999"/>
    <n v="40"/>
    <n v="122"/>
    <n v="162"/>
    <m/>
  </r>
  <r>
    <n v="985"/>
    <x v="43"/>
    <n v="1"/>
    <n v="2011"/>
    <x v="1"/>
    <n v="0"/>
    <x v="0"/>
    <x v="1"/>
    <x v="1"/>
    <n v="0.42"/>
    <n v="0.42420000000000002"/>
    <n v="0.28000000000000003"/>
    <n v="0.32840000000000003"/>
    <n v="28"/>
    <n v="106"/>
    <n v="134"/>
    <m/>
  </r>
  <r>
    <n v="986"/>
    <x v="43"/>
    <n v="1"/>
    <n v="2011"/>
    <x v="1"/>
    <n v="0"/>
    <x v="0"/>
    <x v="1"/>
    <x v="0"/>
    <n v="0.42"/>
    <n v="0.42420000000000002"/>
    <n v="0.28000000000000003"/>
    <n v="0.32840000000000003"/>
    <n v="30"/>
    <n v="95"/>
    <n v="125"/>
    <m/>
  </r>
  <r>
    <n v="987"/>
    <x v="43"/>
    <n v="1"/>
    <n v="2011"/>
    <x v="1"/>
    <n v="0"/>
    <x v="0"/>
    <x v="1"/>
    <x v="0"/>
    <n v="0.4"/>
    <n v="0.40910000000000002"/>
    <n v="0.32"/>
    <n v="0.29849999999999999"/>
    <n v="17"/>
    <n v="78"/>
    <n v="95"/>
    <m/>
  </r>
  <r>
    <n v="988"/>
    <x v="43"/>
    <n v="1"/>
    <n v="2011"/>
    <x v="1"/>
    <n v="0"/>
    <x v="0"/>
    <x v="1"/>
    <x v="0"/>
    <n v="0.4"/>
    <n v="0.40910000000000002"/>
    <n v="0.35"/>
    <n v="0.28360000000000002"/>
    <n v="11"/>
    <n v="50"/>
    <n v="61"/>
    <m/>
  </r>
  <r>
    <n v="989"/>
    <x v="43"/>
    <n v="1"/>
    <n v="2011"/>
    <x v="1"/>
    <n v="0"/>
    <x v="0"/>
    <x v="1"/>
    <x v="0"/>
    <n v="0.4"/>
    <n v="0.40910000000000002"/>
    <n v="0.35"/>
    <n v="0.32840000000000003"/>
    <n v="15"/>
    <n v="32"/>
    <n v="47"/>
    <m/>
  </r>
  <r>
    <n v="990"/>
    <x v="43"/>
    <n v="1"/>
    <n v="2011"/>
    <x v="1"/>
    <n v="0"/>
    <x v="0"/>
    <x v="1"/>
    <x v="0"/>
    <n v="0.4"/>
    <n v="0.40910000000000002"/>
    <n v="0.35"/>
    <n v="0.35820000000000002"/>
    <n v="6"/>
    <n v="45"/>
    <n v="51"/>
    <m/>
  </r>
  <r>
    <n v="991"/>
    <x v="43"/>
    <n v="1"/>
    <n v="2011"/>
    <x v="1"/>
    <n v="0"/>
    <x v="0"/>
    <x v="1"/>
    <x v="0"/>
    <n v="0.4"/>
    <n v="0.40910000000000002"/>
    <n v="0.35"/>
    <n v="0.29849999999999999"/>
    <n v="5"/>
    <n v="31"/>
    <n v="36"/>
    <m/>
  </r>
  <r>
    <n v="992"/>
    <x v="43"/>
    <n v="1"/>
    <n v="2011"/>
    <x v="1"/>
    <n v="0"/>
    <x v="0"/>
    <x v="1"/>
    <x v="0"/>
    <n v="0.4"/>
    <n v="0.40910000000000002"/>
    <n v="0.35"/>
    <n v="0.35820000000000002"/>
    <n v="3"/>
    <n v="27"/>
    <n v="30"/>
    <m/>
  </r>
  <r>
    <n v="993"/>
    <x v="44"/>
    <n v="1"/>
    <n v="2011"/>
    <x v="1"/>
    <n v="0"/>
    <x v="0"/>
    <x v="2"/>
    <x v="0"/>
    <n v="0.38"/>
    <n v="0.39389999999999997"/>
    <n v="0.37"/>
    <n v="0.35820000000000002"/>
    <n v="3"/>
    <n v="8"/>
    <n v="11"/>
    <m/>
  </r>
  <r>
    <n v="994"/>
    <x v="44"/>
    <n v="1"/>
    <n v="2011"/>
    <x v="1"/>
    <n v="0"/>
    <x v="0"/>
    <x v="2"/>
    <x v="0"/>
    <n v="0.38"/>
    <n v="0.39389999999999997"/>
    <n v="0.37"/>
    <n v="0.35820000000000002"/>
    <n v="1"/>
    <n v="6"/>
    <n v="7"/>
    <m/>
  </r>
  <r>
    <n v="995"/>
    <x v="44"/>
    <n v="1"/>
    <n v="2011"/>
    <x v="1"/>
    <n v="0"/>
    <x v="0"/>
    <x v="2"/>
    <x v="0"/>
    <n v="0.36"/>
    <n v="0.33329999999999999"/>
    <n v="0.4"/>
    <n v="0.29849999999999999"/>
    <n v="0"/>
    <n v="2"/>
    <n v="2"/>
    <m/>
  </r>
  <r>
    <n v="996"/>
    <x v="44"/>
    <n v="1"/>
    <n v="2011"/>
    <x v="1"/>
    <n v="0"/>
    <x v="0"/>
    <x v="2"/>
    <x v="0"/>
    <n v="0.34"/>
    <n v="0.31819999999999998"/>
    <n v="0.46"/>
    <n v="0.22389999999999999"/>
    <n v="1"/>
    <n v="1"/>
    <n v="2"/>
    <m/>
  </r>
  <r>
    <n v="997"/>
    <x v="44"/>
    <n v="1"/>
    <n v="2011"/>
    <x v="1"/>
    <n v="0"/>
    <x v="0"/>
    <x v="2"/>
    <x v="0"/>
    <n v="0.32"/>
    <n v="0.30299999999999999"/>
    <n v="0.53"/>
    <n v="0.28360000000000002"/>
    <n v="0"/>
    <n v="2"/>
    <n v="2"/>
    <m/>
  </r>
  <r>
    <n v="998"/>
    <x v="44"/>
    <n v="1"/>
    <n v="2011"/>
    <x v="1"/>
    <n v="0"/>
    <x v="0"/>
    <x v="2"/>
    <x v="0"/>
    <n v="0.32"/>
    <n v="0.30299999999999999"/>
    <n v="0.53"/>
    <n v="0.28360000000000002"/>
    <n v="0"/>
    <n v="3"/>
    <n v="3"/>
    <m/>
  </r>
  <r>
    <n v="999"/>
    <x v="44"/>
    <n v="1"/>
    <n v="2011"/>
    <x v="1"/>
    <n v="0"/>
    <x v="0"/>
    <x v="2"/>
    <x v="0"/>
    <n v="0.34"/>
    <n v="0.30299999999999999"/>
    <n v="0.46"/>
    <n v="0.29849999999999999"/>
    <n v="1"/>
    <n v="25"/>
    <n v="26"/>
    <m/>
  </r>
  <r>
    <n v="1000"/>
    <x v="44"/>
    <n v="1"/>
    <n v="2011"/>
    <x v="1"/>
    <n v="0"/>
    <x v="0"/>
    <x v="2"/>
    <x v="0"/>
    <n v="0.34"/>
    <n v="0.30299999999999999"/>
    <n v="0.46"/>
    <n v="0.29849999999999999"/>
    <n v="2"/>
    <n v="96"/>
    <n v="9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299BB6-8074-462E-80AB-E030BF186659}" name="PivotTable10" cacheId="3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J2:O10" firstHeaderRow="1" firstDataRow="2" firstDataCol="1"/>
  <pivotFields count="18">
    <pivotField compact="0" outline="0" showAll="0"/>
    <pivotField compact="0" numFmtId="165"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outline="0" showAll="0"/>
    <pivotField compact="0" outline="0" showAll="0"/>
    <pivotField compact="0" outline="0" showAll="0">
      <items count="3">
        <item x="0"/>
        <item h="1" x="1"/>
        <item t="default"/>
      </items>
    </pivotField>
    <pivotField compact="0" outline="0" showAll="0"/>
    <pivotField compact="0" outline="0" showAll="0">
      <items count="3">
        <item x="0"/>
        <item h="1" x="1"/>
        <item t="default"/>
      </items>
    </pivotField>
    <pivotField axis="axisRow" compact="0" outline="0" showAll="0">
      <items count="9">
        <item m="1" x="7"/>
        <item x="1"/>
        <item x="2"/>
        <item x="3"/>
        <item x="4"/>
        <item x="5"/>
        <item x="6"/>
        <item x="0"/>
        <item t="default"/>
      </items>
    </pivotField>
    <pivotField compact="0" outline="0" showAll="0">
      <items count="5">
        <item x="0"/>
        <item x="1"/>
        <item x="2"/>
        <item x="3"/>
        <item t="default"/>
      </items>
    </pivotField>
    <pivotField compact="0" numFmtId="43" outline="0" showAll="0"/>
    <pivotField dataField="1" compact="0" numFmtId="43" outline="0" showAll="0"/>
    <pivotField dataField="1" compact="0" numFmtId="43" outline="0" showAll="0"/>
    <pivotField dataField="1" compact="0" numFmtId="43" outline="0" showAll="0"/>
    <pivotField dataField="1" compact="0" outline="0" showAll="0"/>
    <pivotField dataField="1" compact="0" outline="0" showAll="0"/>
    <pivotField compact="0" outline="0" showAll="0"/>
    <pivotField compact="0" outline="0" showAll="0"/>
    <pivotField compact="0" outline="0" dragToRow="0" dragToCol="0" dragToPage="0" showAll="0" defaultSubtotal="0"/>
  </pivotFields>
  <rowFields count="1">
    <field x="7"/>
  </rowFields>
  <rowItems count="7">
    <i>
      <x v="1"/>
    </i>
    <i>
      <x v="2"/>
    </i>
    <i>
      <x v="3"/>
    </i>
    <i>
      <x v="4"/>
    </i>
    <i>
      <x v="5"/>
    </i>
    <i>
      <x v="7"/>
    </i>
    <i t="grand">
      <x/>
    </i>
  </rowItems>
  <colFields count="1">
    <field x="-2"/>
  </colFields>
  <colItems count="5">
    <i>
      <x/>
    </i>
    <i i="1">
      <x v="1"/>
    </i>
    <i i="2">
      <x v="2"/>
    </i>
    <i i="3">
      <x v="3"/>
    </i>
    <i i="4">
      <x v="4"/>
    </i>
  </colItems>
  <dataFields count="5">
    <dataField name="Average of atemp" fld="10" subtotal="average" baseField="8" baseItem="0" numFmtId="43"/>
    <dataField name="Sum of casual" fld="13" baseField="0" baseItem="0"/>
    <dataField name="Average of hum" fld="11" subtotal="average" baseField="8" baseItem="0" numFmtId="43"/>
    <dataField name="Sum of registered" fld="14" baseField="0" baseItem="0"/>
    <dataField name="Average of windspeed" fld="12" subtotal="average" baseField="7" baseItem="3" numFmtId="43"/>
  </dataFields>
  <formats count="1">
    <format dxfId="16">
      <pivotArea outline="0" collapsedLevelsAreSubtotals="1" fieldPosition="0"/>
    </format>
  </formats>
  <chartFormats count="10">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2"/>
          </reference>
        </references>
      </pivotArea>
    </chartFormat>
    <chartFormat chart="11" format="12" series="1">
      <pivotArea type="data" outline="0" fieldPosition="0">
        <references count="1">
          <reference field="4294967294" count="1" selected="0">
            <x v="4"/>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9A6F44-F442-45CC-8C13-78A4ED1405F9}" name="PivotTable5" cacheId="3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S2:U10" firstHeaderRow="1" firstDataRow="2" firstDataCol="1"/>
  <pivotFields count="18">
    <pivotField compact="0" outline="0" showAll="0"/>
    <pivotField compact="0" numFmtId="165"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outline="0" showAll="0"/>
    <pivotField compact="0" outline="0" showAll="0"/>
    <pivotField compact="0" outline="0" showAll="0">
      <items count="3">
        <item x="0"/>
        <item h="1" x="1"/>
        <item t="default"/>
      </items>
    </pivotField>
    <pivotField compact="0" outline="0" showAll="0"/>
    <pivotField compact="0" outline="0" showAll="0">
      <items count="3">
        <item x="0"/>
        <item h="1" x="1"/>
        <item t="default"/>
      </items>
    </pivotField>
    <pivotField axis="axisRow" compact="0" outline="0" showAll="0">
      <items count="9">
        <item m="1" x="7"/>
        <item x="1"/>
        <item x="2"/>
        <item x="3"/>
        <item x="4"/>
        <item x="5"/>
        <item x="6"/>
        <item x="0"/>
        <item t="default"/>
      </items>
    </pivotField>
    <pivotField compact="0" outline="0" showAll="0">
      <items count="5">
        <item x="0"/>
        <item x="1"/>
        <item x="2"/>
        <item x="3"/>
        <item t="default"/>
      </items>
    </pivotField>
    <pivotField compact="0" numFmtId="43" outline="0" showAll="0"/>
    <pivotField compact="0" numFmtId="43" outline="0" showAll="0"/>
    <pivotField compact="0" numFmtId="43" outline="0" showAll="0"/>
    <pivotField compact="0" numFmtId="43" outline="0" showAll="0"/>
    <pivotField dataField="1" compact="0" outline="0" showAll="0"/>
    <pivotField dataField="1" compact="0" outline="0" showAll="0"/>
    <pivotField compact="0" outline="0" showAll="0"/>
    <pivotField compact="0" outline="0" showAll="0"/>
    <pivotField compact="0" outline="0" dragToRow="0" dragToCol="0" dragToPage="0" showAll="0" defaultSubtotal="0"/>
  </pivotFields>
  <rowFields count="1">
    <field x="7"/>
  </rowFields>
  <rowItems count="7">
    <i>
      <x v="1"/>
    </i>
    <i>
      <x v="2"/>
    </i>
    <i>
      <x v="3"/>
    </i>
    <i>
      <x v="4"/>
    </i>
    <i>
      <x v="5"/>
    </i>
    <i>
      <x v="7"/>
    </i>
    <i t="grand">
      <x/>
    </i>
  </rowItems>
  <colFields count="1">
    <field x="-2"/>
  </colFields>
  <colItems count="2">
    <i>
      <x/>
    </i>
    <i i="1">
      <x v="1"/>
    </i>
  </colItems>
  <dataFields count="2">
    <dataField name="Sum of registered" fld="14" baseField="0" baseItem="0"/>
    <dataField name="Sum of casual" fld="13" baseField="0" baseItem="0"/>
  </dataFields>
  <formats count="1">
    <format dxfId="17">
      <pivotArea outline="0" collapsedLevelsAreSubtotals="1" fieldPosition="0"/>
    </format>
  </formats>
  <chartFormats count="3">
    <chartFormat chart="0" format="0" series="1">
      <pivotArea type="data" outline="0" fieldPosition="0"/>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61B56C-6465-4C70-82D7-8B784C786B74}" name="PivotTable4" cacheId="3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1">
  <location ref="G2:H8" firstHeaderRow="2" firstDataRow="2" firstDataCol="1"/>
  <pivotFields count="18">
    <pivotField compact="0" outline="0" showAll="0"/>
    <pivotField compact="0" numFmtId="165"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outline="0" showAll="0"/>
    <pivotField compact="0" outline="0" showAll="0"/>
    <pivotField compact="0" outline="0" showAll="0">
      <items count="3">
        <item x="0"/>
        <item h="1" x="1"/>
        <item t="default"/>
      </items>
    </pivotField>
    <pivotField compact="0" outline="0" showAll="0"/>
    <pivotField compact="0" outline="0" showAll="0">
      <items count="3">
        <item x="0"/>
        <item h="1" x="1"/>
        <item t="default"/>
      </items>
    </pivotField>
    <pivotField compact="0" outline="0" showAll="0">
      <items count="9">
        <item m="1" x="7"/>
        <item x="1"/>
        <item x="2"/>
        <item x="3"/>
        <item x="4"/>
        <item x="5"/>
        <item x="6"/>
        <item x="0"/>
        <item t="default"/>
      </items>
    </pivotField>
    <pivotField axis="axisRow" compact="0" outline="0" showAll="0">
      <items count="5">
        <item x="0"/>
        <item x="1"/>
        <item x="2"/>
        <item x="3"/>
        <item t="default"/>
      </items>
    </pivotField>
    <pivotField compact="0" numFmtId="43" outline="0" showAll="0"/>
    <pivotField compact="0" numFmtId="43" outline="0" showAll="0"/>
    <pivotField compact="0" numFmtId="43" outline="0" showAll="0"/>
    <pivotField compact="0" numFmtId="43" outline="0" showAll="0"/>
    <pivotField compact="0" outline="0" showAll="0"/>
    <pivotField compact="0" outline="0" showAll="0"/>
    <pivotField dataField="1" compact="0" outline="0" showAll="0"/>
    <pivotField compact="0" outline="0" showAll="0"/>
    <pivotField compact="0" outline="0" dragToRow="0" dragToCol="0" dragToPage="0" showAll="0" defaultSubtotal="0"/>
  </pivotFields>
  <rowFields count="1">
    <field x="8"/>
  </rowFields>
  <rowItems count="5">
    <i>
      <x/>
    </i>
    <i>
      <x v="1"/>
    </i>
    <i>
      <x v="2"/>
    </i>
    <i>
      <x v="3"/>
    </i>
    <i t="grand">
      <x/>
    </i>
  </rowItems>
  <colItems count="1">
    <i/>
  </colItems>
  <dataFields count="1">
    <dataField name="Average of cnt" fld="15" subtotal="average" baseField="8" baseItem="0" numFmtId="43"/>
  </dataFields>
  <formats count="1">
    <format dxfId="18">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914ECD-DFEC-4A09-B8E1-F64996953DC1}" name="PivotTable2" cacheId="3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3:B12" firstHeaderRow="2" firstDataRow="2" firstDataCol="1"/>
  <pivotFields count="17">
    <pivotField compact="0" outline="0" showAll="0"/>
    <pivotField compact="0" numFmtId="165"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9">
        <item m="1" x="7"/>
        <item x="1"/>
        <item x="2"/>
        <item x="3"/>
        <item x="4"/>
        <item x="5"/>
        <item x="6"/>
        <item x="0"/>
        <item t="default"/>
      </items>
    </pivotField>
    <pivotField compact="0" outline="0" showAll="0"/>
    <pivotField compact="0" numFmtId="43" outline="0" showAll="0"/>
    <pivotField compact="0" numFmtId="43" outline="0" showAll="0"/>
    <pivotField compact="0" numFmtId="43" outline="0" showAll="0"/>
    <pivotField compact="0" numFmtId="43" outline="0" showAll="0"/>
    <pivotField compact="0" outline="0" showAll="0"/>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s>
  <rowFields count="1">
    <field x="7"/>
  </rowFields>
  <rowItems count="8">
    <i>
      <x v="1"/>
    </i>
    <i>
      <x v="2"/>
    </i>
    <i>
      <x v="3"/>
    </i>
    <i>
      <x v="4"/>
    </i>
    <i>
      <x v="5"/>
    </i>
    <i>
      <x v="6"/>
    </i>
    <i>
      <x v="7"/>
    </i>
    <i t="grand">
      <x/>
    </i>
  </rowItems>
  <colItems count="1">
    <i/>
  </colItems>
  <dataFields count="1">
    <dataField name="Sum of cnt" fld="15" baseField="0" baseItem="0"/>
  </dataFields>
  <chartFormats count="4">
    <chartFormat chart="0" format="0" series="1">
      <pivotArea type="data" outline="0" fieldPosition="0"/>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358E53-B24B-482A-939E-3CC32E8C4C88}" name="PivotTable13" cacheId="3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K4:M13" firstHeaderRow="1" firstDataRow="2" firstDataCol="1"/>
  <pivotFields count="18">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axis="axisRow" compact="0" outline="0" showAll="0">
      <items count="9">
        <item m="1" x="7"/>
        <item x="1"/>
        <item x="2"/>
        <item x="3"/>
        <item x="4"/>
        <item x="5"/>
        <item x="6"/>
        <item x="0"/>
        <item t="default"/>
      </items>
    </pivotField>
    <pivotField compact="0" outline="0" showAll="0"/>
    <pivotField compact="0" numFmtId="43" outline="0" showAll="0"/>
    <pivotField compact="0" numFmtId="43" outline="0" showAll="0"/>
    <pivotField compact="0" numFmtId="43" outline="0" showAll="0"/>
    <pivotField compact="0" numFmtId="43" outline="0" showAll="0"/>
    <pivotField dataField="1" compact="0" outline="0" showAll="0"/>
    <pivotField dataField="1" compact="0" outline="0" showAll="0"/>
    <pivotField compact="0" outline="0" showAll="0"/>
    <pivotField compact="0" outline="0" showAll="0"/>
    <pivotField compact="0" outline="0" dragToRow="0" dragToCol="0" dragToPage="0" showAll="0" defaultSubtotal="0"/>
  </pivotFields>
  <rowFields count="1">
    <field x="7"/>
  </rowFields>
  <rowItems count="8">
    <i>
      <x v="1"/>
    </i>
    <i>
      <x v="2"/>
    </i>
    <i>
      <x v="3"/>
    </i>
    <i>
      <x v="4"/>
    </i>
    <i>
      <x v="5"/>
    </i>
    <i>
      <x v="6"/>
    </i>
    <i>
      <x v="7"/>
    </i>
    <i t="grand">
      <x/>
    </i>
  </rowItems>
  <colFields count="1">
    <field x="-2"/>
  </colFields>
  <colItems count="2">
    <i>
      <x/>
    </i>
    <i i="1">
      <x v="1"/>
    </i>
  </colItems>
  <dataFields count="2">
    <dataField name="Count of casual" fld="13" subtotal="count" baseField="7" baseItem="4"/>
    <dataField name="Count of registered" fld="14" subtotal="count" baseField="7"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F89E42-506A-4976-BB17-5736DF7F84D0}" name="PivotTable12" cacheId="3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G4:I13" firstHeaderRow="1" firstDataRow="2" firstDataCol="1"/>
  <pivotFields count="18">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axis="axisRow" compact="0" outline="0" showAll="0">
      <items count="9">
        <item m="1" x="7"/>
        <item x="1"/>
        <item x="2"/>
        <item x="3"/>
        <item x="4"/>
        <item x="5"/>
        <item x="6"/>
        <item x="0"/>
        <item t="default"/>
      </items>
    </pivotField>
    <pivotField compact="0" outline="0" showAll="0"/>
    <pivotField compact="0" numFmtId="43" outline="0" showAll="0"/>
    <pivotField compact="0" numFmtId="43" outline="0" showAll="0"/>
    <pivotField compact="0" numFmtId="43" outline="0" showAll="0"/>
    <pivotField compact="0" numFmtId="43" outline="0" showAll="0"/>
    <pivotField dataField="1" compact="0" outline="0" showAll="0"/>
    <pivotField compact="0" outline="0" showAll="0"/>
    <pivotField compact="0" outline="0" showAll="0"/>
    <pivotField compact="0" outline="0" showAll="0"/>
    <pivotField dataField="1" compact="0" outline="0" dragToRow="0" dragToCol="0" dragToPage="0" showAll="0" defaultSubtotal="0"/>
  </pivotFields>
  <rowFields count="1">
    <field x="7"/>
  </rowFields>
  <rowItems count="8">
    <i>
      <x v="1"/>
    </i>
    <i>
      <x v="2"/>
    </i>
    <i>
      <x v="3"/>
    </i>
    <i>
      <x v="4"/>
    </i>
    <i>
      <x v="5"/>
    </i>
    <i>
      <x v="6"/>
    </i>
    <i>
      <x v="7"/>
    </i>
    <i t="grand">
      <x/>
    </i>
  </rowItems>
  <colFields count="1">
    <field x="-2"/>
  </colFields>
  <colItems count="2">
    <i>
      <x/>
    </i>
    <i i="1">
      <x v="1"/>
    </i>
  </colItems>
  <dataFields count="2">
    <dataField name="Sum of casual" fld="13" baseField="0" baseItem="0"/>
    <dataField name="Sum of Average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00B9F4-77FF-4C51-8D85-C9AF63D3C1D0}" name="PivotTable11" cacheId="3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C38" firstHeaderRow="2" firstDataRow="2" firstDataCol="2"/>
  <pivotFields count="17">
    <pivotField compact="0" outline="0" showAll="0"/>
    <pivotField axis="axisRow" compact="0" numFmtId="165"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43" outline="0" showAll="0"/>
    <pivotField compact="0" numFmtId="43" outline="0" showAll="0"/>
    <pivotField compact="0" numFmtId="43" outline="0" showAll="0"/>
    <pivotField compact="0" numFmtId="43" outline="0" showAll="0"/>
    <pivotField compact="0" outline="0" showAll="0"/>
    <pivotField compact="0" outline="0" showAll="0"/>
    <pivotField compact="0" outline="0" showAll="0"/>
    <pivotField axis="axisRow" compact="0" outline="0" showAll="0">
      <items count="15">
        <item sd="0" x="0"/>
        <item x="1"/>
        <item sd="0" x="2"/>
        <item sd="0" x="3"/>
        <item sd="0" x="4"/>
        <item sd="0" x="5"/>
        <item sd="0" x="6"/>
        <item sd="0" x="7"/>
        <item sd="0" x="8"/>
        <item sd="0" x="9"/>
        <item sd="0" x="10"/>
        <item sd="0" x="11"/>
        <item sd="0" x="12"/>
        <item sd="0" x="13"/>
        <item t="default" sd="0"/>
      </items>
    </pivotField>
  </pivotFields>
  <rowFields count="2">
    <field x="16"/>
    <field x="1"/>
  </rowFields>
  <rowItems count="34">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default">
      <x v="1"/>
    </i>
    <i>
      <x v="2"/>
    </i>
    <i t="grand">
      <x/>
    </i>
  </rowItems>
  <colItems count="1">
    <i/>
  </colItems>
  <dataFields count="1">
    <dataField name="Sum of weathers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16CBCD-A373-4442-8242-A9456E103B7C}" name="PivotTable14" cacheId="3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O4:Q13" firstHeaderRow="1" firstDataRow="2" firstDataCol="1"/>
  <pivotFields count="18">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axis="axisRow" compact="0" outline="0" showAll="0">
      <items count="9">
        <item m="1" x="7"/>
        <item x="1"/>
        <item x="2"/>
        <item x="3"/>
        <item x="4"/>
        <item x="5"/>
        <item x="6"/>
        <item x="0"/>
        <item t="default"/>
      </items>
    </pivotField>
    <pivotField compact="0" outline="0" showAll="0"/>
    <pivotField compact="0" numFmtId="43" outline="0" showAll="0"/>
    <pivotField compact="0" numFmtId="43" outline="0" showAll="0"/>
    <pivotField compact="0" numFmtId="43" outline="0" showAll="0"/>
    <pivotField compact="0" numFmtId="43" outline="0" showAll="0"/>
    <pivotField dataField="1" compact="0" outline="0" showAll="0"/>
    <pivotField dataField="1" compact="0" outline="0" showAll="0"/>
    <pivotField compact="0" outline="0" showAll="0"/>
    <pivotField compact="0" outline="0" showAll="0"/>
    <pivotField compact="0" outline="0" dragToRow="0" dragToCol="0" dragToPage="0" showAll="0" defaultSubtotal="0"/>
  </pivotFields>
  <rowFields count="1">
    <field x="7"/>
  </rowFields>
  <rowItems count="8">
    <i>
      <x v="1"/>
    </i>
    <i>
      <x v="2"/>
    </i>
    <i>
      <x v="3"/>
    </i>
    <i>
      <x v="4"/>
    </i>
    <i>
      <x v="5"/>
    </i>
    <i>
      <x v="6"/>
    </i>
    <i>
      <x v="7"/>
    </i>
    <i t="grand">
      <x/>
    </i>
  </rowItems>
  <colFields count="1">
    <field x="-2"/>
  </colFields>
  <colItems count="2">
    <i>
      <x/>
    </i>
    <i i="1">
      <x v="1"/>
    </i>
  </colItems>
  <dataFields count="2">
    <dataField name="Average of casual" fld="13" subtotal="average" baseField="7" baseItem="4"/>
    <dataField name="Average of registered" fld="14" subtotal="average" baseField="7"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0C4C121B-B92F-4E28-BFB1-A9103AC41654}" autoFormatId="16" applyNumberFormats="0" applyBorderFormats="0" applyFontFormats="0" applyPatternFormats="0" applyAlignmentFormats="0" applyWidthHeightFormats="0">
  <queryTableRefresh nextId="33" unboundColumnsRight="5">
    <queryTableFields count="21">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25" dataBound="0" tableColumnId="25"/>
      <queryTableField id="29" dataBound="0" tableColumnId="29"/>
      <queryTableField id="30" dataBound="0" tableColumnId="30"/>
      <queryTableField id="31" dataBound="0" tableColumnId="31"/>
      <queryTableField id="32" dataBound="0" tableColumnId="32"/>
    </queryTableFields>
    <queryTableDeletedFields count="1">
      <deletedField name="fds"/>
    </queryTableDeletedFields>
  </queryTableRefresh>
  <extLst>
    <ext xmlns:x15="http://schemas.microsoft.com/office/spreadsheetml/2010/11/main" uri="{883FBD77-0823-4a55-B5E3-86C4891E6966}">
      <x15:queryTable sourceDataName="Query - Append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eday" xr10:uid="{5A9A8FC2-6638-4183-ADBA-1ED72EB5022B}" sourceName="dteday">
  <pivotTables>
    <pivotTable tabId="10" name="PivotTable4"/>
    <pivotTable tabId="10" name="PivotTable5"/>
    <pivotTable tabId="10" name="PivotTable10"/>
  </pivotTables>
  <data>
    <tabular pivotCacheId="464923566">
      <items count="45">
        <i x="0" s="1"/>
        <i x="1" s="1"/>
        <i x="2" s="1"/>
        <i x="3" s="1"/>
        <i x="4" s="1"/>
        <i x="5" s="1"/>
        <i x="7" s="1"/>
        <i x="8" s="1"/>
        <i x="9" s="1"/>
        <i x="10" s="1"/>
        <i x="11" s="1"/>
        <i x="12" s="1"/>
        <i x="14" s="1"/>
        <i x="15" s="1"/>
        <i x="16" s="1"/>
        <i x="17" s="1"/>
        <i x="18" s="1"/>
        <i x="19" s="1"/>
        <i x="21" s="1"/>
        <i x="22" s="1"/>
        <i x="23" s="1"/>
        <i x="24" s="1"/>
        <i x="25" s="1"/>
        <i x="26" s="1"/>
        <i x="28" s="1"/>
        <i x="29" s="1"/>
        <i x="30" s="1"/>
        <i x="6" s="1" nd="1"/>
        <i x="13" s="1" nd="1"/>
        <i x="20" s="1" nd="1"/>
        <i x="27" s="1" nd="1"/>
        <i x="31" s="1" nd="1"/>
        <i x="32" s="1" nd="1"/>
        <i x="33" s="1" nd="1"/>
        <i x="34" s="1" nd="1"/>
        <i x="35" s="1" nd="1"/>
        <i x="36" s="1" nd="1"/>
        <i x="37" s="1" nd="1"/>
        <i x="38" s="1" nd="1"/>
        <i x="39" s="1" nd="1"/>
        <i x="40" s="1" nd="1"/>
        <i x="41" s="1" nd="1"/>
        <i x="42" s="1" nd="1"/>
        <i x="43" s="1" nd="1"/>
        <i x="4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43AD3AF1-C2A7-4CAB-8653-9CFFA1E4C889}" sourceName="mnth">
  <pivotTables>
    <pivotTable tabId="10" name="PivotTable4"/>
    <pivotTable tabId="10" name="PivotTable5"/>
    <pivotTable tabId="10" name="PivotTable10"/>
  </pivotTables>
  <data>
    <tabular pivotCacheId="464923566">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6CF379EC-AFF2-4468-AEB7-5B5AE421DA64}" sourceName="holiday">
  <pivotTables>
    <pivotTable tabId="10" name="PivotTable4"/>
    <pivotTable tabId="10" name="PivotTable5"/>
    <pivotTable tabId="10" name="PivotTable10"/>
  </pivotTables>
  <data>
    <tabular pivotCacheId="464923566">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6AD554D6-5323-4403-A6A0-6C78A031CD20}" sourceName="weekday">
  <pivotTables>
    <pivotTable tabId="10" name="PivotTable4"/>
    <pivotTable tabId="10" name="PivotTable5"/>
    <pivotTable tabId="10" name="PivotTable10"/>
  </pivotTables>
  <data>
    <tabular pivotCacheId="464923566">
      <items count="8">
        <i x="1" s="1"/>
        <i x="2" s="1"/>
        <i x="3" s="1"/>
        <i x="4" s="1"/>
        <i x="5" s="1"/>
        <i x="0" s="1"/>
        <i x="7" s="1" nd="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ED9A0A70-EA85-4BC7-A910-F3BBC1818508}" sourceName="weathersit">
  <pivotTables>
    <pivotTable tabId="10" name="PivotTable4"/>
    <pivotTable tabId="10" name="PivotTable5"/>
    <pivotTable tabId="10" name="PivotTable10"/>
  </pivotTables>
  <data>
    <tabular pivotCacheId="46492356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teday" xr10:uid="{4B922C88-6D76-4953-9F5B-FF93D9BFBB04}" cache="Slicer_dteday" caption="dteday" rowHeight="220133"/>
  <slicer name="mnth" xr10:uid="{06E16A19-2153-4A8E-9671-031E486FA357}" cache="Slicer_mnth" caption="mnth" columnCount="2" rowHeight="220133"/>
  <slicer name="holiday" xr10:uid="{4EC9260A-8B1E-45A4-969A-D680CD239E8F}" cache="Slicer_holiday" caption="holiday" columnCount="2" rowHeight="220133"/>
  <slicer name="weekday" xr10:uid="{C2004E6A-3F90-4B23-A93A-B7A099756E8B}" cache="Slicer_weekday" caption="weekday" columnCount="7" rowHeight="220133"/>
  <slicer name="weathersit" xr10:uid="{25DE3932-8603-4606-92AF-985FAF250905}" cache="Slicer_weathersit" caption="weathersit" columnCount="4"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nth 1" xr10:uid="{44792A08-2D65-4113-8E5C-DDDA1CF7413D}" cache="Slicer_mnth" caption="mnth" rowHeight="220133"/>
  <slicer name="holiday 1" xr10:uid="{0E26ECC6-3331-4446-95D0-D2D62B5C8DF8}" cache="Slicer_holiday" caption="holiday" rowHeight="220133"/>
  <slicer name="weekday 1" xr10:uid="{BF00F8D8-38D2-4CA4-B059-5F2D3BEEDB0C}" cache="Slicer_weekday" caption="weekday" columnCount="7" rowHeight="220133"/>
  <slicer name="weathersit 1" xr10:uid="{4F3E4879-8C08-4EF0-B99F-4BD18215A382}" cache="Slicer_weathersit" caption="weathersit" columnCount="4" rowHeight="22013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F8A98C-51D4-42E0-A162-899B27E0E239}" name="Append1" displayName="Append1" ref="A2:U1011" tableType="queryTable" totalsRowShown="0">
  <autoFilter ref="A2:U1011" xr:uid="{6DF8A98C-51D4-42E0-A162-899B27E0E239}"/>
  <sortState xmlns:xlrd2="http://schemas.microsoft.com/office/spreadsheetml/2017/richdata2" ref="A3:P1011">
    <sortCondition ref="A2:A1011"/>
  </sortState>
  <tableColumns count="21">
    <tableColumn id="1" xr3:uid="{38B27424-3422-4C2C-96F8-43C8C5D815D6}" uniqueName="1" name="instant" queryTableFieldId="1"/>
    <tableColumn id="2" xr3:uid="{27EF89E1-9B95-4EAC-B097-36DE0CDEF9AD}" uniqueName="2" name="dteday" queryTableFieldId="2" dataDxfId="15"/>
    <tableColumn id="3" xr3:uid="{B1ACD6AB-EC1E-4C65-AC47-2E65F804E4B3}" uniqueName="3" name="season" queryTableFieldId="3"/>
    <tableColumn id="4" xr3:uid="{CFFA0D67-8025-444B-BD7A-73A3C9DA5679}" uniqueName="4" name="yr" queryTableFieldId="4"/>
    <tableColumn id="5" xr3:uid="{04E9A973-0DD2-4FC5-80F0-1A1CFD3FA595}" uniqueName="5" name="mnth" queryTableFieldId="5"/>
    <tableColumn id="6" xr3:uid="{469D9296-B026-4606-BAFA-C845FD0B7299}" uniqueName="6" name="hr" queryTableFieldId="6"/>
    <tableColumn id="7" xr3:uid="{DB163B8A-BEFB-4AF5-8E12-F42A7CEABB97}" uniqueName="7" name="holiday" queryTableFieldId="7" dataDxfId="14"/>
    <tableColumn id="8" xr3:uid="{F19FA3AB-F624-4A8A-AD32-79296E41BD11}" uniqueName="8" name="weekday" queryTableFieldId="8" dataDxfId="13"/>
    <tableColumn id="9" xr3:uid="{B3F52CC1-E3F3-48C7-AC66-49EDEEA25CD8}" uniqueName="9" name="weathersit" queryTableFieldId="9"/>
    <tableColumn id="10" xr3:uid="{A27F5F0C-9AB7-4B08-9CCE-027039580B23}" uniqueName="10" name="temp" queryTableFieldId="10" dataCellStyle="Comma"/>
    <tableColumn id="11" xr3:uid="{D9164363-F5E7-4771-8672-1F5F75521D45}" uniqueName="11" name="atemp" queryTableFieldId="11" dataCellStyle="Comma"/>
    <tableColumn id="12" xr3:uid="{20E18D02-407E-4BD6-8E3A-5CBDBC73633D}" uniqueName="12" name="hum" queryTableFieldId="12" dataCellStyle="Comma"/>
    <tableColumn id="13" xr3:uid="{A933550C-FCC0-43DF-80B0-220F79A1C618}" uniqueName="13" name="windspeed" queryTableFieldId="13" dataCellStyle="Comma"/>
    <tableColumn id="14" xr3:uid="{8E9E1781-C3EA-4444-902A-854C73A3398A}" uniqueName="14" name="casual" queryTableFieldId="14"/>
    <tableColumn id="15" xr3:uid="{AB8A6D67-9FC3-416F-A181-4EB1AA6A2A27}" uniqueName="15" name="registered" queryTableFieldId="15"/>
    <tableColumn id="16" xr3:uid="{A71009D4-5C4D-4A42-95DC-E3925B06E578}" uniqueName="16" name="cnt" queryTableFieldId="16"/>
    <tableColumn id="25" xr3:uid="{60006CD0-A798-4507-B999-2930206A5C4F}" uniqueName="25" name="Count IF" queryTableFieldId="25" dataDxfId="12">
      <calculatedColumnFormula>COUNTIF(Append1[dteday],Q1)</calculatedColumnFormula>
    </tableColumn>
    <tableColumn id="29" xr3:uid="{AA13F9C2-3A11-4496-91AF-AF538FB5D4B9}" uniqueName="29" name="Count IF2" queryTableFieldId="29" dataDxfId="11">
      <calculatedColumnFormula>COUNTIF(Append1[casual],"&gt;15")</calculatedColumnFormula>
    </tableColumn>
    <tableColumn id="30" xr3:uid="{C647BA61-F735-421A-9CBC-DC6EFE54F776}" uniqueName="30" name="Sumif(" queryTableFieldId="30" dataDxfId="10">
      <calculatedColumnFormula>SUMIF(Append1[weekday],Append1[[#This Row],[weekday]],P:P)</calculatedColumnFormula>
    </tableColumn>
    <tableColumn id="31" xr3:uid="{990C5642-02B5-4C3E-AD32-7A2011946987}" uniqueName="31" name="STDV" queryTableFieldId="31" dataDxfId="9">
      <calculatedColumnFormula>STDEV(Append1[[#All],[atemp]:[windspeed]])</calculatedColumnFormula>
    </tableColumn>
    <tableColumn id="32" xr3:uid="{66E51F0C-F780-400F-8757-6179B53C4984}" uniqueName="32" name="Correl" queryTableFieldId="32" dataDxfId="8">
      <calculatedColumnFormula>CORREL(Append1[[#All],[temp]],Append1[[#All],[atemp]])</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94B8-BF6D-4B07-BD36-37F86D53A93F}">
  <sheetPr codeName="Sheet1"/>
  <dimension ref="A1:Q611"/>
  <sheetViews>
    <sheetView workbookViewId="0">
      <pane xSplit="1" ySplit="1" topLeftCell="B2" activePane="bottomRight" state="frozen"/>
      <selection pane="topRight" activeCell="B1" sqref="B1"/>
      <selection pane="bottomLeft" activeCell="A2" sqref="A2"/>
      <selection pane="bottomRight" activeCell="Q2" sqref="Q2"/>
    </sheetView>
  </sheetViews>
  <sheetFormatPr defaultColWidth="12.6328125" defaultRowHeight="12.5" x14ac:dyDescent="0.25"/>
  <cols>
    <col min="1" max="1" width="6" bestFit="1" customWidth="1"/>
    <col min="2" max="2" width="10.08984375" bestFit="1" customWidth="1"/>
    <col min="3" max="3" width="6.54296875" bestFit="1" customWidth="1"/>
    <col min="4" max="4" width="2.36328125" bestFit="1" customWidth="1"/>
    <col min="5" max="5" width="4.6328125" bestFit="1" customWidth="1"/>
    <col min="6" max="6" width="2.81640625" bestFit="1" customWidth="1"/>
    <col min="7" max="7" width="6.453125" bestFit="1" customWidth="1"/>
    <col min="8" max="8" width="8" bestFit="1" customWidth="1"/>
    <col min="9" max="9" width="9.08984375" bestFit="1" customWidth="1"/>
    <col min="10" max="10" width="4.81640625" bestFit="1" customWidth="1"/>
    <col min="11" max="16" width="12.6328125" style="25"/>
    <col min="17" max="17" width="12.6328125" style="27"/>
  </cols>
  <sheetData>
    <row r="1" spans="1:17" ht="15.75" customHeight="1" x14ac:dyDescent="0.3">
      <c r="A1" s="1" t="s">
        <v>0</v>
      </c>
      <c r="B1" s="1" t="s">
        <v>1</v>
      </c>
      <c r="C1" s="1" t="s">
        <v>2</v>
      </c>
      <c r="D1" s="1" t="s">
        <v>3</v>
      </c>
      <c r="E1" s="1" t="s">
        <v>4</v>
      </c>
      <c r="F1" s="1" t="s">
        <v>5</v>
      </c>
      <c r="G1" s="1" t="s">
        <v>6</v>
      </c>
      <c r="H1" s="1" t="s">
        <v>7</v>
      </c>
      <c r="I1" s="1" t="s">
        <v>8</v>
      </c>
      <c r="J1" s="1" t="s">
        <v>9</v>
      </c>
      <c r="K1" s="24" t="s">
        <v>10</v>
      </c>
      <c r="L1" s="24" t="s">
        <v>11</v>
      </c>
      <c r="M1" s="24" t="s">
        <v>12</v>
      </c>
      <c r="N1" s="24" t="s">
        <v>13</v>
      </c>
      <c r="O1" s="24" t="s">
        <v>14</v>
      </c>
      <c r="P1" s="24" t="s">
        <v>15</v>
      </c>
      <c r="Q1" s="26" t="s">
        <v>14</v>
      </c>
    </row>
    <row r="2" spans="1:17" ht="15.75" customHeight="1" x14ac:dyDescent="0.25">
      <c r="A2" s="1">
        <v>1</v>
      </c>
      <c r="B2" s="2">
        <v>40544</v>
      </c>
      <c r="C2" s="1">
        <v>1</v>
      </c>
      <c r="D2" s="1">
        <v>0</v>
      </c>
      <c r="E2" s="1">
        <v>1</v>
      </c>
      <c r="F2" s="1">
        <v>0</v>
      </c>
      <c r="G2" s="1" t="b">
        <v>0</v>
      </c>
      <c r="H2" s="1">
        <v>6</v>
      </c>
      <c r="I2" s="1">
        <v>1</v>
      </c>
      <c r="J2" s="1">
        <v>0.24</v>
      </c>
      <c r="K2" s="25">
        <f>VLOOKUP(A2,dataset_2!B:C,2,0)</f>
        <v>0.28789999999999999</v>
      </c>
      <c r="L2" s="25">
        <f>VLOOKUP(A2,dataset_2!B:D,3,0)</f>
        <v>0.81</v>
      </c>
      <c r="M2" s="25">
        <f>VLOOKUP(A2,dataset_2!B:E,4,0)</f>
        <v>0</v>
      </c>
      <c r="N2" s="25">
        <f>VLOOKUP(A2,dataset_2!B:F,5,0)</f>
        <v>3</v>
      </c>
      <c r="O2" s="25">
        <f>VLOOKUP(A2,dataset_2!B:G,6,0)</f>
        <v>13</v>
      </c>
      <c r="P2" s="25">
        <f>VLOOKUP(A2,dataset_2!B:H,7,0)</f>
        <v>16</v>
      </c>
      <c r="Q2" s="27">
        <f>INDEX(dataset_2!G:G,MATCH(dataset_2!B2,dataset_1!A:A,0))</f>
        <v>13</v>
      </c>
    </row>
    <row r="3" spans="1:17" ht="15.75" customHeight="1" x14ac:dyDescent="0.25">
      <c r="A3" s="1">
        <v>2</v>
      </c>
      <c r="B3" s="2">
        <v>40544</v>
      </c>
      <c r="C3" s="1">
        <v>1</v>
      </c>
      <c r="D3" s="1">
        <v>0</v>
      </c>
      <c r="E3" s="1">
        <v>1</v>
      </c>
      <c r="F3" s="1">
        <v>1</v>
      </c>
      <c r="G3" s="1" t="b">
        <v>0</v>
      </c>
      <c r="H3" s="1">
        <v>6</v>
      </c>
      <c r="I3" s="1">
        <v>1</v>
      </c>
      <c r="J3" s="1">
        <v>0.22</v>
      </c>
      <c r="K3" s="25">
        <f>VLOOKUP(A3,dataset_2!B:C,2,0)</f>
        <v>0.2727</v>
      </c>
      <c r="L3" s="25">
        <f>VLOOKUP(A3,dataset_2!B:D,3,0)</f>
        <v>0.8</v>
      </c>
      <c r="M3" s="25">
        <f>VLOOKUP(A3,dataset_2!B:E,4,0)</f>
        <v>0</v>
      </c>
      <c r="N3" s="25">
        <f>VLOOKUP(A3,dataset_2!B:F,5,0)</f>
        <v>8</v>
      </c>
      <c r="O3" s="25">
        <f>VLOOKUP(A3,dataset_2!B:G,6,0)</f>
        <v>32</v>
      </c>
      <c r="P3" s="25">
        <f>VLOOKUP(A3,dataset_2!B:H,7,0)</f>
        <v>40</v>
      </c>
      <c r="Q3" s="27">
        <f>INDEX(dataset_2!G:G,MATCH(dataset_2!B3,dataset_1!A:A,0))</f>
        <v>32</v>
      </c>
    </row>
    <row r="4" spans="1:17" ht="15.75" customHeight="1" x14ac:dyDescent="0.25">
      <c r="A4" s="1">
        <v>3</v>
      </c>
      <c r="B4" s="2">
        <v>40544</v>
      </c>
      <c r="C4" s="1">
        <v>1</v>
      </c>
      <c r="D4" s="1">
        <v>0</v>
      </c>
      <c r="E4" s="1">
        <v>1</v>
      </c>
      <c r="F4" s="1">
        <v>2</v>
      </c>
      <c r="G4" s="1" t="b">
        <v>0</v>
      </c>
      <c r="H4" s="1">
        <v>6</v>
      </c>
      <c r="I4" s="1">
        <v>1</v>
      </c>
      <c r="J4" s="1">
        <v>0.22</v>
      </c>
      <c r="K4" s="25">
        <f>VLOOKUP(A4,dataset_2!B:C,2,0)</f>
        <v>0.2727</v>
      </c>
      <c r="L4" s="25">
        <f>VLOOKUP(A4,dataset_2!B:D,3,0)</f>
        <v>0.8</v>
      </c>
      <c r="M4" s="25">
        <f>VLOOKUP(A4,dataset_2!B:E,4,0)</f>
        <v>0</v>
      </c>
      <c r="N4" s="25">
        <f>VLOOKUP(A4,dataset_2!B:F,5,0)</f>
        <v>5</v>
      </c>
      <c r="O4" s="25">
        <f>VLOOKUP(A4,dataset_2!B:G,6,0)</f>
        <v>27</v>
      </c>
      <c r="P4" s="25">
        <f>VLOOKUP(A4,dataset_2!B:H,7,0)</f>
        <v>32</v>
      </c>
      <c r="Q4" s="27">
        <f>INDEX(dataset_2!G:G,MATCH(dataset_2!B4,dataset_1!A:A,0))</f>
        <v>27</v>
      </c>
    </row>
    <row r="5" spans="1:17" ht="15.75" customHeight="1" x14ac:dyDescent="0.25">
      <c r="A5" s="1">
        <v>4</v>
      </c>
      <c r="B5" s="2">
        <v>40544</v>
      </c>
      <c r="C5" s="1">
        <v>1</v>
      </c>
      <c r="D5" s="1">
        <v>0</v>
      </c>
      <c r="E5" s="1">
        <v>1</v>
      </c>
      <c r="F5" s="1">
        <v>3</v>
      </c>
      <c r="G5" s="1" t="b">
        <v>0</v>
      </c>
      <c r="H5" s="1">
        <v>6</v>
      </c>
      <c r="I5" s="1">
        <v>1</v>
      </c>
      <c r="J5" s="1">
        <v>0.24</v>
      </c>
      <c r="K5" s="25">
        <f>VLOOKUP(A5,dataset_2!B:C,2,0)</f>
        <v>0.28789999999999999</v>
      </c>
      <c r="L5" s="25">
        <f>VLOOKUP(A5,dataset_2!B:D,3,0)</f>
        <v>0.75</v>
      </c>
      <c r="M5" s="25">
        <f>VLOOKUP(A5,dataset_2!B:E,4,0)</f>
        <v>0</v>
      </c>
      <c r="N5" s="25">
        <f>VLOOKUP(A5,dataset_2!B:F,5,0)</f>
        <v>3</v>
      </c>
      <c r="O5" s="25">
        <f>VLOOKUP(A5,dataset_2!B:G,6,0)</f>
        <v>10</v>
      </c>
      <c r="P5" s="25">
        <f>VLOOKUP(A5,dataset_2!B:H,7,0)</f>
        <v>13</v>
      </c>
      <c r="Q5" s="27">
        <f>INDEX(dataset_2!G:G,MATCH(dataset_2!B5,dataset_1!A:A,0))</f>
        <v>10</v>
      </c>
    </row>
    <row r="6" spans="1:17" ht="15.75" customHeight="1" x14ac:dyDescent="0.25">
      <c r="A6" s="1">
        <v>5</v>
      </c>
      <c r="B6" s="2">
        <v>40544</v>
      </c>
      <c r="C6" s="1">
        <v>1</v>
      </c>
      <c r="D6" s="1">
        <v>0</v>
      </c>
      <c r="E6" s="1">
        <v>1</v>
      </c>
      <c r="F6" s="1">
        <v>4</v>
      </c>
      <c r="G6" s="1" t="b">
        <v>0</v>
      </c>
      <c r="H6" s="1">
        <v>6</v>
      </c>
      <c r="I6" s="1">
        <v>1</v>
      </c>
      <c r="J6" s="1">
        <v>0.24</v>
      </c>
      <c r="K6" s="25">
        <f>VLOOKUP(A6,dataset_2!B:C,2,0)</f>
        <v>0.28789999999999999</v>
      </c>
      <c r="L6" s="25">
        <f>VLOOKUP(A6,dataset_2!B:D,3,0)</f>
        <v>0.75</v>
      </c>
      <c r="M6" s="25">
        <f>VLOOKUP(A6,dataset_2!B:E,4,0)</f>
        <v>0</v>
      </c>
      <c r="N6" s="25">
        <f>VLOOKUP(A6,dataset_2!B:F,5,0)</f>
        <v>0</v>
      </c>
      <c r="O6" s="25">
        <f>VLOOKUP(A6,dataset_2!B:G,6,0)</f>
        <v>1</v>
      </c>
      <c r="P6" s="25">
        <f>VLOOKUP(A6,dataset_2!B:H,7,0)</f>
        <v>1</v>
      </c>
      <c r="Q6" s="27">
        <f>INDEX(dataset_2!G:G,MATCH(dataset_2!B6,dataset_1!A:A,0))</f>
        <v>1</v>
      </c>
    </row>
    <row r="7" spans="1:17" ht="15.75" customHeight="1" x14ac:dyDescent="0.25">
      <c r="A7" s="1">
        <v>6</v>
      </c>
      <c r="B7" s="2">
        <v>40544</v>
      </c>
      <c r="C7" s="1">
        <v>1</v>
      </c>
      <c r="D7" s="1">
        <v>0</v>
      </c>
      <c r="E7" s="1">
        <v>1</v>
      </c>
      <c r="F7" s="1">
        <v>5</v>
      </c>
      <c r="G7" s="1" t="b">
        <v>0</v>
      </c>
      <c r="H7" s="1">
        <v>6</v>
      </c>
      <c r="I7" s="1">
        <v>2</v>
      </c>
      <c r="J7" s="1">
        <v>0.24</v>
      </c>
      <c r="K7" s="25">
        <f>VLOOKUP(A7,dataset_2!B:C,2,0)</f>
        <v>0.2576</v>
      </c>
      <c r="L7" s="25">
        <f>VLOOKUP(A7,dataset_2!B:D,3,0)</f>
        <v>0.75</v>
      </c>
      <c r="M7" s="25">
        <f>VLOOKUP(A7,dataset_2!B:E,4,0)</f>
        <v>8.9599999999999999E-2</v>
      </c>
      <c r="N7" s="25">
        <f>VLOOKUP(A7,dataset_2!B:F,5,0)</f>
        <v>0</v>
      </c>
      <c r="O7" s="25">
        <f>VLOOKUP(A7,dataset_2!B:G,6,0)</f>
        <v>1</v>
      </c>
      <c r="P7" s="25">
        <f>VLOOKUP(A7,dataset_2!B:H,7,0)</f>
        <v>1</v>
      </c>
      <c r="Q7" s="27">
        <f>INDEX(dataset_2!G:G,MATCH(dataset_2!B7,dataset_1!A:A,0))</f>
        <v>1</v>
      </c>
    </row>
    <row r="8" spans="1:17" ht="15.75" customHeight="1" x14ac:dyDescent="0.25">
      <c r="A8" s="1">
        <v>7</v>
      </c>
      <c r="B8" s="2">
        <v>40544</v>
      </c>
      <c r="C8" s="1">
        <v>1</v>
      </c>
      <c r="D8" s="1">
        <v>0</v>
      </c>
      <c r="E8" s="1">
        <v>1</v>
      </c>
      <c r="F8" s="1">
        <v>6</v>
      </c>
      <c r="G8" s="1" t="b">
        <v>0</v>
      </c>
      <c r="H8" s="1">
        <v>6</v>
      </c>
      <c r="I8" s="1">
        <v>1</v>
      </c>
      <c r="J8" s="1">
        <v>0.22</v>
      </c>
      <c r="K8" s="25">
        <f>VLOOKUP(A8,dataset_2!B:C,2,0)</f>
        <v>0.2727</v>
      </c>
      <c r="L8" s="25">
        <f>VLOOKUP(A8,dataset_2!B:D,3,0)</f>
        <v>0.8</v>
      </c>
      <c r="M8" s="25">
        <f>VLOOKUP(A8,dataset_2!B:E,4,0)</f>
        <v>0</v>
      </c>
      <c r="N8" s="25">
        <f>VLOOKUP(A8,dataset_2!B:F,5,0)</f>
        <v>2</v>
      </c>
      <c r="O8" s="25">
        <f>VLOOKUP(A8,dataset_2!B:G,6,0)</f>
        <v>0</v>
      </c>
      <c r="P8" s="25">
        <f>VLOOKUP(A8,dataset_2!B:H,7,0)</f>
        <v>2</v>
      </c>
      <c r="Q8" s="27">
        <f>INDEX(dataset_2!G:G,MATCH(dataset_2!B8,dataset_1!A:A,0))</f>
        <v>0</v>
      </c>
    </row>
    <row r="9" spans="1:17" ht="15.75" customHeight="1" x14ac:dyDescent="0.25">
      <c r="A9" s="1">
        <v>8</v>
      </c>
      <c r="B9" s="2">
        <v>40544</v>
      </c>
      <c r="C9" s="1">
        <v>1</v>
      </c>
      <c r="D9" s="1">
        <v>0</v>
      </c>
      <c r="E9" s="1">
        <v>1</v>
      </c>
      <c r="F9" s="1">
        <v>7</v>
      </c>
      <c r="G9" s="1" t="b">
        <v>0</v>
      </c>
      <c r="H9" s="1">
        <v>6</v>
      </c>
      <c r="I9" s="1">
        <v>1</v>
      </c>
      <c r="J9" s="1">
        <v>0.2</v>
      </c>
      <c r="K9" s="25">
        <f>VLOOKUP(A9,dataset_2!B:C,2,0)</f>
        <v>0.2576</v>
      </c>
      <c r="L9" s="25">
        <f>VLOOKUP(A9,dataset_2!B:D,3,0)</f>
        <v>0.86</v>
      </c>
      <c r="M9" s="25">
        <f>VLOOKUP(A9,dataset_2!B:E,4,0)</f>
        <v>0</v>
      </c>
      <c r="N9" s="25">
        <f>VLOOKUP(A9,dataset_2!B:F,5,0)</f>
        <v>1</v>
      </c>
      <c r="O9" s="25">
        <f>VLOOKUP(A9,dataset_2!B:G,6,0)</f>
        <v>2</v>
      </c>
      <c r="P9" s="25">
        <f>VLOOKUP(A9,dataset_2!B:H,7,0)</f>
        <v>3</v>
      </c>
      <c r="Q9" s="27">
        <f>INDEX(dataset_2!G:G,MATCH(dataset_2!B9,dataset_1!A:A,0))</f>
        <v>2</v>
      </c>
    </row>
    <row r="10" spans="1:17" ht="15.75" customHeight="1" x14ac:dyDescent="0.25">
      <c r="A10" s="1">
        <v>9</v>
      </c>
      <c r="B10" s="2">
        <v>40544</v>
      </c>
      <c r="C10" s="1">
        <v>1</v>
      </c>
      <c r="D10" s="1">
        <v>0</v>
      </c>
      <c r="E10" s="1">
        <v>1</v>
      </c>
      <c r="F10" s="1">
        <v>8</v>
      </c>
      <c r="G10" s="1" t="b">
        <v>0</v>
      </c>
      <c r="H10" s="1">
        <v>6</v>
      </c>
      <c r="I10" s="1">
        <v>1</v>
      </c>
      <c r="J10" s="1">
        <v>0.24</v>
      </c>
      <c r="K10" s="25">
        <f>VLOOKUP(A10,dataset_2!B:C,2,0)</f>
        <v>0</v>
      </c>
      <c r="L10" s="25">
        <f>VLOOKUP(A10,dataset_2!B:D,3,0)</f>
        <v>0.75</v>
      </c>
      <c r="M10" s="25">
        <f>VLOOKUP(A10,dataset_2!B:E,4,0)</f>
        <v>0</v>
      </c>
      <c r="N10" s="25">
        <f>VLOOKUP(A10,dataset_2!B:F,5,0)</f>
        <v>1</v>
      </c>
      <c r="O10" s="25">
        <f>VLOOKUP(A10,dataset_2!B:G,6,0)</f>
        <v>7</v>
      </c>
      <c r="P10" s="25">
        <f>VLOOKUP(A10,dataset_2!B:H,7,0)</f>
        <v>8</v>
      </c>
      <c r="Q10" s="27">
        <f>INDEX(dataset_2!G:G,MATCH(dataset_2!B10,dataset_1!A:A,0))</f>
        <v>7</v>
      </c>
    </row>
    <row r="11" spans="1:17" ht="15.75" customHeight="1" x14ac:dyDescent="0.25">
      <c r="A11" s="1">
        <v>10</v>
      </c>
      <c r="B11" s="2">
        <v>40544</v>
      </c>
      <c r="C11" s="1">
        <v>1</v>
      </c>
      <c r="D11" s="1">
        <v>0</v>
      </c>
      <c r="E11" s="1">
        <v>1</v>
      </c>
      <c r="F11" s="1">
        <v>9</v>
      </c>
      <c r="G11" s="1" t="b">
        <v>0</v>
      </c>
      <c r="H11" s="1">
        <v>6</v>
      </c>
      <c r="I11" s="1">
        <v>1</v>
      </c>
      <c r="J11" s="1">
        <v>0.32</v>
      </c>
      <c r="K11" s="25">
        <f>VLOOKUP(A11,dataset_2!B:C,2,0)</f>
        <v>0.34849999999999998</v>
      </c>
      <c r="L11" s="25">
        <f>VLOOKUP(A11,dataset_2!B:D,3,0)</f>
        <v>0.76</v>
      </c>
      <c r="M11" s="25">
        <f>VLOOKUP(A11,dataset_2!B:E,4,0)</f>
        <v>0</v>
      </c>
      <c r="N11" s="25">
        <f>VLOOKUP(A11,dataset_2!B:F,5,0)</f>
        <v>8</v>
      </c>
      <c r="O11" s="25">
        <f>VLOOKUP(A11,dataset_2!B:G,6,0)</f>
        <v>6</v>
      </c>
      <c r="P11" s="25">
        <f>VLOOKUP(A11,dataset_2!B:H,7,0)</f>
        <v>14</v>
      </c>
      <c r="Q11" s="27">
        <f>INDEX(dataset_2!G:G,MATCH(dataset_2!B11,dataset_1!A:A,0))</f>
        <v>6</v>
      </c>
    </row>
    <row r="12" spans="1:17" ht="15.75" customHeight="1" x14ac:dyDescent="0.25">
      <c r="A12" s="1">
        <v>11</v>
      </c>
      <c r="B12" s="2">
        <v>40544</v>
      </c>
      <c r="C12" s="1">
        <v>1</v>
      </c>
      <c r="D12" s="1">
        <v>0</v>
      </c>
      <c r="E12" s="1">
        <v>1</v>
      </c>
      <c r="F12" s="1">
        <v>10</v>
      </c>
      <c r="G12" s="1" t="b">
        <v>0</v>
      </c>
      <c r="H12" s="1">
        <v>6</v>
      </c>
      <c r="I12" s="1">
        <v>1</v>
      </c>
      <c r="J12" s="1">
        <v>0.38</v>
      </c>
      <c r="K12" s="25">
        <f>VLOOKUP(A12,dataset_2!B:C,2,0)</f>
        <v>0.39389999999999997</v>
      </c>
      <c r="L12" s="25">
        <f>VLOOKUP(A12,dataset_2!B:D,3,0)</f>
        <v>0.76</v>
      </c>
      <c r="M12" s="25">
        <f>VLOOKUP(A12,dataset_2!B:E,4,0)</f>
        <v>0.25369999999999998</v>
      </c>
      <c r="N12" s="25">
        <f>VLOOKUP(A12,dataset_2!B:F,5,0)</f>
        <v>12</v>
      </c>
      <c r="O12" s="25">
        <f>VLOOKUP(A12,dataset_2!B:G,6,0)</f>
        <v>24</v>
      </c>
      <c r="P12" s="25">
        <f>VLOOKUP(A12,dataset_2!B:H,7,0)</f>
        <v>36</v>
      </c>
      <c r="Q12" s="27">
        <f>INDEX(dataset_2!G:G,MATCH(dataset_2!B12,dataset_1!A:A,0))</f>
        <v>24</v>
      </c>
    </row>
    <row r="13" spans="1:17" ht="15.75" customHeight="1" x14ac:dyDescent="0.25">
      <c r="A13" s="1">
        <v>12</v>
      </c>
      <c r="B13" s="2">
        <v>40544</v>
      </c>
      <c r="C13" s="1">
        <v>1</v>
      </c>
      <c r="D13" s="1">
        <v>0</v>
      </c>
      <c r="E13" s="1">
        <v>1</v>
      </c>
      <c r="F13" s="1">
        <v>11</v>
      </c>
      <c r="G13" s="1" t="b">
        <v>0</v>
      </c>
      <c r="H13" s="1">
        <v>6</v>
      </c>
      <c r="I13" s="1">
        <v>1</v>
      </c>
      <c r="J13" s="1">
        <v>0.36</v>
      </c>
      <c r="K13" s="25">
        <f>VLOOKUP(A13,dataset_2!B:C,2,0)</f>
        <v>0.33329999999999999</v>
      </c>
      <c r="L13" s="25">
        <f>VLOOKUP(A13,dataset_2!B:D,3,0)</f>
        <v>0.81</v>
      </c>
      <c r="M13" s="25">
        <f>VLOOKUP(A13,dataset_2!B:E,4,0)</f>
        <v>0.28360000000000002</v>
      </c>
      <c r="N13" s="25">
        <f>VLOOKUP(A13,dataset_2!B:F,5,0)</f>
        <v>26</v>
      </c>
      <c r="O13" s="25">
        <f>VLOOKUP(A13,dataset_2!B:G,6,0)</f>
        <v>30</v>
      </c>
      <c r="P13" s="25">
        <f>VLOOKUP(A13,dataset_2!B:H,7,0)</f>
        <v>56</v>
      </c>
      <c r="Q13" s="27">
        <f>INDEX(dataset_2!G:G,MATCH(dataset_2!B13,dataset_1!A:A,0))</f>
        <v>30</v>
      </c>
    </row>
    <row r="14" spans="1:17" ht="15.75" customHeight="1" x14ac:dyDescent="0.25">
      <c r="A14" s="1">
        <v>13</v>
      </c>
      <c r="B14" s="2">
        <v>40544</v>
      </c>
      <c r="C14" s="1">
        <v>1</v>
      </c>
      <c r="D14" s="1">
        <v>0</v>
      </c>
      <c r="E14" s="1">
        <v>1</v>
      </c>
      <c r="F14" s="1">
        <v>12</v>
      </c>
      <c r="G14" s="1" t="b">
        <v>0</v>
      </c>
      <c r="H14" s="1">
        <v>6</v>
      </c>
      <c r="I14" s="1">
        <v>1</v>
      </c>
      <c r="J14" s="1">
        <v>0.42</v>
      </c>
      <c r="K14" s="25">
        <f>VLOOKUP(A14,dataset_2!B:C,2,0)</f>
        <v>0.42420000000000002</v>
      </c>
      <c r="L14" s="25">
        <f>VLOOKUP(A14,dataset_2!B:D,3,0)</f>
        <v>0.77</v>
      </c>
      <c r="M14" s="25">
        <f>VLOOKUP(A14,dataset_2!B:E,4,0)</f>
        <v>0.28360000000000002</v>
      </c>
      <c r="N14" s="25">
        <f>VLOOKUP(A14,dataset_2!B:F,5,0)</f>
        <v>29</v>
      </c>
      <c r="O14" s="25">
        <f>VLOOKUP(A14,dataset_2!B:G,6,0)</f>
        <v>55</v>
      </c>
      <c r="P14" s="25">
        <f>VLOOKUP(A14,dataset_2!B:H,7,0)</f>
        <v>84</v>
      </c>
      <c r="Q14" s="27">
        <f>INDEX(dataset_2!G:G,MATCH(dataset_2!B14,dataset_1!A:A,0))</f>
        <v>55</v>
      </c>
    </row>
    <row r="15" spans="1:17" ht="15.75" customHeight="1" x14ac:dyDescent="0.25">
      <c r="A15" s="1">
        <v>14</v>
      </c>
      <c r="B15" s="2">
        <v>40544</v>
      </c>
      <c r="C15" s="1">
        <v>1</v>
      </c>
      <c r="D15" s="1">
        <v>0</v>
      </c>
      <c r="E15" s="1">
        <v>1</v>
      </c>
      <c r="F15" s="1">
        <v>13</v>
      </c>
      <c r="G15" s="1" t="b">
        <v>0</v>
      </c>
      <c r="H15" s="1">
        <v>6</v>
      </c>
      <c r="I15" s="1">
        <v>2</v>
      </c>
      <c r="J15" s="1">
        <v>0.46</v>
      </c>
      <c r="K15" s="25">
        <f>VLOOKUP(A15,dataset_2!B:C,2,0)</f>
        <v>0.45450000000000002</v>
      </c>
      <c r="L15" s="25">
        <f>VLOOKUP(A15,dataset_2!B:D,3,0)</f>
        <v>0.72</v>
      </c>
      <c r="M15" s="25">
        <f>VLOOKUP(A15,dataset_2!B:E,4,0)</f>
        <v>0.29849999999999999</v>
      </c>
      <c r="N15" s="25">
        <f>VLOOKUP(A15,dataset_2!B:F,5,0)</f>
        <v>47</v>
      </c>
      <c r="O15" s="25">
        <f>VLOOKUP(A15,dataset_2!B:G,6,0)</f>
        <v>47</v>
      </c>
      <c r="P15" s="25">
        <f>VLOOKUP(A15,dataset_2!B:H,7,0)</f>
        <v>94</v>
      </c>
      <c r="Q15" s="27">
        <f>INDEX(dataset_2!G:G,MATCH(dataset_2!B15,dataset_1!A:A,0))</f>
        <v>47</v>
      </c>
    </row>
    <row r="16" spans="1:17" ht="15.75" customHeight="1" x14ac:dyDescent="0.25">
      <c r="A16" s="1">
        <v>15</v>
      </c>
      <c r="B16" s="2">
        <v>40544</v>
      </c>
      <c r="C16" s="1">
        <v>1</v>
      </c>
      <c r="D16" s="1">
        <v>0</v>
      </c>
      <c r="E16" s="1">
        <v>1</v>
      </c>
      <c r="F16" s="1">
        <v>14</v>
      </c>
      <c r="G16" s="1" t="b">
        <v>0</v>
      </c>
      <c r="H16" s="1">
        <v>6</v>
      </c>
      <c r="I16" s="1">
        <v>2</v>
      </c>
      <c r="J16" s="1">
        <v>0.46</v>
      </c>
      <c r="K16" s="25">
        <f>VLOOKUP(A16,dataset_2!B:C,2,0)</f>
        <v>0.45450000000000002</v>
      </c>
      <c r="L16" s="25">
        <f>VLOOKUP(A16,dataset_2!B:D,3,0)</f>
        <v>0.72</v>
      </c>
      <c r="M16" s="25">
        <f>VLOOKUP(A16,dataset_2!B:E,4,0)</f>
        <v>0.28360000000000002</v>
      </c>
      <c r="N16" s="25">
        <f>VLOOKUP(A16,dataset_2!B:F,5,0)</f>
        <v>35</v>
      </c>
      <c r="O16" s="25">
        <f>VLOOKUP(A16,dataset_2!B:G,6,0)</f>
        <v>71</v>
      </c>
      <c r="P16" s="25">
        <f>VLOOKUP(A16,dataset_2!B:H,7,0)</f>
        <v>106</v>
      </c>
      <c r="Q16" s="27">
        <f>INDEX(dataset_2!G:G,MATCH(dataset_2!B16,dataset_1!A:A,0))</f>
        <v>71</v>
      </c>
    </row>
    <row r="17" spans="1:17" ht="15.75" customHeight="1" x14ac:dyDescent="0.25">
      <c r="A17" s="1">
        <v>16</v>
      </c>
      <c r="B17" s="2">
        <v>40544</v>
      </c>
      <c r="C17" s="1">
        <v>1</v>
      </c>
      <c r="D17" s="1">
        <v>0</v>
      </c>
      <c r="E17" s="1">
        <v>1</v>
      </c>
      <c r="F17" s="1">
        <v>15</v>
      </c>
      <c r="G17" s="1" t="b">
        <v>0</v>
      </c>
      <c r="H17" s="1">
        <v>6</v>
      </c>
      <c r="I17" s="1">
        <v>2</v>
      </c>
      <c r="J17" s="1">
        <v>0.44</v>
      </c>
      <c r="K17" s="25">
        <f>VLOOKUP(A17,dataset_2!B:C,2,0)</f>
        <v>0.43940000000000001</v>
      </c>
      <c r="L17" s="25">
        <f>VLOOKUP(A17,dataset_2!B:D,3,0)</f>
        <v>0.77</v>
      </c>
      <c r="M17" s="25">
        <f>VLOOKUP(A17,dataset_2!B:E,4,0)</f>
        <v>0.29849999999999999</v>
      </c>
      <c r="N17" s="25">
        <f>VLOOKUP(A17,dataset_2!B:F,5,0)</f>
        <v>40</v>
      </c>
      <c r="O17" s="25">
        <f>VLOOKUP(A17,dataset_2!B:G,6,0)</f>
        <v>70</v>
      </c>
      <c r="P17" s="25">
        <f>VLOOKUP(A17,dataset_2!B:H,7,0)</f>
        <v>110</v>
      </c>
      <c r="Q17" s="27">
        <f>INDEX(dataset_2!G:G,MATCH(dataset_2!B17,dataset_1!A:A,0))</f>
        <v>70</v>
      </c>
    </row>
    <row r="18" spans="1:17" ht="15.75" customHeight="1" x14ac:dyDescent="0.25">
      <c r="A18" s="1">
        <v>17</v>
      </c>
      <c r="B18" s="2">
        <v>40544</v>
      </c>
      <c r="C18" s="1">
        <v>1</v>
      </c>
      <c r="D18" s="1">
        <v>0</v>
      </c>
      <c r="E18" s="1">
        <v>1</v>
      </c>
      <c r="F18" s="1">
        <v>16</v>
      </c>
      <c r="G18" s="1" t="b">
        <v>0</v>
      </c>
      <c r="H18" s="1">
        <v>6</v>
      </c>
      <c r="I18" s="1">
        <v>2</v>
      </c>
      <c r="J18" s="1">
        <v>0.42</v>
      </c>
      <c r="K18" s="25">
        <f>VLOOKUP(A18,dataset_2!B:C,2,0)</f>
        <v>0.42420000000000002</v>
      </c>
      <c r="L18" s="25">
        <f>VLOOKUP(A18,dataset_2!B:D,3,0)</f>
        <v>0.82</v>
      </c>
      <c r="M18" s="25">
        <f>VLOOKUP(A18,dataset_2!B:E,4,0)</f>
        <v>0.29849999999999999</v>
      </c>
      <c r="N18" s="25">
        <f>VLOOKUP(A18,dataset_2!B:F,5,0)</f>
        <v>41</v>
      </c>
      <c r="O18" s="25">
        <f>VLOOKUP(A18,dataset_2!B:G,6,0)</f>
        <v>52</v>
      </c>
      <c r="P18" s="25">
        <f>VLOOKUP(A18,dataset_2!B:H,7,0)</f>
        <v>93</v>
      </c>
      <c r="Q18" s="27">
        <f>INDEX(dataset_2!G:G,MATCH(dataset_2!B18,dataset_1!A:A,0))</f>
        <v>52</v>
      </c>
    </row>
    <row r="19" spans="1:17" ht="15.75" customHeight="1" x14ac:dyDescent="0.25">
      <c r="A19" s="1">
        <v>18</v>
      </c>
      <c r="B19" s="2">
        <v>40544</v>
      </c>
      <c r="C19" s="1">
        <v>1</v>
      </c>
      <c r="D19" s="1">
        <v>0</v>
      </c>
      <c r="E19" s="1">
        <v>1</v>
      </c>
      <c r="F19" s="1">
        <v>17</v>
      </c>
      <c r="G19" s="1" t="b">
        <v>0</v>
      </c>
      <c r="H19" s="1">
        <v>6</v>
      </c>
      <c r="I19" s="1">
        <v>2</v>
      </c>
      <c r="J19" s="1">
        <v>0.44</v>
      </c>
      <c r="K19" s="25">
        <f>VLOOKUP(A19,dataset_2!B:C,2,0)</f>
        <v>0</v>
      </c>
      <c r="L19" s="25">
        <f>VLOOKUP(A19,dataset_2!B:D,3,0)</f>
        <v>0.82</v>
      </c>
      <c r="M19" s="25">
        <f>VLOOKUP(A19,dataset_2!B:E,4,0)</f>
        <v>0.28360000000000002</v>
      </c>
      <c r="N19" s="25">
        <f>VLOOKUP(A19,dataset_2!B:F,5,0)</f>
        <v>15</v>
      </c>
      <c r="O19" s="25">
        <f>VLOOKUP(A19,dataset_2!B:G,6,0)</f>
        <v>52</v>
      </c>
      <c r="P19" s="25">
        <f>VLOOKUP(A19,dataset_2!B:H,7,0)</f>
        <v>67</v>
      </c>
      <c r="Q19" s="27">
        <f>INDEX(dataset_2!G:G,MATCH(dataset_2!B19,dataset_1!A:A,0))</f>
        <v>52</v>
      </c>
    </row>
    <row r="20" spans="1:17" ht="15.75" customHeight="1" x14ac:dyDescent="0.25">
      <c r="A20" s="1">
        <v>19</v>
      </c>
      <c r="B20" s="2">
        <v>40544</v>
      </c>
      <c r="C20" s="1">
        <v>1</v>
      </c>
      <c r="D20" s="1">
        <v>0</v>
      </c>
      <c r="E20" s="1">
        <v>1</v>
      </c>
      <c r="F20" s="1">
        <v>18</v>
      </c>
      <c r="G20" s="1" t="b">
        <v>0</v>
      </c>
      <c r="H20" s="1">
        <v>6</v>
      </c>
      <c r="I20" s="1">
        <v>3</v>
      </c>
      <c r="J20" s="1">
        <v>0.42</v>
      </c>
      <c r="K20" s="25">
        <f>VLOOKUP(A20,dataset_2!B:C,2,0)</f>
        <v>0.42420000000000002</v>
      </c>
      <c r="L20" s="25">
        <f>VLOOKUP(A20,dataset_2!B:D,3,0)</f>
        <v>0.88</v>
      </c>
      <c r="M20" s="25">
        <f>VLOOKUP(A20,dataset_2!B:E,4,0)</f>
        <v>0.25369999999999998</v>
      </c>
      <c r="N20" s="25">
        <f>VLOOKUP(A20,dataset_2!B:F,5,0)</f>
        <v>9</v>
      </c>
      <c r="O20" s="25">
        <f>VLOOKUP(A20,dataset_2!B:G,6,0)</f>
        <v>26</v>
      </c>
      <c r="P20" s="25">
        <f>VLOOKUP(A20,dataset_2!B:H,7,0)</f>
        <v>35</v>
      </c>
      <c r="Q20" s="27">
        <f>INDEX(dataset_2!G:G,MATCH(dataset_2!B20,dataset_1!A:A,0))</f>
        <v>26</v>
      </c>
    </row>
    <row r="21" spans="1:17" ht="15.75" customHeight="1" x14ac:dyDescent="0.25">
      <c r="A21" s="1">
        <v>20</v>
      </c>
      <c r="B21" s="2">
        <v>40544</v>
      </c>
      <c r="C21" s="1">
        <v>1</v>
      </c>
      <c r="D21" s="1">
        <v>0</v>
      </c>
      <c r="E21" s="1">
        <v>1</v>
      </c>
      <c r="F21" s="1">
        <v>19</v>
      </c>
      <c r="G21" s="1" t="b">
        <v>0</v>
      </c>
      <c r="H21" s="1">
        <v>6</v>
      </c>
      <c r="I21" s="1">
        <v>3</v>
      </c>
      <c r="J21" s="1">
        <v>0.42</v>
      </c>
      <c r="K21" s="25">
        <f>VLOOKUP(A21,dataset_2!B:C,2,0)</f>
        <v>0.42420000000000002</v>
      </c>
      <c r="L21" s="25">
        <f>VLOOKUP(A21,dataset_2!B:D,3,0)</f>
        <v>0.88</v>
      </c>
      <c r="M21" s="25">
        <f>VLOOKUP(A21,dataset_2!B:E,4,0)</f>
        <v>0.25369999999999998</v>
      </c>
      <c r="N21" s="25">
        <f>VLOOKUP(A21,dataset_2!B:F,5,0)</f>
        <v>6</v>
      </c>
      <c r="O21" s="25">
        <f>VLOOKUP(A21,dataset_2!B:G,6,0)</f>
        <v>31</v>
      </c>
      <c r="P21" s="25">
        <f>VLOOKUP(A21,dataset_2!B:H,7,0)</f>
        <v>37</v>
      </c>
      <c r="Q21" s="27">
        <f>INDEX(dataset_2!G:G,MATCH(dataset_2!B21,dataset_1!A:A,0))</f>
        <v>31</v>
      </c>
    </row>
    <row r="22" spans="1:17" ht="15.75" customHeight="1" x14ac:dyDescent="0.25">
      <c r="A22" s="1">
        <v>21</v>
      </c>
      <c r="B22" s="2">
        <v>40544</v>
      </c>
      <c r="C22" s="1">
        <v>1</v>
      </c>
      <c r="D22" s="1">
        <v>0</v>
      </c>
      <c r="E22" s="1">
        <v>1</v>
      </c>
      <c r="F22" s="1">
        <v>20</v>
      </c>
      <c r="G22" s="1" t="b">
        <v>0</v>
      </c>
      <c r="H22" s="1">
        <v>6</v>
      </c>
      <c r="I22" s="1">
        <v>2</v>
      </c>
      <c r="J22" s="1">
        <v>0.4</v>
      </c>
      <c r="K22" s="25">
        <f>VLOOKUP(A22,dataset_2!B:C,2,0)</f>
        <v>0.40910000000000002</v>
      </c>
      <c r="L22" s="25">
        <f>VLOOKUP(A22,dataset_2!B:D,3,0)</f>
        <v>0.87</v>
      </c>
      <c r="M22" s="25">
        <f>VLOOKUP(A22,dataset_2!B:E,4,0)</f>
        <v>0.25369999999999998</v>
      </c>
      <c r="N22" s="25">
        <f>VLOOKUP(A22,dataset_2!B:F,5,0)</f>
        <v>11</v>
      </c>
      <c r="O22" s="25">
        <f>VLOOKUP(A22,dataset_2!B:G,6,0)</f>
        <v>25</v>
      </c>
      <c r="P22" s="25">
        <f>VLOOKUP(A22,dataset_2!B:H,7,0)</f>
        <v>36</v>
      </c>
      <c r="Q22" s="27">
        <f>INDEX(dataset_2!G:G,MATCH(dataset_2!B22,dataset_1!A:A,0))</f>
        <v>25</v>
      </c>
    </row>
    <row r="23" spans="1:17" ht="15.75" customHeight="1" x14ac:dyDescent="0.25">
      <c r="A23" s="1">
        <v>22</v>
      </c>
      <c r="B23" s="2">
        <v>40544</v>
      </c>
      <c r="C23" s="1">
        <v>1</v>
      </c>
      <c r="D23" s="1">
        <v>0</v>
      </c>
      <c r="E23" s="1">
        <v>1</v>
      </c>
      <c r="F23" s="1">
        <v>21</v>
      </c>
      <c r="G23" s="1" t="b">
        <v>0</v>
      </c>
      <c r="H23" s="1">
        <v>6</v>
      </c>
      <c r="I23" s="1">
        <v>2</v>
      </c>
      <c r="J23" s="1">
        <v>0.4</v>
      </c>
      <c r="K23" s="25">
        <f>VLOOKUP(A23,dataset_2!B:C,2,0)</f>
        <v>0.40910000000000002</v>
      </c>
      <c r="L23" s="25">
        <f>VLOOKUP(A23,dataset_2!B:D,3,0)</f>
        <v>0.87</v>
      </c>
      <c r="M23" s="25">
        <f>VLOOKUP(A23,dataset_2!B:E,4,0)</f>
        <v>0.19400000000000001</v>
      </c>
      <c r="N23" s="25">
        <f>VLOOKUP(A23,dataset_2!B:F,5,0)</f>
        <v>3</v>
      </c>
      <c r="O23" s="25">
        <f>VLOOKUP(A23,dataset_2!B:G,6,0)</f>
        <v>31</v>
      </c>
      <c r="P23" s="25">
        <f>VLOOKUP(A23,dataset_2!B:H,7,0)</f>
        <v>34</v>
      </c>
      <c r="Q23" s="27">
        <f>INDEX(dataset_2!G:G,MATCH(dataset_2!B23,dataset_1!A:A,0))</f>
        <v>31</v>
      </c>
    </row>
    <row r="24" spans="1:17" x14ac:dyDescent="0.25">
      <c r="A24" s="1">
        <v>23</v>
      </c>
      <c r="B24" s="2">
        <v>40544</v>
      </c>
      <c r="C24" s="1">
        <v>1</v>
      </c>
      <c r="D24" s="1">
        <v>0</v>
      </c>
      <c r="E24" s="1">
        <v>1</v>
      </c>
      <c r="F24" s="1">
        <v>22</v>
      </c>
      <c r="G24" s="1" t="b">
        <v>0</v>
      </c>
      <c r="H24" s="1">
        <v>6</v>
      </c>
      <c r="I24" s="1">
        <v>2</v>
      </c>
      <c r="J24" s="1">
        <v>0.4</v>
      </c>
      <c r="K24" s="25">
        <f>VLOOKUP(A24,dataset_2!B:C,2,0)</f>
        <v>0.40910000000000002</v>
      </c>
      <c r="L24" s="25">
        <f>VLOOKUP(A24,dataset_2!B:D,3,0)</f>
        <v>0.94</v>
      </c>
      <c r="M24" s="25">
        <f>VLOOKUP(A24,dataset_2!B:E,4,0)</f>
        <v>0.22389999999999999</v>
      </c>
      <c r="N24" s="25">
        <f>VLOOKUP(A24,dataset_2!B:F,5,0)</f>
        <v>11</v>
      </c>
      <c r="O24" s="25">
        <f>VLOOKUP(A24,dataset_2!B:G,6,0)</f>
        <v>17</v>
      </c>
      <c r="P24" s="25">
        <f>VLOOKUP(A24,dataset_2!B:H,7,0)</f>
        <v>28</v>
      </c>
      <c r="Q24" s="27">
        <f>INDEX(dataset_2!G:G,MATCH(dataset_2!B24,dataset_1!A:A,0))</f>
        <v>17</v>
      </c>
    </row>
    <row r="25" spans="1:17" x14ac:dyDescent="0.25">
      <c r="A25" s="1">
        <v>24</v>
      </c>
      <c r="B25" s="2">
        <v>40544</v>
      </c>
      <c r="C25" s="1">
        <v>1</v>
      </c>
      <c r="D25" s="1">
        <v>0</v>
      </c>
      <c r="E25" s="1">
        <v>1</v>
      </c>
      <c r="F25" s="1">
        <v>23</v>
      </c>
      <c r="G25" s="1" t="b">
        <v>0</v>
      </c>
      <c r="H25" s="1">
        <v>6</v>
      </c>
      <c r="I25" s="1">
        <v>2</v>
      </c>
      <c r="J25" s="1">
        <v>0.46</v>
      </c>
      <c r="K25" s="25">
        <f>VLOOKUP(A25,dataset_2!B:C,2,0)</f>
        <v>0</v>
      </c>
      <c r="L25" s="25">
        <f>VLOOKUP(A25,dataset_2!B:D,3,0)</f>
        <v>0.88</v>
      </c>
      <c r="M25" s="25">
        <f>VLOOKUP(A25,dataset_2!B:E,4,0)</f>
        <v>0.29849999999999999</v>
      </c>
      <c r="N25" s="25">
        <f>VLOOKUP(A25,dataset_2!B:F,5,0)</f>
        <v>15</v>
      </c>
      <c r="O25" s="25">
        <f>VLOOKUP(A25,dataset_2!B:G,6,0)</f>
        <v>24</v>
      </c>
      <c r="P25" s="25">
        <f>VLOOKUP(A25,dataset_2!B:H,7,0)</f>
        <v>39</v>
      </c>
      <c r="Q25" s="27">
        <f>INDEX(dataset_2!G:G,MATCH(dataset_2!B25,dataset_1!A:A,0))</f>
        <v>24</v>
      </c>
    </row>
    <row r="26" spans="1:17" x14ac:dyDescent="0.25">
      <c r="A26" s="1">
        <v>25</v>
      </c>
      <c r="B26" s="2">
        <v>40545</v>
      </c>
      <c r="C26" s="1">
        <v>1</v>
      </c>
      <c r="D26" s="1">
        <v>0</v>
      </c>
      <c r="E26" s="1">
        <v>1</v>
      </c>
      <c r="F26" s="1">
        <v>0</v>
      </c>
      <c r="G26" s="1" t="b">
        <v>0</v>
      </c>
      <c r="H26" s="1">
        <v>0</v>
      </c>
      <c r="I26" s="1">
        <v>2</v>
      </c>
      <c r="J26" s="1">
        <v>0.46</v>
      </c>
      <c r="K26" s="25">
        <f>VLOOKUP(A26,dataset_2!B:C,2,0)</f>
        <v>0.45450000000000002</v>
      </c>
      <c r="L26" s="25">
        <f>VLOOKUP(A26,dataset_2!B:D,3,0)</f>
        <v>0.88</v>
      </c>
      <c r="M26" s="25">
        <f>VLOOKUP(A26,dataset_2!B:E,4,0)</f>
        <v>0.29849999999999999</v>
      </c>
      <c r="N26" s="25">
        <f>VLOOKUP(A26,dataset_2!B:F,5,0)</f>
        <v>4</v>
      </c>
      <c r="O26" s="25">
        <f>VLOOKUP(A26,dataset_2!B:G,6,0)</f>
        <v>13</v>
      </c>
      <c r="P26" s="25">
        <f>VLOOKUP(A26,dataset_2!B:H,7,0)</f>
        <v>17</v>
      </c>
      <c r="Q26" s="27">
        <f>INDEX(dataset_2!G:G,MATCH(dataset_2!B26,dataset_1!A:A,0))</f>
        <v>13</v>
      </c>
    </row>
    <row r="27" spans="1:17" x14ac:dyDescent="0.25">
      <c r="A27" s="1">
        <v>26</v>
      </c>
      <c r="B27" s="2">
        <v>40545</v>
      </c>
      <c r="C27" s="1">
        <v>1</v>
      </c>
      <c r="D27" s="1">
        <v>0</v>
      </c>
      <c r="E27" s="1">
        <v>1</v>
      </c>
      <c r="F27" s="1">
        <v>1</v>
      </c>
      <c r="G27" s="1" t="b">
        <v>0</v>
      </c>
      <c r="H27" s="1">
        <v>0</v>
      </c>
      <c r="I27" s="1">
        <v>2</v>
      </c>
      <c r="J27" s="1">
        <v>0.44</v>
      </c>
      <c r="K27" s="25">
        <f>VLOOKUP(A27,dataset_2!B:C,2,0)</f>
        <v>0.43940000000000001</v>
      </c>
      <c r="L27" s="25">
        <f>VLOOKUP(A27,dataset_2!B:D,3,0)</f>
        <v>0.94</v>
      </c>
      <c r="M27" s="25">
        <f>VLOOKUP(A27,dataset_2!B:E,4,0)</f>
        <v>0.25369999999999998</v>
      </c>
      <c r="N27" s="25">
        <f>VLOOKUP(A27,dataset_2!B:F,5,0)</f>
        <v>1</v>
      </c>
      <c r="O27" s="25">
        <f>VLOOKUP(A27,dataset_2!B:G,6,0)</f>
        <v>16</v>
      </c>
      <c r="P27" s="25">
        <f>VLOOKUP(A27,dataset_2!B:H,7,0)</f>
        <v>17</v>
      </c>
      <c r="Q27" s="27">
        <f>INDEX(dataset_2!G:G,MATCH(dataset_2!B27,dataset_1!A:A,0))</f>
        <v>16</v>
      </c>
    </row>
    <row r="28" spans="1:17" x14ac:dyDescent="0.25">
      <c r="A28" s="1">
        <v>27</v>
      </c>
      <c r="B28" s="2">
        <v>40545</v>
      </c>
      <c r="C28" s="1">
        <v>1</v>
      </c>
      <c r="D28" s="1">
        <v>0</v>
      </c>
      <c r="E28" s="1">
        <v>1</v>
      </c>
      <c r="F28" s="1">
        <v>2</v>
      </c>
      <c r="G28" s="1" t="b">
        <v>0</v>
      </c>
      <c r="H28" s="1">
        <v>0</v>
      </c>
      <c r="I28" s="1">
        <v>2</v>
      </c>
      <c r="J28" s="1">
        <v>0.42</v>
      </c>
      <c r="K28" s="25">
        <f>VLOOKUP(A28,dataset_2!B:C,2,0)</f>
        <v>0.42420000000000002</v>
      </c>
      <c r="L28" s="25">
        <f>VLOOKUP(A28,dataset_2!B:D,3,0)</f>
        <v>1</v>
      </c>
      <c r="M28" s="25">
        <f>VLOOKUP(A28,dataset_2!B:E,4,0)</f>
        <v>0.28360000000000002</v>
      </c>
      <c r="N28" s="25">
        <f>VLOOKUP(A28,dataset_2!B:F,5,0)</f>
        <v>1</v>
      </c>
      <c r="O28" s="25">
        <f>VLOOKUP(A28,dataset_2!B:G,6,0)</f>
        <v>8</v>
      </c>
      <c r="P28" s="25">
        <f>VLOOKUP(A28,dataset_2!B:H,7,0)</f>
        <v>9</v>
      </c>
      <c r="Q28" s="27">
        <f>INDEX(dataset_2!G:G,MATCH(dataset_2!B28,dataset_1!A:A,0))</f>
        <v>8</v>
      </c>
    </row>
    <row r="29" spans="1:17" x14ac:dyDescent="0.25">
      <c r="A29" s="1">
        <v>28</v>
      </c>
      <c r="B29" s="2">
        <v>40545</v>
      </c>
      <c r="C29" s="1">
        <v>1</v>
      </c>
      <c r="D29" s="1">
        <v>0</v>
      </c>
      <c r="E29" s="1">
        <v>1</v>
      </c>
      <c r="F29" s="1">
        <v>3</v>
      </c>
      <c r="G29" s="1" t="b">
        <v>0</v>
      </c>
      <c r="H29" s="1">
        <v>0</v>
      </c>
      <c r="I29" s="1">
        <v>2</v>
      </c>
      <c r="J29" s="1">
        <v>0.46</v>
      </c>
      <c r="K29" s="25">
        <f>VLOOKUP(A29,dataset_2!B:C,2,0)</f>
        <v>0.45450000000000002</v>
      </c>
      <c r="L29" s="25">
        <f>VLOOKUP(A29,dataset_2!B:D,3,0)</f>
        <v>0.94</v>
      </c>
      <c r="M29" s="25">
        <f>VLOOKUP(A29,dataset_2!B:E,4,0)</f>
        <v>0.19400000000000001</v>
      </c>
      <c r="N29" s="25">
        <f>VLOOKUP(A29,dataset_2!B:F,5,0)</f>
        <v>2</v>
      </c>
      <c r="O29" s="25">
        <f>VLOOKUP(A29,dataset_2!B:G,6,0)</f>
        <v>4</v>
      </c>
      <c r="P29" s="25">
        <f>VLOOKUP(A29,dataset_2!B:H,7,0)</f>
        <v>6</v>
      </c>
      <c r="Q29" s="27">
        <f>INDEX(dataset_2!G:G,MATCH(dataset_2!B29,dataset_1!A:A,0))</f>
        <v>4</v>
      </c>
    </row>
    <row r="30" spans="1:17" x14ac:dyDescent="0.25">
      <c r="A30" s="1">
        <v>29</v>
      </c>
      <c r="B30" s="2">
        <v>40545</v>
      </c>
      <c r="C30" s="1">
        <v>1</v>
      </c>
      <c r="D30" s="1">
        <v>0</v>
      </c>
      <c r="E30" s="1">
        <v>1</v>
      </c>
      <c r="F30" s="1">
        <v>4</v>
      </c>
      <c r="G30" s="1" t="b">
        <v>0</v>
      </c>
      <c r="H30" s="1">
        <v>0</v>
      </c>
      <c r="I30" s="1">
        <v>2</v>
      </c>
      <c r="J30" s="1">
        <v>0.46</v>
      </c>
      <c r="K30" s="25">
        <f>VLOOKUP(A30,dataset_2!B:C,2,0)</f>
        <v>0</v>
      </c>
      <c r="L30" s="25">
        <f>VLOOKUP(A30,dataset_2!B:D,3,0)</f>
        <v>0.94</v>
      </c>
      <c r="M30" s="25">
        <f>VLOOKUP(A30,dataset_2!B:E,4,0)</f>
        <v>0.19400000000000001</v>
      </c>
      <c r="N30" s="25">
        <f>VLOOKUP(A30,dataset_2!B:F,5,0)</f>
        <v>2</v>
      </c>
      <c r="O30" s="25">
        <f>VLOOKUP(A30,dataset_2!B:G,6,0)</f>
        <v>1</v>
      </c>
      <c r="P30" s="25">
        <f>VLOOKUP(A30,dataset_2!B:H,7,0)</f>
        <v>3</v>
      </c>
      <c r="Q30" s="27">
        <f>INDEX(dataset_2!G:G,MATCH(dataset_2!B30,dataset_1!A:A,0))</f>
        <v>1</v>
      </c>
    </row>
    <row r="31" spans="1:17" x14ac:dyDescent="0.25">
      <c r="A31" s="1">
        <v>30</v>
      </c>
      <c r="B31" s="2">
        <v>40545</v>
      </c>
      <c r="C31" s="1">
        <v>1</v>
      </c>
      <c r="D31" s="1">
        <v>0</v>
      </c>
      <c r="E31" s="1">
        <v>1</v>
      </c>
      <c r="F31" s="1">
        <v>6</v>
      </c>
      <c r="G31" s="1" t="b">
        <v>0</v>
      </c>
      <c r="H31" s="1">
        <v>0</v>
      </c>
      <c r="I31" s="1">
        <v>3</v>
      </c>
      <c r="J31" s="1">
        <v>0.42</v>
      </c>
      <c r="K31" s="25">
        <f>VLOOKUP(A31,dataset_2!B:C,2,0)</f>
        <v>0.42420000000000002</v>
      </c>
      <c r="L31" s="25">
        <f>VLOOKUP(A31,dataset_2!B:D,3,0)</f>
        <v>0.77</v>
      </c>
      <c r="M31" s="25">
        <f>VLOOKUP(A31,dataset_2!B:E,4,0)</f>
        <v>0.29849999999999999</v>
      </c>
      <c r="N31" s="25">
        <f>VLOOKUP(A31,dataset_2!B:F,5,0)</f>
        <v>0</v>
      </c>
      <c r="O31" s="25">
        <f>VLOOKUP(A31,dataset_2!B:G,6,0)</f>
        <v>2</v>
      </c>
      <c r="P31" s="25">
        <f>VLOOKUP(A31,dataset_2!B:H,7,0)</f>
        <v>2</v>
      </c>
      <c r="Q31" s="27">
        <f>INDEX(dataset_2!G:G,MATCH(dataset_2!B31,dataset_1!A:A,0))</f>
        <v>2</v>
      </c>
    </row>
    <row r="32" spans="1:17" x14ac:dyDescent="0.25">
      <c r="A32" s="1">
        <v>31</v>
      </c>
      <c r="B32" s="2">
        <v>40545</v>
      </c>
      <c r="C32" s="1">
        <v>1</v>
      </c>
      <c r="D32" s="1">
        <v>0</v>
      </c>
      <c r="E32" s="1">
        <v>1</v>
      </c>
      <c r="F32" s="1">
        <v>7</v>
      </c>
      <c r="G32" s="1" t="b">
        <v>0</v>
      </c>
      <c r="H32" s="1">
        <v>0</v>
      </c>
      <c r="I32" s="1">
        <v>2</v>
      </c>
      <c r="J32" s="1">
        <v>0.4</v>
      </c>
      <c r="K32" s="25">
        <f>VLOOKUP(A32,dataset_2!B:C,2,0)</f>
        <v>0.40910000000000002</v>
      </c>
      <c r="L32" s="25">
        <f>VLOOKUP(A32,dataset_2!B:D,3,0)</f>
        <v>0.76</v>
      </c>
      <c r="M32" s="25">
        <f>VLOOKUP(A32,dataset_2!B:E,4,0)</f>
        <v>0.19400000000000001</v>
      </c>
      <c r="N32" s="25">
        <f>VLOOKUP(A32,dataset_2!B:F,5,0)</f>
        <v>0</v>
      </c>
      <c r="O32" s="25">
        <f>VLOOKUP(A32,dataset_2!B:G,6,0)</f>
        <v>1</v>
      </c>
      <c r="P32" s="25">
        <f>VLOOKUP(A32,dataset_2!B:H,7,0)</f>
        <v>1</v>
      </c>
      <c r="Q32" s="27">
        <f>INDEX(dataset_2!G:G,MATCH(dataset_2!B32,dataset_1!A:A,0))</f>
        <v>1</v>
      </c>
    </row>
    <row r="33" spans="1:17" x14ac:dyDescent="0.25">
      <c r="A33" s="1">
        <v>32</v>
      </c>
      <c r="B33" s="2">
        <v>40545</v>
      </c>
      <c r="C33" s="1">
        <v>1</v>
      </c>
      <c r="D33" s="1">
        <v>0</v>
      </c>
      <c r="E33" s="1">
        <v>1</v>
      </c>
      <c r="F33" s="1">
        <v>8</v>
      </c>
      <c r="G33" s="1" t="b">
        <v>0</v>
      </c>
      <c r="H33" s="1">
        <v>0</v>
      </c>
      <c r="I33" s="1">
        <v>3</v>
      </c>
      <c r="J33" s="1">
        <v>0.4</v>
      </c>
      <c r="K33" s="25">
        <f>VLOOKUP(A33,dataset_2!B:C,2,0)</f>
        <v>0.40910000000000002</v>
      </c>
      <c r="L33" s="25">
        <f>VLOOKUP(A33,dataset_2!B:D,3,0)</f>
        <v>0.71</v>
      </c>
      <c r="M33" s="25">
        <f>VLOOKUP(A33,dataset_2!B:E,4,0)</f>
        <v>0.22389999999999999</v>
      </c>
      <c r="N33" s="25">
        <f>VLOOKUP(A33,dataset_2!B:F,5,0)</f>
        <v>0</v>
      </c>
      <c r="O33" s="25">
        <f>VLOOKUP(A33,dataset_2!B:G,6,0)</f>
        <v>8</v>
      </c>
      <c r="P33" s="25">
        <f>VLOOKUP(A33,dataset_2!B:H,7,0)</f>
        <v>8</v>
      </c>
      <c r="Q33" s="27">
        <f>INDEX(dataset_2!G:G,MATCH(dataset_2!B33,dataset_1!A:A,0))</f>
        <v>8</v>
      </c>
    </row>
    <row r="34" spans="1:17" x14ac:dyDescent="0.25">
      <c r="A34" s="1">
        <v>33</v>
      </c>
      <c r="B34" s="2">
        <v>40545</v>
      </c>
      <c r="C34" s="1">
        <v>1</v>
      </c>
      <c r="D34" s="1">
        <v>0</v>
      </c>
      <c r="E34" s="1">
        <v>1</v>
      </c>
      <c r="F34" s="1">
        <v>9</v>
      </c>
      <c r="G34" s="1" t="b">
        <v>0</v>
      </c>
      <c r="H34" s="1">
        <v>0</v>
      </c>
      <c r="I34" s="1">
        <v>2</v>
      </c>
      <c r="J34" s="1">
        <v>0.38</v>
      </c>
      <c r="K34" s="25">
        <f>VLOOKUP(A34,dataset_2!B:C,2,0)</f>
        <v>0</v>
      </c>
      <c r="L34" s="25">
        <f>VLOOKUP(A34,dataset_2!B:D,3,0)</f>
        <v>0.76</v>
      </c>
      <c r="M34" s="25">
        <f>VLOOKUP(A34,dataset_2!B:E,4,0)</f>
        <v>0.22389999999999999</v>
      </c>
      <c r="N34" s="25">
        <f>VLOOKUP(A34,dataset_2!B:F,5,0)</f>
        <v>1</v>
      </c>
      <c r="O34" s="25">
        <f>VLOOKUP(A34,dataset_2!B:G,6,0)</f>
        <v>19</v>
      </c>
      <c r="P34" s="25">
        <f>VLOOKUP(A34,dataset_2!B:H,7,0)</f>
        <v>20</v>
      </c>
      <c r="Q34" s="27">
        <f>INDEX(dataset_2!G:G,MATCH(dataset_2!B34,dataset_1!A:A,0))</f>
        <v>19</v>
      </c>
    </row>
    <row r="35" spans="1:17" x14ac:dyDescent="0.25">
      <c r="A35" s="1">
        <v>34</v>
      </c>
      <c r="B35" s="2">
        <v>40545</v>
      </c>
      <c r="C35" s="1">
        <v>1</v>
      </c>
      <c r="D35" s="1">
        <v>0</v>
      </c>
      <c r="E35" s="1">
        <v>1</v>
      </c>
      <c r="F35" s="1">
        <v>10</v>
      </c>
      <c r="G35" s="1" t="b">
        <v>0</v>
      </c>
      <c r="H35" s="1">
        <v>0</v>
      </c>
      <c r="I35" s="1">
        <v>2</v>
      </c>
      <c r="J35" s="1">
        <v>0.36</v>
      </c>
      <c r="K35" s="25">
        <f>VLOOKUP(A35,dataset_2!B:C,2,0)</f>
        <v>0.34849999999999998</v>
      </c>
      <c r="L35" s="25">
        <f>VLOOKUP(A35,dataset_2!B:D,3,0)</f>
        <v>0.81</v>
      </c>
      <c r="M35" s="25">
        <f>VLOOKUP(A35,dataset_2!B:E,4,0)</f>
        <v>0.22389999999999999</v>
      </c>
      <c r="N35" s="25">
        <f>VLOOKUP(A35,dataset_2!B:F,5,0)</f>
        <v>7</v>
      </c>
      <c r="O35" s="25">
        <f>VLOOKUP(A35,dataset_2!B:G,6,0)</f>
        <v>46</v>
      </c>
      <c r="P35" s="25">
        <f>VLOOKUP(A35,dataset_2!B:H,7,0)</f>
        <v>53</v>
      </c>
      <c r="Q35" s="27">
        <f>INDEX(dataset_2!G:G,MATCH(dataset_2!B35,dataset_1!A:A,0))</f>
        <v>46</v>
      </c>
    </row>
    <row r="36" spans="1:17" x14ac:dyDescent="0.25">
      <c r="A36" s="1">
        <v>35</v>
      </c>
      <c r="B36" s="2">
        <v>40545</v>
      </c>
      <c r="C36" s="1">
        <v>1</v>
      </c>
      <c r="D36" s="1">
        <v>0</v>
      </c>
      <c r="E36" s="1">
        <v>1</v>
      </c>
      <c r="F36" s="1">
        <v>11</v>
      </c>
      <c r="G36" s="1" t="b">
        <v>0</v>
      </c>
      <c r="H36" s="1">
        <v>0</v>
      </c>
      <c r="I36" s="1">
        <v>2</v>
      </c>
      <c r="J36" s="1">
        <v>0.36</v>
      </c>
      <c r="K36" s="25">
        <f>VLOOKUP(A36,dataset_2!B:C,2,0)</f>
        <v>0.33329999999999999</v>
      </c>
      <c r="L36" s="25">
        <f>VLOOKUP(A36,dataset_2!B:D,3,0)</f>
        <v>0.71</v>
      </c>
      <c r="M36" s="25">
        <f>VLOOKUP(A36,dataset_2!B:E,4,0)</f>
        <v>0.25369999999999998</v>
      </c>
      <c r="N36" s="25">
        <f>VLOOKUP(A36,dataset_2!B:F,5,0)</f>
        <v>16</v>
      </c>
      <c r="O36" s="25">
        <f>VLOOKUP(A36,dataset_2!B:G,6,0)</f>
        <v>54</v>
      </c>
      <c r="P36" s="25">
        <f>VLOOKUP(A36,dataset_2!B:H,7,0)</f>
        <v>70</v>
      </c>
      <c r="Q36" s="27">
        <f>INDEX(dataset_2!G:G,MATCH(dataset_2!B36,dataset_1!A:A,0))</f>
        <v>54</v>
      </c>
    </row>
    <row r="37" spans="1:17" x14ac:dyDescent="0.25">
      <c r="A37" s="1">
        <v>36</v>
      </c>
      <c r="B37" s="2">
        <v>40545</v>
      </c>
      <c r="C37" s="1">
        <v>1</v>
      </c>
      <c r="D37" s="1">
        <v>0</v>
      </c>
      <c r="E37" s="1">
        <v>1</v>
      </c>
      <c r="F37" s="1">
        <v>12</v>
      </c>
      <c r="G37" s="1" t="b">
        <v>0</v>
      </c>
      <c r="H37" s="1">
        <v>0</v>
      </c>
      <c r="I37" s="1">
        <v>2</v>
      </c>
      <c r="J37" s="1">
        <v>0.36</v>
      </c>
      <c r="K37" s="25">
        <f>VLOOKUP(A37,dataset_2!B:C,2,0)</f>
        <v>0.33329999999999999</v>
      </c>
      <c r="L37" s="25">
        <f>VLOOKUP(A37,dataset_2!B:D,3,0)</f>
        <v>0.66</v>
      </c>
      <c r="M37" s="25">
        <f>VLOOKUP(A37,dataset_2!B:E,4,0)</f>
        <v>0.29849999999999999</v>
      </c>
      <c r="N37" s="25">
        <f>VLOOKUP(A37,dataset_2!B:F,5,0)</f>
        <v>20</v>
      </c>
      <c r="O37" s="25">
        <f>VLOOKUP(A37,dataset_2!B:G,6,0)</f>
        <v>73</v>
      </c>
      <c r="P37" s="25">
        <f>VLOOKUP(A37,dataset_2!B:H,7,0)</f>
        <v>93</v>
      </c>
      <c r="Q37" s="27">
        <f>INDEX(dataset_2!G:G,MATCH(dataset_2!B37,dataset_1!A:A,0))</f>
        <v>73</v>
      </c>
    </row>
    <row r="38" spans="1:17" x14ac:dyDescent="0.25">
      <c r="A38" s="1">
        <v>37</v>
      </c>
      <c r="B38" s="2">
        <v>40545</v>
      </c>
      <c r="C38" s="1">
        <v>1</v>
      </c>
      <c r="D38" s="1">
        <v>0</v>
      </c>
      <c r="E38" s="1">
        <v>1</v>
      </c>
      <c r="F38" s="1">
        <v>13</v>
      </c>
      <c r="G38" s="1" t="b">
        <v>0</v>
      </c>
      <c r="H38" s="1">
        <v>0</v>
      </c>
      <c r="I38" s="1">
        <v>2</v>
      </c>
      <c r="J38" s="1">
        <v>0.36</v>
      </c>
      <c r="K38" s="25">
        <f>VLOOKUP(A38,dataset_2!B:C,2,0)</f>
        <v>0.34849999999999998</v>
      </c>
      <c r="L38" s="25">
        <f>VLOOKUP(A38,dataset_2!B:D,3,0)</f>
        <v>0.66</v>
      </c>
      <c r="M38" s="25">
        <f>VLOOKUP(A38,dataset_2!B:E,4,0)</f>
        <v>0.1343</v>
      </c>
      <c r="N38" s="25">
        <f>VLOOKUP(A38,dataset_2!B:F,5,0)</f>
        <v>11</v>
      </c>
      <c r="O38" s="25">
        <f>VLOOKUP(A38,dataset_2!B:G,6,0)</f>
        <v>64</v>
      </c>
      <c r="P38" s="25">
        <f>VLOOKUP(A38,dataset_2!B:H,7,0)</f>
        <v>75</v>
      </c>
      <c r="Q38" s="27">
        <f>INDEX(dataset_2!G:G,MATCH(dataset_2!B38,dataset_1!A:A,0))</f>
        <v>64</v>
      </c>
    </row>
    <row r="39" spans="1:17" x14ac:dyDescent="0.25">
      <c r="A39" s="1">
        <v>38</v>
      </c>
      <c r="B39" s="2">
        <v>40545</v>
      </c>
      <c r="C39" s="1">
        <v>1</v>
      </c>
      <c r="D39" s="1">
        <v>0</v>
      </c>
      <c r="E39" s="1">
        <v>1</v>
      </c>
      <c r="F39" s="1">
        <v>14</v>
      </c>
      <c r="G39" s="1" t="b">
        <v>0</v>
      </c>
      <c r="H39" s="1">
        <v>0</v>
      </c>
      <c r="I39" s="1">
        <v>3</v>
      </c>
      <c r="J39" s="1">
        <v>0.36</v>
      </c>
      <c r="K39" s="25">
        <f>VLOOKUP(A39,dataset_2!B:C,2,0)</f>
        <v>0</v>
      </c>
      <c r="L39" s="25">
        <f>VLOOKUP(A39,dataset_2!B:D,3,0)</f>
        <v>0.76</v>
      </c>
      <c r="M39" s="25">
        <f>VLOOKUP(A39,dataset_2!B:E,4,0)</f>
        <v>0.19400000000000001</v>
      </c>
      <c r="N39" s="25">
        <f>VLOOKUP(A39,dataset_2!B:F,5,0)</f>
        <v>4</v>
      </c>
      <c r="O39" s="25">
        <f>VLOOKUP(A39,dataset_2!B:G,6,0)</f>
        <v>55</v>
      </c>
      <c r="P39" s="25">
        <f>VLOOKUP(A39,dataset_2!B:H,7,0)</f>
        <v>59</v>
      </c>
      <c r="Q39" s="27">
        <f>INDEX(dataset_2!G:G,MATCH(dataset_2!B39,dataset_1!A:A,0))</f>
        <v>55</v>
      </c>
    </row>
    <row r="40" spans="1:17" x14ac:dyDescent="0.25">
      <c r="A40" s="1">
        <v>39</v>
      </c>
      <c r="B40" s="2">
        <v>40545</v>
      </c>
      <c r="C40" s="1">
        <v>1</v>
      </c>
      <c r="D40" s="1">
        <v>0</v>
      </c>
      <c r="E40" s="1">
        <v>1</v>
      </c>
      <c r="F40" s="1">
        <v>15</v>
      </c>
      <c r="G40" s="1" t="b">
        <v>0</v>
      </c>
      <c r="H40" s="1">
        <v>0</v>
      </c>
      <c r="I40" s="1">
        <v>3</v>
      </c>
      <c r="J40" s="1">
        <v>0.34</v>
      </c>
      <c r="K40" s="25">
        <f>VLOOKUP(A40,dataset_2!B:C,2,0)</f>
        <v>0.33329999999999999</v>
      </c>
      <c r="L40" s="25">
        <f>VLOOKUP(A40,dataset_2!B:D,3,0)</f>
        <v>0.81</v>
      </c>
      <c r="M40" s="25">
        <f>VLOOKUP(A40,dataset_2!B:E,4,0)</f>
        <v>0.16420000000000001</v>
      </c>
      <c r="N40" s="25">
        <f>VLOOKUP(A40,dataset_2!B:F,5,0)</f>
        <v>19</v>
      </c>
      <c r="O40" s="25">
        <f>VLOOKUP(A40,dataset_2!B:G,6,0)</f>
        <v>55</v>
      </c>
      <c r="P40" s="25">
        <f>VLOOKUP(A40,dataset_2!B:H,7,0)</f>
        <v>74</v>
      </c>
      <c r="Q40" s="27">
        <f>INDEX(dataset_2!G:G,MATCH(dataset_2!B40,dataset_1!A:A,0))</f>
        <v>55</v>
      </c>
    </row>
    <row r="41" spans="1:17" x14ac:dyDescent="0.25">
      <c r="A41" s="1">
        <v>40</v>
      </c>
      <c r="B41" s="2">
        <v>40545</v>
      </c>
      <c r="C41" s="1">
        <v>1</v>
      </c>
      <c r="D41" s="1">
        <v>0</v>
      </c>
      <c r="E41" s="1">
        <v>1</v>
      </c>
      <c r="F41" s="1">
        <v>16</v>
      </c>
      <c r="G41" s="1" t="b">
        <v>0</v>
      </c>
      <c r="H41" s="1">
        <v>0</v>
      </c>
      <c r="I41" s="1">
        <v>3</v>
      </c>
      <c r="J41" s="1">
        <v>0.34</v>
      </c>
      <c r="K41" s="25">
        <f>VLOOKUP(A41,dataset_2!B:C,2,0)</f>
        <v>0.33329999999999999</v>
      </c>
      <c r="L41" s="25">
        <f>VLOOKUP(A41,dataset_2!B:D,3,0)</f>
        <v>0.71</v>
      </c>
      <c r="M41" s="25">
        <f>VLOOKUP(A41,dataset_2!B:E,4,0)</f>
        <v>0.16420000000000001</v>
      </c>
      <c r="N41" s="25">
        <f>VLOOKUP(A41,dataset_2!B:F,5,0)</f>
        <v>9</v>
      </c>
      <c r="O41" s="25">
        <f>VLOOKUP(A41,dataset_2!B:G,6,0)</f>
        <v>67</v>
      </c>
      <c r="P41" s="25">
        <f>VLOOKUP(A41,dataset_2!B:H,7,0)</f>
        <v>76</v>
      </c>
      <c r="Q41" s="27">
        <f>INDEX(dataset_2!G:G,MATCH(dataset_2!B41,dataset_1!A:A,0))</f>
        <v>67</v>
      </c>
    </row>
    <row r="42" spans="1:17" x14ac:dyDescent="0.25">
      <c r="A42" s="1">
        <v>41</v>
      </c>
      <c r="B42" s="2">
        <v>40545</v>
      </c>
      <c r="C42" s="1">
        <v>1</v>
      </c>
      <c r="D42" s="1">
        <v>0</v>
      </c>
      <c r="E42" s="1">
        <v>1</v>
      </c>
      <c r="F42" s="1">
        <v>17</v>
      </c>
      <c r="G42" s="1" t="b">
        <v>0</v>
      </c>
      <c r="H42" s="1">
        <v>0</v>
      </c>
      <c r="I42" s="1">
        <v>1</v>
      </c>
      <c r="J42" s="1">
        <v>0.34</v>
      </c>
      <c r="K42" s="25">
        <f>VLOOKUP(A42,dataset_2!B:C,2,0)</f>
        <v>0.33329999999999999</v>
      </c>
      <c r="L42" s="25">
        <f>VLOOKUP(A42,dataset_2!B:D,3,0)</f>
        <v>0.56999999999999995</v>
      </c>
      <c r="M42" s="25">
        <f>VLOOKUP(A42,dataset_2!B:E,4,0)</f>
        <v>0.19400000000000001</v>
      </c>
      <c r="N42" s="25">
        <f>VLOOKUP(A42,dataset_2!B:F,5,0)</f>
        <v>7</v>
      </c>
      <c r="O42" s="25">
        <f>VLOOKUP(A42,dataset_2!B:G,6,0)</f>
        <v>58</v>
      </c>
      <c r="P42" s="25">
        <f>VLOOKUP(A42,dataset_2!B:H,7,0)</f>
        <v>65</v>
      </c>
      <c r="Q42" s="27">
        <f>INDEX(dataset_2!G:G,MATCH(dataset_2!B42,dataset_1!A:A,0))</f>
        <v>58</v>
      </c>
    </row>
    <row r="43" spans="1:17" x14ac:dyDescent="0.25">
      <c r="A43" s="1">
        <v>42</v>
      </c>
      <c r="B43" s="2">
        <v>40545</v>
      </c>
      <c r="C43" s="1">
        <v>1</v>
      </c>
      <c r="D43" s="1">
        <v>0</v>
      </c>
      <c r="E43" s="1">
        <v>1</v>
      </c>
      <c r="F43" s="1">
        <v>18</v>
      </c>
      <c r="G43" s="1" t="b">
        <v>0</v>
      </c>
      <c r="H43" s="1">
        <v>0</v>
      </c>
      <c r="I43" s="1">
        <v>2</v>
      </c>
      <c r="J43" s="1">
        <v>0.36</v>
      </c>
      <c r="K43" s="25">
        <f>VLOOKUP(A43,dataset_2!B:C,2,0)</f>
        <v>0.33329999999999999</v>
      </c>
      <c r="L43" s="25">
        <f>VLOOKUP(A43,dataset_2!B:D,3,0)</f>
        <v>0.46</v>
      </c>
      <c r="M43" s="25">
        <f>VLOOKUP(A43,dataset_2!B:E,4,0)</f>
        <v>0.32840000000000003</v>
      </c>
      <c r="N43" s="25">
        <f>VLOOKUP(A43,dataset_2!B:F,5,0)</f>
        <v>10</v>
      </c>
      <c r="O43" s="25">
        <f>VLOOKUP(A43,dataset_2!B:G,6,0)</f>
        <v>43</v>
      </c>
      <c r="P43" s="25">
        <f>VLOOKUP(A43,dataset_2!B:H,7,0)</f>
        <v>53</v>
      </c>
      <c r="Q43" s="27">
        <f>INDEX(dataset_2!G:G,MATCH(dataset_2!B43,dataset_1!A:A,0))</f>
        <v>43</v>
      </c>
    </row>
    <row r="44" spans="1:17" x14ac:dyDescent="0.25">
      <c r="A44" s="1">
        <v>43</v>
      </c>
      <c r="B44" s="2">
        <v>40545</v>
      </c>
      <c r="C44" s="1">
        <v>1</v>
      </c>
      <c r="D44" s="1">
        <v>0</v>
      </c>
      <c r="E44" s="1">
        <v>1</v>
      </c>
      <c r="F44" s="1">
        <v>19</v>
      </c>
      <c r="G44" s="1" t="b">
        <v>0</v>
      </c>
      <c r="H44" s="1">
        <v>0</v>
      </c>
      <c r="I44" s="1">
        <v>1</v>
      </c>
      <c r="J44" s="1">
        <v>0.32</v>
      </c>
      <c r="K44" s="25">
        <f>VLOOKUP(A44,dataset_2!B:C,2,0)</f>
        <v>0.28789999999999999</v>
      </c>
      <c r="L44" s="25">
        <f>VLOOKUP(A44,dataset_2!B:D,3,0)</f>
        <v>0.42</v>
      </c>
      <c r="M44" s="25">
        <f>VLOOKUP(A44,dataset_2!B:E,4,0)</f>
        <v>0.44779999999999998</v>
      </c>
      <c r="N44" s="25">
        <f>VLOOKUP(A44,dataset_2!B:F,5,0)</f>
        <v>1</v>
      </c>
      <c r="O44" s="25">
        <f>VLOOKUP(A44,dataset_2!B:G,6,0)</f>
        <v>29</v>
      </c>
      <c r="P44" s="25">
        <f>VLOOKUP(A44,dataset_2!B:H,7,0)</f>
        <v>30</v>
      </c>
      <c r="Q44" s="27">
        <f>INDEX(dataset_2!G:G,MATCH(dataset_2!B44,dataset_1!A:A,0))</f>
        <v>29</v>
      </c>
    </row>
    <row r="45" spans="1:17" x14ac:dyDescent="0.25">
      <c r="A45" s="1">
        <v>44</v>
      </c>
      <c r="B45" s="2">
        <v>40545</v>
      </c>
      <c r="C45" s="1">
        <v>1</v>
      </c>
      <c r="D45" s="1">
        <v>0</v>
      </c>
      <c r="E45" s="1">
        <v>1</v>
      </c>
      <c r="F45" s="1">
        <v>20</v>
      </c>
      <c r="G45" s="1" t="b">
        <v>0</v>
      </c>
      <c r="H45" s="1">
        <v>0</v>
      </c>
      <c r="I45" s="1">
        <v>1</v>
      </c>
      <c r="J45" s="1">
        <v>0.3</v>
      </c>
      <c r="K45" s="25">
        <f>VLOOKUP(A45,dataset_2!B:C,2,0)</f>
        <v>0</v>
      </c>
      <c r="L45" s="25">
        <f>VLOOKUP(A45,dataset_2!B:D,3,0)</f>
        <v>0.39</v>
      </c>
      <c r="M45" s="25">
        <f>VLOOKUP(A45,dataset_2!B:E,4,0)</f>
        <v>0.35820000000000002</v>
      </c>
      <c r="N45" s="25">
        <f>VLOOKUP(A45,dataset_2!B:F,5,0)</f>
        <v>5</v>
      </c>
      <c r="O45" s="25">
        <f>VLOOKUP(A45,dataset_2!B:G,6,0)</f>
        <v>17</v>
      </c>
      <c r="P45" s="25">
        <f>VLOOKUP(A45,dataset_2!B:H,7,0)</f>
        <v>22</v>
      </c>
      <c r="Q45" s="27">
        <f>INDEX(dataset_2!G:G,MATCH(dataset_2!B45,dataset_1!A:A,0))</f>
        <v>17</v>
      </c>
    </row>
    <row r="46" spans="1:17" x14ac:dyDescent="0.25">
      <c r="A46" s="1">
        <v>45</v>
      </c>
      <c r="B46" s="2">
        <v>40545</v>
      </c>
      <c r="C46" s="1">
        <v>1</v>
      </c>
      <c r="D46" s="1">
        <v>0</v>
      </c>
      <c r="E46" s="1">
        <v>1</v>
      </c>
      <c r="F46" s="1">
        <v>21</v>
      </c>
      <c r="G46" s="1" t="b">
        <v>0</v>
      </c>
      <c r="H46" s="1">
        <v>0</v>
      </c>
      <c r="I46" s="1">
        <v>1</v>
      </c>
      <c r="J46" s="1">
        <v>0.26</v>
      </c>
      <c r="K46" s="25">
        <f>VLOOKUP(A46,dataset_2!B:C,2,0)</f>
        <v>0.2273</v>
      </c>
      <c r="L46" s="25">
        <f>VLOOKUP(A46,dataset_2!B:D,3,0)</f>
        <v>0.44</v>
      </c>
      <c r="M46" s="25">
        <f>VLOOKUP(A46,dataset_2!B:E,4,0)</f>
        <v>0.32840000000000003</v>
      </c>
      <c r="N46" s="25">
        <f>VLOOKUP(A46,dataset_2!B:F,5,0)</f>
        <v>11</v>
      </c>
      <c r="O46" s="25">
        <f>VLOOKUP(A46,dataset_2!B:G,6,0)</f>
        <v>20</v>
      </c>
      <c r="P46" s="25">
        <f>VLOOKUP(A46,dataset_2!B:H,7,0)</f>
        <v>31</v>
      </c>
      <c r="Q46" s="27">
        <f>INDEX(dataset_2!G:G,MATCH(dataset_2!B46,dataset_1!A:A,0))</f>
        <v>20</v>
      </c>
    </row>
    <row r="47" spans="1:17" x14ac:dyDescent="0.25">
      <c r="A47" s="1">
        <v>46</v>
      </c>
      <c r="B47" s="2">
        <v>40545</v>
      </c>
      <c r="C47" s="1">
        <v>1</v>
      </c>
      <c r="D47" s="1">
        <v>0</v>
      </c>
      <c r="E47" s="1">
        <v>1</v>
      </c>
      <c r="F47" s="1">
        <v>22</v>
      </c>
      <c r="G47" s="1" t="b">
        <v>0</v>
      </c>
      <c r="H47" s="1">
        <v>0</v>
      </c>
      <c r="I47" s="1">
        <v>1</v>
      </c>
      <c r="J47" s="1">
        <v>0.24</v>
      </c>
      <c r="K47" s="25">
        <f>VLOOKUP(A47,dataset_2!B:C,2,0)</f>
        <v>0.21210000000000001</v>
      </c>
      <c r="L47" s="25">
        <f>VLOOKUP(A47,dataset_2!B:D,3,0)</f>
        <v>0.44</v>
      </c>
      <c r="M47" s="25">
        <f>VLOOKUP(A47,dataset_2!B:E,4,0)</f>
        <v>0.29849999999999999</v>
      </c>
      <c r="N47" s="25">
        <f>VLOOKUP(A47,dataset_2!B:F,5,0)</f>
        <v>0</v>
      </c>
      <c r="O47" s="25">
        <f>VLOOKUP(A47,dataset_2!B:G,6,0)</f>
        <v>9</v>
      </c>
      <c r="P47" s="25">
        <f>VLOOKUP(A47,dataset_2!B:H,7,0)</f>
        <v>9</v>
      </c>
      <c r="Q47" s="27">
        <f>INDEX(dataset_2!G:G,MATCH(dataset_2!B47,dataset_1!A:A,0))</f>
        <v>9</v>
      </c>
    </row>
    <row r="48" spans="1:17" x14ac:dyDescent="0.25">
      <c r="A48" s="1">
        <v>47</v>
      </c>
      <c r="B48" s="2">
        <v>40545</v>
      </c>
      <c r="C48" s="1">
        <v>1</v>
      </c>
      <c r="D48" s="1">
        <v>0</v>
      </c>
      <c r="E48" s="1">
        <v>1</v>
      </c>
      <c r="F48" s="1">
        <v>23</v>
      </c>
      <c r="G48" s="1" t="b">
        <v>0</v>
      </c>
      <c r="H48" s="1">
        <v>0</v>
      </c>
      <c r="I48" s="1">
        <v>1</v>
      </c>
      <c r="J48" s="1">
        <v>0.22</v>
      </c>
      <c r="K48" s="25">
        <f>VLOOKUP(A48,dataset_2!B:C,2,0)</f>
        <v>0.2273</v>
      </c>
      <c r="L48" s="25">
        <f>VLOOKUP(A48,dataset_2!B:D,3,0)</f>
        <v>0.47</v>
      </c>
      <c r="M48" s="25">
        <f>VLOOKUP(A48,dataset_2!B:E,4,0)</f>
        <v>0.16420000000000001</v>
      </c>
      <c r="N48" s="25">
        <f>VLOOKUP(A48,dataset_2!B:F,5,0)</f>
        <v>0</v>
      </c>
      <c r="O48" s="25">
        <f>VLOOKUP(A48,dataset_2!B:G,6,0)</f>
        <v>8</v>
      </c>
      <c r="P48" s="25">
        <f>VLOOKUP(A48,dataset_2!B:H,7,0)</f>
        <v>8</v>
      </c>
      <c r="Q48" s="27">
        <f>INDEX(dataset_2!G:G,MATCH(dataset_2!B48,dataset_1!A:A,0))</f>
        <v>8</v>
      </c>
    </row>
    <row r="49" spans="1:17" x14ac:dyDescent="0.25">
      <c r="A49" s="1">
        <v>48</v>
      </c>
      <c r="B49" s="2">
        <v>40546</v>
      </c>
      <c r="C49" s="1">
        <v>1</v>
      </c>
      <c r="D49" s="1">
        <v>0</v>
      </c>
      <c r="E49" s="1">
        <v>1</v>
      </c>
      <c r="F49" s="1">
        <v>0</v>
      </c>
      <c r="G49" s="1" t="b">
        <v>0</v>
      </c>
      <c r="H49" s="1">
        <v>1</v>
      </c>
      <c r="I49" s="1">
        <v>1</v>
      </c>
      <c r="J49" s="1">
        <v>0.22</v>
      </c>
      <c r="K49" s="25">
        <f>VLOOKUP(A49,dataset_2!B:C,2,0)</f>
        <v>0.19700000000000001</v>
      </c>
      <c r="L49" s="25">
        <f>VLOOKUP(A49,dataset_2!B:D,3,0)</f>
        <v>0.44</v>
      </c>
      <c r="M49" s="25">
        <f>VLOOKUP(A49,dataset_2!B:E,4,0)</f>
        <v>0.35820000000000002</v>
      </c>
      <c r="N49" s="25">
        <f>VLOOKUP(A49,dataset_2!B:F,5,0)</f>
        <v>0</v>
      </c>
      <c r="O49" s="25">
        <f>VLOOKUP(A49,dataset_2!B:G,6,0)</f>
        <v>5</v>
      </c>
      <c r="P49" s="25">
        <f>VLOOKUP(A49,dataset_2!B:H,7,0)</f>
        <v>5</v>
      </c>
      <c r="Q49" s="27">
        <f>INDEX(dataset_2!G:G,MATCH(dataset_2!B49,dataset_1!A:A,0))</f>
        <v>5</v>
      </c>
    </row>
    <row r="50" spans="1:17" x14ac:dyDescent="0.25">
      <c r="A50" s="1">
        <v>49</v>
      </c>
      <c r="B50" s="2">
        <v>40546</v>
      </c>
      <c r="C50" s="1">
        <v>1</v>
      </c>
      <c r="D50" s="1">
        <v>0</v>
      </c>
      <c r="E50" s="1">
        <v>1</v>
      </c>
      <c r="F50" s="1">
        <v>1</v>
      </c>
      <c r="G50" s="1" t="b">
        <v>0</v>
      </c>
      <c r="H50" s="1">
        <v>1</v>
      </c>
      <c r="I50" s="1">
        <v>1</v>
      </c>
      <c r="J50" s="1">
        <v>0.2</v>
      </c>
      <c r="K50" s="25">
        <f>VLOOKUP(A50,dataset_2!B:C,2,0)</f>
        <v>0</v>
      </c>
      <c r="L50" s="25">
        <f>VLOOKUP(A50,dataset_2!B:D,3,0)</f>
        <v>0.44</v>
      </c>
      <c r="M50" s="25">
        <f>VLOOKUP(A50,dataset_2!B:E,4,0)</f>
        <v>0.41789999999999999</v>
      </c>
      <c r="N50" s="25">
        <f>VLOOKUP(A50,dataset_2!B:F,5,0)</f>
        <v>0</v>
      </c>
      <c r="O50" s="25">
        <f>VLOOKUP(A50,dataset_2!B:G,6,0)</f>
        <v>2</v>
      </c>
      <c r="P50" s="25">
        <f>VLOOKUP(A50,dataset_2!B:H,7,0)</f>
        <v>2</v>
      </c>
      <c r="Q50" s="27">
        <f>INDEX(dataset_2!G:G,MATCH(dataset_2!B50,dataset_1!A:A,0))</f>
        <v>2</v>
      </c>
    </row>
    <row r="51" spans="1:17" x14ac:dyDescent="0.25">
      <c r="A51" s="1">
        <v>50</v>
      </c>
      <c r="B51" s="2">
        <v>40546</v>
      </c>
      <c r="C51" s="1">
        <v>1</v>
      </c>
      <c r="D51" s="1">
        <v>0</v>
      </c>
      <c r="E51" s="1">
        <v>1</v>
      </c>
      <c r="F51" s="1">
        <v>4</v>
      </c>
      <c r="G51" s="1" t="b">
        <v>0</v>
      </c>
      <c r="H51" s="1">
        <v>1</v>
      </c>
      <c r="I51" s="1">
        <v>1</v>
      </c>
      <c r="J51" s="1">
        <v>0.16</v>
      </c>
      <c r="K51" s="25">
        <f>VLOOKUP(A51,dataset_2!B:C,2,0)</f>
        <v>0.13639999999999999</v>
      </c>
      <c r="L51" s="25">
        <f>VLOOKUP(A51,dataset_2!B:D,3,0)</f>
        <v>0.47</v>
      </c>
      <c r="M51" s="25">
        <f>VLOOKUP(A51,dataset_2!B:E,4,0)</f>
        <v>0.3881</v>
      </c>
      <c r="N51" s="25">
        <f>VLOOKUP(A51,dataset_2!B:F,5,0)</f>
        <v>0</v>
      </c>
      <c r="O51" s="25">
        <f>VLOOKUP(A51,dataset_2!B:G,6,0)</f>
        <v>1</v>
      </c>
      <c r="P51" s="25">
        <f>VLOOKUP(A51,dataset_2!B:H,7,0)</f>
        <v>1</v>
      </c>
      <c r="Q51" s="27">
        <f>INDEX(dataset_2!G:G,MATCH(dataset_2!B51,dataset_1!A:A,0))</f>
        <v>1</v>
      </c>
    </row>
    <row r="52" spans="1:17" x14ac:dyDescent="0.25">
      <c r="A52" s="1">
        <v>51</v>
      </c>
      <c r="B52" s="2">
        <v>40546</v>
      </c>
      <c r="C52" s="1">
        <v>1</v>
      </c>
      <c r="D52" s="1">
        <v>0</v>
      </c>
      <c r="E52" s="1">
        <v>1</v>
      </c>
      <c r="F52" s="1">
        <v>5</v>
      </c>
      <c r="G52" s="1" t="b">
        <v>0</v>
      </c>
      <c r="H52" s="1">
        <v>1</v>
      </c>
      <c r="I52" s="1">
        <v>1</v>
      </c>
      <c r="J52" s="1">
        <v>0.16</v>
      </c>
      <c r="K52" s="25">
        <f>VLOOKUP(A52,dataset_2!B:C,2,0)</f>
        <v>0.13639999999999999</v>
      </c>
      <c r="L52" s="25">
        <f>VLOOKUP(A52,dataset_2!B:D,3,0)</f>
        <v>0.47</v>
      </c>
      <c r="M52" s="25">
        <f>VLOOKUP(A52,dataset_2!B:E,4,0)</f>
        <v>0.28360000000000002</v>
      </c>
      <c r="N52" s="25">
        <f>VLOOKUP(A52,dataset_2!B:F,5,0)</f>
        <v>0</v>
      </c>
      <c r="O52" s="25">
        <f>VLOOKUP(A52,dataset_2!B:G,6,0)</f>
        <v>3</v>
      </c>
      <c r="P52" s="25">
        <f>VLOOKUP(A52,dataset_2!B:H,7,0)</f>
        <v>3</v>
      </c>
      <c r="Q52" s="27">
        <f>INDEX(dataset_2!G:G,MATCH(dataset_2!B52,dataset_1!A:A,0))</f>
        <v>3</v>
      </c>
    </row>
    <row r="53" spans="1:17" x14ac:dyDescent="0.25">
      <c r="A53" s="1">
        <v>52</v>
      </c>
      <c r="B53" s="2">
        <v>40546</v>
      </c>
      <c r="C53" s="1">
        <v>1</v>
      </c>
      <c r="D53" s="1">
        <v>0</v>
      </c>
      <c r="E53" s="1">
        <v>1</v>
      </c>
      <c r="F53" s="1">
        <v>6</v>
      </c>
      <c r="G53" s="1" t="b">
        <v>0</v>
      </c>
      <c r="H53" s="1">
        <v>1</v>
      </c>
      <c r="I53" s="1">
        <v>1</v>
      </c>
      <c r="J53" s="1">
        <v>0.14000000000000001</v>
      </c>
      <c r="K53" s="25">
        <f>VLOOKUP(A53,dataset_2!B:C,2,0)</f>
        <v>0.1061</v>
      </c>
      <c r="L53" s="25">
        <f>VLOOKUP(A53,dataset_2!B:D,3,0)</f>
        <v>0.5</v>
      </c>
      <c r="M53" s="25">
        <f>VLOOKUP(A53,dataset_2!B:E,4,0)</f>
        <v>0.3881</v>
      </c>
      <c r="N53" s="25">
        <f>VLOOKUP(A53,dataset_2!B:F,5,0)</f>
        <v>0</v>
      </c>
      <c r="O53" s="25">
        <f>VLOOKUP(A53,dataset_2!B:G,6,0)</f>
        <v>30</v>
      </c>
      <c r="P53" s="25">
        <f>VLOOKUP(A53,dataset_2!B:H,7,0)</f>
        <v>30</v>
      </c>
      <c r="Q53" s="27">
        <f>INDEX(dataset_2!G:G,MATCH(dataset_2!B53,dataset_1!A:A,0))</f>
        <v>30</v>
      </c>
    </row>
    <row r="54" spans="1:17" x14ac:dyDescent="0.25">
      <c r="A54" s="1">
        <v>53</v>
      </c>
      <c r="B54" s="2">
        <v>40546</v>
      </c>
      <c r="C54" s="1">
        <v>1</v>
      </c>
      <c r="D54" s="1">
        <v>0</v>
      </c>
      <c r="E54" s="1">
        <v>1</v>
      </c>
      <c r="F54" s="1">
        <v>7</v>
      </c>
      <c r="G54" s="1" t="b">
        <v>0</v>
      </c>
      <c r="H54" s="1">
        <v>1</v>
      </c>
      <c r="I54" s="1">
        <v>1</v>
      </c>
      <c r="J54" s="1">
        <v>0.14000000000000001</v>
      </c>
      <c r="K54" s="25">
        <f>VLOOKUP(A54,dataset_2!B:C,2,0)</f>
        <v>0.13639999999999999</v>
      </c>
      <c r="L54" s="25">
        <f>VLOOKUP(A54,dataset_2!B:D,3,0)</f>
        <v>0.5</v>
      </c>
      <c r="M54" s="25">
        <f>VLOOKUP(A54,dataset_2!B:E,4,0)</f>
        <v>0.19400000000000001</v>
      </c>
      <c r="N54" s="25">
        <f>VLOOKUP(A54,dataset_2!B:F,5,0)</f>
        <v>1</v>
      </c>
      <c r="O54" s="25">
        <f>VLOOKUP(A54,dataset_2!B:G,6,0)</f>
        <v>63</v>
      </c>
      <c r="P54" s="25">
        <f>VLOOKUP(A54,dataset_2!B:H,7,0)</f>
        <v>64</v>
      </c>
      <c r="Q54" s="27">
        <f>INDEX(dataset_2!G:G,MATCH(dataset_2!B54,dataset_1!A:A,0))</f>
        <v>63</v>
      </c>
    </row>
    <row r="55" spans="1:17" x14ac:dyDescent="0.25">
      <c r="A55" s="1">
        <v>54</v>
      </c>
      <c r="B55" s="2">
        <v>40546</v>
      </c>
      <c r="C55" s="1">
        <v>1</v>
      </c>
      <c r="D55" s="1">
        <v>0</v>
      </c>
      <c r="E55" s="1">
        <v>1</v>
      </c>
      <c r="F55" s="1">
        <v>8</v>
      </c>
      <c r="G55" s="1" t="b">
        <v>0</v>
      </c>
      <c r="H55" s="1">
        <v>1</v>
      </c>
      <c r="I55" s="1">
        <v>1</v>
      </c>
      <c r="J55" s="1">
        <v>0.14000000000000001</v>
      </c>
      <c r="K55" s="25">
        <f>VLOOKUP(A55,dataset_2!B:C,2,0)</f>
        <v>0.1212</v>
      </c>
      <c r="L55" s="25">
        <f>VLOOKUP(A55,dataset_2!B:D,3,0)</f>
        <v>0.5</v>
      </c>
      <c r="M55" s="25">
        <f>VLOOKUP(A55,dataset_2!B:E,4,0)</f>
        <v>0.28360000000000002</v>
      </c>
      <c r="N55" s="25">
        <f>VLOOKUP(A55,dataset_2!B:F,5,0)</f>
        <v>1</v>
      </c>
      <c r="O55" s="25">
        <f>VLOOKUP(A55,dataset_2!B:G,6,0)</f>
        <v>153</v>
      </c>
      <c r="P55" s="25">
        <f>VLOOKUP(A55,dataset_2!B:H,7,0)</f>
        <v>154</v>
      </c>
      <c r="Q55" s="27">
        <f>INDEX(dataset_2!G:G,MATCH(dataset_2!B55,dataset_1!A:A,0))</f>
        <v>153</v>
      </c>
    </row>
    <row r="56" spans="1:17" x14ac:dyDescent="0.25">
      <c r="A56" s="1">
        <v>55</v>
      </c>
      <c r="B56" s="2">
        <v>40546</v>
      </c>
      <c r="C56" s="1">
        <v>1</v>
      </c>
      <c r="D56" s="1">
        <v>0</v>
      </c>
      <c r="E56" s="1">
        <v>1</v>
      </c>
      <c r="F56" s="1">
        <v>9</v>
      </c>
      <c r="G56" s="1" t="b">
        <v>0</v>
      </c>
      <c r="H56" s="1">
        <v>1</v>
      </c>
      <c r="I56" s="1">
        <v>1</v>
      </c>
      <c r="J56" s="1">
        <v>0.16</v>
      </c>
      <c r="K56" s="25">
        <f>VLOOKUP(A56,dataset_2!B:C,2,0)</f>
        <v>0.13639999999999999</v>
      </c>
      <c r="L56" s="25">
        <f>VLOOKUP(A56,dataset_2!B:D,3,0)</f>
        <v>0.43</v>
      </c>
      <c r="M56" s="25">
        <f>VLOOKUP(A56,dataset_2!B:E,4,0)</f>
        <v>0.3881</v>
      </c>
      <c r="N56" s="25">
        <f>VLOOKUP(A56,dataset_2!B:F,5,0)</f>
        <v>7</v>
      </c>
      <c r="O56" s="25">
        <f>VLOOKUP(A56,dataset_2!B:G,6,0)</f>
        <v>81</v>
      </c>
      <c r="P56" s="25">
        <f>VLOOKUP(A56,dataset_2!B:H,7,0)</f>
        <v>88</v>
      </c>
      <c r="Q56" s="27">
        <f>INDEX(dataset_2!G:G,MATCH(dataset_2!B56,dataset_1!A:A,0))</f>
        <v>81</v>
      </c>
    </row>
    <row r="57" spans="1:17" x14ac:dyDescent="0.25">
      <c r="A57" s="1">
        <v>56</v>
      </c>
      <c r="B57" s="2">
        <v>40546</v>
      </c>
      <c r="C57" s="1">
        <v>1</v>
      </c>
      <c r="D57" s="1">
        <v>0</v>
      </c>
      <c r="E57" s="1">
        <v>1</v>
      </c>
      <c r="F57" s="1">
        <v>10</v>
      </c>
      <c r="G57" s="1" t="b">
        <v>0</v>
      </c>
      <c r="H57" s="1">
        <v>1</v>
      </c>
      <c r="I57" s="1">
        <v>1</v>
      </c>
      <c r="J57" s="1">
        <v>0.18</v>
      </c>
      <c r="K57" s="25">
        <f>VLOOKUP(A57,dataset_2!B:C,2,0)</f>
        <v>0.16669999999999999</v>
      </c>
      <c r="L57" s="25">
        <f>VLOOKUP(A57,dataset_2!B:D,3,0)</f>
        <v>0.43</v>
      </c>
      <c r="M57" s="25">
        <f>VLOOKUP(A57,dataset_2!B:E,4,0)</f>
        <v>0.25369999999999998</v>
      </c>
      <c r="N57" s="25">
        <f>VLOOKUP(A57,dataset_2!B:F,5,0)</f>
        <v>11</v>
      </c>
      <c r="O57" s="25">
        <f>VLOOKUP(A57,dataset_2!B:G,6,0)</f>
        <v>33</v>
      </c>
      <c r="P57" s="25">
        <f>VLOOKUP(A57,dataset_2!B:H,7,0)</f>
        <v>44</v>
      </c>
      <c r="Q57" s="27">
        <f>INDEX(dataset_2!G:G,MATCH(dataset_2!B57,dataset_1!A:A,0))</f>
        <v>33</v>
      </c>
    </row>
    <row r="58" spans="1:17" x14ac:dyDescent="0.25">
      <c r="A58" s="1">
        <v>57</v>
      </c>
      <c r="B58" s="2">
        <v>40546</v>
      </c>
      <c r="C58" s="1">
        <v>1</v>
      </c>
      <c r="D58" s="1">
        <v>0</v>
      </c>
      <c r="E58" s="1">
        <v>1</v>
      </c>
      <c r="F58" s="1">
        <v>11</v>
      </c>
      <c r="G58" s="1" t="b">
        <v>0</v>
      </c>
      <c r="H58" s="1">
        <v>1</v>
      </c>
      <c r="I58" s="1">
        <v>1</v>
      </c>
      <c r="J58" s="1">
        <v>0.2</v>
      </c>
      <c r="K58" s="25">
        <f>VLOOKUP(A58,dataset_2!B:C,2,0)</f>
        <v>0.18179999999999999</v>
      </c>
      <c r="L58" s="25">
        <f>VLOOKUP(A58,dataset_2!B:D,3,0)</f>
        <v>0.4</v>
      </c>
      <c r="M58" s="25">
        <f>VLOOKUP(A58,dataset_2!B:E,4,0)</f>
        <v>0.32840000000000003</v>
      </c>
      <c r="N58" s="25">
        <f>VLOOKUP(A58,dataset_2!B:F,5,0)</f>
        <v>10</v>
      </c>
      <c r="O58" s="25">
        <f>VLOOKUP(A58,dataset_2!B:G,6,0)</f>
        <v>41</v>
      </c>
      <c r="P58" s="25">
        <f>VLOOKUP(A58,dataset_2!B:H,7,0)</f>
        <v>51</v>
      </c>
      <c r="Q58" s="27">
        <f>INDEX(dataset_2!G:G,MATCH(dataset_2!B58,dataset_1!A:A,0))</f>
        <v>41</v>
      </c>
    </row>
    <row r="59" spans="1:17" x14ac:dyDescent="0.25">
      <c r="A59" s="1">
        <v>58</v>
      </c>
      <c r="B59" s="2">
        <v>40546</v>
      </c>
      <c r="C59" s="1">
        <v>1</v>
      </c>
      <c r="D59" s="1">
        <v>0</v>
      </c>
      <c r="E59" s="1">
        <v>1</v>
      </c>
      <c r="F59" s="1">
        <v>12</v>
      </c>
      <c r="G59" s="1" t="b">
        <v>0</v>
      </c>
      <c r="H59" s="1">
        <v>1</v>
      </c>
      <c r="I59" s="1">
        <v>1</v>
      </c>
      <c r="J59" s="1">
        <v>0.22</v>
      </c>
      <c r="K59" s="25">
        <f>VLOOKUP(A59,dataset_2!B:C,2,0)</f>
        <v>0.21210000000000001</v>
      </c>
      <c r="L59" s="25">
        <f>VLOOKUP(A59,dataset_2!B:D,3,0)</f>
        <v>0.35</v>
      </c>
      <c r="M59" s="25">
        <f>VLOOKUP(A59,dataset_2!B:E,4,0)</f>
        <v>0.29849999999999999</v>
      </c>
      <c r="N59" s="25">
        <f>VLOOKUP(A59,dataset_2!B:F,5,0)</f>
        <v>13</v>
      </c>
      <c r="O59" s="25">
        <f>VLOOKUP(A59,dataset_2!B:G,6,0)</f>
        <v>48</v>
      </c>
      <c r="P59" s="25">
        <f>VLOOKUP(A59,dataset_2!B:H,7,0)</f>
        <v>61</v>
      </c>
      <c r="Q59" s="27">
        <f>INDEX(dataset_2!G:G,MATCH(dataset_2!B59,dataset_1!A:A,0))</f>
        <v>48</v>
      </c>
    </row>
    <row r="60" spans="1:17" x14ac:dyDescent="0.25">
      <c r="A60" s="1">
        <v>59</v>
      </c>
      <c r="B60" s="2">
        <v>40546</v>
      </c>
      <c r="C60" s="1">
        <v>1</v>
      </c>
      <c r="D60" s="1">
        <v>0</v>
      </c>
      <c r="E60" s="1">
        <v>1</v>
      </c>
      <c r="F60" s="1">
        <v>13</v>
      </c>
      <c r="G60" s="1" t="b">
        <v>0</v>
      </c>
      <c r="H60" s="1">
        <v>1</v>
      </c>
      <c r="I60" s="1">
        <v>1</v>
      </c>
      <c r="J60" s="1">
        <v>0.24</v>
      </c>
      <c r="K60" s="25">
        <f>VLOOKUP(A60,dataset_2!B:C,2,0)</f>
        <v>0</v>
      </c>
      <c r="L60" s="25">
        <f>VLOOKUP(A60,dataset_2!B:D,3,0)</f>
        <v>0.35</v>
      </c>
      <c r="M60" s="25">
        <f>VLOOKUP(A60,dataset_2!B:E,4,0)</f>
        <v>0.28360000000000002</v>
      </c>
      <c r="N60" s="25">
        <f>VLOOKUP(A60,dataset_2!B:F,5,0)</f>
        <v>8</v>
      </c>
      <c r="O60" s="25">
        <f>VLOOKUP(A60,dataset_2!B:G,6,0)</f>
        <v>53</v>
      </c>
      <c r="P60" s="25">
        <f>VLOOKUP(A60,dataset_2!B:H,7,0)</f>
        <v>61</v>
      </c>
      <c r="Q60" s="27">
        <f>INDEX(dataset_2!G:G,MATCH(dataset_2!B60,dataset_1!A:A,0))</f>
        <v>53</v>
      </c>
    </row>
    <row r="61" spans="1:17" x14ac:dyDescent="0.25">
      <c r="A61" s="1">
        <v>60</v>
      </c>
      <c r="B61" s="2">
        <v>40546</v>
      </c>
      <c r="C61" s="1">
        <v>1</v>
      </c>
      <c r="D61" s="1">
        <v>0</v>
      </c>
      <c r="E61" s="1">
        <v>1</v>
      </c>
      <c r="F61" s="1">
        <v>14</v>
      </c>
      <c r="G61" s="1" t="b">
        <v>0</v>
      </c>
      <c r="H61" s="1">
        <v>1</v>
      </c>
      <c r="I61" s="1">
        <v>1</v>
      </c>
      <c r="J61" s="1">
        <v>0.26</v>
      </c>
      <c r="K61" s="25">
        <f>VLOOKUP(A61,dataset_2!B:C,2,0)</f>
        <v>0.2424</v>
      </c>
      <c r="L61" s="25">
        <f>VLOOKUP(A61,dataset_2!B:D,3,0)</f>
        <v>0.3</v>
      </c>
      <c r="M61" s="25">
        <f>VLOOKUP(A61,dataset_2!B:E,4,0)</f>
        <v>0.28360000000000002</v>
      </c>
      <c r="N61" s="25">
        <f>VLOOKUP(A61,dataset_2!B:F,5,0)</f>
        <v>11</v>
      </c>
      <c r="O61" s="25">
        <f>VLOOKUP(A61,dataset_2!B:G,6,0)</f>
        <v>66</v>
      </c>
      <c r="P61" s="25">
        <f>VLOOKUP(A61,dataset_2!B:H,7,0)</f>
        <v>77</v>
      </c>
      <c r="Q61" s="27">
        <f>INDEX(dataset_2!G:G,MATCH(dataset_2!B61,dataset_1!A:A,0))</f>
        <v>66</v>
      </c>
    </row>
    <row r="62" spans="1:17" x14ac:dyDescent="0.25">
      <c r="A62" s="1">
        <v>61</v>
      </c>
      <c r="B62" s="2">
        <v>40546</v>
      </c>
      <c r="C62" s="1">
        <v>1</v>
      </c>
      <c r="D62" s="1">
        <v>0</v>
      </c>
      <c r="E62" s="1">
        <v>1</v>
      </c>
      <c r="F62" s="1">
        <v>15</v>
      </c>
      <c r="G62" s="1" t="b">
        <v>0</v>
      </c>
      <c r="H62" s="1">
        <v>1</v>
      </c>
      <c r="I62" s="1">
        <v>1</v>
      </c>
      <c r="J62" s="1">
        <v>0.26</v>
      </c>
      <c r="K62" s="25">
        <f>VLOOKUP(A62,dataset_2!B:C,2,0)</f>
        <v>0.2424</v>
      </c>
      <c r="L62" s="25">
        <f>VLOOKUP(A62,dataset_2!B:D,3,0)</f>
        <v>0.3</v>
      </c>
      <c r="M62" s="25">
        <f>VLOOKUP(A62,dataset_2!B:E,4,0)</f>
        <v>0.25369999999999998</v>
      </c>
      <c r="N62" s="25">
        <f>VLOOKUP(A62,dataset_2!B:F,5,0)</f>
        <v>14</v>
      </c>
      <c r="O62" s="25">
        <f>VLOOKUP(A62,dataset_2!B:G,6,0)</f>
        <v>58</v>
      </c>
      <c r="P62" s="25">
        <f>VLOOKUP(A62,dataset_2!B:H,7,0)</f>
        <v>72</v>
      </c>
      <c r="Q62" s="27">
        <f>INDEX(dataset_2!G:G,MATCH(dataset_2!B62,dataset_1!A:A,0))</f>
        <v>58</v>
      </c>
    </row>
    <row r="63" spans="1:17" x14ac:dyDescent="0.25">
      <c r="A63" s="1">
        <v>62</v>
      </c>
      <c r="B63" s="2">
        <v>40546</v>
      </c>
      <c r="C63" s="1">
        <v>1</v>
      </c>
      <c r="D63" s="1">
        <v>0</v>
      </c>
      <c r="E63" s="1">
        <v>1</v>
      </c>
      <c r="F63" s="1">
        <v>16</v>
      </c>
      <c r="G63" s="1" t="b">
        <v>0</v>
      </c>
      <c r="H63" s="1">
        <v>1</v>
      </c>
      <c r="I63" s="1">
        <v>1</v>
      </c>
      <c r="J63" s="1">
        <v>0.26</v>
      </c>
      <c r="K63" s="25">
        <f>VLOOKUP(A63,dataset_2!B:C,2,0)</f>
        <v>0.2424</v>
      </c>
      <c r="L63" s="25">
        <f>VLOOKUP(A63,dataset_2!B:D,3,0)</f>
        <v>0.3</v>
      </c>
      <c r="M63" s="25">
        <f>VLOOKUP(A63,dataset_2!B:E,4,0)</f>
        <v>0.25369999999999998</v>
      </c>
      <c r="N63" s="25">
        <f>VLOOKUP(A63,dataset_2!B:F,5,0)</f>
        <v>9</v>
      </c>
      <c r="O63" s="25">
        <f>VLOOKUP(A63,dataset_2!B:G,6,0)</f>
        <v>67</v>
      </c>
      <c r="P63" s="25">
        <f>VLOOKUP(A63,dataset_2!B:H,7,0)</f>
        <v>76</v>
      </c>
      <c r="Q63" s="27">
        <f>INDEX(dataset_2!G:G,MATCH(dataset_2!B63,dataset_1!A:A,0))</f>
        <v>67</v>
      </c>
    </row>
    <row r="64" spans="1:17" x14ac:dyDescent="0.25">
      <c r="A64" s="1">
        <v>63</v>
      </c>
      <c r="B64" s="2">
        <v>40546</v>
      </c>
      <c r="C64" s="1">
        <v>1</v>
      </c>
      <c r="D64" s="1">
        <v>0</v>
      </c>
      <c r="E64" s="1">
        <v>1</v>
      </c>
      <c r="F64" s="1">
        <v>17</v>
      </c>
      <c r="G64" s="1" t="b">
        <v>0</v>
      </c>
      <c r="H64" s="1">
        <v>1</v>
      </c>
      <c r="I64" s="1">
        <v>1</v>
      </c>
      <c r="J64" s="1">
        <v>0.24</v>
      </c>
      <c r="K64" s="25">
        <f>VLOOKUP(A64,dataset_2!B:C,2,0)</f>
        <v>0.2273</v>
      </c>
      <c r="L64" s="25">
        <f>VLOOKUP(A64,dataset_2!B:D,3,0)</f>
        <v>0.3</v>
      </c>
      <c r="M64" s="25">
        <f>VLOOKUP(A64,dataset_2!B:E,4,0)</f>
        <v>0.22389999999999999</v>
      </c>
      <c r="N64" s="25">
        <f>VLOOKUP(A64,dataset_2!B:F,5,0)</f>
        <v>11</v>
      </c>
      <c r="O64" s="25">
        <f>VLOOKUP(A64,dataset_2!B:G,6,0)</f>
        <v>146</v>
      </c>
      <c r="P64" s="25">
        <f>VLOOKUP(A64,dataset_2!B:H,7,0)</f>
        <v>157</v>
      </c>
      <c r="Q64" s="27">
        <f>INDEX(dataset_2!G:G,MATCH(dataset_2!B64,dataset_1!A:A,0))</f>
        <v>146</v>
      </c>
    </row>
    <row r="65" spans="1:17" x14ac:dyDescent="0.25">
      <c r="A65" s="1">
        <v>64</v>
      </c>
      <c r="B65" s="2">
        <v>40546</v>
      </c>
      <c r="C65" s="1">
        <v>1</v>
      </c>
      <c r="D65" s="1">
        <v>0</v>
      </c>
      <c r="E65" s="1">
        <v>1</v>
      </c>
      <c r="F65" s="1">
        <v>18</v>
      </c>
      <c r="G65" s="1" t="b">
        <v>0</v>
      </c>
      <c r="H65" s="1">
        <v>1</v>
      </c>
      <c r="I65" s="1">
        <v>1</v>
      </c>
      <c r="J65" s="1">
        <v>0.24</v>
      </c>
      <c r="K65" s="25">
        <f>VLOOKUP(A65,dataset_2!B:C,2,0)</f>
        <v>0.2576</v>
      </c>
      <c r="L65" s="25">
        <f>VLOOKUP(A65,dataset_2!B:D,3,0)</f>
        <v>0.32</v>
      </c>
      <c r="M65" s="25">
        <f>VLOOKUP(A65,dataset_2!B:E,4,0)</f>
        <v>0.1045</v>
      </c>
      <c r="N65" s="25">
        <f>VLOOKUP(A65,dataset_2!B:F,5,0)</f>
        <v>9</v>
      </c>
      <c r="O65" s="25">
        <f>VLOOKUP(A65,dataset_2!B:G,6,0)</f>
        <v>148</v>
      </c>
      <c r="P65" s="25">
        <f>VLOOKUP(A65,dataset_2!B:H,7,0)</f>
        <v>157</v>
      </c>
      <c r="Q65" s="27">
        <f>INDEX(dataset_2!G:G,MATCH(dataset_2!B65,dataset_1!A:A,0))</f>
        <v>148</v>
      </c>
    </row>
    <row r="66" spans="1:17" x14ac:dyDescent="0.25">
      <c r="A66" s="1">
        <v>65</v>
      </c>
      <c r="B66" s="2">
        <v>40546</v>
      </c>
      <c r="C66" s="1">
        <v>1</v>
      </c>
      <c r="D66" s="1">
        <v>0</v>
      </c>
      <c r="E66" s="1">
        <v>1</v>
      </c>
      <c r="F66" s="1">
        <v>19</v>
      </c>
      <c r="G66" s="1" t="b">
        <v>0</v>
      </c>
      <c r="H66" s="1">
        <v>1</v>
      </c>
      <c r="I66" s="1">
        <v>1</v>
      </c>
      <c r="J66" s="1">
        <v>0.2</v>
      </c>
      <c r="K66" s="25">
        <f>VLOOKUP(A66,dataset_2!B:C,2,0)</f>
        <v>0.2576</v>
      </c>
      <c r="L66" s="25">
        <f>VLOOKUP(A66,dataset_2!B:D,3,0)</f>
        <v>0.47</v>
      </c>
      <c r="M66" s="25">
        <f>VLOOKUP(A66,dataset_2!B:E,4,0)</f>
        <v>0</v>
      </c>
      <c r="N66" s="25">
        <f>VLOOKUP(A66,dataset_2!B:F,5,0)</f>
        <v>8</v>
      </c>
      <c r="O66" s="25">
        <f>VLOOKUP(A66,dataset_2!B:G,6,0)</f>
        <v>102</v>
      </c>
      <c r="P66" s="25">
        <f>VLOOKUP(A66,dataset_2!B:H,7,0)</f>
        <v>110</v>
      </c>
      <c r="Q66" s="27">
        <f>INDEX(dataset_2!G:G,MATCH(dataset_2!B66,dataset_1!A:A,0))</f>
        <v>102</v>
      </c>
    </row>
    <row r="67" spans="1:17" x14ac:dyDescent="0.25">
      <c r="A67" s="1">
        <v>66</v>
      </c>
      <c r="B67" s="2">
        <v>40546</v>
      </c>
      <c r="C67" s="1">
        <v>1</v>
      </c>
      <c r="D67" s="1">
        <v>0</v>
      </c>
      <c r="E67" s="1">
        <v>1</v>
      </c>
      <c r="F67" s="1">
        <v>20</v>
      </c>
      <c r="G67" s="1" t="b">
        <v>0</v>
      </c>
      <c r="H67" s="1">
        <v>1</v>
      </c>
      <c r="I67" s="1">
        <v>1</v>
      </c>
      <c r="J67" s="1">
        <v>0.2</v>
      </c>
      <c r="K67" s="25">
        <f>VLOOKUP(A67,dataset_2!B:C,2,0)</f>
        <v>0</v>
      </c>
      <c r="L67" s="25">
        <f>VLOOKUP(A67,dataset_2!B:D,3,0)</f>
        <v>0.47</v>
      </c>
      <c r="M67" s="25">
        <f>VLOOKUP(A67,dataset_2!B:E,4,0)</f>
        <v>0.1045</v>
      </c>
      <c r="N67" s="25">
        <f>VLOOKUP(A67,dataset_2!B:F,5,0)</f>
        <v>3</v>
      </c>
      <c r="O67" s="25">
        <f>VLOOKUP(A67,dataset_2!B:G,6,0)</f>
        <v>49</v>
      </c>
      <c r="P67" s="25">
        <f>VLOOKUP(A67,dataset_2!B:H,7,0)</f>
        <v>52</v>
      </c>
      <c r="Q67" s="27">
        <f>INDEX(dataset_2!G:G,MATCH(dataset_2!B67,dataset_1!A:A,0))</f>
        <v>49</v>
      </c>
    </row>
    <row r="68" spans="1:17" x14ac:dyDescent="0.25">
      <c r="A68" s="1">
        <v>67</v>
      </c>
      <c r="B68" s="2">
        <v>40546</v>
      </c>
      <c r="C68" s="1">
        <v>1</v>
      </c>
      <c r="D68" s="1">
        <v>0</v>
      </c>
      <c r="E68" s="1">
        <v>1</v>
      </c>
      <c r="F68" s="1">
        <v>21</v>
      </c>
      <c r="G68" s="1" t="b">
        <v>0</v>
      </c>
      <c r="H68" s="1">
        <v>1</v>
      </c>
      <c r="I68" s="1">
        <v>1</v>
      </c>
      <c r="J68" s="1">
        <v>0.18</v>
      </c>
      <c r="K68" s="25">
        <f>VLOOKUP(A68,dataset_2!B:C,2,0)</f>
        <v>0.19700000000000001</v>
      </c>
      <c r="L68" s="25">
        <f>VLOOKUP(A68,dataset_2!B:D,3,0)</f>
        <v>0.64</v>
      </c>
      <c r="M68" s="25">
        <f>VLOOKUP(A68,dataset_2!B:E,4,0)</f>
        <v>0.1343</v>
      </c>
      <c r="N68" s="25">
        <f>VLOOKUP(A68,dataset_2!B:F,5,0)</f>
        <v>3</v>
      </c>
      <c r="O68" s="25">
        <f>VLOOKUP(A68,dataset_2!B:G,6,0)</f>
        <v>49</v>
      </c>
      <c r="P68" s="25">
        <f>VLOOKUP(A68,dataset_2!B:H,7,0)</f>
        <v>52</v>
      </c>
      <c r="Q68" s="27">
        <f>INDEX(dataset_2!G:G,MATCH(dataset_2!B68,dataset_1!A:A,0))</f>
        <v>49</v>
      </c>
    </row>
    <row r="69" spans="1:17" x14ac:dyDescent="0.25">
      <c r="A69" s="1">
        <v>68</v>
      </c>
      <c r="B69" s="2">
        <v>40546</v>
      </c>
      <c r="C69" s="1">
        <v>1</v>
      </c>
      <c r="D69" s="1">
        <v>0</v>
      </c>
      <c r="E69" s="1">
        <v>1</v>
      </c>
      <c r="F69" s="1">
        <v>22</v>
      </c>
      <c r="G69" s="1" t="b">
        <v>0</v>
      </c>
      <c r="H69" s="1">
        <v>1</v>
      </c>
      <c r="I69" s="1">
        <v>1</v>
      </c>
      <c r="J69" s="1">
        <v>0.14000000000000001</v>
      </c>
      <c r="K69" s="25">
        <f>VLOOKUP(A69,dataset_2!B:C,2,0)</f>
        <v>0.1515</v>
      </c>
      <c r="L69" s="25">
        <f>VLOOKUP(A69,dataset_2!B:D,3,0)</f>
        <v>0.69</v>
      </c>
      <c r="M69" s="25">
        <f>VLOOKUP(A69,dataset_2!B:E,4,0)</f>
        <v>0.1343</v>
      </c>
      <c r="N69" s="25">
        <f>VLOOKUP(A69,dataset_2!B:F,5,0)</f>
        <v>0</v>
      </c>
      <c r="O69" s="25">
        <f>VLOOKUP(A69,dataset_2!B:G,6,0)</f>
        <v>20</v>
      </c>
      <c r="P69" s="25">
        <f>VLOOKUP(A69,dataset_2!B:H,7,0)</f>
        <v>20</v>
      </c>
      <c r="Q69" s="27">
        <f>INDEX(dataset_2!G:G,MATCH(dataset_2!B69,dataset_1!A:A,0))</f>
        <v>20</v>
      </c>
    </row>
    <row r="70" spans="1:17" x14ac:dyDescent="0.25">
      <c r="A70" s="1">
        <v>69</v>
      </c>
      <c r="B70" s="2">
        <v>40546</v>
      </c>
      <c r="C70" s="1">
        <v>1</v>
      </c>
      <c r="D70" s="1">
        <v>0</v>
      </c>
      <c r="E70" s="1">
        <v>1</v>
      </c>
      <c r="F70" s="1">
        <v>23</v>
      </c>
      <c r="G70" s="1" t="b">
        <v>0</v>
      </c>
      <c r="H70" s="1">
        <v>1</v>
      </c>
      <c r="I70" s="1">
        <v>1</v>
      </c>
      <c r="J70" s="1">
        <v>0.18</v>
      </c>
      <c r="K70" s="25">
        <f>VLOOKUP(A70,dataset_2!B:C,2,0)</f>
        <v>0.21210000000000001</v>
      </c>
      <c r="L70" s="25">
        <f>VLOOKUP(A70,dataset_2!B:D,3,0)</f>
        <v>0.55000000000000004</v>
      </c>
      <c r="M70" s="25">
        <f>VLOOKUP(A70,dataset_2!B:E,4,0)</f>
        <v>0.1045</v>
      </c>
      <c r="N70" s="25">
        <f>VLOOKUP(A70,dataset_2!B:F,5,0)</f>
        <v>1</v>
      </c>
      <c r="O70" s="25">
        <f>VLOOKUP(A70,dataset_2!B:G,6,0)</f>
        <v>11</v>
      </c>
      <c r="P70" s="25">
        <f>VLOOKUP(A70,dataset_2!B:H,7,0)</f>
        <v>12</v>
      </c>
      <c r="Q70" s="27">
        <f>INDEX(dataset_2!G:G,MATCH(dataset_2!B70,dataset_1!A:A,0))</f>
        <v>11</v>
      </c>
    </row>
    <row r="71" spans="1:17" x14ac:dyDescent="0.25">
      <c r="A71" s="1">
        <v>70</v>
      </c>
      <c r="B71" s="2">
        <v>40547</v>
      </c>
      <c r="C71" s="1">
        <v>1</v>
      </c>
      <c r="D71" s="1">
        <v>0</v>
      </c>
      <c r="E71" s="1">
        <v>1</v>
      </c>
      <c r="F71" s="1">
        <v>0</v>
      </c>
      <c r="G71" s="1" t="b">
        <v>0</v>
      </c>
      <c r="H71" s="1">
        <v>2</v>
      </c>
      <c r="I71" s="1">
        <v>1</v>
      </c>
      <c r="J71" s="1">
        <v>0.16</v>
      </c>
      <c r="K71" s="25">
        <f>VLOOKUP(A71,dataset_2!B:C,2,0)</f>
        <v>0</v>
      </c>
      <c r="L71" s="25">
        <f>VLOOKUP(A71,dataset_2!B:D,3,0)</f>
        <v>0.55000000000000004</v>
      </c>
      <c r="M71" s="25">
        <f>VLOOKUP(A71,dataset_2!B:E,4,0)</f>
        <v>0.1045</v>
      </c>
      <c r="N71" s="25">
        <f>VLOOKUP(A71,dataset_2!B:F,5,0)</f>
        <v>0</v>
      </c>
      <c r="O71" s="25">
        <f>VLOOKUP(A71,dataset_2!B:G,6,0)</f>
        <v>5</v>
      </c>
      <c r="P71" s="25">
        <f>VLOOKUP(A71,dataset_2!B:H,7,0)</f>
        <v>5</v>
      </c>
      <c r="Q71" s="27">
        <f>INDEX(dataset_2!G:G,MATCH(dataset_2!B71,dataset_1!A:A,0))</f>
        <v>5</v>
      </c>
    </row>
    <row r="72" spans="1:17" x14ac:dyDescent="0.25">
      <c r="A72" s="1">
        <v>71</v>
      </c>
      <c r="B72" s="2">
        <v>40547</v>
      </c>
      <c r="C72" s="1">
        <v>1</v>
      </c>
      <c r="D72" s="1">
        <v>0</v>
      </c>
      <c r="E72" s="1">
        <v>1</v>
      </c>
      <c r="F72" s="1">
        <v>1</v>
      </c>
      <c r="G72" s="1" t="b">
        <v>0</v>
      </c>
      <c r="H72" s="1">
        <v>2</v>
      </c>
      <c r="I72" s="1">
        <v>1</v>
      </c>
      <c r="J72" s="1">
        <v>0.16</v>
      </c>
      <c r="K72" s="25">
        <f>VLOOKUP(A72,dataset_2!B:C,2,0)</f>
        <v>0.18179999999999999</v>
      </c>
      <c r="L72" s="25">
        <f>VLOOKUP(A72,dataset_2!B:D,3,0)</f>
        <v>0.59</v>
      </c>
      <c r="M72" s="25">
        <f>VLOOKUP(A72,dataset_2!B:E,4,0)</f>
        <v>0.1045</v>
      </c>
      <c r="N72" s="25">
        <f>VLOOKUP(A72,dataset_2!B:F,5,0)</f>
        <v>0</v>
      </c>
      <c r="O72" s="25">
        <f>VLOOKUP(A72,dataset_2!B:G,6,0)</f>
        <v>2</v>
      </c>
      <c r="P72" s="25">
        <f>VLOOKUP(A72,dataset_2!B:H,7,0)</f>
        <v>2</v>
      </c>
      <c r="Q72" s="27">
        <f>INDEX(dataset_2!G:G,MATCH(dataset_2!B72,dataset_1!A:A,0))</f>
        <v>2</v>
      </c>
    </row>
    <row r="73" spans="1:17" x14ac:dyDescent="0.25">
      <c r="A73" s="1">
        <v>72</v>
      </c>
      <c r="B73" s="2">
        <v>40547</v>
      </c>
      <c r="C73" s="1">
        <v>1</v>
      </c>
      <c r="D73" s="1">
        <v>0</v>
      </c>
      <c r="E73" s="1">
        <v>1</v>
      </c>
      <c r="F73" s="1">
        <v>2</v>
      </c>
      <c r="G73" s="1" t="b">
        <v>0</v>
      </c>
      <c r="H73" s="1">
        <v>2</v>
      </c>
      <c r="I73" s="1">
        <v>1</v>
      </c>
      <c r="J73" s="1">
        <v>0.14000000000000001</v>
      </c>
      <c r="K73" s="25">
        <f>VLOOKUP(A73,dataset_2!B:C,2,0)</f>
        <v>0.1515</v>
      </c>
      <c r="L73" s="25">
        <f>VLOOKUP(A73,dataset_2!B:D,3,0)</f>
        <v>0.63</v>
      </c>
      <c r="M73" s="25">
        <f>VLOOKUP(A73,dataset_2!B:E,4,0)</f>
        <v>0.1343</v>
      </c>
      <c r="N73" s="25">
        <f>VLOOKUP(A73,dataset_2!B:F,5,0)</f>
        <v>0</v>
      </c>
      <c r="O73" s="25">
        <f>VLOOKUP(A73,dataset_2!B:G,6,0)</f>
        <v>1</v>
      </c>
      <c r="P73" s="25">
        <f>VLOOKUP(A73,dataset_2!B:H,7,0)</f>
        <v>1</v>
      </c>
      <c r="Q73" s="27">
        <f>INDEX(dataset_2!G:G,MATCH(dataset_2!B73,dataset_1!A:A,0))</f>
        <v>1</v>
      </c>
    </row>
    <row r="74" spans="1:17" x14ac:dyDescent="0.25">
      <c r="A74" s="1">
        <v>73</v>
      </c>
      <c r="B74" s="2">
        <v>40547</v>
      </c>
      <c r="C74" s="1">
        <v>1</v>
      </c>
      <c r="D74" s="1">
        <v>0</v>
      </c>
      <c r="E74" s="1">
        <v>1</v>
      </c>
      <c r="F74" s="1">
        <v>4</v>
      </c>
      <c r="G74" s="1" t="b">
        <v>0</v>
      </c>
      <c r="H74" s="1">
        <v>2</v>
      </c>
      <c r="I74" s="1">
        <v>1</v>
      </c>
      <c r="J74" s="1">
        <v>0.14000000000000001</v>
      </c>
      <c r="K74" s="25">
        <f>VLOOKUP(A74,dataset_2!B:C,2,0)</f>
        <v>0.18179999999999999</v>
      </c>
      <c r="L74" s="25">
        <f>VLOOKUP(A74,dataset_2!B:D,3,0)</f>
        <v>0.63</v>
      </c>
      <c r="M74" s="25">
        <f>VLOOKUP(A74,dataset_2!B:E,4,0)</f>
        <v>8.9599999999999999E-2</v>
      </c>
      <c r="N74" s="25">
        <f>VLOOKUP(A74,dataset_2!B:F,5,0)</f>
        <v>0</v>
      </c>
      <c r="O74" s="25">
        <f>VLOOKUP(A74,dataset_2!B:G,6,0)</f>
        <v>2</v>
      </c>
      <c r="P74" s="25">
        <f>VLOOKUP(A74,dataset_2!B:H,7,0)</f>
        <v>2</v>
      </c>
      <c r="Q74" s="27">
        <f>INDEX(dataset_2!G:G,MATCH(dataset_2!B74,dataset_1!A:A,0))</f>
        <v>2</v>
      </c>
    </row>
    <row r="75" spans="1:17" x14ac:dyDescent="0.25">
      <c r="A75" s="1">
        <v>74</v>
      </c>
      <c r="B75" s="2">
        <v>40547</v>
      </c>
      <c r="C75" s="1">
        <v>1</v>
      </c>
      <c r="D75" s="1">
        <v>0</v>
      </c>
      <c r="E75" s="1">
        <v>1</v>
      </c>
      <c r="F75" s="1">
        <v>5</v>
      </c>
      <c r="G75" s="1" t="b">
        <v>0</v>
      </c>
      <c r="H75" s="1">
        <v>2</v>
      </c>
      <c r="I75" s="1">
        <v>1</v>
      </c>
      <c r="J75" s="1">
        <v>0.12</v>
      </c>
      <c r="K75" s="25">
        <f>VLOOKUP(A75,dataset_2!B:C,2,0)</f>
        <v>0.1515</v>
      </c>
      <c r="L75" s="25">
        <f>VLOOKUP(A75,dataset_2!B:D,3,0)</f>
        <v>0.68</v>
      </c>
      <c r="M75" s="25">
        <f>VLOOKUP(A75,dataset_2!B:E,4,0)</f>
        <v>0.1045</v>
      </c>
      <c r="N75" s="25">
        <f>VLOOKUP(A75,dataset_2!B:F,5,0)</f>
        <v>0</v>
      </c>
      <c r="O75" s="25">
        <f>VLOOKUP(A75,dataset_2!B:G,6,0)</f>
        <v>4</v>
      </c>
      <c r="P75" s="25">
        <f>VLOOKUP(A75,dataset_2!B:H,7,0)</f>
        <v>4</v>
      </c>
      <c r="Q75" s="27">
        <f>INDEX(dataset_2!G:G,MATCH(dataset_2!B75,dataset_1!A:A,0))</f>
        <v>4</v>
      </c>
    </row>
    <row r="76" spans="1:17" x14ac:dyDescent="0.25">
      <c r="A76" s="1">
        <v>75</v>
      </c>
      <c r="B76" s="2">
        <v>40547</v>
      </c>
      <c r="C76" s="1">
        <v>1</v>
      </c>
      <c r="D76" s="1">
        <v>0</v>
      </c>
      <c r="E76" s="1">
        <v>1</v>
      </c>
      <c r="F76" s="1">
        <v>6</v>
      </c>
      <c r="G76" s="1" t="b">
        <v>0</v>
      </c>
      <c r="H76" s="1">
        <v>2</v>
      </c>
      <c r="I76" s="1">
        <v>1</v>
      </c>
      <c r="J76" s="1">
        <v>0.12</v>
      </c>
      <c r="K76" s="25">
        <f>VLOOKUP(A76,dataset_2!B:C,2,0)</f>
        <v>0.1515</v>
      </c>
      <c r="L76" s="25">
        <f>VLOOKUP(A76,dataset_2!B:D,3,0)</f>
        <v>0.74</v>
      </c>
      <c r="M76" s="25">
        <f>VLOOKUP(A76,dataset_2!B:E,4,0)</f>
        <v>0.1045</v>
      </c>
      <c r="N76" s="25">
        <f>VLOOKUP(A76,dataset_2!B:F,5,0)</f>
        <v>0</v>
      </c>
      <c r="O76" s="25">
        <f>VLOOKUP(A76,dataset_2!B:G,6,0)</f>
        <v>36</v>
      </c>
      <c r="P76" s="25">
        <f>VLOOKUP(A76,dataset_2!B:H,7,0)</f>
        <v>36</v>
      </c>
      <c r="Q76" s="27">
        <f>INDEX(dataset_2!G:G,MATCH(dataset_2!B76,dataset_1!A:A,0))</f>
        <v>36</v>
      </c>
    </row>
    <row r="77" spans="1:17" x14ac:dyDescent="0.25">
      <c r="A77" s="1">
        <v>76</v>
      </c>
      <c r="B77" s="2">
        <v>40547</v>
      </c>
      <c r="C77" s="1">
        <v>1</v>
      </c>
      <c r="D77" s="1">
        <v>0</v>
      </c>
      <c r="E77" s="1">
        <v>1</v>
      </c>
      <c r="F77" s="1">
        <v>7</v>
      </c>
      <c r="G77" s="1" t="b">
        <v>0</v>
      </c>
      <c r="H77" s="1">
        <v>2</v>
      </c>
      <c r="I77" s="1">
        <v>1</v>
      </c>
      <c r="J77" s="1">
        <v>0.12</v>
      </c>
      <c r="K77" s="25">
        <f>VLOOKUP(A77,dataset_2!B:C,2,0)</f>
        <v>0.1515</v>
      </c>
      <c r="L77" s="25">
        <f>VLOOKUP(A77,dataset_2!B:D,3,0)</f>
        <v>0.74</v>
      </c>
      <c r="M77" s="25">
        <f>VLOOKUP(A77,dataset_2!B:E,4,0)</f>
        <v>0.1343</v>
      </c>
      <c r="N77" s="25">
        <f>VLOOKUP(A77,dataset_2!B:F,5,0)</f>
        <v>2</v>
      </c>
      <c r="O77" s="25">
        <f>VLOOKUP(A77,dataset_2!B:G,6,0)</f>
        <v>92</v>
      </c>
      <c r="P77" s="25">
        <f>VLOOKUP(A77,dataset_2!B:H,7,0)</f>
        <v>94</v>
      </c>
      <c r="Q77" s="27">
        <f>INDEX(dataset_2!G:G,MATCH(dataset_2!B77,dataset_1!A:A,0))</f>
        <v>92</v>
      </c>
    </row>
    <row r="78" spans="1:17" x14ac:dyDescent="0.25">
      <c r="A78" s="1">
        <v>77</v>
      </c>
      <c r="B78" s="2">
        <v>40547</v>
      </c>
      <c r="C78" s="1">
        <v>1</v>
      </c>
      <c r="D78" s="1">
        <v>0</v>
      </c>
      <c r="E78" s="1">
        <v>1</v>
      </c>
      <c r="F78" s="1">
        <v>8</v>
      </c>
      <c r="G78" s="1" t="b">
        <v>0</v>
      </c>
      <c r="H78" s="1">
        <v>2</v>
      </c>
      <c r="I78" s="1">
        <v>1</v>
      </c>
      <c r="J78" s="1">
        <v>0.14000000000000001</v>
      </c>
      <c r="K78" s="25">
        <f>VLOOKUP(A78,dataset_2!B:C,2,0)</f>
        <v>0.1515</v>
      </c>
      <c r="L78" s="25">
        <f>VLOOKUP(A78,dataset_2!B:D,3,0)</f>
        <v>0.69</v>
      </c>
      <c r="M78" s="25">
        <f>VLOOKUP(A78,dataset_2!B:E,4,0)</f>
        <v>0.16420000000000001</v>
      </c>
      <c r="N78" s="25">
        <f>VLOOKUP(A78,dataset_2!B:F,5,0)</f>
        <v>2</v>
      </c>
      <c r="O78" s="25">
        <f>VLOOKUP(A78,dataset_2!B:G,6,0)</f>
        <v>177</v>
      </c>
      <c r="P78" s="25">
        <f>VLOOKUP(A78,dataset_2!B:H,7,0)</f>
        <v>179</v>
      </c>
      <c r="Q78" s="27">
        <f>INDEX(dataset_2!G:G,MATCH(dataset_2!B78,dataset_1!A:A,0))</f>
        <v>177</v>
      </c>
    </row>
    <row r="79" spans="1:17" x14ac:dyDescent="0.25">
      <c r="A79" s="1">
        <v>78</v>
      </c>
      <c r="B79" s="2">
        <v>40547</v>
      </c>
      <c r="C79" s="1">
        <v>1</v>
      </c>
      <c r="D79" s="1">
        <v>0</v>
      </c>
      <c r="E79" s="1">
        <v>1</v>
      </c>
      <c r="F79" s="1">
        <v>9</v>
      </c>
      <c r="G79" s="1" t="b">
        <v>0</v>
      </c>
      <c r="H79" s="1">
        <v>2</v>
      </c>
      <c r="I79" s="1">
        <v>1</v>
      </c>
      <c r="J79" s="1">
        <v>0.16</v>
      </c>
      <c r="K79" s="25">
        <f>VLOOKUP(A79,dataset_2!B:C,2,0)</f>
        <v>0.1515</v>
      </c>
      <c r="L79" s="25">
        <f>VLOOKUP(A79,dataset_2!B:D,3,0)</f>
        <v>0.64</v>
      </c>
      <c r="M79" s="25">
        <f>VLOOKUP(A79,dataset_2!B:E,4,0)</f>
        <v>0.22389999999999999</v>
      </c>
      <c r="N79" s="25">
        <f>VLOOKUP(A79,dataset_2!B:F,5,0)</f>
        <v>2</v>
      </c>
      <c r="O79" s="25">
        <f>VLOOKUP(A79,dataset_2!B:G,6,0)</f>
        <v>98</v>
      </c>
      <c r="P79" s="25">
        <f>VLOOKUP(A79,dataset_2!B:H,7,0)</f>
        <v>100</v>
      </c>
      <c r="Q79" s="27">
        <f>INDEX(dataset_2!G:G,MATCH(dataset_2!B79,dataset_1!A:A,0))</f>
        <v>98</v>
      </c>
    </row>
    <row r="80" spans="1:17" x14ac:dyDescent="0.25">
      <c r="A80" s="1">
        <v>79</v>
      </c>
      <c r="B80" s="2">
        <v>40547</v>
      </c>
      <c r="C80" s="1">
        <v>1</v>
      </c>
      <c r="D80" s="1">
        <v>0</v>
      </c>
      <c r="E80" s="1">
        <v>1</v>
      </c>
      <c r="F80" s="1">
        <v>10</v>
      </c>
      <c r="G80" s="1" t="b">
        <v>0</v>
      </c>
      <c r="H80" s="1">
        <v>2</v>
      </c>
      <c r="I80" s="1">
        <v>2</v>
      </c>
      <c r="J80" s="1">
        <v>0.16</v>
      </c>
      <c r="K80" s="25">
        <f>VLOOKUP(A80,dataset_2!B:C,2,0)</f>
        <v>0.13639999999999999</v>
      </c>
      <c r="L80" s="25">
        <f>VLOOKUP(A80,dataset_2!B:D,3,0)</f>
        <v>0.69</v>
      </c>
      <c r="M80" s="25">
        <f>VLOOKUP(A80,dataset_2!B:E,4,0)</f>
        <v>0.32840000000000003</v>
      </c>
      <c r="N80" s="25">
        <f>VLOOKUP(A80,dataset_2!B:F,5,0)</f>
        <v>5</v>
      </c>
      <c r="O80" s="25">
        <f>VLOOKUP(A80,dataset_2!B:G,6,0)</f>
        <v>37</v>
      </c>
      <c r="P80" s="25">
        <f>VLOOKUP(A80,dataset_2!B:H,7,0)</f>
        <v>42</v>
      </c>
      <c r="Q80" s="27">
        <f>INDEX(dataset_2!G:G,MATCH(dataset_2!B80,dataset_1!A:A,0))</f>
        <v>37</v>
      </c>
    </row>
    <row r="81" spans="1:17" x14ac:dyDescent="0.25">
      <c r="A81" s="1">
        <v>80</v>
      </c>
      <c r="B81" s="2">
        <v>40547</v>
      </c>
      <c r="C81" s="1">
        <v>1</v>
      </c>
      <c r="D81" s="1">
        <v>0</v>
      </c>
      <c r="E81" s="1">
        <v>1</v>
      </c>
      <c r="F81" s="1">
        <v>11</v>
      </c>
      <c r="G81" s="1" t="b">
        <v>0</v>
      </c>
      <c r="H81" s="1">
        <v>2</v>
      </c>
      <c r="I81" s="1">
        <v>1</v>
      </c>
      <c r="J81" s="1">
        <v>0.22</v>
      </c>
      <c r="K81" s="25">
        <f>VLOOKUP(A81,dataset_2!B:C,2,0)</f>
        <v>0.21210000000000001</v>
      </c>
      <c r="L81" s="25">
        <f>VLOOKUP(A81,dataset_2!B:D,3,0)</f>
        <v>0.51</v>
      </c>
      <c r="M81" s="25">
        <f>VLOOKUP(A81,dataset_2!B:E,4,0)</f>
        <v>0.29849999999999999</v>
      </c>
      <c r="N81" s="25">
        <f>VLOOKUP(A81,dataset_2!B:F,5,0)</f>
        <v>7</v>
      </c>
      <c r="O81" s="25">
        <f>VLOOKUP(A81,dataset_2!B:G,6,0)</f>
        <v>50</v>
      </c>
      <c r="P81" s="25">
        <f>VLOOKUP(A81,dataset_2!B:H,7,0)</f>
        <v>57</v>
      </c>
      <c r="Q81" s="27">
        <f>INDEX(dataset_2!G:G,MATCH(dataset_2!B81,dataset_1!A:A,0))</f>
        <v>50</v>
      </c>
    </row>
    <row r="82" spans="1:17" x14ac:dyDescent="0.25">
      <c r="A82" s="1">
        <v>81</v>
      </c>
      <c r="B82" s="2">
        <v>40547</v>
      </c>
      <c r="C82" s="1">
        <v>1</v>
      </c>
      <c r="D82" s="1">
        <v>0</v>
      </c>
      <c r="E82" s="1">
        <v>1</v>
      </c>
      <c r="F82" s="1">
        <v>12</v>
      </c>
      <c r="G82" s="1" t="b">
        <v>0</v>
      </c>
      <c r="H82" s="1">
        <v>2</v>
      </c>
      <c r="I82" s="1">
        <v>1</v>
      </c>
      <c r="J82" s="1">
        <v>0.22</v>
      </c>
      <c r="K82" s="25">
        <f>VLOOKUP(A82,dataset_2!B:C,2,0)</f>
        <v>0.2273</v>
      </c>
      <c r="L82" s="25">
        <f>VLOOKUP(A82,dataset_2!B:D,3,0)</f>
        <v>0.51</v>
      </c>
      <c r="M82" s="25">
        <f>VLOOKUP(A82,dataset_2!B:E,4,0)</f>
        <v>0.16420000000000001</v>
      </c>
      <c r="N82" s="25">
        <f>VLOOKUP(A82,dataset_2!B:F,5,0)</f>
        <v>12</v>
      </c>
      <c r="O82" s="25">
        <f>VLOOKUP(A82,dataset_2!B:G,6,0)</f>
        <v>66</v>
      </c>
      <c r="P82" s="25">
        <f>VLOOKUP(A82,dataset_2!B:H,7,0)</f>
        <v>78</v>
      </c>
      <c r="Q82" s="27">
        <f>INDEX(dataset_2!G:G,MATCH(dataset_2!B82,dataset_1!A:A,0))</f>
        <v>66</v>
      </c>
    </row>
    <row r="83" spans="1:17" x14ac:dyDescent="0.25">
      <c r="A83" s="1">
        <v>82</v>
      </c>
      <c r="B83" s="2">
        <v>40547</v>
      </c>
      <c r="C83" s="1">
        <v>1</v>
      </c>
      <c r="D83" s="1">
        <v>0</v>
      </c>
      <c r="E83" s="1">
        <v>1</v>
      </c>
      <c r="F83" s="1">
        <v>13</v>
      </c>
      <c r="G83" s="1" t="b">
        <v>0</v>
      </c>
      <c r="H83" s="1">
        <v>2</v>
      </c>
      <c r="I83" s="1">
        <v>1</v>
      </c>
      <c r="J83" s="1">
        <v>0.24</v>
      </c>
      <c r="K83" s="25">
        <f>VLOOKUP(A83,dataset_2!B:C,2,0)</f>
        <v>0.2273</v>
      </c>
      <c r="L83" s="25">
        <f>VLOOKUP(A83,dataset_2!B:D,3,0)</f>
        <v>0.56000000000000005</v>
      </c>
      <c r="M83" s="25">
        <f>VLOOKUP(A83,dataset_2!B:E,4,0)</f>
        <v>0.19400000000000001</v>
      </c>
      <c r="N83" s="25">
        <f>VLOOKUP(A83,dataset_2!B:F,5,0)</f>
        <v>18</v>
      </c>
      <c r="O83" s="25">
        <f>VLOOKUP(A83,dataset_2!B:G,6,0)</f>
        <v>79</v>
      </c>
      <c r="P83" s="25">
        <f>VLOOKUP(A83,dataset_2!B:H,7,0)</f>
        <v>97</v>
      </c>
      <c r="Q83" s="27">
        <f>INDEX(dataset_2!G:G,MATCH(dataset_2!B83,dataset_1!A:A,0))</f>
        <v>79</v>
      </c>
    </row>
    <row r="84" spans="1:17" x14ac:dyDescent="0.25">
      <c r="A84" s="1">
        <v>83</v>
      </c>
      <c r="B84" s="2">
        <v>40547</v>
      </c>
      <c r="C84" s="1">
        <v>1</v>
      </c>
      <c r="D84" s="1">
        <v>0</v>
      </c>
      <c r="E84" s="1">
        <v>1</v>
      </c>
      <c r="F84" s="1">
        <v>14</v>
      </c>
      <c r="G84" s="1" t="b">
        <v>0</v>
      </c>
      <c r="H84" s="1">
        <v>2</v>
      </c>
      <c r="I84" s="1">
        <v>1</v>
      </c>
      <c r="J84" s="1">
        <v>0.26</v>
      </c>
      <c r="K84" s="25">
        <f>VLOOKUP(A84,dataset_2!B:C,2,0)</f>
        <v>0.2576</v>
      </c>
      <c r="L84" s="25">
        <f>VLOOKUP(A84,dataset_2!B:D,3,0)</f>
        <v>0.52</v>
      </c>
      <c r="M84" s="25">
        <f>VLOOKUP(A84,dataset_2!B:E,4,0)</f>
        <v>0.22389999999999999</v>
      </c>
      <c r="N84" s="25">
        <f>VLOOKUP(A84,dataset_2!B:F,5,0)</f>
        <v>9</v>
      </c>
      <c r="O84" s="25">
        <f>VLOOKUP(A84,dataset_2!B:G,6,0)</f>
        <v>54</v>
      </c>
      <c r="P84" s="25">
        <f>VLOOKUP(A84,dataset_2!B:H,7,0)</f>
        <v>63</v>
      </c>
      <c r="Q84" s="27">
        <f>INDEX(dataset_2!G:G,MATCH(dataset_2!B84,dataset_1!A:A,0))</f>
        <v>54</v>
      </c>
    </row>
    <row r="85" spans="1:17" x14ac:dyDescent="0.25">
      <c r="A85" s="1">
        <v>84</v>
      </c>
      <c r="B85" s="2">
        <v>40547</v>
      </c>
      <c r="C85" s="1">
        <v>1</v>
      </c>
      <c r="D85" s="1">
        <v>0</v>
      </c>
      <c r="E85" s="1">
        <v>1</v>
      </c>
      <c r="F85" s="1">
        <v>15</v>
      </c>
      <c r="G85" s="1" t="b">
        <v>0</v>
      </c>
      <c r="H85" s="1">
        <v>2</v>
      </c>
      <c r="I85" s="1">
        <v>1</v>
      </c>
      <c r="J85" s="1">
        <v>0.28000000000000003</v>
      </c>
      <c r="K85" s="25">
        <f>VLOOKUP(A85,dataset_2!B:C,2,0)</f>
        <v>0.2727</v>
      </c>
      <c r="L85" s="25">
        <f>VLOOKUP(A85,dataset_2!B:D,3,0)</f>
        <v>0.52</v>
      </c>
      <c r="M85" s="25">
        <f>VLOOKUP(A85,dataset_2!B:E,4,0)</f>
        <v>0.25369999999999998</v>
      </c>
      <c r="N85" s="25">
        <f>VLOOKUP(A85,dataset_2!B:F,5,0)</f>
        <v>17</v>
      </c>
      <c r="O85" s="25">
        <f>VLOOKUP(A85,dataset_2!B:G,6,0)</f>
        <v>48</v>
      </c>
      <c r="P85" s="25">
        <f>VLOOKUP(A85,dataset_2!B:H,7,0)</f>
        <v>65</v>
      </c>
      <c r="Q85" s="27">
        <f>INDEX(dataset_2!G:G,MATCH(dataset_2!B85,dataset_1!A:A,0))</f>
        <v>48</v>
      </c>
    </row>
    <row r="86" spans="1:17" x14ac:dyDescent="0.25">
      <c r="A86" s="1">
        <v>85</v>
      </c>
      <c r="B86" s="2">
        <v>40547</v>
      </c>
      <c r="C86" s="1">
        <v>1</v>
      </c>
      <c r="D86" s="1">
        <v>0</v>
      </c>
      <c r="E86" s="1">
        <v>1</v>
      </c>
      <c r="F86" s="1">
        <v>16</v>
      </c>
      <c r="G86" s="1" t="b">
        <v>0</v>
      </c>
      <c r="H86" s="1">
        <v>2</v>
      </c>
      <c r="I86" s="1">
        <v>1</v>
      </c>
      <c r="J86" s="1">
        <v>0.3</v>
      </c>
      <c r="K86" s="25">
        <f>VLOOKUP(A86,dataset_2!B:C,2,0)</f>
        <v>0.28789999999999999</v>
      </c>
      <c r="L86" s="25">
        <f>VLOOKUP(A86,dataset_2!B:D,3,0)</f>
        <v>0.49</v>
      </c>
      <c r="M86" s="25">
        <f>VLOOKUP(A86,dataset_2!B:E,4,0)</f>
        <v>0.25369999999999998</v>
      </c>
      <c r="N86" s="25">
        <f>VLOOKUP(A86,dataset_2!B:F,5,0)</f>
        <v>15</v>
      </c>
      <c r="O86" s="25">
        <f>VLOOKUP(A86,dataset_2!B:G,6,0)</f>
        <v>68</v>
      </c>
      <c r="P86" s="25">
        <f>VLOOKUP(A86,dataset_2!B:H,7,0)</f>
        <v>83</v>
      </c>
      <c r="Q86" s="27">
        <f>INDEX(dataset_2!G:G,MATCH(dataset_2!B86,dataset_1!A:A,0))</f>
        <v>68</v>
      </c>
    </row>
    <row r="87" spans="1:17" x14ac:dyDescent="0.25">
      <c r="A87" s="1">
        <v>86</v>
      </c>
      <c r="B87" s="2">
        <v>40547</v>
      </c>
      <c r="C87" s="1">
        <v>1</v>
      </c>
      <c r="D87" s="1">
        <v>0</v>
      </c>
      <c r="E87" s="1">
        <v>1</v>
      </c>
      <c r="F87" s="1">
        <v>17</v>
      </c>
      <c r="G87" s="1" t="b">
        <v>0</v>
      </c>
      <c r="H87" s="1">
        <v>2</v>
      </c>
      <c r="I87" s="1">
        <v>1</v>
      </c>
      <c r="J87" s="1">
        <v>0.28000000000000003</v>
      </c>
      <c r="K87" s="25">
        <f>VLOOKUP(A87,dataset_2!B:C,2,0)</f>
        <v>0.2727</v>
      </c>
      <c r="L87" s="25">
        <f>VLOOKUP(A87,dataset_2!B:D,3,0)</f>
        <v>0.48</v>
      </c>
      <c r="M87" s="25">
        <f>VLOOKUP(A87,dataset_2!B:E,4,0)</f>
        <v>0.22389999999999999</v>
      </c>
      <c r="N87" s="25">
        <f>VLOOKUP(A87,dataset_2!B:F,5,0)</f>
        <v>10</v>
      </c>
      <c r="O87" s="25">
        <f>VLOOKUP(A87,dataset_2!B:G,6,0)</f>
        <v>202</v>
      </c>
      <c r="P87" s="25">
        <f>VLOOKUP(A87,dataset_2!B:H,7,0)</f>
        <v>212</v>
      </c>
      <c r="Q87" s="27">
        <f>INDEX(dataset_2!G:G,MATCH(dataset_2!B87,dataset_1!A:A,0))</f>
        <v>202</v>
      </c>
    </row>
    <row r="88" spans="1:17" x14ac:dyDescent="0.25">
      <c r="A88" s="1">
        <v>87</v>
      </c>
      <c r="B88" s="2">
        <v>40547</v>
      </c>
      <c r="C88" s="1">
        <v>1</v>
      </c>
      <c r="D88" s="1">
        <v>0</v>
      </c>
      <c r="E88" s="1">
        <v>1</v>
      </c>
      <c r="F88" s="1">
        <v>18</v>
      </c>
      <c r="G88" s="1" t="b">
        <v>0</v>
      </c>
      <c r="H88" s="1">
        <v>2</v>
      </c>
      <c r="I88" s="1">
        <v>1</v>
      </c>
      <c r="J88" s="1">
        <v>0.26</v>
      </c>
      <c r="K88" s="25">
        <f>VLOOKUP(A88,dataset_2!B:C,2,0)</f>
        <v>0.2576</v>
      </c>
      <c r="L88" s="25">
        <f>VLOOKUP(A88,dataset_2!B:D,3,0)</f>
        <v>0.48</v>
      </c>
      <c r="M88" s="25">
        <f>VLOOKUP(A88,dataset_2!B:E,4,0)</f>
        <v>0.19400000000000001</v>
      </c>
      <c r="N88" s="25">
        <f>VLOOKUP(A88,dataset_2!B:F,5,0)</f>
        <v>3</v>
      </c>
      <c r="O88" s="25">
        <f>VLOOKUP(A88,dataset_2!B:G,6,0)</f>
        <v>179</v>
      </c>
      <c r="P88" s="25">
        <f>VLOOKUP(A88,dataset_2!B:H,7,0)</f>
        <v>182</v>
      </c>
      <c r="Q88" s="27">
        <f>INDEX(dataset_2!G:G,MATCH(dataset_2!B88,dataset_1!A:A,0))</f>
        <v>179</v>
      </c>
    </row>
    <row r="89" spans="1:17" x14ac:dyDescent="0.25">
      <c r="A89" s="1">
        <v>88</v>
      </c>
      <c r="B89" s="2">
        <v>40547</v>
      </c>
      <c r="C89" s="1">
        <v>1</v>
      </c>
      <c r="D89" s="1">
        <v>0</v>
      </c>
      <c r="E89" s="1">
        <v>1</v>
      </c>
      <c r="F89" s="1">
        <v>19</v>
      </c>
      <c r="G89" s="1" t="b">
        <v>0</v>
      </c>
      <c r="H89" s="1">
        <v>2</v>
      </c>
      <c r="I89" s="1">
        <v>1</v>
      </c>
      <c r="J89" s="1">
        <v>0.24</v>
      </c>
      <c r="K89" s="25">
        <f>VLOOKUP(A89,dataset_2!B:C,2,0)</f>
        <v>0.2576</v>
      </c>
      <c r="L89" s="25">
        <f>VLOOKUP(A89,dataset_2!B:D,3,0)</f>
        <v>0.48</v>
      </c>
      <c r="M89" s="25">
        <f>VLOOKUP(A89,dataset_2!B:E,4,0)</f>
        <v>0.1045</v>
      </c>
      <c r="N89" s="25">
        <f>VLOOKUP(A89,dataset_2!B:F,5,0)</f>
        <v>2</v>
      </c>
      <c r="O89" s="25">
        <f>VLOOKUP(A89,dataset_2!B:G,6,0)</f>
        <v>110</v>
      </c>
      <c r="P89" s="25">
        <f>VLOOKUP(A89,dataset_2!B:H,7,0)</f>
        <v>112</v>
      </c>
      <c r="Q89" s="27">
        <f>INDEX(dataset_2!G:G,MATCH(dataset_2!B89,dataset_1!A:A,0))</f>
        <v>110</v>
      </c>
    </row>
    <row r="90" spans="1:17" x14ac:dyDescent="0.25">
      <c r="A90" s="1">
        <v>89</v>
      </c>
      <c r="B90" s="2">
        <v>40547</v>
      </c>
      <c r="C90" s="1">
        <v>1</v>
      </c>
      <c r="D90" s="1">
        <v>0</v>
      </c>
      <c r="E90" s="1">
        <v>1</v>
      </c>
      <c r="F90" s="1">
        <v>20</v>
      </c>
      <c r="G90" s="1" t="b">
        <v>0</v>
      </c>
      <c r="H90" s="1">
        <v>2</v>
      </c>
      <c r="I90" s="1">
        <v>1</v>
      </c>
      <c r="J90" s="1">
        <v>0.24</v>
      </c>
      <c r="K90" s="25">
        <f>VLOOKUP(A90,dataset_2!B:C,2,0)</f>
        <v>0.2576</v>
      </c>
      <c r="L90" s="25">
        <f>VLOOKUP(A90,dataset_2!B:D,3,0)</f>
        <v>0.48</v>
      </c>
      <c r="M90" s="25">
        <f>VLOOKUP(A90,dataset_2!B:E,4,0)</f>
        <v>0.1045</v>
      </c>
      <c r="N90" s="25">
        <f>VLOOKUP(A90,dataset_2!B:F,5,0)</f>
        <v>1</v>
      </c>
      <c r="O90" s="25">
        <f>VLOOKUP(A90,dataset_2!B:G,6,0)</f>
        <v>53</v>
      </c>
      <c r="P90" s="25">
        <f>VLOOKUP(A90,dataset_2!B:H,7,0)</f>
        <v>54</v>
      </c>
      <c r="Q90" s="27">
        <f>INDEX(dataset_2!G:G,MATCH(dataset_2!B90,dataset_1!A:A,0))</f>
        <v>53</v>
      </c>
    </row>
    <row r="91" spans="1:17" x14ac:dyDescent="0.25">
      <c r="A91" s="1">
        <v>90</v>
      </c>
      <c r="B91" s="2">
        <v>40547</v>
      </c>
      <c r="C91" s="1">
        <v>1</v>
      </c>
      <c r="D91" s="1">
        <v>0</v>
      </c>
      <c r="E91" s="1">
        <v>1</v>
      </c>
      <c r="F91" s="1">
        <v>21</v>
      </c>
      <c r="G91" s="1" t="b">
        <v>0</v>
      </c>
      <c r="H91" s="1">
        <v>2</v>
      </c>
      <c r="I91" s="1">
        <v>1</v>
      </c>
      <c r="J91" s="1">
        <v>0.22</v>
      </c>
      <c r="K91" s="25">
        <f>VLOOKUP(A91,dataset_2!B:C,2,0)</f>
        <v>0.2727</v>
      </c>
      <c r="L91" s="25">
        <f>VLOOKUP(A91,dataset_2!B:D,3,0)</f>
        <v>0.64</v>
      </c>
      <c r="M91" s="25">
        <f>VLOOKUP(A91,dataset_2!B:E,4,0)</f>
        <v>0</v>
      </c>
      <c r="N91" s="25">
        <f>VLOOKUP(A91,dataset_2!B:F,5,0)</f>
        <v>0</v>
      </c>
      <c r="O91" s="25">
        <f>VLOOKUP(A91,dataset_2!B:G,6,0)</f>
        <v>48</v>
      </c>
      <c r="P91" s="25">
        <f>VLOOKUP(A91,dataset_2!B:H,7,0)</f>
        <v>48</v>
      </c>
      <c r="Q91" s="27">
        <f>INDEX(dataset_2!G:G,MATCH(dataset_2!B91,dataset_1!A:A,0))</f>
        <v>48</v>
      </c>
    </row>
    <row r="92" spans="1:17" x14ac:dyDescent="0.25">
      <c r="A92" s="1">
        <v>91</v>
      </c>
      <c r="B92" s="2">
        <v>40547</v>
      </c>
      <c r="C92" s="1">
        <v>1</v>
      </c>
      <c r="D92" s="1">
        <v>0</v>
      </c>
      <c r="E92" s="1">
        <v>1</v>
      </c>
      <c r="F92" s="1">
        <v>22</v>
      </c>
      <c r="G92" s="1" t="b">
        <v>0</v>
      </c>
      <c r="H92" s="1">
        <v>2</v>
      </c>
      <c r="I92" s="1">
        <v>1</v>
      </c>
      <c r="J92" s="1">
        <v>0.22</v>
      </c>
      <c r="K92" s="25">
        <f>VLOOKUP(A92,dataset_2!B:C,2,0)</f>
        <v>0.2576</v>
      </c>
      <c r="L92" s="25">
        <f>VLOOKUP(A92,dataset_2!B:D,3,0)</f>
        <v>0.64</v>
      </c>
      <c r="M92" s="25">
        <f>VLOOKUP(A92,dataset_2!B:E,4,0)</f>
        <v>8.9599999999999999E-2</v>
      </c>
      <c r="N92" s="25">
        <f>VLOOKUP(A92,dataset_2!B:F,5,0)</f>
        <v>1</v>
      </c>
      <c r="O92" s="25">
        <f>VLOOKUP(A92,dataset_2!B:G,6,0)</f>
        <v>34</v>
      </c>
      <c r="P92" s="25">
        <f>VLOOKUP(A92,dataset_2!B:H,7,0)</f>
        <v>35</v>
      </c>
      <c r="Q92" s="27">
        <f>INDEX(dataset_2!G:G,MATCH(dataset_2!B92,dataset_1!A:A,0))</f>
        <v>34</v>
      </c>
    </row>
    <row r="93" spans="1:17" x14ac:dyDescent="0.25">
      <c r="A93" s="1">
        <v>92</v>
      </c>
      <c r="B93" s="2">
        <v>40547</v>
      </c>
      <c r="C93" s="1">
        <v>1</v>
      </c>
      <c r="D93" s="1">
        <v>0</v>
      </c>
      <c r="E93" s="1">
        <v>1</v>
      </c>
      <c r="F93" s="1">
        <v>23</v>
      </c>
      <c r="G93" s="1" t="b">
        <v>0</v>
      </c>
      <c r="H93" s="1">
        <v>2</v>
      </c>
      <c r="I93" s="1">
        <v>1</v>
      </c>
      <c r="J93" s="1">
        <v>0.2</v>
      </c>
      <c r="K93" s="25">
        <f>VLOOKUP(A93,dataset_2!B:C,2,0)</f>
        <v>0.2273</v>
      </c>
      <c r="L93" s="25">
        <f>VLOOKUP(A93,dataset_2!B:D,3,0)</f>
        <v>0.69</v>
      </c>
      <c r="M93" s="25">
        <f>VLOOKUP(A93,dataset_2!B:E,4,0)</f>
        <v>8.9599999999999999E-2</v>
      </c>
      <c r="N93" s="25">
        <f>VLOOKUP(A93,dataset_2!B:F,5,0)</f>
        <v>2</v>
      </c>
      <c r="O93" s="25">
        <f>VLOOKUP(A93,dataset_2!B:G,6,0)</f>
        <v>9</v>
      </c>
      <c r="P93" s="25">
        <f>VLOOKUP(A93,dataset_2!B:H,7,0)</f>
        <v>11</v>
      </c>
      <c r="Q93" s="27">
        <f>INDEX(dataset_2!G:G,MATCH(dataset_2!B93,dataset_1!A:A,0))</f>
        <v>9</v>
      </c>
    </row>
    <row r="94" spans="1:17" x14ac:dyDescent="0.25">
      <c r="A94" s="1">
        <v>93</v>
      </c>
      <c r="B94" s="2">
        <v>40548</v>
      </c>
      <c r="C94" s="1">
        <v>1</v>
      </c>
      <c r="D94" s="1">
        <v>0</v>
      </c>
      <c r="E94" s="1">
        <v>1</v>
      </c>
      <c r="F94" s="1">
        <v>0</v>
      </c>
      <c r="G94" s="1" t="b">
        <v>0</v>
      </c>
      <c r="H94" s="1">
        <v>3</v>
      </c>
      <c r="I94" s="1">
        <v>1</v>
      </c>
      <c r="J94" s="1">
        <v>0.2</v>
      </c>
      <c r="K94" s="25">
        <f>VLOOKUP(A94,dataset_2!B:C,2,0)</f>
        <v>0.2576</v>
      </c>
      <c r="L94" s="25">
        <f>VLOOKUP(A94,dataset_2!B:D,3,0)</f>
        <v>0.64</v>
      </c>
      <c r="M94" s="25">
        <f>VLOOKUP(A94,dataset_2!B:E,4,0)</f>
        <v>0</v>
      </c>
      <c r="N94" s="25">
        <f>VLOOKUP(A94,dataset_2!B:F,5,0)</f>
        <v>0</v>
      </c>
      <c r="O94" s="25">
        <f>VLOOKUP(A94,dataset_2!B:G,6,0)</f>
        <v>6</v>
      </c>
      <c r="P94" s="25">
        <f>VLOOKUP(A94,dataset_2!B:H,7,0)</f>
        <v>6</v>
      </c>
      <c r="Q94" s="27">
        <f>INDEX(dataset_2!G:G,MATCH(dataset_2!B94,dataset_1!A:A,0))</f>
        <v>6</v>
      </c>
    </row>
    <row r="95" spans="1:17" x14ac:dyDescent="0.25">
      <c r="A95" s="1">
        <v>94</v>
      </c>
      <c r="B95" s="2">
        <v>40548</v>
      </c>
      <c r="C95" s="1">
        <v>1</v>
      </c>
      <c r="D95" s="1">
        <v>0</v>
      </c>
      <c r="E95" s="1">
        <v>1</v>
      </c>
      <c r="F95" s="1">
        <v>1</v>
      </c>
      <c r="G95" s="1" t="b">
        <v>0</v>
      </c>
      <c r="H95" s="1">
        <v>3</v>
      </c>
      <c r="I95" s="1">
        <v>1</v>
      </c>
      <c r="J95" s="1">
        <v>0.16</v>
      </c>
      <c r="K95" s="25">
        <f>VLOOKUP(A95,dataset_2!B:C,2,0)</f>
        <v>0.19700000000000001</v>
      </c>
      <c r="L95" s="25">
        <f>VLOOKUP(A95,dataset_2!B:D,3,0)</f>
        <v>0.74</v>
      </c>
      <c r="M95" s="25">
        <f>VLOOKUP(A95,dataset_2!B:E,4,0)</f>
        <v>8.9599999999999999E-2</v>
      </c>
      <c r="N95" s="25">
        <f>VLOOKUP(A95,dataset_2!B:F,5,0)</f>
        <v>0</v>
      </c>
      <c r="O95" s="25">
        <f>VLOOKUP(A95,dataset_2!B:G,6,0)</f>
        <v>6</v>
      </c>
      <c r="P95" s="25">
        <f>VLOOKUP(A95,dataset_2!B:H,7,0)</f>
        <v>6</v>
      </c>
      <c r="Q95" s="27">
        <f>INDEX(dataset_2!G:G,MATCH(dataset_2!B95,dataset_1!A:A,0))</f>
        <v>6</v>
      </c>
    </row>
    <row r="96" spans="1:17" x14ac:dyDescent="0.25">
      <c r="A96" s="1">
        <v>95</v>
      </c>
      <c r="B96" s="2">
        <v>40548</v>
      </c>
      <c r="C96" s="1">
        <v>1</v>
      </c>
      <c r="D96" s="1">
        <v>0</v>
      </c>
      <c r="E96" s="1">
        <v>1</v>
      </c>
      <c r="F96" s="1">
        <v>2</v>
      </c>
      <c r="G96" s="1" t="b">
        <v>0</v>
      </c>
      <c r="H96" s="1">
        <v>3</v>
      </c>
      <c r="I96" s="1">
        <v>1</v>
      </c>
      <c r="J96" s="1">
        <v>0.16</v>
      </c>
      <c r="K96" s="25">
        <f>VLOOKUP(A96,dataset_2!B:C,2,0)</f>
        <v>0.19700000000000001</v>
      </c>
      <c r="L96" s="25">
        <f>VLOOKUP(A96,dataset_2!B:D,3,0)</f>
        <v>0.74</v>
      </c>
      <c r="M96" s="25">
        <f>VLOOKUP(A96,dataset_2!B:E,4,0)</f>
        <v>8.9599999999999999E-2</v>
      </c>
      <c r="N96" s="25">
        <f>VLOOKUP(A96,dataset_2!B:F,5,0)</f>
        <v>0</v>
      </c>
      <c r="O96" s="25">
        <f>VLOOKUP(A96,dataset_2!B:G,6,0)</f>
        <v>2</v>
      </c>
      <c r="P96" s="25">
        <f>VLOOKUP(A96,dataset_2!B:H,7,0)</f>
        <v>2</v>
      </c>
      <c r="Q96" s="27">
        <f>INDEX(dataset_2!G:G,MATCH(dataset_2!B96,dataset_1!A:A,0))</f>
        <v>2</v>
      </c>
    </row>
    <row r="97" spans="1:17" x14ac:dyDescent="0.25">
      <c r="A97" s="1">
        <v>96</v>
      </c>
      <c r="B97" s="2">
        <v>40548</v>
      </c>
      <c r="C97" s="1">
        <v>1</v>
      </c>
      <c r="D97" s="1">
        <v>0</v>
      </c>
      <c r="E97" s="1">
        <v>1</v>
      </c>
      <c r="F97" s="1">
        <v>4</v>
      </c>
      <c r="G97" s="1" t="b">
        <v>0</v>
      </c>
      <c r="H97" s="1">
        <v>3</v>
      </c>
      <c r="I97" s="1">
        <v>1</v>
      </c>
      <c r="J97" s="1">
        <v>0.24</v>
      </c>
      <c r="K97" s="25">
        <f>VLOOKUP(A97,dataset_2!B:C,2,0)</f>
        <v>0.2273</v>
      </c>
      <c r="L97" s="25">
        <f>VLOOKUP(A97,dataset_2!B:D,3,0)</f>
        <v>0.48</v>
      </c>
      <c r="M97" s="25">
        <f>VLOOKUP(A97,dataset_2!B:E,4,0)</f>
        <v>0.22389999999999999</v>
      </c>
      <c r="N97" s="25">
        <f>VLOOKUP(A97,dataset_2!B:F,5,0)</f>
        <v>0</v>
      </c>
      <c r="O97" s="25">
        <f>VLOOKUP(A97,dataset_2!B:G,6,0)</f>
        <v>2</v>
      </c>
      <c r="P97" s="25">
        <f>VLOOKUP(A97,dataset_2!B:H,7,0)</f>
        <v>2</v>
      </c>
      <c r="Q97" s="27">
        <f>INDEX(dataset_2!G:G,MATCH(dataset_2!B97,dataset_1!A:A,0))</f>
        <v>2</v>
      </c>
    </row>
    <row r="98" spans="1:17" x14ac:dyDescent="0.25">
      <c r="A98" s="1">
        <v>97</v>
      </c>
      <c r="B98" s="2">
        <v>40548</v>
      </c>
      <c r="C98" s="1">
        <v>1</v>
      </c>
      <c r="D98" s="1">
        <v>0</v>
      </c>
      <c r="E98" s="1">
        <v>1</v>
      </c>
      <c r="F98" s="1">
        <v>5</v>
      </c>
      <c r="G98" s="1" t="b">
        <v>0</v>
      </c>
      <c r="H98" s="1">
        <v>3</v>
      </c>
      <c r="I98" s="1">
        <v>1</v>
      </c>
      <c r="J98" s="1">
        <v>0.22</v>
      </c>
      <c r="K98" s="25">
        <f>VLOOKUP(A98,dataset_2!B:C,2,0)</f>
        <v>0.2273</v>
      </c>
      <c r="L98" s="25">
        <f>VLOOKUP(A98,dataset_2!B:D,3,0)</f>
        <v>0.47</v>
      </c>
      <c r="M98" s="25">
        <f>VLOOKUP(A98,dataset_2!B:E,4,0)</f>
        <v>0.16420000000000001</v>
      </c>
      <c r="N98" s="25">
        <f>VLOOKUP(A98,dataset_2!B:F,5,0)</f>
        <v>0</v>
      </c>
      <c r="O98" s="25">
        <f>VLOOKUP(A98,dataset_2!B:G,6,0)</f>
        <v>3</v>
      </c>
      <c r="P98" s="25">
        <f>VLOOKUP(A98,dataset_2!B:H,7,0)</f>
        <v>3</v>
      </c>
      <c r="Q98" s="27">
        <f>INDEX(dataset_2!G:G,MATCH(dataset_2!B98,dataset_1!A:A,0))</f>
        <v>3</v>
      </c>
    </row>
    <row r="99" spans="1:17" x14ac:dyDescent="0.25">
      <c r="A99" s="1">
        <v>98</v>
      </c>
      <c r="B99" s="2">
        <v>40548</v>
      </c>
      <c r="C99" s="1">
        <v>1</v>
      </c>
      <c r="D99" s="1">
        <v>0</v>
      </c>
      <c r="E99" s="1">
        <v>1</v>
      </c>
      <c r="F99" s="1">
        <v>6</v>
      </c>
      <c r="G99" s="1" t="b">
        <v>0</v>
      </c>
      <c r="H99" s="1">
        <v>3</v>
      </c>
      <c r="I99" s="1">
        <v>1</v>
      </c>
      <c r="J99" s="1">
        <v>0.2</v>
      </c>
      <c r="K99" s="25">
        <f>VLOOKUP(A99,dataset_2!B:C,2,0)</f>
        <v>0.19700000000000001</v>
      </c>
      <c r="L99" s="25">
        <f>VLOOKUP(A99,dataset_2!B:D,3,0)</f>
        <v>0.47</v>
      </c>
      <c r="M99" s="25">
        <f>VLOOKUP(A99,dataset_2!B:E,4,0)</f>
        <v>0.22389999999999999</v>
      </c>
      <c r="N99" s="25">
        <f>VLOOKUP(A99,dataset_2!B:F,5,0)</f>
        <v>0</v>
      </c>
      <c r="O99" s="25">
        <f>VLOOKUP(A99,dataset_2!B:G,6,0)</f>
        <v>33</v>
      </c>
      <c r="P99" s="25">
        <f>VLOOKUP(A99,dataset_2!B:H,7,0)</f>
        <v>33</v>
      </c>
      <c r="Q99" s="27">
        <f>INDEX(dataset_2!G:G,MATCH(dataset_2!B99,dataset_1!A:A,0))</f>
        <v>33</v>
      </c>
    </row>
    <row r="100" spans="1:17" x14ac:dyDescent="0.25">
      <c r="A100" s="1">
        <v>99</v>
      </c>
      <c r="B100" s="2">
        <v>40548</v>
      </c>
      <c r="C100" s="1">
        <v>1</v>
      </c>
      <c r="D100" s="1">
        <v>0</v>
      </c>
      <c r="E100" s="1">
        <v>1</v>
      </c>
      <c r="F100" s="1">
        <v>7</v>
      </c>
      <c r="G100" s="1" t="b">
        <v>0</v>
      </c>
      <c r="H100" s="1">
        <v>3</v>
      </c>
      <c r="I100" s="1">
        <v>1</v>
      </c>
      <c r="J100" s="1">
        <v>0.18</v>
      </c>
      <c r="K100" s="25">
        <f>VLOOKUP(A100,dataset_2!B:C,2,0)</f>
        <v>0.18179999999999999</v>
      </c>
      <c r="L100" s="25">
        <f>VLOOKUP(A100,dataset_2!B:D,3,0)</f>
        <v>0.43</v>
      </c>
      <c r="M100" s="25">
        <f>VLOOKUP(A100,dataset_2!B:E,4,0)</f>
        <v>0.19400000000000001</v>
      </c>
      <c r="N100" s="25">
        <f>VLOOKUP(A100,dataset_2!B:F,5,0)</f>
        <v>1</v>
      </c>
      <c r="O100" s="25">
        <f>VLOOKUP(A100,dataset_2!B:G,6,0)</f>
        <v>87</v>
      </c>
      <c r="P100" s="25">
        <f>VLOOKUP(A100,dataset_2!B:H,7,0)</f>
        <v>88</v>
      </c>
      <c r="Q100" s="27">
        <f>INDEX(dataset_2!G:G,MATCH(dataset_2!B100,dataset_1!A:A,0))</f>
        <v>87</v>
      </c>
    </row>
    <row r="101" spans="1:17" x14ac:dyDescent="0.25">
      <c r="A101" s="1">
        <v>100</v>
      </c>
      <c r="B101" s="2">
        <v>40548</v>
      </c>
      <c r="C101" s="1">
        <v>1</v>
      </c>
      <c r="D101" s="1">
        <v>0</v>
      </c>
      <c r="E101" s="1">
        <v>1</v>
      </c>
      <c r="F101" s="1">
        <v>8</v>
      </c>
      <c r="G101" s="1" t="b">
        <v>0</v>
      </c>
      <c r="H101" s="1">
        <v>3</v>
      </c>
      <c r="I101" s="1">
        <v>1</v>
      </c>
      <c r="J101" s="1">
        <v>0.2</v>
      </c>
      <c r="K101" s="25">
        <f>VLOOKUP(A101,dataset_2!B:C,2,0)</f>
        <v>0.18179999999999999</v>
      </c>
      <c r="L101" s="25">
        <f>VLOOKUP(A101,dataset_2!B:D,3,0)</f>
        <v>0.4</v>
      </c>
      <c r="M101" s="25">
        <f>VLOOKUP(A101,dataset_2!B:E,4,0)</f>
        <v>0.29849999999999999</v>
      </c>
      <c r="N101" s="25">
        <f>VLOOKUP(A101,dataset_2!B:F,5,0)</f>
        <v>3</v>
      </c>
      <c r="O101" s="25">
        <f>VLOOKUP(A101,dataset_2!B:G,6,0)</f>
        <v>192</v>
      </c>
      <c r="P101" s="25">
        <f>VLOOKUP(A101,dataset_2!B:H,7,0)</f>
        <v>195</v>
      </c>
      <c r="Q101" s="27">
        <f>INDEX(dataset_2!G:G,MATCH(dataset_2!B101,dataset_1!A:A,0))</f>
        <v>192</v>
      </c>
    </row>
    <row r="102" spans="1:17" x14ac:dyDescent="0.25">
      <c r="A102" s="1">
        <v>101</v>
      </c>
      <c r="B102" s="2">
        <v>40548</v>
      </c>
      <c r="C102" s="1">
        <v>1</v>
      </c>
      <c r="D102" s="1">
        <v>0</v>
      </c>
      <c r="E102" s="1">
        <v>1</v>
      </c>
      <c r="F102" s="1">
        <v>9</v>
      </c>
      <c r="G102" s="1" t="b">
        <v>0</v>
      </c>
      <c r="H102" s="1">
        <v>3</v>
      </c>
      <c r="I102" s="1">
        <v>1</v>
      </c>
      <c r="J102" s="1">
        <v>0.22</v>
      </c>
      <c r="K102" s="25">
        <f>VLOOKUP(A102,dataset_2!B:C,2,0)</f>
        <v>0.19700000000000001</v>
      </c>
      <c r="L102" s="25">
        <f>VLOOKUP(A102,dataset_2!B:D,3,0)</f>
        <v>0.37</v>
      </c>
      <c r="M102" s="25">
        <f>VLOOKUP(A102,dataset_2!B:E,4,0)</f>
        <v>0.32840000000000003</v>
      </c>
      <c r="N102" s="25">
        <f>VLOOKUP(A102,dataset_2!B:F,5,0)</f>
        <v>6</v>
      </c>
      <c r="O102" s="25">
        <f>VLOOKUP(A102,dataset_2!B:G,6,0)</f>
        <v>109</v>
      </c>
      <c r="P102" s="25">
        <f>VLOOKUP(A102,dataset_2!B:H,7,0)</f>
        <v>115</v>
      </c>
      <c r="Q102" s="27">
        <f>INDEX(dataset_2!G:G,MATCH(dataset_2!B102,dataset_1!A:A,0))</f>
        <v>109</v>
      </c>
    </row>
    <row r="103" spans="1:17" x14ac:dyDescent="0.25">
      <c r="A103" s="1">
        <v>102</v>
      </c>
      <c r="B103" s="2">
        <v>40548</v>
      </c>
      <c r="C103" s="1">
        <v>1</v>
      </c>
      <c r="D103" s="1">
        <v>0</v>
      </c>
      <c r="E103" s="1">
        <v>1</v>
      </c>
      <c r="F103" s="1">
        <v>10</v>
      </c>
      <c r="G103" s="1" t="b">
        <v>0</v>
      </c>
      <c r="H103" s="1">
        <v>3</v>
      </c>
      <c r="I103" s="1">
        <v>1</v>
      </c>
      <c r="J103" s="1">
        <v>0.22</v>
      </c>
      <c r="K103" s="25">
        <f>VLOOKUP(A103,dataset_2!B:C,2,0)</f>
        <v>0.19700000000000001</v>
      </c>
      <c r="L103" s="25">
        <f>VLOOKUP(A103,dataset_2!B:D,3,0)</f>
        <v>0.37</v>
      </c>
      <c r="M103" s="25">
        <f>VLOOKUP(A103,dataset_2!B:E,4,0)</f>
        <v>0.32840000000000003</v>
      </c>
      <c r="N103" s="25">
        <f>VLOOKUP(A103,dataset_2!B:F,5,0)</f>
        <v>4</v>
      </c>
      <c r="O103" s="25">
        <f>VLOOKUP(A103,dataset_2!B:G,6,0)</f>
        <v>53</v>
      </c>
      <c r="P103" s="25">
        <f>VLOOKUP(A103,dataset_2!B:H,7,0)</f>
        <v>57</v>
      </c>
      <c r="Q103" s="27">
        <f>INDEX(dataset_2!G:G,MATCH(dataset_2!B103,dataset_1!A:A,0))</f>
        <v>53</v>
      </c>
    </row>
    <row r="104" spans="1:17" x14ac:dyDescent="0.25">
      <c r="A104" s="1">
        <v>103</v>
      </c>
      <c r="B104" s="2">
        <v>40548</v>
      </c>
      <c r="C104" s="1">
        <v>1</v>
      </c>
      <c r="D104" s="1">
        <v>0</v>
      </c>
      <c r="E104" s="1">
        <v>1</v>
      </c>
      <c r="F104" s="1">
        <v>11</v>
      </c>
      <c r="G104" s="1" t="b">
        <v>0</v>
      </c>
      <c r="H104" s="1">
        <v>3</v>
      </c>
      <c r="I104" s="1">
        <v>1</v>
      </c>
      <c r="J104" s="1">
        <v>0.26</v>
      </c>
      <c r="K104" s="25">
        <f>VLOOKUP(A104,dataset_2!B:C,2,0)</f>
        <v>0.2273</v>
      </c>
      <c r="L104" s="25">
        <f>VLOOKUP(A104,dataset_2!B:D,3,0)</f>
        <v>0.33</v>
      </c>
      <c r="M104" s="25">
        <f>VLOOKUP(A104,dataset_2!B:E,4,0)</f>
        <v>0.32840000000000003</v>
      </c>
      <c r="N104" s="25">
        <f>VLOOKUP(A104,dataset_2!B:F,5,0)</f>
        <v>12</v>
      </c>
      <c r="O104" s="25">
        <f>VLOOKUP(A104,dataset_2!B:G,6,0)</f>
        <v>34</v>
      </c>
      <c r="P104" s="25">
        <f>VLOOKUP(A104,dataset_2!B:H,7,0)</f>
        <v>46</v>
      </c>
      <c r="Q104" s="27">
        <f>INDEX(dataset_2!G:G,MATCH(dataset_2!B104,dataset_1!A:A,0))</f>
        <v>34</v>
      </c>
    </row>
    <row r="105" spans="1:17" x14ac:dyDescent="0.25">
      <c r="A105" s="1">
        <v>104</v>
      </c>
      <c r="B105" s="2">
        <v>40548</v>
      </c>
      <c r="C105" s="1">
        <v>1</v>
      </c>
      <c r="D105" s="1">
        <v>0</v>
      </c>
      <c r="E105" s="1">
        <v>1</v>
      </c>
      <c r="F105" s="1">
        <v>12</v>
      </c>
      <c r="G105" s="1" t="b">
        <v>0</v>
      </c>
      <c r="H105" s="1">
        <v>3</v>
      </c>
      <c r="I105" s="1">
        <v>1</v>
      </c>
      <c r="J105" s="1">
        <v>0.26</v>
      </c>
      <c r="K105" s="25">
        <f>VLOOKUP(A105,dataset_2!B:C,2,0)</f>
        <v>0.2273</v>
      </c>
      <c r="L105" s="25">
        <f>VLOOKUP(A105,dataset_2!B:D,3,0)</f>
        <v>0.33</v>
      </c>
      <c r="M105" s="25">
        <f>VLOOKUP(A105,dataset_2!B:E,4,0)</f>
        <v>0.32840000000000003</v>
      </c>
      <c r="N105" s="25">
        <f>VLOOKUP(A105,dataset_2!B:F,5,0)</f>
        <v>5</v>
      </c>
      <c r="O105" s="25">
        <f>VLOOKUP(A105,dataset_2!B:G,6,0)</f>
        <v>74</v>
      </c>
      <c r="P105" s="25">
        <f>VLOOKUP(A105,dataset_2!B:H,7,0)</f>
        <v>79</v>
      </c>
      <c r="Q105" s="27">
        <f>INDEX(dataset_2!G:G,MATCH(dataset_2!B105,dataset_1!A:A,0))</f>
        <v>74</v>
      </c>
    </row>
    <row r="106" spans="1:17" x14ac:dyDescent="0.25">
      <c r="A106" s="1">
        <v>105</v>
      </c>
      <c r="B106" s="2">
        <v>40548</v>
      </c>
      <c r="C106" s="1">
        <v>1</v>
      </c>
      <c r="D106" s="1">
        <v>0</v>
      </c>
      <c r="E106" s="1">
        <v>1</v>
      </c>
      <c r="F106" s="1">
        <v>13</v>
      </c>
      <c r="G106" s="1" t="b">
        <v>0</v>
      </c>
      <c r="H106" s="1">
        <v>3</v>
      </c>
      <c r="I106" s="1">
        <v>1</v>
      </c>
      <c r="J106" s="1">
        <v>0.28000000000000003</v>
      </c>
      <c r="K106" s="25">
        <f>VLOOKUP(A106,dataset_2!B:C,2,0)</f>
        <v>0.2576</v>
      </c>
      <c r="L106" s="25">
        <f>VLOOKUP(A106,dataset_2!B:D,3,0)</f>
        <v>0.3</v>
      </c>
      <c r="M106" s="25">
        <f>VLOOKUP(A106,dataset_2!B:E,4,0)</f>
        <v>0.29849999999999999</v>
      </c>
      <c r="N106" s="25">
        <f>VLOOKUP(A106,dataset_2!B:F,5,0)</f>
        <v>6</v>
      </c>
      <c r="O106" s="25">
        <f>VLOOKUP(A106,dataset_2!B:G,6,0)</f>
        <v>65</v>
      </c>
      <c r="P106" s="25">
        <f>VLOOKUP(A106,dataset_2!B:H,7,0)</f>
        <v>71</v>
      </c>
      <c r="Q106" s="27">
        <f>INDEX(dataset_2!G:G,MATCH(dataset_2!B106,dataset_1!A:A,0))</f>
        <v>65</v>
      </c>
    </row>
    <row r="107" spans="1:17" x14ac:dyDescent="0.25">
      <c r="A107" s="1">
        <v>106</v>
      </c>
      <c r="B107" s="2">
        <v>40548</v>
      </c>
      <c r="C107" s="1">
        <v>1</v>
      </c>
      <c r="D107" s="1">
        <v>0</v>
      </c>
      <c r="E107" s="1">
        <v>1</v>
      </c>
      <c r="F107" s="1">
        <v>14</v>
      </c>
      <c r="G107" s="1" t="b">
        <v>0</v>
      </c>
      <c r="H107" s="1">
        <v>3</v>
      </c>
      <c r="I107" s="1">
        <v>1</v>
      </c>
      <c r="J107" s="1">
        <v>0.3</v>
      </c>
      <c r="K107" s="25">
        <f>VLOOKUP(A107,dataset_2!B:C,2,0)</f>
        <v>0.28789999999999999</v>
      </c>
      <c r="L107" s="25">
        <f>VLOOKUP(A107,dataset_2!B:D,3,0)</f>
        <v>0.28000000000000003</v>
      </c>
      <c r="M107" s="25">
        <f>VLOOKUP(A107,dataset_2!B:E,4,0)</f>
        <v>0.19400000000000001</v>
      </c>
      <c r="N107" s="25">
        <f>VLOOKUP(A107,dataset_2!B:F,5,0)</f>
        <v>10</v>
      </c>
      <c r="O107" s="25">
        <f>VLOOKUP(A107,dataset_2!B:G,6,0)</f>
        <v>52</v>
      </c>
      <c r="P107" s="25">
        <f>VLOOKUP(A107,dataset_2!B:H,7,0)</f>
        <v>62</v>
      </c>
      <c r="Q107" s="27">
        <f>INDEX(dataset_2!G:G,MATCH(dataset_2!B107,dataset_1!A:A,0))</f>
        <v>52</v>
      </c>
    </row>
    <row r="108" spans="1:17" x14ac:dyDescent="0.25">
      <c r="A108" s="1">
        <v>107</v>
      </c>
      <c r="B108" s="2">
        <v>40548</v>
      </c>
      <c r="C108" s="1">
        <v>1</v>
      </c>
      <c r="D108" s="1">
        <v>0</v>
      </c>
      <c r="E108" s="1">
        <v>1</v>
      </c>
      <c r="F108" s="1">
        <v>15</v>
      </c>
      <c r="G108" s="1" t="b">
        <v>0</v>
      </c>
      <c r="H108" s="1">
        <v>3</v>
      </c>
      <c r="I108" s="1">
        <v>1</v>
      </c>
      <c r="J108" s="1">
        <v>0.3</v>
      </c>
      <c r="K108" s="25">
        <f>VLOOKUP(A108,dataset_2!B:C,2,0)</f>
        <v>0.28789999999999999</v>
      </c>
      <c r="L108" s="25">
        <f>VLOOKUP(A108,dataset_2!B:D,3,0)</f>
        <v>0.28000000000000003</v>
      </c>
      <c r="M108" s="25">
        <f>VLOOKUP(A108,dataset_2!B:E,4,0)</f>
        <v>0.19400000000000001</v>
      </c>
      <c r="N108" s="25">
        <f>VLOOKUP(A108,dataset_2!B:F,5,0)</f>
        <v>7</v>
      </c>
      <c r="O108" s="25">
        <f>VLOOKUP(A108,dataset_2!B:G,6,0)</f>
        <v>55</v>
      </c>
      <c r="P108" s="25">
        <f>VLOOKUP(A108,dataset_2!B:H,7,0)</f>
        <v>62</v>
      </c>
      <c r="Q108" s="27">
        <f>INDEX(dataset_2!G:G,MATCH(dataset_2!B108,dataset_1!A:A,0))</f>
        <v>55</v>
      </c>
    </row>
    <row r="109" spans="1:17" x14ac:dyDescent="0.25">
      <c r="A109" s="1">
        <v>108</v>
      </c>
      <c r="B109" s="2">
        <v>40548</v>
      </c>
      <c r="C109" s="1">
        <v>1</v>
      </c>
      <c r="D109" s="1">
        <v>0</v>
      </c>
      <c r="E109" s="1">
        <v>1</v>
      </c>
      <c r="F109" s="1">
        <v>16</v>
      </c>
      <c r="G109" s="1" t="b">
        <v>0</v>
      </c>
      <c r="H109" s="1">
        <v>3</v>
      </c>
      <c r="I109" s="1">
        <v>1</v>
      </c>
      <c r="J109" s="1">
        <v>0.3</v>
      </c>
      <c r="K109" s="25">
        <f>VLOOKUP(A109,dataset_2!B:C,2,0)</f>
        <v>0.31819999999999998</v>
      </c>
      <c r="L109" s="25">
        <f>VLOOKUP(A109,dataset_2!B:D,3,0)</f>
        <v>0.28000000000000003</v>
      </c>
      <c r="M109" s="25">
        <f>VLOOKUP(A109,dataset_2!B:E,4,0)</f>
        <v>8.9599999999999999E-2</v>
      </c>
      <c r="N109" s="25">
        <f>VLOOKUP(A109,dataset_2!B:F,5,0)</f>
        <v>4</v>
      </c>
      <c r="O109" s="25">
        <f>VLOOKUP(A109,dataset_2!B:G,6,0)</f>
        <v>85</v>
      </c>
      <c r="P109" s="25">
        <f>VLOOKUP(A109,dataset_2!B:H,7,0)</f>
        <v>89</v>
      </c>
      <c r="Q109" s="27">
        <f>INDEX(dataset_2!G:G,MATCH(dataset_2!B109,dataset_1!A:A,0))</f>
        <v>85</v>
      </c>
    </row>
    <row r="110" spans="1:17" x14ac:dyDescent="0.25">
      <c r="A110" s="1">
        <v>109</v>
      </c>
      <c r="B110" s="2">
        <v>40548</v>
      </c>
      <c r="C110" s="1">
        <v>1</v>
      </c>
      <c r="D110" s="1">
        <v>0</v>
      </c>
      <c r="E110" s="1">
        <v>1</v>
      </c>
      <c r="F110" s="1">
        <v>17</v>
      </c>
      <c r="G110" s="1" t="b">
        <v>0</v>
      </c>
      <c r="H110" s="1">
        <v>3</v>
      </c>
      <c r="I110" s="1">
        <v>1</v>
      </c>
      <c r="J110" s="1">
        <v>0.24</v>
      </c>
      <c r="K110" s="25">
        <f>VLOOKUP(A110,dataset_2!B:C,2,0)</f>
        <v>0.2273</v>
      </c>
      <c r="L110" s="25">
        <f>VLOOKUP(A110,dataset_2!B:D,3,0)</f>
        <v>0.38</v>
      </c>
      <c r="M110" s="25">
        <f>VLOOKUP(A110,dataset_2!B:E,4,0)</f>
        <v>0.19400000000000001</v>
      </c>
      <c r="N110" s="25">
        <f>VLOOKUP(A110,dataset_2!B:F,5,0)</f>
        <v>4</v>
      </c>
      <c r="O110" s="25">
        <f>VLOOKUP(A110,dataset_2!B:G,6,0)</f>
        <v>186</v>
      </c>
      <c r="P110" s="25">
        <f>VLOOKUP(A110,dataset_2!B:H,7,0)</f>
        <v>190</v>
      </c>
      <c r="Q110" s="27">
        <f>INDEX(dataset_2!G:G,MATCH(dataset_2!B110,dataset_1!A:A,0))</f>
        <v>186</v>
      </c>
    </row>
    <row r="111" spans="1:17" x14ac:dyDescent="0.25">
      <c r="A111" s="1">
        <v>110</v>
      </c>
      <c r="B111" s="2">
        <v>40548</v>
      </c>
      <c r="C111" s="1">
        <v>1</v>
      </c>
      <c r="D111" s="1">
        <v>0</v>
      </c>
      <c r="E111" s="1">
        <v>1</v>
      </c>
      <c r="F111" s="1">
        <v>18</v>
      </c>
      <c r="G111" s="1" t="b">
        <v>0</v>
      </c>
      <c r="H111" s="1">
        <v>3</v>
      </c>
      <c r="I111" s="1">
        <v>1</v>
      </c>
      <c r="J111" s="1">
        <v>0.24</v>
      </c>
      <c r="K111" s="25">
        <f>VLOOKUP(A111,dataset_2!B:C,2,0)</f>
        <v>0.2424</v>
      </c>
      <c r="L111" s="25">
        <f>VLOOKUP(A111,dataset_2!B:D,3,0)</f>
        <v>0.38</v>
      </c>
      <c r="M111" s="25">
        <f>VLOOKUP(A111,dataset_2!B:E,4,0)</f>
        <v>0.1343</v>
      </c>
      <c r="N111" s="25">
        <f>VLOOKUP(A111,dataset_2!B:F,5,0)</f>
        <v>3</v>
      </c>
      <c r="O111" s="25">
        <f>VLOOKUP(A111,dataset_2!B:G,6,0)</f>
        <v>166</v>
      </c>
      <c r="P111" s="25">
        <f>VLOOKUP(A111,dataset_2!B:H,7,0)</f>
        <v>169</v>
      </c>
      <c r="Q111" s="27">
        <f>INDEX(dataset_2!G:G,MATCH(dataset_2!B111,dataset_1!A:A,0))</f>
        <v>166</v>
      </c>
    </row>
    <row r="112" spans="1:17" x14ac:dyDescent="0.25">
      <c r="A112" s="1">
        <v>111</v>
      </c>
      <c r="B112" s="2">
        <v>40548</v>
      </c>
      <c r="C112" s="1">
        <v>1</v>
      </c>
      <c r="D112" s="1">
        <v>0</v>
      </c>
      <c r="E112" s="1">
        <v>1</v>
      </c>
      <c r="F112" s="1">
        <v>19</v>
      </c>
      <c r="G112" s="1" t="b">
        <v>0</v>
      </c>
      <c r="H112" s="1">
        <v>3</v>
      </c>
      <c r="I112" s="1">
        <v>1</v>
      </c>
      <c r="J112" s="1">
        <v>0.24</v>
      </c>
      <c r="K112" s="25">
        <f>VLOOKUP(A112,dataset_2!B:C,2,0)</f>
        <v>0.2576</v>
      </c>
      <c r="L112" s="25">
        <f>VLOOKUP(A112,dataset_2!B:D,3,0)</f>
        <v>0.38</v>
      </c>
      <c r="M112" s="25">
        <f>VLOOKUP(A112,dataset_2!B:E,4,0)</f>
        <v>0.1045</v>
      </c>
      <c r="N112" s="25">
        <f>VLOOKUP(A112,dataset_2!B:F,5,0)</f>
        <v>5</v>
      </c>
      <c r="O112" s="25">
        <f>VLOOKUP(A112,dataset_2!B:G,6,0)</f>
        <v>127</v>
      </c>
      <c r="P112" s="25">
        <f>VLOOKUP(A112,dataset_2!B:H,7,0)</f>
        <v>132</v>
      </c>
      <c r="Q112" s="27">
        <f>INDEX(dataset_2!G:G,MATCH(dataset_2!B112,dataset_1!A:A,0))</f>
        <v>127</v>
      </c>
    </row>
    <row r="113" spans="1:17" x14ac:dyDescent="0.25">
      <c r="A113" s="1">
        <v>112</v>
      </c>
      <c r="B113" s="2">
        <v>40548</v>
      </c>
      <c r="C113" s="1">
        <v>1</v>
      </c>
      <c r="D113" s="1">
        <v>0</v>
      </c>
      <c r="E113" s="1">
        <v>1</v>
      </c>
      <c r="F113" s="1">
        <v>20</v>
      </c>
      <c r="G113" s="1" t="b">
        <v>0</v>
      </c>
      <c r="H113" s="1">
        <v>3</v>
      </c>
      <c r="I113" s="1">
        <v>1</v>
      </c>
      <c r="J113" s="1">
        <v>0.22</v>
      </c>
      <c r="K113" s="25">
        <f>VLOOKUP(A113,dataset_2!B:C,2,0)</f>
        <v>0.2273</v>
      </c>
      <c r="L113" s="25">
        <f>VLOOKUP(A113,dataset_2!B:D,3,0)</f>
        <v>0.47</v>
      </c>
      <c r="M113" s="25">
        <f>VLOOKUP(A113,dataset_2!B:E,4,0)</f>
        <v>0.16420000000000001</v>
      </c>
      <c r="N113" s="25">
        <f>VLOOKUP(A113,dataset_2!B:F,5,0)</f>
        <v>7</v>
      </c>
      <c r="O113" s="25">
        <f>VLOOKUP(A113,dataset_2!B:G,6,0)</f>
        <v>82</v>
      </c>
      <c r="P113" s="25">
        <f>VLOOKUP(A113,dataset_2!B:H,7,0)</f>
        <v>89</v>
      </c>
      <c r="Q113" s="27">
        <f>INDEX(dataset_2!G:G,MATCH(dataset_2!B113,dataset_1!A:A,0))</f>
        <v>82</v>
      </c>
    </row>
    <row r="114" spans="1:17" x14ac:dyDescent="0.25">
      <c r="A114" s="1">
        <v>113</v>
      </c>
      <c r="B114" s="2">
        <v>40548</v>
      </c>
      <c r="C114" s="1">
        <v>1</v>
      </c>
      <c r="D114" s="1">
        <v>0</v>
      </c>
      <c r="E114" s="1">
        <v>1</v>
      </c>
      <c r="F114" s="1">
        <v>21</v>
      </c>
      <c r="G114" s="1" t="b">
        <v>0</v>
      </c>
      <c r="H114" s="1">
        <v>3</v>
      </c>
      <c r="I114" s="1">
        <v>1</v>
      </c>
      <c r="J114" s="1">
        <v>0.2</v>
      </c>
      <c r="K114" s="25">
        <f>VLOOKUP(A114,dataset_2!B:C,2,0)</f>
        <v>0.19700000000000001</v>
      </c>
      <c r="L114" s="25">
        <f>VLOOKUP(A114,dataset_2!B:D,3,0)</f>
        <v>0.51</v>
      </c>
      <c r="M114" s="25">
        <f>VLOOKUP(A114,dataset_2!B:E,4,0)</f>
        <v>0.19400000000000001</v>
      </c>
      <c r="N114" s="25">
        <f>VLOOKUP(A114,dataset_2!B:F,5,0)</f>
        <v>3</v>
      </c>
      <c r="O114" s="25">
        <f>VLOOKUP(A114,dataset_2!B:G,6,0)</f>
        <v>40</v>
      </c>
      <c r="P114" s="25">
        <f>VLOOKUP(A114,dataset_2!B:H,7,0)</f>
        <v>43</v>
      </c>
      <c r="Q114" s="27">
        <f>INDEX(dataset_2!G:G,MATCH(dataset_2!B114,dataset_1!A:A,0))</f>
        <v>40</v>
      </c>
    </row>
    <row r="115" spans="1:17" x14ac:dyDescent="0.25">
      <c r="A115" s="1">
        <v>114</v>
      </c>
      <c r="B115" s="2">
        <v>40548</v>
      </c>
      <c r="C115" s="1">
        <v>1</v>
      </c>
      <c r="D115" s="1">
        <v>0</v>
      </c>
      <c r="E115" s="1">
        <v>1</v>
      </c>
      <c r="F115" s="1">
        <v>22</v>
      </c>
      <c r="G115" s="1" t="b">
        <v>0</v>
      </c>
      <c r="H115" s="1">
        <v>3</v>
      </c>
      <c r="I115" s="1">
        <v>1</v>
      </c>
      <c r="J115" s="1">
        <v>0.18</v>
      </c>
      <c r="K115" s="25">
        <f>VLOOKUP(A115,dataset_2!B:C,2,0)</f>
        <v>0.19700000000000001</v>
      </c>
      <c r="L115" s="25">
        <f>VLOOKUP(A115,dataset_2!B:D,3,0)</f>
        <v>0.55000000000000004</v>
      </c>
      <c r="M115" s="25">
        <f>VLOOKUP(A115,dataset_2!B:E,4,0)</f>
        <v>0.1343</v>
      </c>
      <c r="N115" s="25">
        <f>VLOOKUP(A115,dataset_2!B:F,5,0)</f>
        <v>1</v>
      </c>
      <c r="O115" s="25">
        <f>VLOOKUP(A115,dataset_2!B:G,6,0)</f>
        <v>41</v>
      </c>
      <c r="P115" s="25">
        <f>VLOOKUP(A115,dataset_2!B:H,7,0)</f>
        <v>42</v>
      </c>
      <c r="Q115" s="27">
        <f>INDEX(dataset_2!G:G,MATCH(dataset_2!B115,dataset_1!A:A,0))</f>
        <v>41</v>
      </c>
    </row>
    <row r="116" spans="1:17" x14ac:dyDescent="0.25">
      <c r="A116" s="1">
        <v>115</v>
      </c>
      <c r="B116" s="2">
        <v>40548</v>
      </c>
      <c r="C116" s="1">
        <v>1</v>
      </c>
      <c r="D116" s="1">
        <v>0</v>
      </c>
      <c r="E116" s="1">
        <v>1</v>
      </c>
      <c r="F116" s="1">
        <v>23</v>
      </c>
      <c r="G116" s="1" t="b">
        <v>0</v>
      </c>
      <c r="H116" s="1">
        <v>3</v>
      </c>
      <c r="I116" s="1">
        <v>1</v>
      </c>
      <c r="J116" s="1">
        <v>0.2</v>
      </c>
      <c r="K116" s="25">
        <f>VLOOKUP(A116,dataset_2!B:C,2,0)</f>
        <v>0.2576</v>
      </c>
      <c r="L116" s="25">
        <f>VLOOKUP(A116,dataset_2!B:D,3,0)</f>
        <v>0.47</v>
      </c>
      <c r="M116" s="25">
        <f>VLOOKUP(A116,dataset_2!B:E,4,0)</f>
        <v>0</v>
      </c>
      <c r="N116" s="25">
        <f>VLOOKUP(A116,dataset_2!B:F,5,0)</f>
        <v>1</v>
      </c>
      <c r="O116" s="25">
        <f>VLOOKUP(A116,dataset_2!B:G,6,0)</f>
        <v>18</v>
      </c>
      <c r="P116" s="25">
        <f>VLOOKUP(A116,dataset_2!B:H,7,0)</f>
        <v>19</v>
      </c>
      <c r="Q116" s="27">
        <f>INDEX(dataset_2!G:G,MATCH(dataset_2!B116,dataset_1!A:A,0))</f>
        <v>18</v>
      </c>
    </row>
    <row r="117" spans="1:17" x14ac:dyDescent="0.25">
      <c r="A117" s="1">
        <v>116</v>
      </c>
      <c r="B117" s="2">
        <v>40549</v>
      </c>
      <c r="C117" s="1">
        <v>1</v>
      </c>
      <c r="D117" s="1">
        <v>0</v>
      </c>
      <c r="E117" s="1">
        <v>1</v>
      </c>
      <c r="F117" s="1">
        <v>0</v>
      </c>
      <c r="G117" s="1" t="b">
        <v>0</v>
      </c>
      <c r="H117" s="1">
        <v>4</v>
      </c>
      <c r="I117" s="1">
        <v>1</v>
      </c>
      <c r="J117" s="1">
        <v>0.18</v>
      </c>
      <c r="K117" s="25">
        <f>VLOOKUP(A117,dataset_2!B:C,2,0)</f>
        <v>0.2424</v>
      </c>
      <c r="L117" s="25">
        <f>VLOOKUP(A117,dataset_2!B:D,3,0)</f>
        <v>0.55000000000000004</v>
      </c>
      <c r="M117" s="25">
        <f>VLOOKUP(A117,dataset_2!B:E,4,0)</f>
        <v>0</v>
      </c>
      <c r="N117" s="25">
        <f>VLOOKUP(A117,dataset_2!B:F,5,0)</f>
        <v>0</v>
      </c>
      <c r="O117" s="25">
        <f>VLOOKUP(A117,dataset_2!B:G,6,0)</f>
        <v>11</v>
      </c>
      <c r="P117" s="25">
        <f>VLOOKUP(A117,dataset_2!B:H,7,0)</f>
        <v>11</v>
      </c>
      <c r="Q117" s="27">
        <f>INDEX(dataset_2!G:G,MATCH(dataset_2!B117,dataset_1!A:A,0))</f>
        <v>11</v>
      </c>
    </row>
    <row r="118" spans="1:17" x14ac:dyDescent="0.25">
      <c r="A118" s="1">
        <v>117</v>
      </c>
      <c r="B118" s="2">
        <v>40549</v>
      </c>
      <c r="C118" s="1">
        <v>1</v>
      </c>
      <c r="D118" s="1">
        <v>0</v>
      </c>
      <c r="E118" s="1">
        <v>1</v>
      </c>
      <c r="F118" s="1">
        <v>1</v>
      </c>
      <c r="G118" s="1" t="b">
        <v>0</v>
      </c>
      <c r="H118" s="1">
        <v>4</v>
      </c>
      <c r="I118" s="1">
        <v>1</v>
      </c>
      <c r="J118" s="1">
        <v>0.16</v>
      </c>
      <c r="K118" s="25">
        <f>VLOOKUP(A118,dataset_2!B:C,2,0)</f>
        <v>0.2273</v>
      </c>
      <c r="L118" s="25">
        <f>VLOOKUP(A118,dataset_2!B:D,3,0)</f>
        <v>0.64</v>
      </c>
      <c r="M118" s="25">
        <f>VLOOKUP(A118,dataset_2!B:E,4,0)</f>
        <v>0</v>
      </c>
      <c r="N118" s="25">
        <f>VLOOKUP(A118,dataset_2!B:F,5,0)</f>
        <v>0</v>
      </c>
      <c r="O118" s="25">
        <f>VLOOKUP(A118,dataset_2!B:G,6,0)</f>
        <v>4</v>
      </c>
      <c r="P118" s="25">
        <f>VLOOKUP(A118,dataset_2!B:H,7,0)</f>
        <v>4</v>
      </c>
      <c r="Q118" s="27">
        <f>INDEX(dataset_2!G:G,MATCH(dataset_2!B118,dataset_1!A:A,0))</f>
        <v>4</v>
      </c>
    </row>
    <row r="119" spans="1:17" x14ac:dyDescent="0.25">
      <c r="A119" s="1">
        <v>118</v>
      </c>
      <c r="B119" s="2">
        <v>40549</v>
      </c>
      <c r="C119" s="1">
        <v>1</v>
      </c>
      <c r="D119" s="1">
        <v>0</v>
      </c>
      <c r="E119" s="1">
        <v>1</v>
      </c>
      <c r="F119" s="1">
        <v>2</v>
      </c>
      <c r="G119" s="1" t="b">
        <v>0</v>
      </c>
      <c r="H119" s="1">
        <v>4</v>
      </c>
      <c r="I119" s="1">
        <v>1</v>
      </c>
      <c r="J119" s="1">
        <v>0.16</v>
      </c>
      <c r="K119" s="25">
        <f>VLOOKUP(A119,dataset_2!B:C,2,0)</f>
        <v>0.2273</v>
      </c>
      <c r="L119" s="25">
        <f>VLOOKUP(A119,dataset_2!B:D,3,0)</f>
        <v>0.64</v>
      </c>
      <c r="M119" s="25">
        <f>VLOOKUP(A119,dataset_2!B:E,4,0)</f>
        <v>0</v>
      </c>
      <c r="N119" s="25">
        <f>VLOOKUP(A119,dataset_2!B:F,5,0)</f>
        <v>0</v>
      </c>
      <c r="O119" s="25">
        <f>VLOOKUP(A119,dataset_2!B:G,6,0)</f>
        <v>2</v>
      </c>
      <c r="P119" s="25">
        <f>VLOOKUP(A119,dataset_2!B:H,7,0)</f>
        <v>2</v>
      </c>
      <c r="Q119" s="27">
        <f>INDEX(dataset_2!G:G,MATCH(dataset_2!B119,dataset_1!A:A,0))</f>
        <v>2</v>
      </c>
    </row>
    <row r="120" spans="1:17" x14ac:dyDescent="0.25">
      <c r="A120" s="1">
        <v>119</v>
      </c>
      <c r="B120" s="2">
        <v>40549</v>
      </c>
      <c r="C120" s="1">
        <v>1</v>
      </c>
      <c r="D120" s="1">
        <v>0</v>
      </c>
      <c r="E120" s="1">
        <v>1</v>
      </c>
      <c r="F120" s="1">
        <v>4</v>
      </c>
      <c r="G120" s="1" t="b">
        <v>0</v>
      </c>
      <c r="H120" s="1">
        <v>4</v>
      </c>
      <c r="I120" s="1">
        <v>2</v>
      </c>
      <c r="J120" s="1">
        <v>0.16</v>
      </c>
      <c r="K120" s="25">
        <f>VLOOKUP(A120,dataset_2!B:C,2,0)</f>
        <v>0.19700000000000001</v>
      </c>
      <c r="L120" s="25">
        <f>VLOOKUP(A120,dataset_2!B:D,3,0)</f>
        <v>0.64</v>
      </c>
      <c r="M120" s="25">
        <f>VLOOKUP(A120,dataset_2!B:E,4,0)</f>
        <v>8.9599999999999999E-2</v>
      </c>
      <c r="N120" s="25">
        <f>VLOOKUP(A120,dataset_2!B:F,5,0)</f>
        <v>0</v>
      </c>
      <c r="O120" s="25">
        <f>VLOOKUP(A120,dataset_2!B:G,6,0)</f>
        <v>1</v>
      </c>
      <c r="P120" s="25">
        <f>VLOOKUP(A120,dataset_2!B:H,7,0)</f>
        <v>1</v>
      </c>
      <c r="Q120" s="27">
        <f>INDEX(dataset_2!G:G,MATCH(dataset_2!B120,dataset_1!A:A,0))</f>
        <v>1</v>
      </c>
    </row>
    <row r="121" spans="1:17" x14ac:dyDescent="0.25">
      <c r="A121" s="1">
        <v>120</v>
      </c>
      <c r="B121" s="2">
        <v>40549</v>
      </c>
      <c r="C121" s="1">
        <v>1</v>
      </c>
      <c r="D121" s="1">
        <v>0</v>
      </c>
      <c r="E121" s="1">
        <v>1</v>
      </c>
      <c r="F121" s="1">
        <v>5</v>
      </c>
      <c r="G121" s="1" t="b">
        <v>0</v>
      </c>
      <c r="H121" s="1">
        <v>4</v>
      </c>
      <c r="I121" s="1">
        <v>2</v>
      </c>
      <c r="J121" s="1">
        <v>0.14000000000000001</v>
      </c>
      <c r="K121" s="25">
        <f>VLOOKUP(A121,dataset_2!B:C,2,0)</f>
        <v>0.18179999999999999</v>
      </c>
      <c r="L121" s="25">
        <f>VLOOKUP(A121,dataset_2!B:D,3,0)</f>
        <v>0.69</v>
      </c>
      <c r="M121" s="25">
        <f>VLOOKUP(A121,dataset_2!B:E,4,0)</f>
        <v>8.9599999999999999E-2</v>
      </c>
      <c r="N121" s="25">
        <f>VLOOKUP(A121,dataset_2!B:F,5,0)</f>
        <v>0</v>
      </c>
      <c r="O121" s="25">
        <f>VLOOKUP(A121,dataset_2!B:G,6,0)</f>
        <v>4</v>
      </c>
      <c r="P121" s="25">
        <f>VLOOKUP(A121,dataset_2!B:H,7,0)</f>
        <v>4</v>
      </c>
      <c r="Q121" s="27">
        <f>INDEX(dataset_2!G:G,MATCH(dataset_2!B121,dataset_1!A:A,0))</f>
        <v>4</v>
      </c>
    </row>
    <row r="122" spans="1:17" x14ac:dyDescent="0.25">
      <c r="A122" s="1">
        <v>121</v>
      </c>
      <c r="B122" s="2">
        <v>40549</v>
      </c>
      <c r="C122" s="1">
        <v>1</v>
      </c>
      <c r="D122" s="1">
        <v>0</v>
      </c>
      <c r="E122" s="1">
        <v>1</v>
      </c>
      <c r="F122" s="1">
        <v>6</v>
      </c>
      <c r="G122" s="1" t="b">
        <v>0</v>
      </c>
      <c r="H122" s="1">
        <v>4</v>
      </c>
      <c r="I122" s="1">
        <v>2</v>
      </c>
      <c r="J122" s="1">
        <v>0.14000000000000001</v>
      </c>
      <c r="K122" s="25">
        <f>VLOOKUP(A122,dataset_2!B:C,2,0)</f>
        <v>0.16669999999999999</v>
      </c>
      <c r="L122" s="25">
        <f>VLOOKUP(A122,dataset_2!B:D,3,0)</f>
        <v>0.63</v>
      </c>
      <c r="M122" s="25">
        <f>VLOOKUP(A122,dataset_2!B:E,4,0)</f>
        <v>0.1045</v>
      </c>
      <c r="N122" s="25">
        <f>VLOOKUP(A122,dataset_2!B:F,5,0)</f>
        <v>0</v>
      </c>
      <c r="O122" s="25">
        <f>VLOOKUP(A122,dataset_2!B:G,6,0)</f>
        <v>36</v>
      </c>
      <c r="P122" s="25">
        <f>VLOOKUP(A122,dataset_2!B:H,7,0)</f>
        <v>36</v>
      </c>
      <c r="Q122" s="27">
        <f>INDEX(dataset_2!G:G,MATCH(dataset_2!B122,dataset_1!A:A,0))</f>
        <v>36</v>
      </c>
    </row>
    <row r="123" spans="1:17" x14ac:dyDescent="0.25">
      <c r="A123" s="1">
        <v>122</v>
      </c>
      <c r="B123" s="2">
        <v>40549</v>
      </c>
      <c r="C123" s="1">
        <v>1</v>
      </c>
      <c r="D123" s="1">
        <v>0</v>
      </c>
      <c r="E123" s="1">
        <v>1</v>
      </c>
      <c r="F123" s="1">
        <v>7</v>
      </c>
      <c r="G123" s="1" t="b">
        <v>0</v>
      </c>
      <c r="H123" s="1">
        <v>4</v>
      </c>
      <c r="I123" s="1">
        <v>2</v>
      </c>
      <c r="J123" s="1">
        <v>0.16</v>
      </c>
      <c r="K123" s="25">
        <f>VLOOKUP(A123,dataset_2!B:C,2,0)</f>
        <v>0.2273</v>
      </c>
      <c r="L123" s="25">
        <f>VLOOKUP(A123,dataset_2!B:D,3,0)</f>
        <v>0.59</v>
      </c>
      <c r="M123" s="25">
        <f>VLOOKUP(A123,dataset_2!B:E,4,0)</f>
        <v>0</v>
      </c>
      <c r="N123" s="25">
        <f>VLOOKUP(A123,dataset_2!B:F,5,0)</f>
        <v>0</v>
      </c>
      <c r="O123" s="25">
        <f>VLOOKUP(A123,dataset_2!B:G,6,0)</f>
        <v>95</v>
      </c>
      <c r="P123" s="25">
        <f>VLOOKUP(A123,dataset_2!B:H,7,0)</f>
        <v>95</v>
      </c>
      <c r="Q123" s="27">
        <f>INDEX(dataset_2!G:G,MATCH(dataset_2!B123,dataset_1!A:A,0))</f>
        <v>95</v>
      </c>
    </row>
    <row r="124" spans="1:17" x14ac:dyDescent="0.25">
      <c r="A124" s="1">
        <v>123</v>
      </c>
      <c r="B124" s="2">
        <v>40549</v>
      </c>
      <c r="C124" s="1">
        <v>1</v>
      </c>
      <c r="D124" s="1">
        <v>0</v>
      </c>
      <c r="E124" s="1">
        <v>1</v>
      </c>
      <c r="F124" s="1">
        <v>8</v>
      </c>
      <c r="G124" s="1" t="b">
        <v>0</v>
      </c>
      <c r="H124" s="1">
        <v>4</v>
      </c>
      <c r="I124" s="1">
        <v>1</v>
      </c>
      <c r="J124" s="1">
        <v>0.16</v>
      </c>
      <c r="K124" s="25">
        <f>VLOOKUP(A124,dataset_2!B:C,2,0)</f>
        <v>0.2273</v>
      </c>
      <c r="L124" s="25">
        <f>VLOOKUP(A124,dataset_2!B:D,3,0)</f>
        <v>0.59</v>
      </c>
      <c r="M124" s="25">
        <f>VLOOKUP(A124,dataset_2!B:E,4,0)</f>
        <v>0</v>
      </c>
      <c r="N124" s="25">
        <f>VLOOKUP(A124,dataset_2!B:F,5,0)</f>
        <v>3</v>
      </c>
      <c r="O124" s="25">
        <f>VLOOKUP(A124,dataset_2!B:G,6,0)</f>
        <v>216</v>
      </c>
      <c r="P124" s="25">
        <f>VLOOKUP(A124,dataset_2!B:H,7,0)</f>
        <v>219</v>
      </c>
      <c r="Q124" s="27">
        <f>INDEX(dataset_2!G:G,MATCH(dataset_2!B124,dataset_1!A:A,0))</f>
        <v>216</v>
      </c>
    </row>
    <row r="125" spans="1:17" x14ac:dyDescent="0.25">
      <c r="A125" s="1">
        <v>124</v>
      </c>
      <c r="B125" s="2">
        <v>40549</v>
      </c>
      <c r="C125" s="1">
        <v>1</v>
      </c>
      <c r="D125" s="1">
        <v>0</v>
      </c>
      <c r="E125" s="1">
        <v>1</v>
      </c>
      <c r="F125" s="1">
        <v>9</v>
      </c>
      <c r="G125" s="1" t="b">
        <v>0</v>
      </c>
      <c r="H125" s="1">
        <v>4</v>
      </c>
      <c r="I125" s="1">
        <v>2</v>
      </c>
      <c r="J125" s="1">
        <v>0.18</v>
      </c>
      <c r="K125" s="25">
        <f>VLOOKUP(A125,dataset_2!B:C,2,0)</f>
        <v>0.2424</v>
      </c>
      <c r="L125" s="25">
        <f>VLOOKUP(A125,dataset_2!B:D,3,0)</f>
        <v>0.51</v>
      </c>
      <c r="M125" s="25">
        <f>VLOOKUP(A125,dataset_2!B:E,4,0)</f>
        <v>0</v>
      </c>
      <c r="N125" s="25">
        <f>VLOOKUP(A125,dataset_2!B:F,5,0)</f>
        <v>6</v>
      </c>
      <c r="O125" s="25">
        <f>VLOOKUP(A125,dataset_2!B:G,6,0)</f>
        <v>116</v>
      </c>
      <c r="P125" s="25">
        <f>VLOOKUP(A125,dataset_2!B:H,7,0)</f>
        <v>122</v>
      </c>
      <c r="Q125" s="27">
        <f>INDEX(dataset_2!G:G,MATCH(dataset_2!B125,dataset_1!A:A,0))</f>
        <v>116</v>
      </c>
    </row>
    <row r="126" spans="1:17" x14ac:dyDescent="0.25">
      <c r="A126" s="1">
        <v>125</v>
      </c>
      <c r="B126" s="2">
        <v>40549</v>
      </c>
      <c r="C126" s="1">
        <v>1</v>
      </c>
      <c r="D126" s="1">
        <v>0</v>
      </c>
      <c r="E126" s="1">
        <v>1</v>
      </c>
      <c r="F126" s="1">
        <v>10</v>
      </c>
      <c r="G126" s="1" t="b">
        <v>0</v>
      </c>
      <c r="H126" s="1">
        <v>4</v>
      </c>
      <c r="I126" s="1">
        <v>1</v>
      </c>
      <c r="J126" s="1">
        <v>0.2</v>
      </c>
      <c r="K126" s="25">
        <f>VLOOKUP(A126,dataset_2!B:C,2,0)</f>
        <v>0.2576</v>
      </c>
      <c r="L126" s="25">
        <f>VLOOKUP(A126,dataset_2!B:D,3,0)</f>
        <v>0.47</v>
      </c>
      <c r="M126" s="25">
        <f>VLOOKUP(A126,dataset_2!B:E,4,0)</f>
        <v>0</v>
      </c>
      <c r="N126" s="25">
        <f>VLOOKUP(A126,dataset_2!B:F,5,0)</f>
        <v>3</v>
      </c>
      <c r="O126" s="25">
        <f>VLOOKUP(A126,dataset_2!B:G,6,0)</f>
        <v>42</v>
      </c>
      <c r="P126" s="25">
        <f>VLOOKUP(A126,dataset_2!B:H,7,0)</f>
        <v>45</v>
      </c>
      <c r="Q126" s="27">
        <f>INDEX(dataset_2!G:G,MATCH(dataset_2!B126,dataset_1!A:A,0))</f>
        <v>42</v>
      </c>
    </row>
    <row r="127" spans="1:17" x14ac:dyDescent="0.25">
      <c r="A127" s="1">
        <v>126</v>
      </c>
      <c r="B127" s="2">
        <v>40549</v>
      </c>
      <c r="C127" s="1">
        <v>1</v>
      </c>
      <c r="D127" s="1">
        <v>0</v>
      </c>
      <c r="E127" s="1">
        <v>1</v>
      </c>
      <c r="F127" s="1">
        <v>11</v>
      </c>
      <c r="G127" s="1" t="b">
        <v>0</v>
      </c>
      <c r="H127" s="1">
        <v>4</v>
      </c>
      <c r="I127" s="1">
        <v>1</v>
      </c>
      <c r="J127" s="1">
        <v>0.22</v>
      </c>
      <c r="K127" s="25">
        <f>VLOOKUP(A127,dataset_2!B:C,2,0)</f>
        <v>0.2576</v>
      </c>
      <c r="L127" s="25">
        <f>VLOOKUP(A127,dataset_2!B:D,3,0)</f>
        <v>0.44</v>
      </c>
      <c r="M127" s="25">
        <f>VLOOKUP(A127,dataset_2!B:E,4,0)</f>
        <v>8.9599999999999999E-2</v>
      </c>
      <c r="N127" s="25">
        <f>VLOOKUP(A127,dataset_2!B:F,5,0)</f>
        <v>2</v>
      </c>
      <c r="O127" s="25">
        <f>VLOOKUP(A127,dataset_2!B:G,6,0)</f>
        <v>57</v>
      </c>
      <c r="P127" s="25">
        <f>VLOOKUP(A127,dataset_2!B:H,7,0)</f>
        <v>59</v>
      </c>
      <c r="Q127" s="27">
        <f>INDEX(dataset_2!G:G,MATCH(dataset_2!B127,dataset_1!A:A,0))</f>
        <v>57</v>
      </c>
    </row>
    <row r="128" spans="1:17" x14ac:dyDescent="0.25">
      <c r="A128" s="1">
        <v>127</v>
      </c>
      <c r="B128" s="2">
        <v>40549</v>
      </c>
      <c r="C128" s="1">
        <v>1</v>
      </c>
      <c r="D128" s="1">
        <v>0</v>
      </c>
      <c r="E128" s="1">
        <v>1</v>
      </c>
      <c r="F128" s="1">
        <v>12</v>
      </c>
      <c r="G128" s="1" t="b">
        <v>0</v>
      </c>
      <c r="H128" s="1">
        <v>4</v>
      </c>
      <c r="I128" s="1">
        <v>1</v>
      </c>
      <c r="J128" s="1">
        <v>0.26</v>
      </c>
      <c r="K128" s="25">
        <f>VLOOKUP(A128,dataset_2!B:C,2,0)</f>
        <v>0.28789999999999999</v>
      </c>
      <c r="L128" s="25">
        <f>VLOOKUP(A128,dataset_2!B:D,3,0)</f>
        <v>0.35</v>
      </c>
      <c r="M128" s="25">
        <f>VLOOKUP(A128,dataset_2!B:E,4,0)</f>
        <v>0</v>
      </c>
      <c r="N128" s="25">
        <f>VLOOKUP(A128,dataset_2!B:F,5,0)</f>
        <v>6</v>
      </c>
      <c r="O128" s="25">
        <f>VLOOKUP(A128,dataset_2!B:G,6,0)</f>
        <v>78</v>
      </c>
      <c r="P128" s="25">
        <f>VLOOKUP(A128,dataset_2!B:H,7,0)</f>
        <v>84</v>
      </c>
      <c r="Q128" s="27">
        <f>INDEX(dataset_2!G:G,MATCH(dataset_2!B128,dataset_1!A:A,0))</f>
        <v>78</v>
      </c>
    </row>
    <row r="129" spans="1:17" x14ac:dyDescent="0.25">
      <c r="A129" s="1">
        <v>128</v>
      </c>
      <c r="B129" s="2">
        <v>40549</v>
      </c>
      <c r="C129" s="1">
        <v>1</v>
      </c>
      <c r="D129" s="1">
        <v>0</v>
      </c>
      <c r="E129" s="1">
        <v>1</v>
      </c>
      <c r="F129" s="1">
        <v>13</v>
      </c>
      <c r="G129" s="1" t="b">
        <v>0</v>
      </c>
      <c r="H129" s="1">
        <v>4</v>
      </c>
      <c r="I129" s="1">
        <v>1</v>
      </c>
      <c r="J129" s="1">
        <v>0.26</v>
      </c>
      <c r="K129" s="25">
        <f>VLOOKUP(A129,dataset_2!B:C,2,0)</f>
        <v>0.2727</v>
      </c>
      <c r="L129" s="25">
        <f>VLOOKUP(A129,dataset_2!B:D,3,0)</f>
        <v>0.35</v>
      </c>
      <c r="M129" s="25">
        <f>VLOOKUP(A129,dataset_2!B:E,4,0)</f>
        <v>0.1045</v>
      </c>
      <c r="N129" s="25">
        <f>VLOOKUP(A129,dataset_2!B:F,5,0)</f>
        <v>12</v>
      </c>
      <c r="O129" s="25">
        <f>VLOOKUP(A129,dataset_2!B:G,6,0)</f>
        <v>55</v>
      </c>
      <c r="P129" s="25">
        <f>VLOOKUP(A129,dataset_2!B:H,7,0)</f>
        <v>67</v>
      </c>
      <c r="Q129" s="27">
        <f>INDEX(dataset_2!G:G,MATCH(dataset_2!B129,dataset_1!A:A,0))</f>
        <v>55</v>
      </c>
    </row>
    <row r="130" spans="1:17" x14ac:dyDescent="0.25">
      <c r="A130" s="1">
        <v>129</v>
      </c>
      <c r="B130" s="2">
        <v>40549</v>
      </c>
      <c r="C130" s="1">
        <v>1</v>
      </c>
      <c r="D130" s="1">
        <v>0</v>
      </c>
      <c r="E130" s="1">
        <v>1</v>
      </c>
      <c r="F130" s="1">
        <v>14</v>
      </c>
      <c r="G130" s="1" t="b">
        <v>0</v>
      </c>
      <c r="H130" s="1">
        <v>4</v>
      </c>
      <c r="I130" s="1">
        <v>1</v>
      </c>
      <c r="J130" s="1">
        <v>0.28000000000000003</v>
      </c>
      <c r="K130" s="25">
        <f>VLOOKUP(A130,dataset_2!B:C,2,0)</f>
        <v>0.2727</v>
      </c>
      <c r="L130" s="25">
        <f>VLOOKUP(A130,dataset_2!B:D,3,0)</f>
        <v>0.36</v>
      </c>
      <c r="M130" s="25">
        <f>VLOOKUP(A130,dataset_2!B:E,4,0)</f>
        <v>0.16420000000000001</v>
      </c>
      <c r="N130" s="25">
        <f>VLOOKUP(A130,dataset_2!B:F,5,0)</f>
        <v>11</v>
      </c>
      <c r="O130" s="25">
        <f>VLOOKUP(A130,dataset_2!B:G,6,0)</f>
        <v>59</v>
      </c>
      <c r="P130" s="25">
        <f>VLOOKUP(A130,dataset_2!B:H,7,0)</f>
        <v>70</v>
      </c>
      <c r="Q130" s="27">
        <f>INDEX(dataset_2!G:G,MATCH(dataset_2!B130,dataset_1!A:A,0))</f>
        <v>59</v>
      </c>
    </row>
    <row r="131" spans="1:17" x14ac:dyDescent="0.25">
      <c r="A131" s="1">
        <v>130</v>
      </c>
      <c r="B131" s="2">
        <v>40549</v>
      </c>
      <c r="C131" s="1">
        <v>1</v>
      </c>
      <c r="D131" s="1">
        <v>0</v>
      </c>
      <c r="E131" s="1">
        <v>1</v>
      </c>
      <c r="F131" s="1">
        <v>15</v>
      </c>
      <c r="G131" s="1" t="b">
        <v>0</v>
      </c>
      <c r="H131" s="1">
        <v>4</v>
      </c>
      <c r="I131" s="1">
        <v>1</v>
      </c>
      <c r="J131" s="1">
        <v>0.28000000000000003</v>
      </c>
      <c r="K131" s="25">
        <f>VLOOKUP(A131,dataset_2!B:C,2,0)</f>
        <v>0.2727</v>
      </c>
      <c r="L131" s="25">
        <f>VLOOKUP(A131,dataset_2!B:D,3,0)</f>
        <v>0.36</v>
      </c>
      <c r="M131" s="25">
        <f>VLOOKUP(A131,dataset_2!B:E,4,0)</f>
        <v>0</v>
      </c>
      <c r="N131" s="25">
        <f>VLOOKUP(A131,dataset_2!B:F,5,0)</f>
        <v>8</v>
      </c>
      <c r="O131" s="25">
        <f>VLOOKUP(A131,dataset_2!B:G,6,0)</f>
        <v>54</v>
      </c>
      <c r="P131" s="25">
        <f>VLOOKUP(A131,dataset_2!B:H,7,0)</f>
        <v>62</v>
      </c>
      <c r="Q131" s="27">
        <f>INDEX(dataset_2!G:G,MATCH(dataset_2!B131,dataset_1!A:A,0))</f>
        <v>54</v>
      </c>
    </row>
    <row r="132" spans="1:17" x14ac:dyDescent="0.25">
      <c r="A132" s="1">
        <v>131</v>
      </c>
      <c r="B132" s="2">
        <v>40549</v>
      </c>
      <c r="C132" s="1">
        <v>1</v>
      </c>
      <c r="D132" s="1">
        <v>0</v>
      </c>
      <c r="E132" s="1">
        <v>1</v>
      </c>
      <c r="F132" s="1">
        <v>16</v>
      </c>
      <c r="G132" s="1" t="b">
        <v>0</v>
      </c>
      <c r="H132" s="1">
        <v>4</v>
      </c>
      <c r="I132" s="1">
        <v>1</v>
      </c>
      <c r="J132" s="1">
        <v>0.26</v>
      </c>
      <c r="K132" s="25">
        <f>VLOOKUP(A132,dataset_2!B:C,2,0)</f>
        <v>0.2576</v>
      </c>
      <c r="L132" s="25">
        <f>VLOOKUP(A132,dataset_2!B:D,3,0)</f>
        <v>0.38</v>
      </c>
      <c r="M132" s="25">
        <f>VLOOKUP(A132,dataset_2!B:E,4,0)</f>
        <v>0.16420000000000001</v>
      </c>
      <c r="N132" s="25">
        <f>VLOOKUP(A132,dataset_2!B:F,5,0)</f>
        <v>12</v>
      </c>
      <c r="O132" s="25">
        <f>VLOOKUP(A132,dataset_2!B:G,6,0)</f>
        <v>74</v>
      </c>
      <c r="P132" s="25">
        <f>VLOOKUP(A132,dataset_2!B:H,7,0)</f>
        <v>86</v>
      </c>
      <c r="Q132" s="27">
        <f>INDEX(dataset_2!G:G,MATCH(dataset_2!B132,dataset_1!A:A,0))</f>
        <v>74</v>
      </c>
    </row>
    <row r="133" spans="1:17" x14ac:dyDescent="0.25">
      <c r="A133" s="1">
        <v>132</v>
      </c>
      <c r="B133" s="2">
        <v>40549</v>
      </c>
      <c r="C133" s="1">
        <v>1</v>
      </c>
      <c r="D133" s="1">
        <v>0</v>
      </c>
      <c r="E133" s="1">
        <v>1</v>
      </c>
      <c r="F133" s="1">
        <v>17</v>
      </c>
      <c r="G133" s="1" t="b">
        <v>0</v>
      </c>
      <c r="H133" s="1">
        <v>4</v>
      </c>
      <c r="I133" s="1">
        <v>1</v>
      </c>
      <c r="J133" s="1">
        <v>0.22</v>
      </c>
      <c r="K133" s="25">
        <f>VLOOKUP(A133,dataset_2!B:C,2,0)</f>
        <v>0.2273</v>
      </c>
      <c r="L133" s="25">
        <f>VLOOKUP(A133,dataset_2!B:D,3,0)</f>
        <v>0.51</v>
      </c>
      <c r="M133" s="25">
        <f>VLOOKUP(A133,dataset_2!B:E,4,0)</f>
        <v>0.16420000000000001</v>
      </c>
      <c r="N133" s="25">
        <f>VLOOKUP(A133,dataset_2!B:F,5,0)</f>
        <v>9</v>
      </c>
      <c r="O133" s="25">
        <f>VLOOKUP(A133,dataset_2!B:G,6,0)</f>
        <v>163</v>
      </c>
      <c r="P133" s="25">
        <f>VLOOKUP(A133,dataset_2!B:H,7,0)</f>
        <v>172</v>
      </c>
      <c r="Q133" s="27">
        <f>INDEX(dataset_2!G:G,MATCH(dataset_2!B133,dataset_1!A:A,0))</f>
        <v>163</v>
      </c>
    </row>
    <row r="134" spans="1:17" x14ac:dyDescent="0.25">
      <c r="A134" s="1">
        <v>133</v>
      </c>
      <c r="B134" s="2">
        <v>40549</v>
      </c>
      <c r="C134" s="1">
        <v>1</v>
      </c>
      <c r="D134" s="1">
        <v>0</v>
      </c>
      <c r="E134" s="1">
        <v>1</v>
      </c>
      <c r="F134" s="1">
        <v>18</v>
      </c>
      <c r="G134" s="1" t="b">
        <v>0</v>
      </c>
      <c r="H134" s="1">
        <v>4</v>
      </c>
      <c r="I134" s="1">
        <v>1</v>
      </c>
      <c r="J134" s="1">
        <v>0.22</v>
      </c>
      <c r="K134" s="25">
        <f>VLOOKUP(A134,dataset_2!B:C,2,0)</f>
        <v>0.2273</v>
      </c>
      <c r="L134" s="25">
        <f>VLOOKUP(A134,dataset_2!B:D,3,0)</f>
        <v>0.51</v>
      </c>
      <c r="M134" s="25">
        <f>VLOOKUP(A134,dataset_2!B:E,4,0)</f>
        <v>0.1343</v>
      </c>
      <c r="N134" s="25">
        <f>VLOOKUP(A134,dataset_2!B:F,5,0)</f>
        <v>5</v>
      </c>
      <c r="O134" s="25">
        <f>VLOOKUP(A134,dataset_2!B:G,6,0)</f>
        <v>158</v>
      </c>
      <c r="P134" s="25">
        <f>VLOOKUP(A134,dataset_2!B:H,7,0)</f>
        <v>163</v>
      </c>
      <c r="Q134" s="27">
        <f>INDEX(dataset_2!G:G,MATCH(dataset_2!B134,dataset_1!A:A,0))</f>
        <v>158</v>
      </c>
    </row>
    <row r="135" spans="1:17" x14ac:dyDescent="0.25">
      <c r="A135" s="1">
        <v>134</v>
      </c>
      <c r="B135" s="2">
        <v>40549</v>
      </c>
      <c r="C135" s="1">
        <v>1</v>
      </c>
      <c r="D135" s="1">
        <v>0</v>
      </c>
      <c r="E135" s="1">
        <v>1</v>
      </c>
      <c r="F135" s="1">
        <v>19</v>
      </c>
      <c r="G135" s="1" t="b">
        <v>0</v>
      </c>
      <c r="H135" s="1">
        <v>4</v>
      </c>
      <c r="I135" s="1">
        <v>1</v>
      </c>
      <c r="J135" s="1">
        <v>0.22</v>
      </c>
      <c r="K135" s="25">
        <f>VLOOKUP(A135,dataset_2!B:C,2,0)</f>
        <v>0.2576</v>
      </c>
      <c r="L135" s="25">
        <f>VLOOKUP(A135,dataset_2!B:D,3,0)</f>
        <v>0.55000000000000004</v>
      </c>
      <c r="M135" s="25">
        <f>VLOOKUP(A135,dataset_2!B:E,4,0)</f>
        <v>8.9599999999999999E-2</v>
      </c>
      <c r="N135" s="25">
        <f>VLOOKUP(A135,dataset_2!B:F,5,0)</f>
        <v>3</v>
      </c>
      <c r="O135" s="25">
        <f>VLOOKUP(A135,dataset_2!B:G,6,0)</f>
        <v>109</v>
      </c>
      <c r="P135" s="25">
        <f>VLOOKUP(A135,dataset_2!B:H,7,0)</f>
        <v>112</v>
      </c>
      <c r="Q135" s="27">
        <f>INDEX(dataset_2!G:G,MATCH(dataset_2!B135,dataset_1!A:A,0))</f>
        <v>109</v>
      </c>
    </row>
    <row r="136" spans="1:17" x14ac:dyDescent="0.25">
      <c r="A136" s="1">
        <v>135</v>
      </c>
      <c r="B136" s="2">
        <v>40549</v>
      </c>
      <c r="C136" s="1">
        <v>1</v>
      </c>
      <c r="D136" s="1">
        <v>0</v>
      </c>
      <c r="E136" s="1">
        <v>1</v>
      </c>
      <c r="F136" s="1">
        <v>20</v>
      </c>
      <c r="G136" s="1" t="b">
        <v>0</v>
      </c>
      <c r="H136" s="1">
        <v>4</v>
      </c>
      <c r="I136" s="1">
        <v>1</v>
      </c>
      <c r="J136" s="1">
        <v>0.2</v>
      </c>
      <c r="K136" s="25">
        <f>VLOOKUP(A136,dataset_2!B:C,2,0)</f>
        <v>0.21210000000000001</v>
      </c>
      <c r="L136" s="25">
        <f>VLOOKUP(A136,dataset_2!B:D,3,0)</f>
        <v>0.51</v>
      </c>
      <c r="M136" s="25">
        <f>VLOOKUP(A136,dataset_2!B:E,4,0)</f>
        <v>0.16420000000000001</v>
      </c>
      <c r="N136" s="25">
        <f>VLOOKUP(A136,dataset_2!B:F,5,0)</f>
        <v>3</v>
      </c>
      <c r="O136" s="25">
        <f>VLOOKUP(A136,dataset_2!B:G,6,0)</f>
        <v>66</v>
      </c>
      <c r="P136" s="25">
        <f>VLOOKUP(A136,dataset_2!B:H,7,0)</f>
        <v>69</v>
      </c>
      <c r="Q136" s="27">
        <f>INDEX(dataset_2!G:G,MATCH(dataset_2!B136,dataset_1!A:A,0))</f>
        <v>66</v>
      </c>
    </row>
    <row r="137" spans="1:17" x14ac:dyDescent="0.25">
      <c r="A137" s="1">
        <v>136</v>
      </c>
      <c r="B137" s="2">
        <v>40549</v>
      </c>
      <c r="C137" s="1">
        <v>1</v>
      </c>
      <c r="D137" s="1">
        <v>0</v>
      </c>
      <c r="E137" s="1">
        <v>1</v>
      </c>
      <c r="F137" s="1">
        <v>21</v>
      </c>
      <c r="G137" s="1" t="b">
        <v>0</v>
      </c>
      <c r="H137" s="1">
        <v>4</v>
      </c>
      <c r="I137" s="1">
        <v>2</v>
      </c>
      <c r="J137" s="1">
        <v>0.22</v>
      </c>
      <c r="K137" s="25">
        <f>VLOOKUP(A137,dataset_2!B:C,2,0)</f>
        <v>0.21210000000000001</v>
      </c>
      <c r="L137" s="25">
        <f>VLOOKUP(A137,dataset_2!B:D,3,0)</f>
        <v>0.55000000000000004</v>
      </c>
      <c r="M137" s="25">
        <f>VLOOKUP(A137,dataset_2!B:E,4,0)</f>
        <v>0.22389999999999999</v>
      </c>
      <c r="N137" s="25">
        <f>VLOOKUP(A137,dataset_2!B:F,5,0)</f>
        <v>0</v>
      </c>
      <c r="O137" s="25">
        <f>VLOOKUP(A137,dataset_2!B:G,6,0)</f>
        <v>48</v>
      </c>
      <c r="P137" s="25">
        <f>VLOOKUP(A137,dataset_2!B:H,7,0)</f>
        <v>48</v>
      </c>
      <c r="Q137" s="27">
        <f>INDEX(dataset_2!G:G,MATCH(dataset_2!B137,dataset_1!A:A,0))</f>
        <v>48</v>
      </c>
    </row>
    <row r="138" spans="1:17" x14ac:dyDescent="0.25">
      <c r="A138" s="1">
        <v>137</v>
      </c>
      <c r="B138" s="2">
        <v>40549</v>
      </c>
      <c r="C138" s="1">
        <v>1</v>
      </c>
      <c r="D138" s="1">
        <v>0</v>
      </c>
      <c r="E138" s="1">
        <v>1</v>
      </c>
      <c r="F138" s="1">
        <v>22</v>
      </c>
      <c r="G138" s="1" t="b">
        <v>0</v>
      </c>
      <c r="H138" s="1">
        <v>4</v>
      </c>
      <c r="I138" s="1">
        <v>2</v>
      </c>
      <c r="J138" s="1">
        <v>0.22</v>
      </c>
      <c r="K138" s="25">
        <f>VLOOKUP(A138,dataset_2!B:C,2,0)</f>
        <v>0.21210000000000001</v>
      </c>
      <c r="L138" s="25">
        <f>VLOOKUP(A138,dataset_2!B:D,3,0)</f>
        <v>0.51</v>
      </c>
      <c r="M138" s="25">
        <f>VLOOKUP(A138,dataset_2!B:E,4,0)</f>
        <v>0.28360000000000002</v>
      </c>
      <c r="N138" s="25">
        <f>VLOOKUP(A138,dataset_2!B:F,5,0)</f>
        <v>1</v>
      </c>
      <c r="O138" s="25">
        <f>VLOOKUP(A138,dataset_2!B:G,6,0)</f>
        <v>51</v>
      </c>
      <c r="P138" s="25">
        <f>VLOOKUP(A138,dataset_2!B:H,7,0)</f>
        <v>52</v>
      </c>
      <c r="Q138" s="27">
        <f>INDEX(dataset_2!G:G,MATCH(dataset_2!B138,dataset_1!A:A,0))</f>
        <v>51</v>
      </c>
    </row>
    <row r="139" spans="1:17" x14ac:dyDescent="0.25">
      <c r="A139" s="1">
        <v>138</v>
      </c>
      <c r="B139" s="2">
        <v>40549</v>
      </c>
      <c r="C139" s="1">
        <v>1</v>
      </c>
      <c r="D139" s="1">
        <v>0</v>
      </c>
      <c r="E139" s="1">
        <v>1</v>
      </c>
      <c r="F139" s="1">
        <v>23</v>
      </c>
      <c r="G139" s="1" t="b">
        <v>0</v>
      </c>
      <c r="H139" s="1">
        <v>4</v>
      </c>
      <c r="I139" s="1">
        <v>2</v>
      </c>
      <c r="J139" s="1">
        <v>0.2</v>
      </c>
      <c r="K139" s="25">
        <f>VLOOKUP(A139,dataset_2!B:C,2,0)</f>
        <v>0.19700000000000001</v>
      </c>
      <c r="L139" s="25">
        <f>VLOOKUP(A139,dataset_2!B:D,3,0)</f>
        <v>0.59</v>
      </c>
      <c r="M139" s="25">
        <f>VLOOKUP(A139,dataset_2!B:E,4,0)</f>
        <v>0.19400000000000001</v>
      </c>
      <c r="N139" s="25">
        <f>VLOOKUP(A139,dataset_2!B:F,5,0)</f>
        <v>4</v>
      </c>
      <c r="O139" s="25">
        <f>VLOOKUP(A139,dataset_2!B:G,6,0)</f>
        <v>19</v>
      </c>
      <c r="P139" s="25">
        <f>VLOOKUP(A139,dataset_2!B:H,7,0)</f>
        <v>23</v>
      </c>
      <c r="Q139" s="27">
        <f>INDEX(dataset_2!G:G,MATCH(dataset_2!B139,dataset_1!A:A,0))</f>
        <v>19</v>
      </c>
    </row>
    <row r="140" spans="1:17" x14ac:dyDescent="0.25">
      <c r="A140" s="1">
        <v>139</v>
      </c>
      <c r="B140" s="2">
        <v>40550</v>
      </c>
      <c r="C140" s="1">
        <v>1</v>
      </c>
      <c r="D140" s="1">
        <v>0</v>
      </c>
      <c r="E140" s="1">
        <v>1</v>
      </c>
      <c r="F140" s="1">
        <v>0</v>
      </c>
      <c r="G140" s="1" t="b">
        <v>0</v>
      </c>
      <c r="H140" s="1">
        <v>5</v>
      </c>
      <c r="I140" s="1">
        <v>2</v>
      </c>
      <c r="J140" s="1">
        <v>0.2</v>
      </c>
      <c r="K140" s="25">
        <f>VLOOKUP(A140,dataset_2!B:C,2,0)</f>
        <v>0.19700000000000001</v>
      </c>
      <c r="L140" s="25">
        <f>VLOOKUP(A140,dataset_2!B:D,3,0)</f>
        <v>0.64</v>
      </c>
      <c r="M140" s="25">
        <f>VLOOKUP(A140,dataset_2!B:E,4,0)</f>
        <v>0.19400000000000001</v>
      </c>
      <c r="N140" s="25">
        <f>VLOOKUP(A140,dataset_2!B:F,5,0)</f>
        <v>4</v>
      </c>
      <c r="O140" s="25">
        <f>VLOOKUP(A140,dataset_2!B:G,6,0)</f>
        <v>13</v>
      </c>
      <c r="P140" s="25">
        <f>VLOOKUP(A140,dataset_2!B:H,7,0)</f>
        <v>17</v>
      </c>
      <c r="Q140" s="27">
        <f>INDEX(dataset_2!G:G,MATCH(dataset_2!B140,dataset_1!A:A,0))</f>
        <v>13</v>
      </c>
    </row>
    <row r="141" spans="1:17" x14ac:dyDescent="0.25">
      <c r="A141" s="1">
        <v>140</v>
      </c>
      <c r="B141" s="2">
        <v>40550</v>
      </c>
      <c r="C141" s="1">
        <v>1</v>
      </c>
      <c r="D141" s="1">
        <v>0</v>
      </c>
      <c r="E141" s="1">
        <v>1</v>
      </c>
      <c r="F141" s="1">
        <v>1</v>
      </c>
      <c r="G141" s="1" t="b">
        <v>0</v>
      </c>
      <c r="H141" s="1">
        <v>5</v>
      </c>
      <c r="I141" s="1">
        <v>2</v>
      </c>
      <c r="J141" s="1">
        <v>0.2</v>
      </c>
      <c r="K141" s="25">
        <f>VLOOKUP(A141,dataset_2!B:C,2,0)</f>
        <v>0.19700000000000001</v>
      </c>
      <c r="L141" s="25">
        <f>VLOOKUP(A141,dataset_2!B:D,3,0)</f>
        <v>0.69</v>
      </c>
      <c r="M141" s="25">
        <f>VLOOKUP(A141,dataset_2!B:E,4,0)</f>
        <v>0.22389999999999999</v>
      </c>
      <c r="N141" s="25">
        <f>VLOOKUP(A141,dataset_2!B:F,5,0)</f>
        <v>2</v>
      </c>
      <c r="O141" s="25">
        <f>VLOOKUP(A141,dataset_2!B:G,6,0)</f>
        <v>5</v>
      </c>
      <c r="P141" s="25">
        <f>VLOOKUP(A141,dataset_2!B:H,7,0)</f>
        <v>7</v>
      </c>
      <c r="Q141" s="27">
        <f>INDEX(dataset_2!G:G,MATCH(dataset_2!B141,dataset_1!A:A,0))</f>
        <v>5</v>
      </c>
    </row>
    <row r="142" spans="1:17" x14ac:dyDescent="0.25">
      <c r="A142" s="1">
        <v>141</v>
      </c>
      <c r="B142" s="2">
        <v>40550</v>
      </c>
      <c r="C142" s="1">
        <v>1</v>
      </c>
      <c r="D142" s="1">
        <v>0</v>
      </c>
      <c r="E142" s="1">
        <v>1</v>
      </c>
      <c r="F142" s="1">
        <v>2</v>
      </c>
      <c r="G142" s="1" t="b">
        <v>0</v>
      </c>
      <c r="H142" s="1">
        <v>5</v>
      </c>
      <c r="I142" s="1">
        <v>2</v>
      </c>
      <c r="J142" s="1">
        <v>0.2</v>
      </c>
      <c r="K142" s="25">
        <f>VLOOKUP(A142,dataset_2!B:C,2,0)</f>
        <v>0.19700000000000001</v>
      </c>
      <c r="L142" s="25">
        <f>VLOOKUP(A142,dataset_2!B:D,3,0)</f>
        <v>0.69</v>
      </c>
      <c r="M142" s="25">
        <f>VLOOKUP(A142,dataset_2!B:E,4,0)</f>
        <v>0.22389999999999999</v>
      </c>
      <c r="N142" s="25">
        <f>VLOOKUP(A142,dataset_2!B:F,5,0)</f>
        <v>0</v>
      </c>
      <c r="O142" s="25">
        <f>VLOOKUP(A142,dataset_2!B:G,6,0)</f>
        <v>1</v>
      </c>
      <c r="P142" s="25">
        <f>VLOOKUP(A142,dataset_2!B:H,7,0)</f>
        <v>1</v>
      </c>
      <c r="Q142" s="27">
        <f>INDEX(dataset_2!G:G,MATCH(dataset_2!B142,dataset_1!A:A,0))</f>
        <v>1</v>
      </c>
    </row>
    <row r="143" spans="1:17" x14ac:dyDescent="0.25">
      <c r="A143" s="1">
        <v>142</v>
      </c>
      <c r="B143" s="2">
        <v>40550</v>
      </c>
      <c r="C143" s="1">
        <v>1</v>
      </c>
      <c r="D143" s="1">
        <v>0</v>
      </c>
      <c r="E143" s="1">
        <v>1</v>
      </c>
      <c r="F143" s="1">
        <v>4</v>
      </c>
      <c r="G143" s="1" t="b">
        <v>0</v>
      </c>
      <c r="H143" s="1">
        <v>5</v>
      </c>
      <c r="I143" s="1">
        <v>2</v>
      </c>
      <c r="J143" s="1">
        <v>0.2</v>
      </c>
      <c r="K143" s="25">
        <f>VLOOKUP(A143,dataset_2!B:C,2,0)</f>
        <v>0.21210000000000001</v>
      </c>
      <c r="L143" s="25">
        <f>VLOOKUP(A143,dataset_2!B:D,3,0)</f>
        <v>0.69</v>
      </c>
      <c r="M143" s="25">
        <f>VLOOKUP(A143,dataset_2!B:E,4,0)</f>
        <v>0.1343</v>
      </c>
      <c r="N143" s="25">
        <f>VLOOKUP(A143,dataset_2!B:F,5,0)</f>
        <v>0</v>
      </c>
      <c r="O143" s="25">
        <f>VLOOKUP(A143,dataset_2!B:G,6,0)</f>
        <v>1</v>
      </c>
      <c r="P143" s="25">
        <f>VLOOKUP(A143,dataset_2!B:H,7,0)</f>
        <v>1</v>
      </c>
      <c r="Q143" s="27">
        <f>INDEX(dataset_2!G:G,MATCH(dataset_2!B143,dataset_1!A:A,0))</f>
        <v>1</v>
      </c>
    </row>
    <row r="144" spans="1:17" x14ac:dyDescent="0.25">
      <c r="A144" s="1">
        <v>143</v>
      </c>
      <c r="B144" s="2">
        <v>40550</v>
      </c>
      <c r="C144" s="1">
        <v>1</v>
      </c>
      <c r="D144" s="1">
        <v>0</v>
      </c>
      <c r="E144" s="1">
        <v>1</v>
      </c>
      <c r="F144" s="1">
        <v>5</v>
      </c>
      <c r="G144" s="1" t="b">
        <v>0</v>
      </c>
      <c r="H144" s="1">
        <v>5</v>
      </c>
      <c r="I144" s="1">
        <v>3</v>
      </c>
      <c r="J144" s="1">
        <v>0.22</v>
      </c>
      <c r="K144" s="25">
        <f>VLOOKUP(A144,dataset_2!B:C,2,0)</f>
        <v>0.2727</v>
      </c>
      <c r="L144" s="25">
        <f>VLOOKUP(A144,dataset_2!B:D,3,0)</f>
        <v>0.55000000000000004</v>
      </c>
      <c r="M144" s="25">
        <f>VLOOKUP(A144,dataset_2!B:E,4,0)</f>
        <v>0</v>
      </c>
      <c r="N144" s="25">
        <f>VLOOKUP(A144,dataset_2!B:F,5,0)</f>
        <v>0</v>
      </c>
      <c r="O144" s="25">
        <f>VLOOKUP(A144,dataset_2!B:G,6,0)</f>
        <v>5</v>
      </c>
      <c r="P144" s="25">
        <f>VLOOKUP(A144,dataset_2!B:H,7,0)</f>
        <v>5</v>
      </c>
      <c r="Q144" s="27">
        <f>INDEX(dataset_2!G:G,MATCH(dataset_2!B144,dataset_1!A:A,0))</f>
        <v>5</v>
      </c>
    </row>
    <row r="145" spans="1:17" x14ac:dyDescent="0.25">
      <c r="A145" s="1">
        <v>144</v>
      </c>
      <c r="B145" s="2">
        <v>40550</v>
      </c>
      <c r="C145" s="1">
        <v>1</v>
      </c>
      <c r="D145" s="1">
        <v>0</v>
      </c>
      <c r="E145" s="1">
        <v>1</v>
      </c>
      <c r="F145" s="1">
        <v>6</v>
      </c>
      <c r="G145" s="1" t="b">
        <v>0</v>
      </c>
      <c r="H145" s="1">
        <v>5</v>
      </c>
      <c r="I145" s="1">
        <v>2</v>
      </c>
      <c r="J145" s="1">
        <v>0.2</v>
      </c>
      <c r="K145" s="25">
        <f>VLOOKUP(A145,dataset_2!B:C,2,0)</f>
        <v>0.2576</v>
      </c>
      <c r="L145" s="25">
        <f>VLOOKUP(A145,dataset_2!B:D,3,0)</f>
        <v>0.69</v>
      </c>
      <c r="M145" s="25">
        <f>VLOOKUP(A145,dataset_2!B:E,4,0)</f>
        <v>0</v>
      </c>
      <c r="N145" s="25">
        <f>VLOOKUP(A145,dataset_2!B:F,5,0)</f>
        <v>8</v>
      </c>
      <c r="O145" s="25">
        <f>VLOOKUP(A145,dataset_2!B:G,6,0)</f>
        <v>26</v>
      </c>
      <c r="P145" s="25">
        <f>VLOOKUP(A145,dataset_2!B:H,7,0)</f>
        <v>34</v>
      </c>
      <c r="Q145" s="27">
        <f>INDEX(dataset_2!G:G,MATCH(dataset_2!B145,dataset_1!A:A,0))</f>
        <v>26</v>
      </c>
    </row>
    <row r="146" spans="1:17" x14ac:dyDescent="0.25">
      <c r="A146" s="1">
        <v>145</v>
      </c>
      <c r="B146" s="2">
        <v>40550</v>
      </c>
      <c r="C146" s="1">
        <v>1</v>
      </c>
      <c r="D146" s="1">
        <v>0</v>
      </c>
      <c r="E146" s="1">
        <v>1</v>
      </c>
      <c r="F146" s="1">
        <v>7</v>
      </c>
      <c r="G146" s="1" t="b">
        <v>0</v>
      </c>
      <c r="H146" s="1">
        <v>5</v>
      </c>
      <c r="I146" s="1">
        <v>1</v>
      </c>
      <c r="J146" s="1">
        <v>0.2</v>
      </c>
      <c r="K146" s="25">
        <f>VLOOKUP(A146,dataset_2!B:C,2,0)</f>
        <v>0.21210000000000001</v>
      </c>
      <c r="L146" s="25">
        <f>VLOOKUP(A146,dataset_2!B:D,3,0)</f>
        <v>0.69</v>
      </c>
      <c r="M146" s="25">
        <f>VLOOKUP(A146,dataset_2!B:E,4,0)</f>
        <v>0.1343</v>
      </c>
      <c r="N146" s="25">
        <f>VLOOKUP(A146,dataset_2!B:F,5,0)</f>
        <v>8</v>
      </c>
      <c r="O146" s="25">
        <f>VLOOKUP(A146,dataset_2!B:G,6,0)</f>
        <v>76</v>
      </c>
      <c r="P146" s="25">
        <f>VLOOKUP(A146,dataset_2!B:H,7,0)</f>
        <v>84</v>
      </c>
      <c r="Q146" s="27">
        <f>INDEX(dataset_2!G:G,MATCH(dataset_2!B146,dataset_1!A:A,0))</f>
        <v>76</v>
      </c>
    </row>
    <row r="147" spans="1:17" x14ac:dyDescent="0.25">
      <c r="A147" s="1">
        <v>146</v>
      </c>
      <c r="B147" s="2">
        <v>40550</v>
      </c>
      <c r="C147" s="1">
        <v>1</v>
      </c>
      <c r="D147" s="1">
        <v>0</v>
      </c>
      <c r="E147" s="1">
        <v>1</v>
      </c>
      <c r="F147" s="1">
        <v>8</v>
      </c>
      <c r="G147" s="1" t="b">
        <v>0</v>
      </c>
      <c r="H147" s="1">
        <v>5</v>
      </c>
      <c r="I147" s="1">
        <v>1</v>
      </c>
      <c r="J147" s="1">
        <v>0.2</v>
      </c>
      <c r="K147" s="25">
        <f>VLOOKUP(A147,dataset_2!B:C,2,0)</f>
        <v>0.19700000000000001</v>
      </c>
      <c r="L147" s="25">
        <f>VLOOKUP(A147,dataset_2!B:D,3,0)</f>
        <v>0.51</v>
      </c>
      <c r="M147" s="25">
        <f>VLOOKUP(A147,dataset_2!B:E,4,0)</f>
        <v>0.25369999999999998</v>
      </c>
      <c r="N147" s="25">
        <f>VLOOKUP(A147,dataset_2!B:F,5,0)</f>
        <v>20</v>
      </c>
      <c r="O147" s="25">
        <f>VLOOKUP(A147,dataset_2!B:G,6,0)</f>
        <v>190</v>
      </c>
      <c r="P147" s="25">
        <f>VLOOKUP(A147,dataset_2!B:H,7,0)</f>
        <v>210</v>
      </c>
      <c r="Q147" s="27">
        <f>INDEX(dataset_2!G:G,MATCH(dataset_2!B147,dataset_1!A:A,0))</f>
        <v>190</v>
      </c>
    </row>
    <row r="148" spans="1:17" x14ac:dyDescent="0.25">
      <c r="A148" s="1">
        <v>147</v>
      </c>
      <c r="B148" s="2">
        <v>40550</v>
      </c>
      <c r="C148" s="1">
        <v>1</v>
      </c>
      <c r="D148" s="1">
        <v>0</v>
      </c>
      <c r="E148" s="1">
        <v>1</v>
      </c>
      <c r="F148" s="1">
        <v>9</v>
      </c>
      <c r="G148" s="1" t="b">
        <v>0</v>
      </c>
      <c r="H148" s="1">
        <v>5</v>
      </c>
      <c r="I148" s="1">
        <v>1</v>
      </c>
      <c r="J148" s="1">
        <v>0.2</v>
      </c>
      <c r="K148" s="25">
        <f>VLOOKUP(A148,dataset_2!B:C,2,0)</f>
        <v>0.18179999999999999</v>
      </c>
      <c r="L148" s="25">
        <f>VLOOKUP(A148,dataset_2!B:D,3,0)</f>
        <v>0.47</v>
      </c>
      <c r="M148" s="25">
        <f>VLOOKUP(A148,dataset_2!B:E,4,0)</f>
        <v>0.29849999999999999</v>
      </c>
      <c r="N148" s="25">
        <f>VLOOKUP(A148,dataset_2!B:F,5,0)</f>
        <v>9</v>
      </c>
      <c r="O148" s="25">
        <f>VLOOKUP(A148,dataset_2!B:G,6,0)</f>
        <v>125</v>
      </c>
      <c r="P148" s="25">
        <f>VLOOKUP(A148,dataset_2!B:H,7,0)</f>
        <v>134</v>
      </c>
      <c r="Q148" s="27">
        <f>INDEX(dataset_2!G:G,MATCH(dataset_2!B148,dataset_1!A:A,0))</f>
        <v>125</v>
      </c>
    </row>
    <row r="149" spans="1:17" x14ac:dyDescent="0.25">
      <c r="A149" s="1">
        <v>148</v>
      </c>
      <c r="B149" s="2">
        <v>40550</v>
      </c>
      <c r="C149" s="1">
        <v>1</v>
      </c>
      <c r="D149" s="1">
        <v>0</v>
      </c>
      <c r="E149" s="1">
        <v>1</v>
      </c>
      <c r="F149" s="1">
        <v>10</v>
      </c>
      <c r="G149" s="1" t="b">
        <v>0</v>
      </c>
      <c r="H149" s="1">
        <v>5</v>
      </c>
      <c r="I149" s="1">
        <v>1</v>
      </c>
      <c r="J149" s="1">
        <v>0.22</v>
      </c>
      <c r="K149" s="25">
        <f>VLOOKUP(A149,dataset_2!B:C,2,0)</f>
        <v>0.19700000000000001</v>
      </c>
      <c r="L149" s="25">
        <f>VLOOKUP(A149,dataset_2!B:D,3,0)</f>
        <v>0.37</v>
      </c>
      <c r="M149" s="25">
        <f>VLOOKUP(A149,dataset_2!B:E,4,0)</f>
        <v>0.32840000000000003</v>
      </c>
      <c r="N149" s="25">
        <f>VLOOKUP(A149,dataset_2!B:F,5,0)</f>
        <v>16</v>
      </c>
      <c r="O149" s="25">
        <f>VLOOKUP(A149,dataset_2!B:G,6,0)</f>
        <v>47</v>
      </c>
      <c r="P149" s="25">
        <f>VLOOKUP(A149,dataset_2!B:H,7,0)</f>
        <v>63</v>
      </c>
      <c r="Q149" s="27">
        <f>INDEX(dataset_2!G:G,MATCH(dataset_2!B149,dataset_1!A:A,0))</f>
        <v>47</v>
      </c>
    </row>
    <row r="150" spans="1:17" x14ac:dyDescent="0.25">
      <c r="A150" s="1">
        <v>149</v>
      </c>
      <c r="B150" s="2">
        <v>40550</v>
      </c>
      <c r="C150" s="1">
        <v>1</v>
      </c>
      <c r="D150" s="1">
        <v>0</v>
      </c>
      <c r="E150" s="1">
        <v>1</v>
      </c>
      <c r="F150" s="1">
        <v>11</v>
      </c>
      <c r="G150" s="1" t="b">
        <v>0</v>
      </c>
      <c r="H150" s="1">
        <v>5</v>
      </c>
      <c r="I150" s="1">
        <v>2</v>
      </c>
      <c r="J150" s="1">
        <v>0.2</v>
      </c>
      <c r="K150" s="25">
        <f>VLOOKUP(A150,dataset_2!B:C,2,0)</f>
        <v>0.19700000000000001</v>
      </c>
      <c r="L150" s="25">
        <f>VLOOKUP(A150,dataset_2!B:D,3,0)</f>
        <v>0.4</v>
      </c>
      <c r="M150" s="25">
        <f>VLOOKUP(A150,dataset_2!B:E,4,0)</f>
        <v>0.22389999999999999</v>
      </c>
      <c r="N150" s="25">
        <f>VLOOKUP(A150,dataset_2!B:F,5,0)</f>
        <v>19</v>
      </c>
      <c r="O150" s="25">
        <f>VLOOKUP(A150,dataset_2!B:G,6,0)</f>
        <v>48</v>
      </c>
      <c r="P150" s="25">
        <f>VLOOKUP(A150,dataset_2!B:H,7,0)</f>
        <v>67</v>
      </c>
      <c r="Q150" s="27">
        <f>INDEX(dataset_2!G:G,MATCH(dataset_2!B150,dataset_1!A:A,0))</f>
        <v>48</v>
      </c>
    </row>
    <row r="151" spans="1:17" x14ac:dyDescent="0.25">
      <c r="A151" s="1">
        <v>150</v>
      </c>
      <c r="B151" s="2">
        <v>40550</v>
      </c>
      <c r="C151" s="1">
        <v>1</v>
      </c>
      <c r="D151" s="1">
        <v>0</v>
      </c>
      <c r="E151" s="1">
        <v>1</v>
      </c>
      <c r="F151" s="1">
        <v>12</v>
      </c>
      <c r="G151" s="1" t="b">
        <v>0</v>
      </c>
      <c r="H151" s="1">
        <v>5</v>
      </c>
      <c r="I151" s="1">
        <v>2</v>
      </c>
      <c r="J151" s="1">
        <v>0.2</v>
      </c>
      <c r="K151" s="25">
        <f>VLOOKUP(A151,dataset_2!B:C,2,0)</f>
        <v>0.19700000000000001</v>
      </c>
      <c r="L151" s="25">
        <f>VLOOKUP(A151,dataset_2!B:D,3,0)</f>
        <v>0.37</v>
      </c>
      <c r="M151" s="25">
        <f>VLOOKUP(A151,dataset_2!B:E,4,0)</f>
        <v>0.25369999999999998</v>
      </c>
      <c r="N151" s="25">
        <f>VLOOKUP(A151,dataset_2!B:F,5,0)</f>
        <v>9</v>
      </c>
      <c r="O151" s="25">
        <f>VLOOKUP(A151,dataset_2!B:G,6,0)</f>
        <v>50</v>
      </c>
      <c r="P151" s="25">
        <f>VLOOKUP(A151,dataset_2!B:H,7,0)</f>
        <v>59</v>
      </c>
      <c r="Q151" s="27">
        <f>INDEX(dataset_2!G:G,MATCH(dataset_2!B151,dataset_1!A:A,0))</f>
        <v>50</v>
      </c>
    </row>
    <row r="152" spans="1:17" x14ac:dyDescent="0.25">
      <c r="A152" s="1">
        <v>151</v>
      </c>
      <c r="B152" s="2">
        <v>40550</v>
      </c>
      <c r="C152" s="1">
        <v>1</v>
      </c>
      <c r="D152" s="1">
        <v>0</v>
      </c>
      <c r="E152" s="1">
        <v>1</v>
      </c>
      <c r="F152" s="1">
        <v>13</v>
      </c>
      <c r="G152" s="1" t="b">
        <v>0</v>
      </c>
      <c r="H152" s="1">
        <v>5</v>
      </c>
      <c r="I152" s="1">
        <v>2</v>
      </c>
      <c r="J152" s="1">
        <v>0.2</v>
      </c>
      <c r="K152" s="25">
        <f>VLOOKUP(A152,dataset_2!B:C,2,0)</f>
        <v>0.18179999999999999</v>
      </c>
      <c r="L152" s="25">
        <f>VLOOKUP(A152,dataset_2!B:D,3,0)</f>
        <v>0.37</v>
      </c>
      <c r="M152" s="25">
        <f>VLOOKUP(A152,dataset_2!B:E,4,0)</f>
        <v>0.28360000000000002</v>
      </c>
      <c r="N152" s="25">
        <f>VLOOKUP(A152,dataset_2!B:F,5,0)</f>
        <v>9</v>
      </c>
      <c r="O152" s="25">
        <f>VLOOKUP(A152,dataset_2!B:G,6,0)</f>
        <v>64</v>
      </c>
      <c r="P152" s="25">
        <f>VLOOKUP(A152,dataset_2!B:H,7,0)</f>
        <v>73</v>
      </c>
      <c r="Q152" s="27">
        <f>INDEX(dataset_2!G:G,MATCH(dataset_2!B152,dataset_1!A:A,0))</f>
        <v>64</v>
      </c>
    </row>
    <row r="153" spans="1:17" x14ac:dyDescent="0.25">
      <c r="A153" s="1">
        <v>152</v>
      </c>
      <c r="B153" s="2">
        <v>40550</v>
      </c>
      <c r="C153" s="1">
        <v>1</v>
      </c>
      <c r="D153" s="1">
        <v>0</v>
      </c>
      <c r="E153" s="1">
        <v>1</v>
      </c>
      <c r="F153" s="1">
        <v>14</v>
      </c>
      <c r="G153" s="1" t="b">
        <v>0</v>
      </c>
      <c r="H153" s="1">
        <v>5</v>
      </c>
      <c r="I153" s="1">
        <v>2</v>
      </c>
      <c r="J153" s="1">
        <v>0.2</v>
      </c>
      <c r="K153" s="25">
        <f>VLOOKUP(A153,dataset_2!B:C,2,0)</f>
        <v>0.19700000000000001</v>
      </c>
      <c r="L153" s="25">
        <f>VLOOKUP(A153,dataset_2!B:D,3,0)</f>
        <v>0.4</v>
      </c>
      <c r="M153" s="25">
        <f>VLOOKUP(A153,dataset_2!B:E,4,0)</f>
        <v>0.25369999999999998</v>
      </c>
      <c r="N153" s="25">
        <f>VLOOKUP(A153,dataset_2!B:F,5,0)</f>
        <v>7</v>
      </c>
      <c r="O153" s="25">
        <f>VLOOKUP(A153,dataset_2!B:G,6,0)</f>
        <v>43</v>
      </c>
      <c r="P153" s="25">
        <f>VLOOKUP(A153,dataset_2!B:H,7,0)</f>
        <v>50</v>
      </c>
      <c r="Q153" s="27">
        <f>INDEX(dataset_2!G:G,MATCH(dataset_2!B153,dataset_1!A:A,0))</f>
        <v>43</v>
      </c>
    </row>
    <row r="154" spans="1:17" x14ac:dyDescent="0.25">
      <c r="A154" s="1">
        <v>153</v>
      </c>
      <c r="B154" s="2">
        <v>40550</v>
      </c>
      <c r="C154" s="1">
        <v>1</v>
      </c>
      <c r="D154" s="1">
        <v>0</v>
      </c>
      <c r="E154" s="1">
        <v>1</v>
      </c>
      <c r="F154" s="1">
        <v>15</v>
      </c>
      <c r="G154" s="1" t="b">
        <v>0</v>
      </c>
      <c r="H154" s="1">
        <v>5</v>
      </c>
      <c r="I154" s="1">
        <v>2</v>
      </c>
      <c r="J154" s="1">
        <v>0.2</v>
      </c>
      <c r="K154" s="25">
        <f>VLOOKUP(A154,dataset_2!B:C,2,0)</f>
        <v>0.21210000000000001</v>
      </c>
      <c r="L154" s="25">
        <f>VLOOKUP(A154,dataset_2!B:D,3,0)</f>
        <v>0.37</v>
      </c>
      <c r="M154" s="25">
        <f>VLOOKUP(A154,dataset_2!B:E,4,0)</f>
        <v>0.16420000000000001</v>
      </c>
      <c r="N154" s="25">
        <f>VLOOKUP(A154,dataset_2!B:F,5,0)</f>
        <v>9</v>
      </c>
      <c r="O154" s="25">
        <f>VLOOKUP(A154,dataset_2!B:G,6,0)</f>
        <v>63</v>
      </c>
      <c r="P154" s="25">
        <f>VLOOKUP(A154,dataset_2!B:H,7,0)</f>
        <v>72</v>
      </c>
      <c r="Q154" s="27">
        <f>INDEX(dataset_2!G:G,MATCH(dataset_2!B154,dataset_1!A:A,0))</f>
        <v>63</v>
      </c>
    </row>
    <row r="155" spans="1:17" x14ac:dyDescent="0.25">
      <c r="A155" s="1">
        <v>154</v>
      </c>
      <c r="B155" s="2">
        <v>40550</v>
      </c>
      <c r="C155" s="1">
        <v>1</v>
      </c>
      <c r="D155" s="1">
        <v>0</v>
      </c>
      <c r="E155" s="1">
        <v>1</v>
      </c>
      <c r="F155" s="1">
        <v>16</v>
      </c>
      <c r="G155" s="1" t="b">
        <v>0</v>
      </c>
      <c r="H155" s="1">
        <v>5</v>
      </c>
      <c r="I155" s="1">
        <v>2</v>
      </c>
      <c r="J155" s="1">
        <v>0.2</v>
      </c>
      <c r="K155" s="25">
        <f>VLOOKUP(A155,dataset_2!B:C,2,0)</f>
        <v>0.21210000000000001</v>
      </c>
      <c r="L155" s="25">
        <f>VLOOKUP(A155,dataset_2!B:D,3,0)</f>
        <v>0.37</v>
      </c>
      <c r="M155" s="25">
        <f>VLOOKUP(A155,dataset_2!B:E,4,0)</f>
        <v>0.16420000000000001</v>
      </c>
      <c r="N155" s="25">
        <f>VLOOKUP(A155,dataset_2!B:F,5,0)</f>
        <v>5</v>
      </c>
      <c r="O155" s="25">
        <f>VLOOKUP(A155,dataset_2!B:G,6,0)</f>
        <v>82</v>
      </c>
      <c r="P155" s="25">
        <f>VLOOKUP(A155,dataset_2!B:H,7,0)</f>
        <v>87</v>
      </c>
      <c r="Q155" s="27">
        <f>INDEX(dataset_2!G:G,MATCH(dataset_2!B155,dataset_1!A:A,0))</f>
        <v>82</v>
      </c>
    </row>
    <row r="156" spans="1:17" x14ac:dyDescent="0.25">
      <c r="A156" s="1">
        <v>155</v>
      </c>
      <c r="B156" s="2">
        <v>40550</v>
      </c>
      <c r="C156" s="1">
        <v>1</v>
      </c>
      <c r="D156" s="1">
        <v>0</v>
      </c>
      <c r="E156" s="1">
        <v>1</v>
      </c>
      <c r="F156" s="1">
        <v>17</v>
      </c>
      <c r="G156" s="1" t="b">
        <v>0</v>
      </c>
      <c r="H156" s="1">
        <v>5</v>
      </c>
      <c r="I156" s="1">
        <v>2</v>
      </c>
      <c r="J156" s="1">
        <v>0.2</v>
      </c>
      <c r="K156" s="25">
        <f>VLOOKUP(A156,dataset_2!B:C,2,0)</f>
        <v>0.2576</v>
      </c>
      <c r="L156" s="25">
        <f>VLOOKUP(A156,dataset_2!B:D,3,0)</f>
        <v>0.37</v>
      </c>
      <c r="M156" s="25">
        <f>VLOOKUP(A156,dataset_2!B:E,4,0)</f>
        <v>0</v>
      </c>
      <c r="N156" s="25">
        <f>VLOOKUP(A156,dataset_2!B:F,5,0)</f>
        <v>9</v>
      </c>
      <c r="O156" s="25">
        <f>VLOOKUP(A156,dataset_2!B:G,6,0)</f>
        <v>178</v>
      </c>
      <c r="P156" s="25">
        <f>VLOOKUP(A156,dataset_2!B:H,7,0)</f>
        <v>187</v>
      </c>
      <c r="Q156" s="27">
        <f>INDEX(dataset_2!G:G,MATCH(dataset_2!B156,dataset_1!A:A,0))</f>
        <v>178</v>
      </c>
    </row>
    <row r="157" spans="1:17" x14ac:dyDescent="0.25">
      <c r="A157" s="1">
        <v>156</v>
      </c>
      <c r="B157" s="2">
        <v>40550</v>
      </c>
      <c r="C157" s="1">
        <v>1</v>
      </c>
      <c r="D157" s="1">
        <v>0</v>
      </c>
      <c r="E157" s="1">
        <v>1</v>
      </c>
      <c r="F157" s="1">
        <v>18</v>
      </c>
      <c r="G157" s="1" t="b">
        <v>0</v>
      </c>
      <c r="H157" s="1">
        <v>5</v>
      </c>
      <c r="I157" s="1">
        <v>1</v>
      </c>
      <c r="J157" s="1">
        <v>0.2</v>
      </c>
      <c r="K157" s="25">
        <f>VLOOKUP(A157,dataset_2!B:C,2,0)</f>
        <v>0.2273</v>
      </c>
      <c r="L157" s="25">
        <f>VLOOKUP(A157,dataset_2!B:D,3,0)</f>
        <v>0.4</v>
      </c>
      <c r="M157" s="25">
        <f>VLOOKUP(A157,dataset_2!B:E,4,0)</f>
        <v>8.9599999999999999E-2</v>
      </c>
      <c r="N157" s="25">
        <f>VLOOKUP(A157,dataset_2!B:F,5,0)</f>
        <v>7</v>
      </c>
      <c r="O157" s="25">
        <f>VLOOKUP(A157,dataset_2!B:G,6,0)</f>
        <v>116</v>
      </c>
      <c r="P157" s="25">
        <f>VLOOKUP(A157,dataset_2!B:H,7,0)</f>
        <v>123</v>
      </c>
      <c r="Q157" s="27">
        <f>INDEX(dataset_2!G:G,MATCH(dataset_2!B157,dataset_1!A:A,0))</f>
        <v>116</v>
      </c>
    </row>
    <row r="158" spans="1:17" x14ac:dyDescent="0.25">
      <c r="A158" s="1">
        <v>157</v>
      </c>
      <c r="B158" s="2">
        <v>40550</v>
      </c>
      <c r="C158" s="1">
        <v>1</v>
      </c>
      <c r="D158" s="1">
        <v>0</v>
      </c>
      <c r="E158" s="1">
        <v>1</v>
      </c>
      <c r="F158" s="1">
        <v>19</v>
      </c>
      <c r="G158" s="1" t="b">
        <v>0</v>
      </c>
      <c r="H158" s="1">
        <v>5</v>
      </c>
      <c r="I158" s="1">
        <v>1</v>
      </c>
      <c r="J158" s="1">
        <v>0.16</v>
      </c>
      <c r="K158" s="25">
        <f>VLOOKUP(A158,dataset_2!B:C,2,0)</f>
        <v>0.19700000000000001</v>
      </c>
      <c r="L158" s="25">
        <f>VLOOKUP(A158,dataset_2!B:D,3,0)</f>
        <v>0.55000000000000004</v>
      </c>
      <c r="M158" s="25">
        <f>VLOOKUP(A158,dataset_2!B:E,4,0)</f>
        <v>8.9599999999999999E-2</v>
      </c>
      <c r="N158" s="25">
        <f>VLOOKUP(A158,dataset_2!B:F,5,0)</f>
        <v>3</v>
      </c>
      <c r="O158" s="25">
        <f>VLOOKUP(A158,dataset_2!B:G,6,0)</f>
        <v>92</v>
      </c>
      <c r="P158" s="25">
        <f>VLOOKUP(A158,dataset_2!B:H,7,0)</f>
        <v>95</v>
      </c>
      <c r="Q158" s="27">
        <f>INDEX(dataset_2!G:G,MATCH(dataset_2!B158,dataset_1!A:A,0))</f>
        <v>92</v>
      </c>
    </row>
    <row r="159" spans="1:17" x14ac:dyDescent="0.25">
      <c r="A159" s="1">
        <v>158</v>
      </c>
      <c r="B159" s="2">
        <v>40550</v>
      </c>
      <c r="C159" s="1">
        <v>1</v>
      </c>
      <c r="D159" s="1">
        <v>0</v>
      </c>
      <c r="E159" s="1">
        <v>1</v>
      </c>
      <c r="F159" s="1">
        <v>20</v>
      </c>
      <c r="G159" s="1" t="b">
        <v>0</v>
      </c>
      <c r="H159" s="1">
        <v>5</v>
      </c>
      <c r="I159" s="1">
        <v>1</v>
      </c>
      <c r="J159" s="1">
        <v>0.18</v>
      </c>
      <c r="K159" s="25">
        <f>VLOOKUP(A159,dataset_2!B:C,2,0)</f>
        <v>0.21210000000000001</v>
      </c>
      <c r="L159" s="25">
        <f>VLOOKUP(A159,dataset_2!B:D,3,0)</f>
        <v>0.47</v>
      </c>
      <c r="M159" s="25">
        <f>VLOOKUP(A159,dataset_2!B:E,4,0)</f>
        <v>0.1045</v>
      </c>
      <c r="N159" s="25">
        <f>VLOOKUP(A159,dataset_2!B:F,5,0)</f>
        <v>1</v>
      </c>
      <c r="O159" s="25">
        <f>VLOOKUP(A159,dataset_2!B:G,6,0)</f>
        <v>50</v>
      </c>
      <c r="P159" s="25">
        <f>VLOOKUP(A159,dataset_2!B:H,7,0)</f>
        <v>51</v>
      </c>
      <c r="Q159" s="27">
        <f>INDEX(dataset_2!G:G,MATCH(dataset_2!B159,dataset_1!A:A,0))</f>
        <v>50</v>
      </c>
    </row>
    <row r="160" spans="1:17" x14ac:dyDescent="0.25">
      <c r="A160" s="1">
        <v>159</v>
      </c>
      <c r="B160" s="2">
        <v>40550</v>
      </c>
      <c r="C160" s="1">
        <v>1</v>
      </c>
      <c r="D160" s="1">
        <v>0</v>
      </c>
      <c r="E160" s="1">
        <v>1</v>
      </c>
      <c r="F160" s="1">
        <v>21</v>
      </c>
      <c r="G160" s="1" t="b">
        <v>0</v>
      </c>
      <c r="H160" s="1">
        <v>5</v>
      </c>
      <c r="I160" s="1">
        <v>1</v>
      </c>
      <c r="J160" s="1">
        <v>0.18</v>
      </c>
      <c r="K160" s="25">
        <f>VLOOKUP(A160,dataset_2!B:C,2,0)</f>
        <v>0.19700000000000001</v>
      </c>
      <c r="L160" s="25">
        <f>VLOOKUP(A160,dataset_2!B:D,3,0)</f>
        <v>0.47</v>
      </c>
      <c r="M160" s="25">
        <f>VLOOKUP(A160,dataset_2!B:E,4,0)</f>
        <v>0.1343</v>
      </c>
      <c r="N160" s="25">
        <f>VLOOKUP(A160,dataset_2!B:F,5,0)</f>
        <v>0</v>
      </c>
      <c r="O160" s="25">
        <f>VLOOKUP(A160,dataset_2!B:G,6,0)</f>
        <v>39</v>
      </c>
      <c r="P160" s="25">
        <f>VLOOKUP(A160,dataset_2!B:H,7,0)</f>
        <v>39</v>
      </c>
      <c r="Q160" s="27">
        <f>INDEX(dataset_2!G:G,MATCH(dataset_2!B160,dataset_1!A:A,0))</f>
        <v>39</v>
      </c>
    </row>
    <row r="161" spans="1:17" x14ac:dyDescent="0.25">
      <c r="A161" s="1">
        <v>160</v>
      </c>
      <c r="B161" s="2">
        <v>40550</v>
      </c>
      <c r="C161" s="1">
        <v>1</v>
      </c>
      <c r="D161" s="1">
        <v>0</v>
      </c>
      <c r="E161" s="1">
        <v>1</v>
      </c>
      <c r="F161" s="1">
        <v>22</v>
      </c>
      <c r="G161" s="1" t="b">
        <v>0</v>
      </c>
      <c r="H161" s="1">
        <v>5</v>
      </c>
      <c r="I161" s="1">
        <v>2</v>
      </c>
      <c r="J161" s="1">
        <v>0.18</v>
      </c>
      <c r="K161" s="25">
        <f>VLOOKUP(A161,dataset_2!B:C,2,0)</f>
        <v>0.19700000000000001</v>
      </c>
      <c r="L161" s="25">
        <f>VLOOKUP(A161,dataset_2!B:D,3,0)</f>
        <v>0.43</v>
      </c>
      <c r="M161" s="25">
        <f>VLOOKUP(A161,dataset_2!B:E,4,0)</f>
        <v>0.16420000000000001</v>
      </c>
      <c r="N161" s="25">
        <f>VLOOKUP(A161,dataset_2!B:F,5,0)</f>
        <v>2</v>
      </c>
      <c r="O161" s="25">
        <f>VLOOKUP(A161,dataset_2!B:G,6,0)</f>
        <v>34</v>
      </c>
      <c r="P161" s="25">
        <f>VLOOKUP(A161,dataset_2!B:H,7,0)</f>
        <v>36</v>
      </c>
      <c r="Q161" s="27">
        <f>INDEX(dataset_2!G:G,MATCH(dataset_2!B161,dataset_1!A:A,0))</f>
        <v>34</v>
      </c>
    </row>
    <row r="162" spans="1:17" x14ac:dyDescent="0.25">
      <c r="A162" s="1">
        <v>161</v>
      </c>
      <c r="B162" s="2">
        <v>40550</v>
      </c>
      <c r="C162" s="1">
        <v>1</v>
      </c>
      <c r="D162" s="1">
        <v>0</v>
      </c>
      <c r="E162" s="1">
        <v>1</v>
      </c>
      <c r="F162" s="1">
        <v>23</v>
      </c>
      <c r="G162" s="1" t="b">
        <v>0</v>
      </c>
      <c r="H162" s="1">
        <v>5</v>
      </c>
      <c r="I162" s="1">
        <v>2</v>
      </c>
      <c r="J162" s="1">
        <v>0.18</v>
      </c>
      <c r="K162" s="25">
        <f>VLOOKUP(A162,dataset_2!B:C,2,0)</f>
        <v>0.19700000000000001</v>
      </c>
      <c r="L162" s="25">
        <f>VLOOKUP(A162,dataset_2!B:D,3,0)</f>
        <v>0.51</v>
      </c>
      <c r="M162" s="25">
        <f>VLOOKUP(A162,dataset_2!B:E,4,0)</f>
        <v>0.16420000000000001</v>
      </c>
      <c r="N162" s="25">
        <f>VLOOKUP(A162,dataset_2!B:F,5,0)</f>
        <v>1</v>
      </c>
      <c r="O162" s="25">
        <f>VLOOKUP(A162,dataset_2!B:G,6,0)</f>
        <v>14</v>
      </c>
      <c r="P162" s="25">
        <f>VLOOKUP(A162,dataset_2!B:H,7,0)</f>
        <v>15</v>
      </c>
      <c r="Q162" s="27">
        <f>INDEX(dataset_2!G:G,MATCH(dataset_2!B162,dataset_1!A:A,0))</f>
        <v>14</v>
      </c>
    </row>
    <row r="163" spans="1:17" x14ac:dyDescent="0.25">
      <c r="A163" s="1">
        <v>162</v>
      </c>
      <c r="B163" s="2">
        <v>40551</v>
      </c>
      <c r="C163" s="1">
        <v>1</v>
      </c>
      <c r="D163" s="1">
        <v>0</v>
      </c>
      <c r="E163" s="1">
        <v>1</v>
      </c>
      <c r="F163" s="1">
        <v>0</v>
      </c>
      <c r="G163" s="1" t="b">
        <v>0</v>
      </c>
      <c r="H163" s="1">
        <v>6</v>
      </c>
      <c r="I163" s="1">
        <v>2</v>
      </c>
      <c r="J163" s="1">
        <v>0.18</v>
      </c>
      <c r="K163" s="25">
        <f>VLOOKUP(A163,dataset_2!B:C,2,0)</f>
        <v>0.19700000000000001</v>
      </c>
      <c r="L163" s="25">
        <f>VLOOKUP(A163,dataset_2!B:D,3,0)</f>
        <v>0.51</v>
      </c>
      <c r="M163" s="25">
        <f>VLOOKUP(A163,dataset_2!B:E,4,0)</f>
        <v>0.16420000000000001</v>
      </c>
      <c r="N163" s="25">
        <f>VLOOKUP(A163,dataset_2!B:F,5,0)</f>
        <v>1</v>
      </c>
      <c r="O163" s="25">
        <f>VLOOKUP(A163,dataset_2!B:G,6,0)</f>
        <v>24</v>
      </c>
      <c r="P163" s="25">
        <f>VLOOKUP(A163,dataset_2!B:H,7,0)</f>
        <v>25</v>
      </c>
      <c r="Q163" s="27">
        <f>INDEX(dataset_2!G:G,MATCH(dataset_2!B163,dataset_1!A:A,0))</f>
        <v>24</v>
      </c>
    </row>
    <row r="164" spans="1:17" x14ac:dyDescent="0.25">
      <c r="A164" s="1">
        <v>163</v>
      </c>
      <c r="B164" s="2">
        <v>40551</v>
      </c>
      <c r="C164" s="1">
        <v>1</v>
      </c>
      <c r="D164" s="1">
        <v>0</v>
      </c>
      <c r="E164" s="1">
        <v>1</v>
      </c>
      <c r="F164" s="1">
        <v>1</v>
      </c>
      <c r="G164" s="1" t="b">
        <v>0</v>
      </c>
      <c r="H164" s="1">
        <v>6</v>
      </c>
      <c r="I164" s="1">
        <v>2</v>
      </c>
      <c r="J164" s="1">
        <v>0.18</v>
      </c>
      <c r="K164" s="25">
        <f>VLOOKUP(A164,dataset_2!B:C,2,0)</f>
        <v>0.21210000000000001</v>
      </c>
      <c r="L164" s="25">
        <f>VLOOKUP(A164,dataset_2!B:D,3,0)</f>
        <v>0.55000000000000004</v>
      </c>
      <c r="M164" s="25">
        <f>VLOOKUP(A164,dataset_2!B:E,4,0)</f>
        <v>8.9599999999999999E-2</v>
      </c>
      <c r="N164" s="25">
        <f>VLOOKUP(A164,dataset_2!B:F,5,0)</f>
        <v>1</v>
      </c>
      <c r="O164" s="25">
        <f>VLOOKUP(A164,dataset_2!B:G,6,0)</f>
        <v>15</v>
      </c>
      <c r="P164" s="25">
        <f>VLOOKUP(A164,dataset_2!B:H,7,0)</f>
        <v>16</v>
      </c>
      <c r="Q164" s="27">
        <f>INDEX(dataset_2!G:G,MATCH(dataset_2!B164,dataset_1!A:A,0))</f>
        <v>15</v>
      </c>
    </row>
    <row r="165" spans="1:17" x14ac:dyDescent="0.25">
      <c r="A165" s="1">
        <v>164</v>
      </c>
      <c r="B165" s="2">
        <v>40551</v>
      </c>
      <c r="C165" s="1">
        <v>1</v>
      </c>
      <c r="D165" s="1">
        <v>0</v>
      </c>
      <c r="E165" s="1">
        <v>1</v>
      </c>
      <c r="F165" s="1">
        <v>2</v>
      </c>
      <c r="G165" s="1" t="b">
        <v>0</v>
      </c>
      <c r="H165" s="1">
        <v>6</v>
      </c>
      <c r="I165" s="1">
        <v>2</v>
      </c>
      <c r="J165" s="1">
        <v>0.18</v>
      </c>
      <c r="K165" s="25">
        <f>VLOOKUP(A165,dataset_2!B:C,2,0)</f>
        <v>0.2424</v>
      </c>
      <c r="L165" s="25">
        <f>VLOOKUP(A165,dataset_2!B:D,3,0)</f>
        <v>0.55000000000000004</v>
      </c>
      <c r="M165" s="25">
        <f>VLOOKUP(A165,dataset_2!B:E,4,0)</f>
        <v>0</v>
      </c>
      <c r="N165" s="25">
        <f>VLOOKUP(A165,dataset_2!B:F,5,0)</f>
        <v>3</v>
      </c>
      <c r="O165" s="25">
        <f>VLOOKUP(A165,dataset_2!B:G,6,0)</f>
        <v>13</v>
      </c>
      <c r="P165" s="25">
        <f>VLOOKUP(A165,dataset_2!B:H,7,0)</f>
        <v>16</v>
      </c>
      <c r="Q165" s="27">
        <f>INDEX(dataset_2!G:G,MATCH(dataset_2!B165,dataset_1!A:A,0))</f>
        <v>13</v>
      </c>
    </row>
    <row r="166" spans="1:17" x14ac:dyDescent="0.25">
      <c r="A166" s="1">
        <v>165</v>
      </c>
      <c r="B166" s="2">
        <v>40551</v>
      </c>
      <c r="C166" s="1">
        <v>1</v>
      </c>
      <c r="D166" s="1">
        <v>0</v>
      </c>
      <c r="E166" s="1">
        <v>1</v>
      </c>
      <c r="F166" s="1">
        <v>3</v>
      </c>
      <c r="G166" s="1" t="b">
        <v>0</v>
      </c>
      <c r="H166" s="1">
        <v>6</v>
      </c>
      <c r="I166" s="1">
        <v>3</v>
      </c>
      <c r="J166" s="1">
        <v>0.18</v>
      </c>
      <c r="K166" s="25">
        <f>VLOOKUP(A166,dataset_2!B:C,2,0)</f>
        <v>0.19700000000000001</v>
      </c>
      <c r="L166" s="25">
        <f>VLOOKUP(A166,dataset_2!B:D,3,0)</f>
        <v>0.55000000000000004</v>
      </c>
      <c r="M166" s="25">
        <f>VLOOKUP(A166,dataset_2!B:E,4,0)</f>
        <v>0.16420000000000001</v>
      </c>
      <c r="N166" s="25">
        <f>VLOOKUP(A166,dataset_2!B:F,5,0)</f>
        <v>0</v>
      </c>
      <c r="O166" s="25">
        <f>VLOOKUP(A166,dataset_2!B:G,6,0)</f>
        <v>7</v>
      </c>
      <c r="P166" s="25">
        <f>VLOOKUP(A166,dataset_2!B:H,7,0)</f>
        <v>7</v>
      </c>
      <c r="Q166" s="27">
        <f>INDEX(dataset_2!G:G,MATCH(dataset_2!B166,dataset_1!A:A,0))</f>
        <v>7</v>
      </c>
    </row>
    <row r="167" spans="1:17" x14ac:dyDescent="0.25">
      <c r="A167" s="1">
        <v>166</v>
      </c>
      <c r="B167" s="2">
        <v>40551</v>
      </c>
      <c r="C167" s="1">
        <v>1</v>
      </c>
      <c r="D167" s="1">
        <v>0</v>
      </c>
      <c r="E167" s="1">
        <v>1</v>
      </c>
      <c r="F167" s="1">
        <v>4</v>
      </c>
      <c r="G167" s="1" t="b">
        <v>0</v>
      </c>
      <c r="H167" s="1">
        <v>6</v>
      </c>
      <c r="I167" s="1">
        <v>3</v>
      </c>
      <c r="J167" s="1">
        <v>0.18</v>
      </c>
      <c r="K167" s="25">
        <f>VLOOKUP(A167,dataset_2!B:C,2,0)</f>
        <v>0.19700000000000001</v>
      </c>
      <c r="L167" s="25">
        <f>VLOOKUP(A167,dataset_2!B:D,3,0)</f>
        <v>0.55000000000000004</v>
      </c>
      <c r="M167" s="25">
        <f>VLOOKUP(A167,dataset_2!B:E,4,0)</f>
        <v>0.16420000000000001</v>
      </c>
      <c r="N167" s="25">
        <f>VLOOKUP(A167,dataset_2!B:F,5,0)</f>
        <v>0</v>
      </c>
      <c r="O167" s="25">
        <f>VLOOKUP(A167,dataset_2!B:G,6,0)</f>
        <v>1</v>
      </c>
      <c r="P167" s="25">
        <f>VLOOKUP(A167,dataset_2!B:H,7,0)</f>
        <v>1</v>
      </c>
      <c r="Q167" s="27">
        <f>INDEX(dataset_2!G:G,MATCH(dataset_2!B167,dataset_1!A:A,0))</f>
        <v>1</v>
      </c>
    </row>
    <row r="168" spans="1:17" x14ac:dyDescent="0.25">
      <c r="A168" s="1">
        <v>167</v>
      </c>
      <c r="B168" s="2">
        <v>40551</v>
      </c>
      <c r="C168" s="1">
        <v>1</v>
      </c>
      <c r="D168" s="1">
        <v>0</v>
      </c>
      <c r="E168" s="1">
        <v>1</v>
      </c>
      <c r="F168" s="1">
        <v>5</v>
      </c>
      <c r="G168" s="1" t="b">
        <v>0</v>
      </c>
      <c r="H168" s="1">
        <v>6</v>
      </c>
      <c r="I168" s="1">
        <v>2</v>
      </c>
      <c r="J168" s="1">
        <v>0.16</v>
      </c>
      <c r="K168" s="25">
        <f>VLOOKUP(A168,dataset_2!B:C,2,0)</f>
        <v>0.16669999999999999</v>
      </c>
      <c r="L168" s="25">
        <f>VLOOKUP(A168,dataset_2!B:D,3,0)</f>
        <v>0.74</v>
      </c>
      <c r="M168" s="25">
        <f>VLOOKUP(A168,dataset_2!B:E,4,0)</f>
        <v>0.16420000000000001</v>
      </c>
      <c r="N168" s="25">
        <f>VLOOKUP(A168,dataset_2!B:F,5,0)</f>
        <v>0</v>
      </c>
      <c r="O168" s="25">
        <f>VLOOKUP(A168,dataset_2!B:G,6,0)</f>
        <v>5</v>
      </c>
      <c r="P168" s="25">
        <f>VLOOKUP(A168,dataset_2!B:H,7,0)</f>
        <v>5</v>
      </c>
      <c r="Q168" s="27">
        <f>INDEX(dataset_2!G:G,MATCH(dataset_2!B168,dataset_1!A:A,0))</f>
        <v>5</v>
      </c>
    </row>
    <row r="169" spans="1:17" x14ac:dyDescent="0.25">
      <c r="A169" s="1">
        <v>168</v>
      </c>
      <c r="B169" s="2">
        <v>40551</v>
      </c>
      <c r="C169" s="1">
        <v>1</v>
      </c>
      <c r="D169" s="1">
        <v>0</v>
      </c>
      <c r="E169" s="1">
        <v>1</v>
      </c>
      <c r="F169" s="1">
        <v>6</v>
      </c>
      <c r="G169" s="1" t="b">
        <v>0</v>
      </c>
      <c r="H169" s="1">
        <v>6</v>
      </c>
      <c r="I169" s="1">
        <v>2</v>
      </c>
      <c r="J169" s="1">
        <v>0.16</v>
      </c>
      <c r="K169" s="25">
        <f>VLOOKUP(A169,dataset_2!B:C,2,0)</f>
        <v>0.16669999999999999</v>
      </c>
      <c r="L169" s="25">
        <f>VLOOKUP(A169,dataset_2!B:D,3,0)</f>
        <v>0.74</v>
      </c>
      <c r="M169" s="25">
        <f>VLOOKUP(A169,dataset_2!B:E,4,0)</f>
        <v>0.16420000000000001</v>
      </c>
      <c r="N169" s="25">
        <f>VLOOKUP(A169,dataset_2!B:F,5,0)</f>
        <v>0</v>
      </c>
      <c r="O169" s="25">
        <f>VLOOKUP(A169,dataset_2!B:G,6,0)</f>
        <v>2</v>
      </c>
      <c r="P169" s="25">
        <f>VLOOKUP(A169,dataset_2!B:H,7,0)</f>
        <v>2</v>
      </c>
      <c r="Q169" s="27">
        <f>INDEX(dataset_2!G:G,MATCH(dataset_2!B169,dataset_1!A:A,0))</f>
        <v>2</v>
      </c>
    </row>
    <row r="170" spans="1:17" x14ac:dyDescent="0.25">
      <c r="A170" s="1">
        <v>169</v>
      </c>
      <c r="B170" s="2">
        <v>40551</v>
      </c>
      <c r="C170" s="1">
        <v>1</v>
      </c>
      <c r="D170" s="1">
        <v>0</v>
      </c>
      <c r="E170" s="1">
        <v>1</v>
      </c>
      <c r="F170" s="1">
        <v>7</v>
      </c>
      <c r="G170" s="1" t="b">
        <v>0</v>
      </c>
      <c r="H170" s="1">
        <v>6</v>
      </c>
      <c r="I170" s="1">
        <v>2</v>
      </c>
      <c r="J170" s="1">
        <v>0.16</v>
      </c>
      <c r="K170" s="25">
        <f>VLOOKUP(A170,dataset_2!B:C,2,0)</f>
        <v>0.18179999999999999</v>
      </c>
      <c r="L170" s="25">
        <f>VLOOKUP(A170,dataset_2!B:D,3,0)</f>
        <v>0.74</v>
      </c>
      <c r="M170" s="25">
        <f>VLOOKUP(A170,dataset_2!B:E,4,0)</f>
        <v>0.1045</v>
      </c>
      <c r="N170" s="25">
        <f>VLOOKUP(A170,dataset_2!B:F,5,0)</f>
        <v>1</v>
      </c>
      <c r="O170" s="25">
        <f>VLOOKUP(A170,dataset_2!B:G,6,0)</f>
        <v>8</v>
      </c>
      <c r="P170" s="25">
        <f>VLOOKUP(A170,dataset_2!B:H,7,0)</f>
        <v>9</v>
      </c>
      <c r="Q170" s="27">
        <f>INDEX(dataset_2!G:G,MATCH(dataset_2!B170,dataset_1!A:A,0))</f>
        <v>8</v>
      </c>
    </row>
    <row r="171" spans="1:17" x14ac:dyDescent="0.25">
      <c r="A171" s="1">
        <v>170</v>
      </c>
      <c r="B171" s="2">
        <v>40551</v>
      </c>
      <c r="C171" s="1">
        <v>1</v>
      </c>
      <c r="D171" s="1">
        <v>0</v>
      </c>
      <c r="E171" s="1">
        <v>1</v>
      </c>
      <c r="F171" s="1">
        <v>8</v>
      </c>
      <c r="G171" s="1" t="b">
        <v>0</v>
      </c>
      <c r="H171" s="1">
        <v>6</v>
      </c>
      <c r="I171" s="1">
        <v>3</v>
      </c>
      <c r="J171" s="1">
        <v>0.16</v>
      </c>
      <c r="K171" s="25">
        <f>VLOOKUP(A171,dataset_2!B:C,2,0)</f>
        <v>0.18179999999999999</v>
      </c>
      <c r="L171" s="25">
        <f>VLOOKUP(A171,dataset_2!B:D,3,0)</f>
        <v>0.93</v>
      </c>
      <c r="M171" s="25">
        <f>VLOOKUP(A171,dataset_2!B:E,4,0)</f>
        <v>0.1045</v>
      </c>
      <c r="N171" s="25">
        <f>VLOOKUP(A171,dataset_2!B:F,5,0)</f>
        <v>0</v>
      </c>
      <c r="O171" s="25">
        <f>VLOOKUP(A171,dataset_2!B:G,6,0)</f>
        <v>15</v>
      </c>
      <c r="P171" s="25">
        <f>VLOOKUP(A171,dataset_2!B:H,7,0)</f>
        <v>15</v>
      </c>
      <c r="Q171" s="27">
        <f>INDEX(dataset_2!G:G,MATCH(dataset_2!B171,dataset_1!A:A,0))</f>
        <v>15</v>
      </c>
    </row>
    <row r="172" spans="1:17" x14ac:dyDescent="0.25">
      <c r="A172" s="1">
        <v>171</v>
      </c>
      <c r="B172" s="2">
        <v>40551</v>
      </c>
      <c r="C172" s="1">
        <v>1</v>
      </c>
      <c r="D172" s="1">
        <v>0</v>
      </c>
      <c r="E172" s="1">
        <v>1</v>
      </c>
      <c r="F172" s="1">
        <v>9</v>
      </c>
      <c r="G172" s="1" t="b">
        <v>0</v>
      </c>
      <c r="H172" s="1">
        <v>6</v>
      </c>
      <c r="I172" s="1">
        <v>3</v>
      </c>
      <c r="J172" s="1">
        <v>0.16</v>
      </c>
      <c r="K172" s="25">
        <f>VLOOKUP(A172,dataset_2!B:C,2,0)</f>
        <v>0.18179999999999999</v>
      </c>
      <c r="L172" s="25">
        <f>VLOOKUP(A172,dataset_2!B:D,3,0)</f>
        <v>0.93</v>
      </c>
      <c r="M172" s="25">
        <f>VLOOKUP(A172,dataset_2!B:E,4,0)</f>
        <v>0.1045</v>
      </c>
      <c r="N172" s="25">
        <f>VLOOKUP(A172,dataset_2!B:F,5,0)</f>
        <v>0</v>
      </c>
      <c r="O172" s="25">
        <f>VLOOKUP(A172,dataset_2!B:G,6,0)</f>
        <v>20</v>
      </c>
      <c r="P172" s="25">
        <f>VLOOKUP(A172,dataset_2!B:H,7,0)</f>
        <v>20</v>
      </c>
      <c r="Q172" s="27">
        <f>INDEX(dataset_2!G:G,MATCH(dataset_2!B172,dataset_1!A:A,0))</f>
        <v>20</v>
      </c>
    </row>
    <row r="173" spans="1:17" x14ac:dyDescent="0.25">
      <c r="A173" s="1">
        <v>172</v>
      </c>
      <c r="B173" s="2">
        <v>40551</v>
      </c>
      <c r="C173" s="1">
        <v>1</v>
      </c>
      <c r="D173" s="1">
        <v>0</v>
      </c>
      <c r="E173" s="1">
        <v>1</v>
      </c>
      <c r="F173" s="1">
        <v>10</v>
      </c>
      <c r="G173" s="1" t="b">
        <v>0</v>
      </c>
      <c r="H173" s="1">
        <v>6</v>
      </c>
      <c r="I173" s="1">
        <v>2</v>
      </c>
      <c r="J173" s="1">
        <v>0.18</v>
      </c>
      <c r="K173" s="25">
        <f>VLOOKUP(A173,dataset_2!B:C,2,0)</f>
        <v>0.19700000000000001</v>
      </c>
      <c r="L173" s="25">
        <f>VLOOKUP(A173,dataset_2!B:D,3,0)</f>
        <v>0.8</v>
      </c>
      <c r="M173" s="25">
        <f>VLOOKUP(A173,dataset_2!B:E,4,0)</f>
        <v>0.16420000000000001</v>
      </c>
      <c r="N173" s="25">
        <f>VLOOKUP(A173,dataset_2!B:F,5,0)</f>
        <v>5</v>
      </c>
      <c r="O173" s="25">
        <f>VLOOKUP(A173,dataset_2!B:G,6,0)</f>
        <v>56</v>
      </c>
      <c r="P173" s="25">
        <f>VLOOKUP(A173,dataset_2!B:H,7,0)</f>
        <v>61</v>
      </c>
      <c r="Q173" s="27">
        <f>INDEX(dataset_2!G:G,MATCH(dataset_2!B173,dataset_1!A:A,0))</f>
        <v>56</v>
      </c>
    </row>
    <row r="174" spans="1:17" x14ac:dyDescent="0.25">
      <c r="A174" s="1">
        <v>173</v>
      </c>
      <c r="B174" s="2">
        <v>40551</v>
      </c>
      <c r="C174" s="1">
        <v>1</v>
      </c>
      <c r="D174" s="1">
        <v>0</v>
      </c>
      <c r="E174" s="1">
        <v>1</v>
      </c>
      <c r="F174" s="1">
        <v>11</v>
      </c>
      <c r="G174" s="1" t="b">
        <v>0</v>
      </c>
      <c r="H174" s="1">
        <v>6</v>
      </c>
      <c r="I174" s="1">
        <v>2</v>
      </c>
      <c r="J174" s="1">
        <v>0.2</v>
      </c>
      <c r="K174" s="25">
        <f>VLOOKUP(A174,dataset_2!B:C,2,0)</f>
        <v>0.18179999999999999</v>
      </c>
      <c r="L174" s="25">
        <f>VLOOKUP(A174,dataset_2!B:D,3,0)</f>
        <v>0.69</v>
      </c>
      <c r="M174" s="25">
        <f>VLOOKUP(A174,dataset_2!B:E,4,0)</f>
        <v>0.3881</v>
      </c>
      <c r="N174" s="25">
        <f>VLOOKUP(A174,dataset_2!B:F,5,0)</f>
        <v>2</v>
      </c>
      <c r="O174" s="25">
        <f>VLOOKUP(A174,dataset_2!B:G,6,0)</f>
        <v>60</v>
      </c>
      <c r="P174" s="25">
        <f>VLOOKUP(A174,dataset_2!B:H,7,0)</f>
        <v>62</v>
      </c>
      <c r="Q174" s="27">
        <f>INDEX(dataset_2!G:G,MATCH(dataset_2!B174,dataset_1!A:A,0))</f>
        <v>60</v>
      </c>
    </row>
    <row r="175" spans="1:17" x14ac:dyDescent="0.25">
      <c r="A175" s="1">
        <v>174</v>
      </c>
      <c r="B175" s="2">
        <v>40551</v>
      </c>
      <c r="C175" s="1">
        <v>1</v>
      </c>
      <c r="D175" s="1">
        <v>0</v>
      </c>
      <c r="E175" s="1">
        <v>1</v>
      </c>
      <c r="F175" s="1">
        <v>12</v>
      </c>
      <c r="G175" s="1" t="b">
        <v>0</v>
      </c>
      <c r="H175" s="1">
        <v>6</v>
      </c>
      <c r="I175" s="1">
        <v>2</v>
      </c>
      <c r="J175" s="1">
        <v>0.2</v>
      </c>
      <c r="K175" s="25">
        <f>VLOOKUP(A175,dataset_2!B:C,2,0)</f>
        <v>0.18179999999999999</v>
      </c>
      <c r="L175" s="25">
        <f>VLOOKUP(A175,dataset_2!B:D,3,0)</f>
        <v>0.59</v>
      </c>
      <c r="M175" s="25">
        <f>VLOOKUP(A175,dataset_2!B:E,4,0)</f>
        <v>0.35820000000000002</v>
      </c>
      <c r="N175" s="25">
        <f>VLOOKUP(A175,dataset_2!B:F,5,0)</f>
        <v>8</v>
      </c>
      <c r="O175" s="25">
        <f>VLOOKUP(A175,dataset_2!B:G,6,0)</f>
        <v>90</v>
      </c>
      <c r="P175" s="25">
        <f>VLOOKUP(A175,dataset_2!B:H,7,0)</f>
        <v>98</v>
      </c>
      <c r="Q175" s="27">
        <f>INDEX(dataset_2!G:G,MATCH(dataset_2!B175,dataset_1!A:A,0))</f>
        <v>90</v>
      </c>
    </row>
    <row r="176" spans="1:17" x14ac:dyDescent="0.25">
      <c r="A176" s="1">
        <v>175</v>
      </c>
      <c r="B176" s="2">
        <v>40551</v>
      </c>
      <c r="C176" s="1">
        <v>1</v>
      </c>
      <c r="D176" s="1">
        <v>0</v>
      </c>
      <c r="E176" s="1">
        <v>1</v>
      </c>
      <c r="F176" s="1">
        <v>13</v>
      </c>
      <c r="G176" s="1" t="b">
        <v>0</v>
      </c>
      <c r="H176" s="1">
        <v>6</v>
      </c>
      <c r="I176" s="1">
        <v>1</v>
      </c>
      <c r="J176" s="1">
        <v>0.2</v>
      </c>
      <c r="K176" s="25">
        <f>VLOOKUP(A176,dataset_2!B:C,2,0)</f>
        <v>0.18179999999999999</v>
      </c>
      <c r="L176" s="25">
        <f>VLOOKUP(A176,dataset_2!B:D,3,0)</f>
        <v>0.44</v>
      </c>
      <c r="M176" s="25">
        <f>VLOOKUP(A176,dataset_2!B:E,4,0)</f>
        <v>0.32840000000000003</v>
      </c>
      <c r="N176" s="25">
        <f>VLOOKUP(A176,dataset_2!B:F,5,0)</f>
        <v>7</v>
      </c>
      <c r="O176" s="25">
        <f>VLOOKUP(A176,dataset_2!B:G,6,0)</f>
        <v>95</v>
      </c>
      <c r="P176" s="25">
        <f>VLOOKUP(A176,dataset_2!B:H,7,0)</f>
        <v>102</v>
      </c>
      <c r="Q176" s="27">
        <f>INDEX(dataset_2!G:G,MATCH(dataset_2!B176,dataset_1!A:A,0))</f>
        <v>95</v>
      </c>
    </row>
    <row r="177" spans="1:17" x14ac:dyDescent="0.25">
      <c r="A177" s="1">
        <v>176</v>
      </c>
      <c r="B177" s="2">
        <v>40551</v>
      </c>
      <c r="C177" s="1">
        <v>1</v>
      </c>
      <c r="D177" s="1">
        <v>0</v>
      </c>
      <c r="E177" s="1">
        <v>1</v>
      </c>
      <c r="F177" s="1">
        <v>14</v>
      </c>
      <c r="G177" s="1" t="b">
        <v>0</v>
      </c>
      <c r="H177" s="1">
        <v>6</v>
      </c>
      <c r="I177" s="1">
        <v>1</v>
      </c>
      <c r="J177" s="1">
        <v>0.2</v>
      </c>
      <c r="K177" s="25">
        <f>VLOOKUP(A177,dataset_2!B:C,2,0)</f>
        <v>0.16669999999999999</v>
      </c>
      <c r="L177" s="25">
        <f>VLOOKUP(A177,dataset_2!B:D,3,0)</f>
        <v>0.32</v>
      </c>
      <c r="M177" s="25">
        <f>VLOOKUP(A177,dataset_2!B:E,4,0)</f>
        <v>0.49249999999999999</v>
      </c>
      <c r="N177" s="25">
        <f>VLOOKUP(A177,dataset_2!B:F,5,0)</f>
        <v>12</v>
      </c>
      <c r="O177" s="25">
        <f>VLOOKUP(A177,dataset_2!B:G,6,0)</f>
        <v>83</v>
      </c>
      <c r="P177" s="25">
        <f>VLOOKUP(A177,dataset_2!B:H,7,0)</f>
        <v>95</v>
      </c>
      <c r="Q177" s="27">
        <f>INDEX(dataset_2!G:G,MATCH(dataset_2!B177,dataset_1!A:A,0))</f>
        <v>83</v>
      </c>
    </row>
    <row r="178" spans="1:17" x14ac:dyDescent="0.25">
      <c r="A178" s="1">
        <v>177</v>
      </c>
      <c r="B178" s="2">
        <v>40551</v>
      </c>
      <c r="C178" s="1">
        <v>1</v>
      </c>
      <c r="D178" s="1">
        <v>0</v>
      </c>
      <c r="E178" s="1">
        <v>1</v>
      </c>
      <c r="F178" s="1">
        <v>15</v>
      </c>
      <c r="G178" s="1" t="b">
        <v>0</v>
      </c>
      <c r="H178" s="1">
        <v>6</v>
      </c>
      <c r="I178" s="1">
        <v>1</v>
      </c>
      <c r="J178" s="1">
        <v>0.2</v>
      </c>
      <c r="K178" s="25">
        <f>VLOOKUP(A178,dataset_2!B:C,2,0)</f>
        <v>0.16669999999999999</v>
      </c>
      <c r="L178" s="25">
        <f>VLOOKUP(A178,dataset_2!B:D,3,0)</f>
        <v>0.32</v>
      </c>
      <c r="M178" s="25">
        <f>VLOOKUP(A178,dataset_2!B:E,4,0)</f>
        <v>0.44779999999999998</v>
      </c>
      <c r="N178" s="25">
        <f>VLOOKUP(A178,dataset_2!B:F,5,0)</f>
        <v>5</v>
      </c>
      <c r="O178" s="25">
        <f>VLOOKUP(A178,dataset_2!B:G,6,0)</f>
        <v>69</v>
      </c>
      <c r="P178" s="25">
        <f>VLOOKUP(A178,dataset_2!B:H,7,0)</f>
        <v>74</v>
      </c>
      <c r="Q178" s="27">
        <f>INDEX(dataset_2!G:G,MATCH(dataset_2!B178,dataset_1!A:A,0))</f>
        <v>69</v>
      </c>
    </row>
    <row r="179" spans="1:17" x14ac:dyDescent="0.25">
      <c r="A179" s="1">
        <v>178</v>
      </c>
      <c r="B179" s="2">
        <v>40551</v>
      </c>
      <c r="C179" s="1">
        <v>1</v>
      </c>
      <c r="D179" s="1">
        <v>0</v>
      </c>
      <c r="E179" s="1">
        <v>1</v>
      </c>
      <c r="F179" s="1">
        <v>16</v>
      </c>
      <c r="G179" s="1" t="b">
        <v>0</v>
      </c>
      <c r="H179" s="1">
        <v>6</v>
      </c>
      <c r="I179" s="1">
        <v>1</v>
      </c>
      <c r="J179" s="1">
        <v>0.18</v>
      </c>
      <c r="K179" s="25">
        <f>VLOOKUP(A179,dataset_2!B:C,2,0)</f>
        <v>0.13639999999999999</v>
      </c>
      <c r="L179" s="25">
        <f>VLOOKUP(A179,dataset_2!B:D,3,0)</f>
        <v>0.28999999999999998</v>
      </c>
      <c r="M179" s="25">
        <f>VLOOKUP(A179,dataset_2!B:E,4,0)</f>
        <v>0.44779999999999998</v>
      </c>
      <c r="N179" s="25">
        <f>VLOOKUP(A179,dataset_2!B:F,5,0)</f>
        <v>8</v>
      </c>
      <c r="O179" s="25">
        <f>VLOOKUP(A179,dataset_2!B:G,6,0)</f>
        <v>68</v>
      </c>
      <c r="P179" s="25">
        <f>VLOOKUP(A179,dataset_2!B:H,7,0)</f>
        <v>76</v>
      </c>
      <c r="Q179" s="27">
        <f>INDEX(dataset_2!G:G,MATCH(dataset_2!B179,dataset_1!A:A,0))</f>
        <v>68</v>
      </c>
    </row>
    <row r="180" spans="1:17" x14ac:dyDescent="0.25">
      <c r="A180" s="1">
        <v>179</v>
      </c>
      <c r="B180" s="2">
        <v>40551</v>
      </c>
      <c r="C180" s="1">
        <v>1</v>
      </c>
      <c r="D180" s="1">
        <v>0</v>
      </c>
      <c r="E180" s="1">
        <v>1</v>
      </c>
      <c r="F180" s="1">
        <v>17</v>
      </c>
      <c r="G180" s="1" t="b">
        <v>0</v>
      </c>
      <c r="H180" s="1">
        <v>6</v>
      </c>
      <c r="I180" s="1">
        <v>1</v>
      </c>
      <c r="J180" s="1">
        <v>0.16</v>
      </c>
      <c r="K180" s="25">
        <f>VLOOKUP(A180,dataset_2!B:C,2,0)</f>
        <v>0.1212</v>
      </c>
      <c r="L180" s="25">
        <f>VLOOKUP(A180,dataset_2!B:D,3,0)</f>
        <v>0.37</v>
      </c>
      <c r="M180" s="25">
        <f>VLOOKUP(A180,dataset_2!B:E,4,0)</f>
        <v>0.55220000000000002</v>
      </c>
      <c r="N180" s="25">
        <f>VLOOKUP(A180,dataset_2!B:F,5,0)</f>
        <v>5</v>
      </c>
      <c r="O180" s="25">
        <f>VLOOKUP(A180,dataset_2!B:G,6,0)</f>
        <v>64</v>
      </c>
      <c r="P180" s="25">
        <f>VLOOKUP(A180,dataset_2!B:H,7,0)</f>
        <v>69</v>
      </c>
      <c r="Q180" s="27">
        <f>INDEX(dataset_2!G:G,MATCH(dataset_2!B180,dataset_1!A:A,0))</f>
        <v>64</v>
      </c>
    </row>
    <row r="181" spans="1:17" x14ac:dyDescent="0.25">
      <c r="A181" s="1">
        <v>180</v>
      </c>
      <c r="B181" s="2">
        <v>40551</v>
      </c>
      <c r="C181" s="1">
        <v>1</v>
      </c>
      <c r="D181" s="1">
        <v>0</v>
      </c>
      <c r="E181" s="1">
        <v>1</v>
      </c>
      <c r="F181" s="1">
        <v>18</v>
      </c>
      <c r="G181" s="1" t="b">
        <v>0</v>
      </c>
      <c r="H181" s="1">
        <v>6</v>
      </c>
      <c r="I181" s="1">
        <v>1</v>
      </c>
      <c r="J181" s="1">
        <v>0.14000000000000001</v>
      </c>
      <c r="K181" s="25">
        <f>VLOOKUP(A181,dataset_2!B:C,2,0)</f>
        <v>0.1212</v>
      </c>
      <c r="L181" s="25">
        <f>VLOOKUP(A181,dataset_2!B:D,3,0)</f>
        <v>0.39</v>
      </c>
      <c r="M181" s="25">
        <f>VLOOKUP(A181,dataset_2!B:E,4,0)</f>
        <v>0.29849999999999999</v>
      </c>
      <c r="N181" s="25">
        <f>VLOOKUP(A181,dataset_2!B:F,5,0)</f>
        <v>3</v>
      </c>
      <c r="O181" s="25">
        <f>VLOOKUP(A181,dataset_2!B:G,6,0)</f>
        <v>52</v>
      </c>
      <c r="P181" s="25">
        <f>VLOOKUP(A181,dataset_2!B:H,7,0)</f>
        <v>55</v>
      </c>
      <c r="Q181" s="27">
        <f>INDEX(dataset_2!G:G,MATCH(dataset_2!B181,dataset_1!A:A,0))</f>
        <v>52</v>
      </c>
    </row>
    <row r="182" spans="1:17" x14ac:dyDescent="0.25">
      <c r="A182" s="1">
        <v>181</v>
      </c>
      <c r="B182" s="2">
        <v>40551</v>
      </c>
      <c r="C182" s="1">
        <v>1</v>
      </c>
      <c r="D182" s="1">
        <v>0</v>
      </c>
      <c r="E182" s="1">
        <v>1</v>
      </c>
      <c r="F182" s="1">
        <v>19</v>
      </c>
      <c r="G182" s="1" t="b">
        <v>0</v>
      </c>
      <c r="H182" s="1">
        <v>6</v>
      </c>
      <c r="I182" s="1">
        <v>1</v>
      </c>
      <c r="J182" s="1">
        <v>0.14000000000000001</v>
      </c>
      <c r="K182" s="25">
        <f>VLOOKUP(A182,dataset_2!B:C,2,0)</f>
        <v>0.1212</v>
      </c>
      <c r="L182" s="25">
        <f>VLOOKUP(A182,dataset_2!B:D,3,0)</f>
        <v>0.36</v>
      </c>
      <c r="M182" s="25">
        <f>VLOOKUP(A182,dataset_2!B:E,4,0)</f>
        <v>0.25369999999999998</v>
      </c>
      <c r="N182" s="25">
        <f>VLOOKUP(A182,dataset_2!B:F,5,0)</f>
        <v>4</v>
      </c>
      <c r="O182" s="25">
        <f>VLOOKUP(A182,dataset_2!B:G,6,0)</f>
        <v>26</v>
      </c>
      <c r="P182" s="25">
        <f>VLOOKUP(A182,dataset_2!B:H,7,0)</f>
        <v>30</v>
      </c>
      <c r="Q182" s="27">
        <f>INDEX(dataset_2!G:G,MATCH(dataset_2!B182,dataset_1!A:A,0))</f>
        <v>26</v>
      </c>
    </row>
    <row r="183" spans="1:17" x14ac:dyDescent="0.25">
      <c r="A183" s="1">
        <v>182</v>
      </c>
      <c r="B183" s="2">
        <v>40551</v>
      </c>
      <c r="C183" s="1">
        <v>1</v>
      </c>
      <c r="D183" s="1">
        <v>0</v>
      </c>
      <c r="E183" s="1">
        <v>1</v>
      </c>
      <c r="F183" s="1">
        <v>20</v>
      </c>
      <c r="G183" s="1" t="b">
        <v>0</v>
      </c>
      <c r="H183" s="1">
        <v>6</v>
      </c>
      <c r="I183" s="1">
        <v>1</v>
      </c>
      <c r="J183" s="1">
        <v>0.12</v>
      </c>
      <c r="K183" s="25">
        <f>VLOOKUP(A183,dataset_2!B:C,2,0)</f>
        <v>0.1212</v>
      </c>
      <c r="L183" s="25">
        <f>VLOOKUP(A183,dataset_2!B:D,3,0)</f>
        <v>0.36</v>
      </c>
      <c r="M183" s="25">
        <f>VLOOKUP(A183,dataset_2!B:E,4,0)</f>
        <v>0.25369999999999998</v>
      </c>
      <c r="N183" s="25">
        <f>VLOOKUP(A183,dataset_2!B:F,5,0)</f>
        <v>0</v>
      </c>
      <c r="O183" s="25">
        <f>VLOOKUP(A183,dataset_2!B:G,6,0)</f>
        <v>28</v>
      </c>
      <c r="P183" s="25">
        <f>VLOOKUP(A183,dataset_2!B:H,7,0)</f>
        <v>28</v>
      </c>
      <c r="Q183" s="27">
        <f>INDEX(dataset_2!G:G,MATCH(dataset_2!B183,dataset_1!A:A,0))</f>
        <v>28</v>
      </c>
    </row>
    <row r="184" spans="1:17" x14ac:dyDescent="0.25">
      <c r="A184" s="1">
        <v>183</v>
      </c>
      <c r="B184" s="2">
        <v>40551</v>
      </c>
      <c r="C184" s="1">
        <v>1</v>
      </c>
      <c r="D184" s="1">
        <v>0</v>
      </c>
      <c r="E184" s="1">
        <v>1</v>
      </c>
      <c r="F184" s="1">
        <v>21</v>
      </c>
      <c r="G184" s="1" t="b">
        <v>0</v>
      </c>
      <c r="H184" s="1">
        <v>6</v>
      </c>
      <c r="I184" s="1">
        <v>1</v>
      </c>
      <c r="J184" s="1">
        <v>0.12</v>
      </c>
      <c r="K184" s="25">
        <f>VLOOKUP(A184,dataset_2!B:C,2,0)</f>
        <v>0.1061</v>
      </c>
      <c r="L184" s="25">
        <f>VLOOKUP(A184,dataset_2!B:D,3,0)</f>
        <v>0.39</v>
      </c>
      <c r="M184" s="25">
        <f>VLOOKUP(A184,dataset_2!B:E,4,0)</f>
        <v>0.35820000000000002</v>
      </c>
      <c r="N184" s="25">
        <f>VLOOKUP(A184,dataset_2!B:F,5,0)</f>
        <v>2</v>
      </c>
      <c r="O184" s="25">
        <f>VLOOKUP(A184,dataset_2!B:G,6,0)</f>
        <v>35</v>
      </c>
      <c r="P184" s="25">
        <f>VLOOKUP(A184,dataset_2!B:H,7,0)</f>
        <v>37</v>
      </c>
      <c r="Q184" s="27">
        <f>INDEX(dataset_2!G:G,MATCH(dataset_2!B184,dataset_1!A:A,0))</f>
        <v>35</v>
      </c>
    </row>
    <row r="185" spans="1:17" x14ac:dyDescent="0.25">
      <c r="A185" s="1">
        <v>184</v>
      </c>
      <c r="B185" s="2">
        <v>40551</v>
      </c>
      <c r="C185" s="1">
        <v>1</v>
      </c>
      <c r="D185" s="1">
        <v>0</v>
      </c>
      <c r="E185" s="1">
        <v>1</v>
      </c>
      <c r="F185" s="1">
        <v>22</v>
      </c>
      <c r="G185" s="1" t="b">
        <v>0</v>
      </c>
      <c r="H185" s="1">
        <v>6</v>
      </c>
      <c r="I185" s="1">
        <v>1</v>
      </c>
      <c r="J185" s="1">
        <v>0.12</v>
      </c>
      <c r="K185" s="25">
        <f>VLOOKUP(A185,dataset_2!B:C,2,0)</f>
        <v>0.1061</v>
      </c>
      <c r="L185" s="25">
        <f>VLOOKUP(A185,dataset_2!B:D,3,0)</f>
        <v>0.36</v>
      </c>
      <c r="M185" s="25">
        <f>VLOOKUP(A185,dataset_2!B:E,4,0)</f>
        <v>0.3881</v>
      </c>
      <c r="N185" s="25">
        <f>VLOOKUP(A185,dataset_2!B:F,5,0)</f>
        <v>1</v>
      </c>
      <c r="O185" s="25">
        <f>VLOOKUP(A185,dataset_2!B:G,6,0)</f>
        <v>33</v>
      </c>
      <c r="P185" s="25">
        <f>VLOOKUP(A185,dataset_2!B:H,7,0)</f>
        <v>34</v>
      </c>
      <c r="Q185" s="27">
        <f>INDEX(dataset_2!G:G,MATCH(dataset_2!B185,dataset_1!A:A,0))</f>
        <v>33</v>
      </c>
    </row>
    <row r="186" spans="1:17" x14ac:dyDescent="0.25">
      <c r="A186" s="1">
        <v>185</v>
      </c>
      <c r="B186" s="2">
        <v>40551</v>
      </c>
      <c r="C186" s="1">
        <v>1</v>
      </c>
      <c r="D186" s="1">
        <v>0</v>
      </c>
      <c r="E186" s="1">
        <v>1</v>
      </c>
      <c r="F186" s="1">
        <v>23</v>
      </c>
      <c r="G186" s="1" t="b">
        <v>0</v>
      </c>
      <c r="H186" s="1">
        <v>6</v>
      </c>
      <c r="I186" s="1">
        <v>1</v>
      </c>
      <c r="J186" s="1">
        <v>0.1</v>
      </c>
      <c r="K186" s="25">
        <f>VLOOKUP(A186,dataset_2!B:C,2,0)</f>
        <v>6.0600000000000001E-2</v>
      </c>
      <c r="L186" s="25">
        <f>VLOOKUP(A186,dataset_2!B:D,3,0)</f>
        <v>0.39</v>
      </c>
      <c r="M186" s="25">
        <f>VLOOKUP(A186,dataset_2!B:E,4,0)</f>
        <v>0.44779999999999998</v>
      </c>
      <c r="N186" s="25">
        <f>VLOOKUP(A186,dataset_2!B:F,5,0)</f>
        <v>0</v>
      </c>
      <c r="O186" s="25">
        <f>VLOOKUP(A186,dataset_2!B:G,6,0)</f>
        <v>22</v>
      </c>
      <c r="P186" s="25">
        <f>VLOOKUP(A186,dataset_2!B:H,7,0)</f>
        <v>22</v>
      </c>
      <c r="Q186" s="27">
        <f>INDEX(dataset_2!G:G,MATCH(dataset_2!B186,dataset_1!A:A,0))</f>
        <v>22</v>
      </c>
    </row>
    <row r="187" spans="1:17" x14ac:dyDescent="0.25">
      <c r="A187" s="1">
        <v>186</v>
      </c>
      <c r="B187" s="2">
        <v>40552</v>
      </c>
      <c r="C187" s="1">
        <v>1</v>
      </c>
      <c r="D187" s="1">
        <v>0</v>
      </c>
      <c r="E187" s="1">
        <v>1</v>
      </c>
      <c r="F187" s="1">
        <v>0</v>
      </c>
      <c r="G187" s="1" t="b">
        <v>0</v>
      </c>
      <c r="H187" s="1">
        <v>0</v>
      </c>
      <c r="I187" s="1">
        <v>1</v>
      </c>
      <c r="J187" s="1">
        <v>0.1</v>
      </c>
      <c r="K187" s="25">
        <f>VLOOKUP(A187,dataset_2!B:C,2,0)</f>
        <v>7.5800000000000006E-2</v>
      </c>
      <c r="L187" s="25">
        <f>VLOOKUP(A187,dataset_2!B:D,3,0)</f>
        <v>0.42</v>
      </c>
      <c r="M187" s="25">
        <f>VLOOKUP(A187,dataset_2!B:E,4,0)</f>
        <v>0.3881</v>
      </c>
      <c r="N187" s="25">
        <f>VLOOKUP(A187,dataset_2!B:F,5,0)</f>
        <v>1</v>
      </c>
      <c r="O187" s="25">
        <f>VLOOKUP(A187,dataset_2!B:G,6,0)</f>
        <v>24</v>
      </c>
      <c r="P187" s="25">
        <f>VLOOKUP(A187,dataset_2!B:H,7,0)</f>
        <v>25</v>
      </c>
      <c r="Q187" s="27">
        <f>INDEX(dataset_2!G:G,MATCH(dataset_2!B187,dataset_1!A:A,0))</f>
        <v>24</v>
      </c>
    </row>
    <row r="188" spans="1:17" x14ac:dyDescent="0.25">
      <c r="A188" s="1">
        <v>187</v>
      </c>
      <c r="B188" s="2">
        <v>40552</v>
      </c>
      <c r="C188" s="1">
        <v>1</v>
      </c>
      <c r="D188" s="1">
        <v>0</v>
      </c>
      <c r="E188" s="1">
        <v>1</v>
      </c>
      <c r="F188" s="1">
        <v>1</v>
      </c>
      <c r="G188" s="1" t="b">
        <v>0</v>
      </c>
      <c r="H188" s="1">
        <v>0</v>
      </c>
      <c r="I188" s="1">
        <v>1</v>
      </c>
      <c r="J188" s="1">
        <v>0.1</v>
      </c>
      <c r="K188" s="25">
        <f>VLOOKUP(A188,dataset_2!B:C,2,0)</f>
        <v>6.0600000000000001E-2</v>
      </c>
      <c r="L188" s="25">
        <f>VLOOKUP(A188,dataset_2!B:D,3,0)</f>
        <v>0.42</v>
      </c>
      <c r="M188" s="25">
        <f>VLOOKUP(A188,dataset_2!B:E,4,0)</f>
        <v>0.4627</v>
      </c>
      <c r="N188" s="25">
        <f>VLOOKUP(A188,dataset_2!B:F,5,0)</f>
        <v>0</v>
      </c>
      <c r="O188" s="25">
        <f>VLOOKUP(A188,dataset_2!B:G,6,0)</f>
        <v>12</v>
      </c>
      <c r="P188" s="25">
        <f>VLOOKUP(A188,dataset_2!B:H,7,0)</f>
        <v>12</v>
      </c>
      <c r="Q188" s="27">
        <f>INDEX(dataset_2!G:G,MATCH(dataset_2!B188,dataset_1!A:A,0))</f>
        <v>12</v>
      </c>
    </row>
    <row r="189" spans="1:17" x14ac:dyDescent="0.25">
      <c r="A189" s="1">
        <v>188</v>
      </c>
      <c r="B189" s="2">
        <v>40552</v>
      </c>
      <c r="C189" s="1">
        <v>1</v>
      </c>
      <c r="D189" s="1">
        <v>0</v>
      </c>
      <c r="E189" s="1">
        <v>1</v>
      </c>
      <c r="F189" s="1">
        <v>2</v>
      </c>
      <c r="G189" s="1" t="b">
        <v>0</v>
      </c>
      <c r="H189" s="1">
        <v>0</v>
      </c>
      <c r="I189" s="1">
        <v>1</v>
      </c>
      <c r="J189" s="1">
        <v>0.1</v>
      </c>
      <c r="K189" s="25">
        <f>VLOOKUP(A189,dataset_2!B:C,2,0)</f>
        <v>6.0600000000000001E-2</v>
      </c>
      <c r="L189" s="25">
        <f>VLOOKUP(A189,dataset_2!B:D,3,0)</f>
        <v>0.46</v>
      </c>
      <c r="M189" s="25">
        <f>VLOOKUP(A189,dataset_2!B:E,4,0)</f>
        <v>0.4627</v>
      </c>
      <c r="N189" s="25">
        <f>VLOOKUP(A189,dataset_2!B:F,5,0)</f>
        <v>0</v>
      </c>
      <c r="O189" s="25">
        <f>VLOOKUP(A189,dataset_2!B:G,6,0)</f>
        <v>11</v>
      </c>
      <c r="P189" s="25">
        <f>VLOOKUP(A189,dataset_2!B:H,7,0)</f>
        <v>11</v>
      </c>
      <c r="Q189" s="27">
        <f>INDEX(dataset_2!G:G,MATCH(dataset_2!B189,dataset_1!A:A,0))</f>
        <v>11</v>
      </c>
    </row>
    <row r="190" spans="1:17" x14ac:dyDescent="0.25">
      <c r="A190" s="1">
        <v>189</v>
      </c>
      <c r="B190" s="2">
        <v>40552</v>
      </c>
      <c r="C190" s="1">
        <v>1</v>
      </c>
      <c r="D190" s="1">
        <v>0</v>
      </c>
      <c r="E190" s="1">
        <v>1</v>
      </c>
      <c r="F190" s="1">
        <v>3</v>
      </c>
      <c r="G190" s="1" t="b">
        <v>0</v>
      </c>
      <c r="H190" s="1">
        <v>0</v>
      </c>
      <c r="I190" s="1">
        <v>1</v>
      </c>
      <c r="J190" s="1">
        <v>0.1</v>
      </c>
      <c r="K190" s="25">
        <f>VLOOKUP(A190,dataset_2!B:C,2,0)</f>
        <v>7.5800000000000006E-2</v>
      </c>
      <c r="L190" s="25">
        <f>VLOOKUP(A190,dataset_2!B:D,3,0)</f>
        <v>0.46</v>
      </c>
      <c r="M190" s="25">
        <f>VLOOKUP(A190,dataset_2!B:E,4,0)</f>
        <v>0.41789999999999999</v>
      </c>
      <c r="N190" s="25">
        <f>VLOOKUP(A190,dataset_2!B:F,5,0)</f>
        <v>0</v>
      </c>
      <c r="O190" s="25">
        <f>VLOOKUP(A190,dataset_2!B:G,6,0)</f>
        <v>4</v>
      </c>
      <c r="P190" s="25">
        <f>VLOOKUP(A190,dataset_2!B:H,7,0)</f>
        <v>4</v>
      </c>
      <c r="Q190" s="27">
        <f>INDEX(dataset_2!G:G,MATCH(dataset_2!B190,dataset_1!A:A,0))</f>
        <v>4</v>
      </c>
    </row>
    <row r="191" spans="1:17" x14ac:dyDescent="0.25">
      <c r="A191" s="1">
        <v>190</v>
      </c>
      <c r="B191" s="2">
        <v>40552</v>
      </c>
      <c r="C191" s="1">
        <v>1</v>
      </c>
      <c r="D191" s="1">
        <v>0</v>
      </c>
      <c r="E191" s="1">
        <v>1</v>
      </c>
      <c r="F191" s="1">
        <v>4</v>
      </c>
      <c r="G191" s="1" t="b">
        <v>0</v>
      </c>
      <c r="H191" s="1">
        <v>0</v>
      </c>
      <c r="I191" s="1">
        <v>1</v>
      </c>
      <c r="J191" s="1">
        <v>0.08</v>
      </c>
      <c r="K191" s="25">
        <f>VLOOKUP(A191,dataset_2!B:C,2,0)</f>
        <v>9.0899999999999995E-2</v>
      </c>
      <c r="L191" s="25">
        <f>VLOOKUP(A191,dataset_2!B:D,3,0)</f>
        <v>0.53</v>
      </c>
      <c r="M191" s="25">
        <f>VLOOKUP(A191,dataset_2!B:E,4,0)</f>
        <v>0.19400000000000001</v>
      </c>
      <c r="N191" s="25">
        <f>VLOOKUP(A191,dataset_2!B:F,5,0)</f>
        <v>0</v>
      </c>
      <c r="O191" s="25">
        <f>VLOOKUP(A191,dataset_2!B:G,6,0)</f>
        <v>1</v>
      </c>
      <c r="P191" s="25">
        <f>VLOOKUP(A191,dataset_2!B:H,7,0)</f>
        <v>1</v>
      </c>
      <c r="Q191" s="27">
        <f>INDEX(dataset_2!G:G,MATCH(dataset_2!B191,dataset_1!A:A,0))</f>
        <v>1</v>
      </c>
    </row>
    <row r="192" spans="1:17" x14ac:dyDescent="0.25">
      <c r="A192" s="1">
        <v>191</v>
      </c>
      <c r="B192" s="2">
        <v>40552</v>
      </c>
      <c r="C192" s="1">
        <v>1</v>
      </c>
      <c r="D192" s="1">
        <v>0</v>
      </c>
      <c r="E192" s="1">
        <v>1</v>
      </c>
      <c r="F192" s="1">
        <v>5</v>
      </c>
      <c r="G192" s="1" t="b">
        <v>0</v>
      </c>
      <c r="H192" s="1">
        <v>0</v>
      </c>
      <c r="I192" s="1">
        <v>1</v>
      </c>
      <c r="J192" s="1">
        <v>0.08</v>
      </c>
      <c r="K192" s="25">
        <f>VLOOKUP(A192,dataset_2!B:C,2,0)</f>
        <v>9.0899999999999995E-2</v>
      </c>
      <c r="L192" s="25">
        <f>VLOOKUP(A192,dataset_2!B:D,3,0)</f>
        <v>0.53</v>
      </c>
      <c r="M192" s="25">
        <f>VLOOKUP(A192,dataset_2!B:E,4,0)</f>
        <v>0.19400000000000001</v>
      </c>
      <c r="N192" s="25">
        <f>VLOOKUP(A192,dataset_2!B:F,5,0)</f>
        <v>0</v>
      </c>
      <c r="O192" s="25">
        <f>VLOOKUP(A192,dataset_2!B:G,6,0)</f>
        <v>1</v>
      </c>
      <c r="P192" s="25">
        <f>VLOOKUP(A192,dataset_2!B:H,7,0)</f>
        <v>1</v>
      </c>
      <c r="Q192" s="27">
        <f>INDEX(dataset_2!G:G,MATCH(dataset_2!B192,dataset_1!A:A,0))</f>
        <v>1</v>
      </c>
    </row>
    <row r="193" spans="1:17" x14ac:dyDescent="0.25">
      <c r="A193" s="1">
        <v>192</v>
      </c>
      <c r="B193" s="2">
        <v>40552</v>
      </c>
      <c r="C193" s="1">
        <v>1</v>
      </c>
      <c r="D193" s="1">
        <v>0</v>
      </c>
      <c r="E193" s="1">
        <v>1</v>
      </c>
      <c r="F193" s="1">
        <v>6</v>
      </c>
      <c r="G193" s="1" t="b">
        <v>0</v>
      </c>
      <c r="H193" s="1">
        <v>0</v>
      </c>
      <c r="I193" s="1">
        <v>1</v>
      </c>
      <c r="J193" s="1">
        <v>0.1</v>
      </c>
      <c r="K193" s="25">
        <f>VLOOKUP(A193,dataset_2!B:C,2,0)</f>
        <v>9.0899999999999995E-2</v>
      </c>
      <c r="L193" s="25">
        <f>VLOOKUP(A193,dataset_2!B:D,3,0)</f>
        <v>0.49</v>
      </c>
      <c r="M193" s="25">
        <f>VLOOKUP(A193,dataset_2!B:E,4,0)</f>
        <v>0.28360000000000002</v>
      </c>
      <c r="N193" s="25">
        <f>VLOOKUP(A193,dataset_2!B:F,5,0)</f>
        <v>0</v>
      </c>
      <c r="O193" s="25">
        <f>VLOOKUP(A193,dataset_2!B:G,6,0)</f>
        <v>1</v>
      </c>
      <c r="P193" s="25">
        <f>VLOOKUP(A193,dataset_2!B:H,7,0)</f>
        <v>1</v>
      </c>
      <c r="Q193" s="27">
        <f>INDEX(dataset_2!G:G,MATCH(dataset_2!B193,dataset_1!A:A,0))</f>
        <v>1</v>
      </c>
    </row>
    <row r="194" spans="1:17" x14ac:dyDescent="0.25">
      <c r="A194" s="1">
        <v>193</v>
      </c>
      <c r="B194" s="2">
        <v>40552</v>
      </c>
      <c r="C194" s="1">
        <v>1</v>
      </c>
      <c r="D194" s="1">
        <v>0</v>
      </c>
      <c r="E194" s="1">
        <v>1</v>
      </c>
      <c r="F194" s="1">
        <v>7</v>
      </c>
      <c r="G194" s="1" t="b">
        <v>0</v>
      </c>
      <c r="H194" s="1">
        <v>0</v>
      </c>
      <c r="I194" s="1">
        <v>1</v>
      </c>
      <c r="J194" s="1">
        <v>0.08</v>
      </c>
      <c r="K194" s="25">
        <f>VLOOKUP(A194,dataset_2!B:C,2,0)</f>
        <v>9.0899999999999995E-2</v>
      </c>
      <c r="L194" s="25">
        <f>VLOOKUP(A194,dataset_2!B:D,3,0)</f>
        <v>0.53</v>
      </c>
      <c r="M194" s="25">
        <f>VLOOKUP(A194,dataset_2!B:E,4,0)</f>
        <v>0.19400000000000001</v>
      </c>
      <c r="N194" s="25">
        <f>VLOOKUP(A194,dataset_2!B:F,5,0)</f>
        <v>1</v>
      </c>
      <c r="O194" s="25">
        <f>VLOOKUP(A194,dataset_2!B:G,6,0)</f>
        <v>5</v>
      </c>
      <c r="P194" s="25">
        <f>VLOOKUP(A194,dataset_2!B:H,7,0)</f>
        <v>6</v>
      </c>
      <c r="Q194" s="27">
        <f>INDEX(dataset_2!G:G,MATCH(dataset_2!B194,dataset_1!A:A,0))</f>
        <v>5</v>
      </c>
    </row>
    <row r="195" spans="1:17" x14ac:dyDescent="0.25">
      <c r="A195" s="1">
        <v>194</v>
      </c>
      <c r="B195" s="2">
        <v>40552</v>
      </c>
      <c r="C195" s="1">
        <v>1</v>
      </c>
      <c r="D195" s="1">
        <v>0</v>
      </c>
      <c r="E195" s="1">
        <v>1</v>
      </c>
      <c r="F195" s="1">
        <v>8</v>
      </c>
      <c r="G195" s="1" t="b">
        <v>0</v>
      </c>
      <c r="H195" s="1">
        <v>0</v>
      </c>
      <c r="I195" s="1">
        <v>1</v>
      </c>
      <c r="J195" s="1">
        <v>0.1</v>
      </c>
      <c r="K195" s="25">
        <f>VLOOKUP(A195,dataset_2!B:C,2,0)</f>
        <v>9.0899999999999995E-2</v>
      </c>
      <c r="L195" s="25">
        <f>VLOOKUP(A195,dataset_2!B:D,3,0)</f>
        <v>0.49</v>
      </c>
      <c r="M195" s="25">
        <f>VLOOKUP(A195,dataset_2!B:E,4,0)</f>
        <v>0.28360000000000002</v>
      </c>
      <c r="N195" s="25">
        <f>VLOOKUP(A195,dataset_2!B:F,5,0)</f>
        <v>0</v>
      </c>
      <c r="O195" s="25">
        <f>VLOOKUP(A195,dataset_2!B:G,6,0)</f>
        <v>10</v>
      </c>
      <c r="P195" s="25">
        <f>VLOOKUP(A195,dataset_2!B:H,7,0)</f>
        <v>10</v>
      </c>
      <c r="Q195" s="27">
        <f>INDEX(dataset_2!G:G,MATCH(dataset_2!B195,dataset_1!A:A,0))</f>
        <v>10</v>
      </c>
    </row>
    <row r="196" spans="1:17" x14ac:dyDescent="0.25">
      <c r="A196" s="1">
        <v>195</v>
      </c>
      <c r="B196" s="2">
        <v>40552</v>
      </c>
      <c r="C196" s="1">
        <v>1</v>
      </c>
      <c r="D196" s="1">
        <v>0</v>
      </c>
      <c r="E196" s="1">
        <v>1</v>
      </c>
      <c r="F196" s="1">
        <v>9</v>
      </c>
      <c r="G196" s="1" t="b">
        <v>0</v>
      </c>
      <c r="H196" s="1">
        <v>0</v>
      </c>
      <c r="I196" s="1">
        <v>1</v>
      </c>
      <c r="J196" s="1">
        <v>0.12</v>
      </c>
      <c r="K196" s="25">
        <f>VLOOKUP(A196,dataset_2!B:C,2,0)</f>
        <v>7.5800000000000006E-2</v>
      </c>
      <c r="L196" s="25">
        <f>VLOOKUP(A196,dataset_2!B:D,3,0)</f>
        <v>0.46</v>
      </c>
      <c r="M196" s="25">
        <f>VLOOKUP(A196,dataset_2!B:E,4,0)</f>
        <v>0.52239999999999998</v>
      </c>
      <c r="N196" s="25">
        <f>VLOOKUP(A196,dataset_2!B:F,5,0)</f>
        <v>0</v>
      </c>
      <c r="O196" s="25">
        <f>VLOOKUP(A196,dataset_2!B:G,6,0)</f>
        <v>19</v>
      </c>
      <c r="P196" s="25">
        <f>VLOOKUP(A196,dataset_2!B:H,7,0)</f>
        <v>19</v>
      </c>
      <c r="Q196" s="27">
        <f>INDEX(dataset_2!G:G,MATCH(dataset_2!B196,dataset_1!A:A,0))</f>
        <v>19</v>
      </c>
    </row>
    <row r="197" spans="1:17" x14ac:dyDescent="0.25">
      <c r="A197" s="1">
        <v>196</v>
      </c>
      <c r="B197" s="2">
        <v>40552</v>
      </c>
      <c r="C197" s="1">
        <v>1</v>
      </c>
      <c r="D197" s="1">
        <v>0</v>
      </c>
      <c r="E197" s="1">
        <v>1</v>
      </c>
      <c r="F197" s="1">
        <v>10</v>
      </c>
      <c r="G197" s="1" t="b">
        <v>0</v>
      </c>
      <c r="H197" s="1">
        <v>0</v>
      </c>
      <c r="I197" s="1">
        <v>1</v>
      </c>
      <c r="J197" s="1">
        <v>0.14000000000000001</v>
      </c>
      <c r="K197" s="25">
        <f>VLOOKUP(A197,dataset_2!B:C,2,0)</f>
        <v>0.1061</v>
      </c>
      <c r="L197" s="25">
        <f>VLOOKUP(A197,dataset_2!B:D,3,0)</f>
        <v>0.43</v>
      </c>
      <c r="M197" s="25">
        <f>VLOOKUP(A197,dataset_2!B:E,4,0)</f>
        <v>0.3881</v>
      </c>
      <c r="N197" s="25">
        <f>VLOOKUP(A197,dataset_2!B:F,5,0)</f>
        <v>0</v>
      </c>
      <c r="O197" s="25">
        <f>VLOOKUP(A197,dataset_2!B:G,6,0)</f>
        <v>49</v>
      </c>
      <c r="P197" s="25">
        <f>VLOOKUP(A197,dataset_2!B:H,7,0)</f>
        <v>49</v>
      </c>
      <c r="Q197" s="27">
        <f>INDEX(dataset_2!G:G,MATCH(dataset_2!B197,dataset_1!A:A,0))</f>
        <v>49</v>
      </c>
    </row>
    <row r="198" spans="1:17" x14ac:dyDescent="0.25">
      <c r="A198" s="1">
        <v>197</v>
      </c>
      <c r="B198" s="2">
        <v>40552</v>
      </c>
      <c r="C198" s="1">
        <v>1</v>
      </c>
      <c r="D198" s="1">
        <v>0</v>
      </c>
      <c r="E198" s="1">
        <v>1</v>
      </c>
      <c r="F198" s="1">
        <v>11</v>
      </c>
      <c r="G198" s="1" t="b">
        <v>0</v>
      </c>
      <c r="H198" s="1">
        <v>0</v>
      </c>
      <c r="I198" s="1">
        <v>1</v>
      </c>
      <c r="J198" s="1">
        <v>0.16</v>
      </c>
      <c r="K198" s="25">
        <f>VLOOKUP(A198,dataset_2!B:C,2,0)</f>
        <v>0.1212</v>
      </c>
      <c r="L198" s="25">
        <f>VLOOKUP(A198,dataset_2!B:D,3,0)</f>
        <v>0.4</v>
      </c>
      <c r="M198" s="25">
        <f>VLOOKUP(A198,dataset_2!B:E,4,0)</f>
        <v>0.52239999999999998</v>
      </c>
      <c r="N198" s="25">
        <f>VLOOKUP(A198,dataset_2!B:F,5,0)</f>
        <v>2</v>
      </c>
      <c r="O198" s="25">
        <f>VLOOKUP(A198,dataset_2!B:G,6,0)</f>
        <v>47</v>
      </c>
      <c r="P198" s="25">
        <f>VLOOKUP(A198,dataset_2!B:H,7,0)</f>
        <v>49</v>
      </c>
      <c r="Q198" s="27">
        <f>INDEX(dataset_2!G:G,MATCH(dataset_2!B198,dataset_1!A:A,0))</f>
        <v>47</v>
      </c>
    </row>
    <row r="199" spans="1:17" x14ac:dyDescent="0.25">
      <c r="A199" s="1">
        <v>198</v>
      </c>
      <c r="B199" s="2">
        <v>40552</v>
      </c>
      <c r="C199" s="1">
        <v>1</v>
      </c>
      <c r="D199" s="1">
        <v>0</v>
      </c>
      <c r="E199" s="1">
        <v>1</v>
      </c>
      <c r="F199" s="1">
        <v>12</v>
      </c>
      <c r="G199" s="1" t="b">
        <v>0</v>
      </c>
      <c r="H199" s="1">
        <v>0</v>
      </c>
      <c r="I199" s="1">
        <v>1</v>
      </c>
      <c r="J199" s="1">
        <v>0.18</v>
      </c>
      <c r="K199" s="25">
        <f>VLOOKUP(A199,dataset_2!B:C,2,0)</f>
        <v>0.13639999999999999</v>
      </c>
      <c r="L199" s="25">
        <f>VLOOKUP(A199,dataset_2!B:D,3,0)</f>
        <v>0.37</v>
      </c>
      <c r="M199" s="25">
        <f>VLOOKUP(A199,dataset_2!B:E,4,0)</f>
        <v>0.44779999999999998</v>
      </c>
      <c r="N199" s="25">
        <f>VLOOKUP(A199,dataset_2!B:F,5,0)</f>
        <v>4</v>
      </c>
      <c r="O199" s="25">
        <f>VLOOKUP(A199,dataset_2!B:G,6,0)</f>
        <v>79</v>
      </c>
      <c r="P199" s="25">
        <f>VLOOKUP(A199,dataset_2!B:H,7,0)</f>
        <v>83</v>
      </c>
      <c r="Q199" s="27">
        <f>INDEX(dataset_2!G:G,MATCH(dataset_2!B199,dataset_1!A:A,0))</f>
        <v>79</v>
      </c>
    </row>
    <row r="200" spans="1:17" x14ac:dyDescent="0.25">
      <c r="A200" s="1">
        <v>199</v>
      </c>
      <c r="B200" s="2">
        <v>40552</v>
      </c>
      <c r="C200" s="1">
        <v>1</v>
      </c>
      <c r="D200" s="1">
        <v>0</v>
      </c>
      <c r="E200" s="1">
        <v>1</v>
      </c>
      <c r="F200" s="1">
        <v>13</v>
      </c>
      <c r="G200" s="1" t="b">
        <v>0</v>
      </c>
      <c r="H200" s="1">
        <v>0</v>
      </c>
      <c r="I200" s="1">
        <v>1</v>
      </c>
      <c r="J200" s="1">
        <v>0.2</v>
      </c>
      <c r="K200" s="25">
        <f>VLOOKUP(A200,dataset_2!B:C,2,0)</f>
        <v>0.16669999999999999</v>
      </c>
      <c r="L200" s="25">
        <f>VLOOKUP(A200,dataset_2!B:D,3,0)</f>
        <v>0.34</v>
      </c>
      <c r="M200" s="25">
        <f>VLOOKUP(A200,dataset_2!B:E,4,0)</f>
        <v>0.44779999999999998</v>
      </c>
      <c r="N200" s="25">
        <f>VLOOKUP(A200,dataset_2!B:F,5,0)</f>
        <v>6</v>
      </c>
      <c r="O200" s="25">
        <f>VLOOKUP(A200,dataset_2!B:G,6,0)</f>
        <v>69</v>
      </c>
      <c r="P200" s="25">
        <f>VLOOKUP(A200,dataset_2!B:H,7,0)</f>
        <v>75</v>
      </c>
      <c r="Q200" s="27">
        <f>INDEX(dataset_2!G:G,MATCH(dataset_2!B200,dataset_1!A:A,0))</f>
        <v>69</v>
      </c>
    </row>
    <row r="201" spans="1:17" x14ac:dyDescent="0.25">
      <c r="A201" s="1">
        <v>200</v>
      </c>
      <c r="B201" s="2">
        <v>40552</v>
      </c>
      <c r="C201" s="1">
        <v>1</v>
      </c>
      <c r="D201" s="1">
        <v>0</v>
      </c>
      <c r="E201" s="1">
        <v>1</v>
      </c>
      <c r="F201" s="1">
        <v>14</v>
      </c>
      <c r="G201" s="1" t="b">
        <v>0</v>
      </c>
      <c r="H201" s="1">
        <v>0</v>
      </c>
      <c r="I201" s="1">
        <v>1</v>
      </c>
      <c r="J201" s="1">
        <v>0.22</v>
      </c>
      <c r="K201" s="25">
        <f>VLOOKUP(A201,dataset_2!B:C,2,0)</f>
        <v>0.18179999999999999</v>
      </c>
      <c r="L201" s="25">
        <f>VLOOKUP(A201,dataset_2!B:D,3,0)</f>
        <v>0.32</v>
      </c>
      <c r="M201" s="25">
        <f>VLOOKUP(A201,dataset_2!B:E,4,0)</f>
        <v>0.4627</v>
      </c>
      <c r="N201" s="25">
        <f>VLOOKUP(A201,dataset_2!B:F,5,0)</f>
        <v>8</v>
      </c>
      <c r="O201" s="25">
        <f>VLOOKUP(A201,dataset_2!B:G,6,0)</f>
        <v>64</v>
      </c>
      <c r="P201" s="25">
        <f>VLOOKUP(A201,dataset_2!B:H,7,0)</f>
        <v>72</v>
      </c>
      <c r="Q201" s="27">
        <f>INDEX(dataset_2!G:G,MATCH(dataset_2!B201,dataset_1!A:A,0))</f>
        <v>64</v>
      </c>
    </row>
    <row r="202" spans="1:17" x14ac:dyDescent="0.25">
      <c r="A202" s="1">
        <v>201</v>
      </c>
      <c r="B202" s="2">
        <v>40552</v>
      </c>
      <c r="C202" s="1">
        <v>1</v>
      </c>
      <c r="D202" s="1">
        <v>0</v>
      </c>
      <c r="E202" s="1">
        <v>1</v>
      </c>
      <c r="F202" s="1">
        <v>15</v>
      </c>
      <c r="G202" s="1" t="b">
        <v>0</v>
      </c>
      <c r="H202" s="1">
        <v>0</v>
      </c>
      <c r="I202" s="1">
        <v>1</v>
      </c>
      <c r="J202" s="1">
        <v>0.22</v>
      </c>
      <c r="K202" s="25">
        <f>VLOOKUP(A202,dataset_2!B:C,2,0)</f>
        <v>0.19700000000000001</v>
      </c>
      <c r="L202" s="25">
        <f>VLOOKUP(A202,dataset_2!B:D,3,0)</f>
        <v>0.35</v>
      </c>
      <c r="M202" s="25">
        <f>VLOOKUP(A202,dataset_2!B:E,4,0)</f>
        <v>0.35820000000000002</v>
      </c>
      <c r="N202" s="25">
        <f>VLOOKUP(A202,dataset_2!B:F,5,0)</f>
        <v>5</v>
      </c>
      <c r="O202" s="25">
        <f>VLOOKUP(A202,dataset_2!B:G,6,0)</f>
        <v>77</v>
      </c>
      <c r="P202" s="25">
        <f>VLOOKUP(A202,dataset_2!B:H,7,0)</f>
        <v>82</v>
      </c>
      <c r="Q202" s="27">
        <f>INDEX(dataset_2!G:G,MATCH(dataset_2!B202,dataset_1!A:A,0))</f>
        <v>77</v>
      </c>
    </row>
    <row r="203" spans="1:17" x14ac:dyDescent="0.25">
      <c r="A203" s="1">
        <v>202</v>
      </c>
      <c r="B203" s="2">
        <v>40552</v>
      </c>
      <c r="C203" s="1">
        <v>1</v>
      </c>
      <c r="D203" s="1">
        <v>0</v>
      </c>
      <c r="E203" s="1">
        <v>1</v>
      </c>
      <c r="F203" s="1">
        <v>16</v>
      </c>
      <c r="G203" s="1" t="b">
        <v>0</v>
      </c>
      <c r="H203" s="1">
        <v>0</v>
      </c>
      <c r="I203" s="1">
        <v>1</v>
      </c>
      <c r="J203" s="1">
        <v>0.2</v>
      </c>
      <c r="K203" s="25">
        <f>VLOOKUP(A203,dataset_2!B:C,2,0)</f>
        <v>0.16669999999999999</v>
      </c>
      <c r="L203" s="25">
        <f>VLOOKUP(A203,dataset_2!B:D,3,0)</f>
        <v>0.34</v>
      </c>
      <c r="M203" s="25">
        <f>VLOOKUP(A203,dataset_2!B:E,4,0)</f>
        <v>0.44779999999999998</v>
      </c>
      <c r="N203" s="25">
        <f>VLOOKUP(A203,dataset_2!B:F,5,0)</f>
        <v>13</v>
      </c>
      <c r="O203" s="25">
        <f>VLOOKUP(A203,dataset_2!B:G,6,0)</f>
        <v>79</v>
      </c>
      <c r="P203" s="25">
        <f>VLOOKUP(A203,dataset_2!B:H,7,0)</f>
        <v>92</v>
      </c>
      <c r="Q203" s="27">
        <f>INDEX(dataset_2!G:G,MATCH(dataset_2!B203,dataset_1!A:A,0))</f>
        <v>79</v>
      </c>
    </row>
    <row r="204" spans="1:17" x14ac:dyDescent="0.25">
      <c r="A204" s="1">
        <v>203</v>
      </c>
      <c r="B204" s="2">
        <v>40552</v>
      </c>
      <c r="C204" s="1">
        <v>1</v>
      </c>
      <c r="D204" s="1">
        <v>0</v>
      </c>
      <c r="E204" s="1">
        <v>1</v>
      </c>
      <c r="F204" s="1">
        <v>17</v>
      </c>
      <c r="G204" s="1" t="b">
        <v>0</v>
      </c>
      <c r="H204" s="1">
        <v>0</v>
      </c>
      <c r="I204" s="1">
        <v>1</v>
      </c>
      <c r="J204" s="1">
        <v>0.18</v>
      </c>
      <c r="K204" s="25">
        <f>VLOOKUP(A204,dataset_2!B:C,2,0)</f>
        <v>0.1515</v>
      </c>
      <c r="L204" s="25">
        <f>VLOOKUP(A204,dataset_2!B:D,3,0)</f>
        <v>0.37</v>
      </c>
      <c r="M204" s="25">
        <f>VLOOKUP(A204,dataset_2!B:E,4,0)</f>
        <v>0.3881</v>
      </c>
      <c r="N204" s="25">
        <f>VLOOKUP(A204,dataset_2!B:F,5,0)</f>
        <v>3</v>
      </c>
      <c r="O204" s="25">
        <f>VLOOKUP(A204,dataset_2!B:G,6,0)</f>
        <v>59</v>
      </c>
      <c r="P204" s="25">
        <f>VLOOKUP(A204,dataset_2!B:H,7,0)</f>
        <v>62</v>
      </c>
      <c r="Q204" s="27">
        <f>INDEX(dataset_2!G:G,MATCH(dataset_2!B204,dataset_1!A:A,0))</f>
        <v>59</v>
      </c>
    </row>
    <row r="205" spans="1:17" x14ac:dyDescent="0.25">
      <c r="A205" s="1">
        <v>204</v>
      </c>
      <c r="B205" s="2">
        <v>40552</v>
      </c>
      <c r="C205" s="1">
        <v>1</v>
      </c>
      <c r="D205" s="1">
        <v>0</v>
      </c>
      <c r="E205" s="1">
        <v>1</v>
      </c>
      <c r="F205" s="1">
        <v>18</v>
      </c>
      <c r="G205" s="1" t="b">
        <v>0</v>
      </c>
      <c r="H205" s="1">
        <v>0</v>
      </c>
      <c r="I205" s="1">
        <v>1</v>
      </c>
      <c r="J205" s="1">
        <v>0.16</v>
      </c>
      <c r="K205" s="25">
        <f>VLOOKUP(A205,dataset_2!B:C,2,0)</f>
        <v>0.13639999999999999</v>
      </c>
      <c r="L205" s="25">
        <f>VLOOKUP(A205,dataset_2!B:D,3,0)</f>
        <v>0.4</v>
      </c>
      <c r="M205" s="25">
        <f>VLOOKUP(A205,dataset_2!B:E,4,0)</f>
        <v>0.32840000000000003</v>
      </c>
      <c r="N205" s="25">
        <f>VLOOKUP(A205,dataset_2!B:F,5,0)</f>
        <v>4</v>
      </c>
      <c r="O205" s="25">
        <f>VLOOKUP(A205,dataset_2!B:G,6,0)</f>
        <v>44</v>
      </c>
      <c r="P205" s="25">
        <f>VLOOKUP(A205,dataset_2!B:H,7,0)</f>
        <v>48</v>
      </c>
      <c r="Q205" s="27">
        <f>INDEX(dataset_2!G:G,MATCH(dataset_2!B205,dataset_1!A:A,0))</f>
        <v>44</v>
      </c>
    </row>
    <row r="206" spans="1:17" x14ac:dyDescent="0.25">
      <c r="A206" s="1">
        <v>205</v>
      </c>
      <c r="B206" s="2">
        <v>40552</v>
      </c>
      <c r="C206" s="1">
        <v>1</v>
      </c>
      <c r="D206" s="1">
        <v>0</v>
      </c>
      <c r="E206" s="1">
        <v>1</v>
      </c>
      <c r="F206" s="1">
        <v>19</v>
      </c>
      <c r="G206" s="1" t="b">
        <v>0</v>
      </c>
      <c r="H206" s="1">
        <v>0</v>
      </c>
      <c r="I206" s="1">
        <v>1</v>
      </c>
      <c r="J206" s="1">
        <v>0.16</v>
      </c>
      <c r="K206" s="25">
        <f>VLOOKUP(A206,dataset_2!B:C,2,0)</f>
        <v>0.13639999999999999</v>
      </c>
      <c r="L206" s="25">
        <f>VLOOKUP(A206,dataset_2!B:D,3,0)</f>
        <v>0.43</v>
      </c>
      <c r="M206" s="25">
        <f>VLOOKUP(A206,dataset_2!B:E,4,0)</f>
        <v>0.32840000000000003</v>
      </c>
      <c r="N206" s="25">
        <f>VLOOKUP(A206,dataset_2!B:F,5,0)</f>
        <v>1</v>
      </c>
      <c r="O206" s="25">
        <f>VLOOKUP(A206,dataset_2!B:G,6,0)</f>
        <v>40</v>
      </c>
      <c r="P206" s="25">
        <f>VLOOKUP(A206,dataset_2!B:H,7,0)</f>
        <v>41</v>
      </c>
      <c r="Q206" s="27">
        <f>INDEX(dataset_2!G:G,MATCH(dataset_2!B206,dataset_1!A:A,0))</f>
        <v>40</v>
      </c>
    </row>
    <row r="207" spans="1:17" x14ac:dyDescent="0.25">
      <c r="A207" s="1">
        <v>206</v>
      </c>
      <c r="B207" s="2">
        <v>40552</v>
      </c>
      <c r="C207" s="1">
        <v>1</v>
      </c>
      <c r="D207" s="1">
        <v>0</v>
      </c>
      <c r="E207" s="1">
        <v>1</v>
      </c>
      <c r="F207" s="1">
        <v>20</v>
      </c>
      <c r="G207" s="1" t="b">
        <v>0</v>
      </c>
      <c r="H207" s="1">
        <v>0</v>
      </c>
      <c r="I207" s="1">
        <v>1</v>
      </c>
      <c r="J207" s="1">
        <v>0.14000000000000001</v>
      </c>
      <c r="K207" s="25">
        <f>VLOOKUP(A207,dataset_2!B:C,2,0)</f>
        <v>0.1212</v>
      </c>
      <c r="L207" s="25">
        <f>VLOOKUP(A207,dataset_2!B:D,3,0)</f>
        <v>0.46</v>
      </c>
      <c r="M207" s="25">
        <f>VLOOKUP(A207,dataset_2!B:E,4,0)</f>
        <v>0.25369999999999998</v>
      </c>
      <c r="N207" s="25">
        <f>VLOOKUP(A207,dataset_2!B:F,5,0)</f>
        <v>0</v>
      </c>
      <c r="O207" s="25">
        <f>VLOOKUP(A207,dataset_2!B:G,6,0)</f>
        <v>38</v>
      </c>
      <c r="P207" s="25">
        <f>VLOOKUP(A207,dataset_2!B:H,7,0)</f>
        <v>38</v>
      </c>
      <c r="Q207" s="27">
        <f>INDEX(dataset_2!G:G,MATCH(dataset_2!B207,dataset_1!A:A,0))</f>
        <v>38</v>
      </c>
    </row>
    <row r="208" spans="1:17" x14ac:dyDescent="0.25">
      <c r="A208" s="1">
        <v>207</v>
      </c>
      <c r="B208" s="2">
        <v>40552</v>
      </c>
      <c r="C208" s="1">
        <v>1</v>
      </c>
      <c r="D208" s="1">
        <v>0</v>
      </c>
      <c r="E208" s="1">
        <v>1</v>
      </c>
      <c r="F208" s="1">
        <v>21</v>
      </c>
      <c r="G208" s="1" t="b">
        <v>0</v>
      </c>
      <c r="H208" s="1">
        <v>0</v>
      </c>
      <c r="I208" s="1">
        <v>1</v>
      </c>
      <c r="J208" s="1">
        <v>0.14000000000000001</v>
      </c>
      <c r="K208" s="25">
        <f>VLOOKUP(A208,dataset_2!B:C,2,0)</f>
        <v>0.1061</v>
      </c>
      <c r="L208" s="25">
        <f>VLOOKUP(A208,dataset_2!B:D,3,0)</f>
        <v>0.46</v>
      </c>
      <c r="M208" s="25">
        <f>VLOOKUP(A208,dataset_2!B:E,4,0)</f>
        <v>0.41789999999999999</v>
      </c>
      <c r="N208" s="25">
        <f>VLOOKUP(A208,dataset_2!B:F,5,0)</f>
        <v>1</v>
      </c>
      <c r="O208" s="25">
        <f>VLOOKUP(A208,dataset_2!B:G,6,0)</f>
        <v>19</v>
      </c>
      <c r="P208" s="25">
        <f>VLOOKUP(A208,dataset_2!B:H,7,0)</f>
        <v>20</v>
      </c>
      <c r="Q208" s="27">
        <f>INDEX(dataset_2!G:G,MATCH(dataset_2!B208,dataset_1!A:A,0))</f>
        <v>19</v>
      </c>
    </row>
    <row r="209" spans="1:17" x14ac:dyDescent="0.25">
      <c r="A209" s="1">
        <v>208</v>
      </c>
      <c r="B209" s="2">
        <v>40552</v>
      </c>
      <c r="C209" s="1">
        <v>1</v>
      </c>
      <c r="D209" s="1">
        <v>0</v>
      </c>
      <c r="E209" s="1">
        <v>1</v>
      </c>
      <c r="F209" s="1">
        <v>22</v>
      </c>
      <c r="G209" s="1" t="b">
        <v>0</v>
      </c>
      <c r="H209" s="1">
        <v>0</v>
      </c>
      <c r="I209" s="1">
        <v>1</v>
      </c>
      <c r="J209" s="1">
        <v>0.14000000000000001</v>
      </c>
      <c r="K209" s="25">
        <f>VLOOKUP(A209,dataset_2!B:C,2,0)</f>
        <v>0.1212</v>
      </c>
      <c r="L209" s="25">
        <f>VLOOKUP(A209,dataset_2!B:D,3,0)</f>
        <v>0.46</v>
      </c>
      <c r="M209" s="25">
        <f>VLOOKUP(A209,dataset_2!B:E,4,0)</f>
        <v>0.29849999999999999</v>
      </c>
      <c r="N209" s="25">
        <f>VLOOKUP(A209,dataset_2!B:F,5,0)</f>
        <v>5</v>
      </c>
      <c r="O209" s="25">
        <f>VLOOKUP(A209,dataset_2!B:G,6,0)</f>
        <v>10</v>
      </c>
      <c r="P209" s="25">
        <f>VLOOKUP(A209,dataset_2!B:H,7,0)</f>
        <v>15</v>
      </c>
      <c r="Q209" s="27">
        <f>INDEX(dataset_2!G:G,MATCH(dataset_2!B209,dataset_1!A:A,0))</f>
        <v>10</v>
      </c>
    </row>
    <row r="210" spans="1:17" x14ac:dyDescent="0.25">
      <c r="A210" s="1">
        <v>209</v>
      </c>
      <c r="B210" s="2">
        <v>40552</v>
      </c>
      <c r="C210" s="1">
        <v>1</v>
      </c>
      <c r="D210" s="1">
        <v>0</v>
      </c>
      <c r="E210" s="1">
        <v>1</v>
      </c>
      <c r="F210" s="1">
        <v>23</v>
      </c>
      <c r="G210" s="1" t="b">
        <v>0</v>
      </c>
      <c r="H210" s="1">
        <v>0</v>
      </c>
      <c r="I210" s="1">
        <v>1</v>
      </c>
      <c r="J210" s="1">
        <v>0.12</v>
      </c>
      <c r="K210" s="25">
        <f>VLOOKUP(A210,dataset_2!B:C,2,0)</f>
        <v>0.13639999999999999</v>
      </c>
      <c r="L210" s="25">
        <f>VLOOKUP(A210,dataset_2!B:D,3,0)</f>
        <v>0.5</v>
      </c>
      <c r="M210" s="25">
        <f>VLOOKUP(A210,dataset_2!B:E,4,0)</f>
        <v>0.19400000000000001</v>
      </c>
      <c r="N210" s="25">
        <f>VLOOKUP(A210,dataset_2!B:F,5,0)</f>
        <v>0</v>
      </c>
      <c r="O210" s="25">
        <f>VLOOKUP(A210,dataset_2!B:G,6,0)</f>
        <v>6</v>
      </c>
      <c r="P210" s="25">
        <f>VLOOKUP(A210,dataset_2!B:H,7,0)</f>
        <v>6</v>
      </c>
      <c r="Q210" s="27">
        <f>INDEX(dataset_2!G:G,MATCH(dataset_2!B210,dataset_1!A:A,0))</f>
        <v>6</v>
      </c>
    </row>
    <row r="211" spans="1:17" x14ac:dyDescent="0.25">
      <c r="A211" s="1">
        <v>210</v>
      </c>
      <c r="B211" s="2">
        <v>40553</v>
      </c>
      <c r="C211" s="1">
        <v>1</v>
      </c>
      <c r="D211" s="1">
        <v>0</v>
      </c>
      <c r="E211" s="1">
        <v>1</v>
      </c>
      <c r="F211" s="1">
        <v>0</v>
      </c>
      <c r="G211" s="1" t="b">
        <v>0</v>
      </c>
      <c r="H211" s="1">
        <v>1</v>
      </c>
      <c r="I211" s="1">
        <v>1</v>
      </c>
      <c r="J211" s="1">
        <v>0.12</v>
      </c>
      <c r="K211" s="25">
        <f>VLOOKUP(A211,dataset_2!B:C,2,0)</f>
        <v>0.1212</v>
      </c>
      <c r="L211" s="25">
        <f>VLOOKUP(A211,dataset_2!B:D,3,0)</f>
        <v>0.5</v>
      </c>
      <c r="M211" s="25">
        <f>VLOOKUP(A211,dataset_2!B:E,4,0)</f>
        <v>0.28360000000000002</v>
      </c>
      <c r="N211" s="25">
        <f>VLOOKUP(A211,dataset_2!B:F,5,0)</f>
        <v>2</v>
      </c>
      <c r="O211" s="25">
        <f>VLOOKUP(A211,dataset_2!B:G,6,0)</f>
        <v>3</v>
      </c>
      <c r="P211" s="25">
        <f>VLOOKUP(A211,dataset_2!B:H,7,0)</f>
        <v>5</v>
      </c>
      <c r="Q211" s="27">
        <f>INDEX(dataset_2!G:G,MATCH(dataset_2!B211,dataset_1!A:A,0))</f>
        <v>3</v>
      </c>
    </row>
    <row r="212" spans="1:17" x14ac:dyDescent="0.25">
      <c r="A212" s="1">
        <v>211</v>
      </c>
      <c r="B212" s="2">
        <v>40553</v>
      </c>
      <c r="C212" s="1">
        <v>1</v>
      </c>
      <c r="D212" s="1">
        <v>0</v>
      </c>
      <c r="E212" s="1">
        <v>1</v>
      </c>
      <c r="F212" s="1">
        <v>1</v>
      </c>
      <c r="G212" s="1" t="b">
        <v>0</v>
      </c>
      <c r="H212" s="1">
        <v>1</v>
      </c>
      <c r="I212" s="1">
        <v>1</v>
      </c>
      <c r="J212" s="1">
        <v>0.12</v>
      </c>
      <c r="K212" s="25">
        <f>VLOOKUP(A212,dataset_2!B:C,2,0)</f>
        <v>0.1212</v>
      </c>
      <c r="L212" s="25">
        <f>VLOOKUP(A212,dataset_2!B:D,3,0)</f>
        <v>0.5</v>
      </c>
      <c r="M212" s="25">
        <f>VLOOKUP(A212,dataset_2!B:E,4,0)</f>
        <v>0.28360000000000002</v>
      </c>
      <c r="N212" s="25">
        <f>VLOOKUP(A212,dataset_2!B:F,5,0)</f>
        <v>1</v>
      </c>
      <c r="O212" s="25">
        <f>VLOOKUP(A212,dataset_2!B:G,6,0)</f>
        <v>0</v>
      </c>
      <c r="P212" s="25">
        <f>VLOOKUP(A212,dataset_2!B:H,7,0)</f>
        <v>1</v>
      </c>
      <c r="Q212" s="27">
        <f>INDEX(dataset_2!G:G,MATCH(dataset_2!B212,dataset_1!A:A,0))</f>
        <v>0</v>
      </c>
    </row>
    <row r="213" spans="1:17" x14ac:dyDescent="0.25">
      <c r="A213" s="1">
        <v>212</v>
      </c>
      <c r="B213" s="2">
        <v>40553</v>
      </c>
      <c r="C213" s="1">
        <v>1</v>
      </c>
      <c r="D213" s="1">
        <v>0</v>
      </c>
      <c r="E213" s="1">
        <v>1</v>
      </c>
      <c r="F213" s="1">
        <v>2</v>
      </c>
      <c r="G213" s="1" t="b">
        <v>0</v>
      </c>
      <c r="H213" s="1">
        <v>1</v>
      </c>
      <c r="I213" s="1">
        <v>1</v>
      </c>
      <c r="J213" s="1">
        <v>0.12</v>
      </c>
      <c r="K213" s="25">
        <f>VLOOKUP(A213,dataset_2!B:C,2,0)</f>
        <v>0.1212</v>
      </c>
      <c r="L213" s="25">
        <f>VLOOKUP(A213,dataset_2!B:D,3,0)</f>
        <v>0.5</v>
      </c>
      <c r="M213" s="25">
        <f>VLOOKUP(A213,dataset_2!B:E,4,0)</f>
        <v>0.22389999999999999</v>
      </c>
      <c r="N213" s="25">
        <f>VLOOKUP(A213,dataset_2!B:F,5,0)</f>
        <v>0</v>
      </c>
      <c r="O213" s="25">
        <f>VLOOKUP(A213,dataset_2!B:G,6,0)</f>
        <v>3</v>
      </c>
      <c r="P213" s="25">
        <f>VLOOKUP(A213,dataset_2!B:H,7,0)</f>
        <v>3</v>
      </c>
      <c r="Q213" s="27">
        <f>INDEX(dataset_2!G:G,MATCH(dataset_2!B213,dataset_1!A:A,0))</f>
        <v>3</v>
      </c>
    </row>
    <row r="214" spans="1:17" x14ac:dyDescent="0.25">
      <c r="A214" s="1">
        <v>213</v>
      </c>
      <c r="B214" s="2">
        <v>40553</v>
      </c>
      <c r="C214" s="1">
        <v>1</v>
      </c>
      <c r="D214" s="1">
        <v>0</v>
      </c>
      <c r="E214" s="1">
        <v>1</v>
      </c>
      <c r="F214" s="1">
        <v>3</v>
      </c>
      <c r="G214" s="1" t="b">
        <v>0</v>
      </c>
      <c r="H214" s="1">
        <v>1</v>
      </c>
      <c r="I214" s="1">
        <v>1</v>
      </c>
      <c r="J214" s="1">
        <v>0.12</v>
      </c>
      <c r="K214" s="25">
        <f>VLOOKUP(A214,dataset_2!B:C,2,0)</f>
        <v>0.1212</v>
      </c>
      <c r="L214" s="25">
        <f>VLOOKUP(A214,dataset_2!B:D,3,0)</f>
        <v>0.5</v>
      </c>
      <c r="M214" s="25">
        <f>VLOOKUP(A214,dataset_2!B:E,4,0)</f>
        <v>0.22389999999999999</v>
      </c>
      <c r="N214" s="25">
        <f>VLOOKUP(A214,dataset_2!B:F,5,0)</f>
        <v>0</v>
      </c>
      <c r="O214" s="25">
        <f>VLOOKUP(A214,dataset_2!B:G,6,0)</f>
        <v>1</v>
      </c>
      <c r="P214" s="25">
        <f>VLOOKUP(A214,dataset_2!B:H,7,0)</f>
        <v>1</v>
      </c>
      <c r="Q214" s="27">
        <f>INDEX(dataset_2!G:G,MATCH(dataset_2!B214,dataset_1!A:A,0))</f>
        <v>1</v>
      </c>
    </row>
    <row r="215" spans="1:17" x14ac:dyDescent="0.25">
      <c r="A215" s="1">
        <v>214</v>
      </c>
      <c r="B215" s="2">
        <v>40553</v>
      </c>
      <c r="C215" s="1">
        <v>1</v>
      </c>
      <c r="D215" s="1">
        <v>0</v>
      </c>
      <c r="E215" s="1">
        <v>1</v>
      </c>
      <c r="F215" s="1">
        <v>4</v>
      </c>
      <c r="G215" s="1" t="b">
        <v>0</v>
      </c>
      <c r="H215" s="1">
        <v>1</v>
      </c>
      <c r="I215" s="1">
        <v>1</v>
      </c>
      <c r="J215" s="1">
        <v>0.1</v>
      </c>
      <c r="K215" s="25">
        <f>VLOOKUP(A215,dataset_2!B:C,2,0)</f>
        <v>0.1212</v>
      </c>
      <c r="L215" s="25">
        <f>VLOOKUP(A215,dataset_2!B:D,3,0)</f>
        <v>0.54</v>
      </c>
      <c r="M215" s="25">
        <f>VLOOKUP(A215,dataset_2!B:E,4,0)</f>
        <v>0.1343</v>
      </c>
      <c r="N215" s="25">
        <f>VLOOKUP(A215,dataset_2!B:F,5,0)</f>
        <v>1</v>
      </c>
      <c r="O215" s="25">
        <f>VLOOKUP(A215,dataset_2!B:G,6,0)</f>
        <v>2</v>
      </c>
      <c r="P215" s="25">
        <f>VLOOKUP(A215,dataset_2!B:H,7,0)</f>
        <v>3</v>
      </c>
      <c r="Q215" s="27">
        <f>INDEX(dataset_2!G:G,MATCH(dataset_2!B215,dataset_1!A:A,0))</f>
        <v>2</v>
      </c>
    </row>
    <row r="216" spans="1:17" x14ac:dyDescent="0.25">
      <c r="A216" s="1">
        <v>215</v>
      </c>
      <c r="B216" s="2">
        <v>40553</v>
      </c>
      <c r="C216" s="1">
        <v>1</v>
      </c>
      <c r="D216" s="1">
        <v>0</v>
      </c>
      <c r="E216" s="1">
        <v>1</v>
      </c>
      <c r="F216" s="1">
        <v>5</v>
      </c>
      <c r="G216" s="1" t="b">
        <v>0</v>
      </c>
      <c r="H216" s="1">
        <v>1</v>
      </c>
      <c r="I216" s="1">
        <v>1</v>
      </c>
      <c r="J216" s="1">
        <v>0.1</v>
      </c>
      <c r="K216" s="25">
        <f>VLOOKUP(A216,dataset_2!B:C,2,0)</f>
        <v>0.1061</v>
      </c>
      <c r="L216" s="25">
        <f>VLOOKUP(A216,dataset_2!B:D,3,0)</f>
        <v>0.54</v>
      </c>
      <c r="M216" s="25">
        <f>VLOOKUP(A216,dataset_2!B:E,4,0)</f>
        <v>0.25369999999999998</v>
      </c>
      <c r="N216" s="25">
        <f>VLOOKUP(A216,dataset_2!B:F,5,0)</f>
        <v>0</v>
      </c>
      <c r="O216" s="25">
        <f>VLOOKUP(A216,dataset_2!B:G,6,0)</f>
        <v>3</v>
      </c>
      <c r="P216" s="25">
        <f>VLOOKUP(A216,dataset_2!B:H,7,0)</f>
        <v>3</v>
      </c>
      <c r="Q216" s="27">
        <f>INDEX(dataset_2!G:G,MATCH(dataset_2!B216,dataset_1!A:A,0))</f>
        <v>3</v>
      </c>
    </row>
    <row r="217" spans="1:17" x14ac:dyDescent="0.25">
      <c r="A217" s="1">
        <v>216</v>
      </c>
      <c r="B217" s="2">
        <v>40553</v>
      </c>
      <c r="C217" s="1">
        <v>1</v>
      </c>
      <c r="D217" s="1">
        <v>0</v>
      </c>
      <c r="E217" s="1">
        <v>1</v>
      </c>
      <c r="F217" s="1">
        <v>6</v>
      </c>
      <c r="G217" s="1" t="b">
        <v>0</v>
      </c>
      <c r="H217" s="1">
        <v>1</v>
      </c>
      <c r="I217" s="1">
        <v>1</v>
      </c>
      <c r="J217" s="1">
        <v>0.12</v>
      </c>
      <c r="K217" s="25">
        <f>VLOOKUP(A217,dataset_2!B:C,2,0)</f>
        <v>0.1212</v>
      </c>
      <c r="L217" s="25">
        <f>VLOOKUP(A217,dataset_2!B:D,3,0)</f>
        <v>0.5</v>
      </c>
      <c r="M217" s="25">
        <f>VLOOKUP(A217,dataset_2!B:E,4,0)</f>
        <v>0.28360000000000002</v>
      </c>
      <c r="N217" s="25">
        <f>VLOOKUP(A217,dataset_2!B:F,5,0)</f>
        <v>0</v>
      </c>
      <c r="O217" s="25">
        <f>VLOOKUP(A217,dataset_2!B:G,6,0)</f>
        <v>31</v>
      </c>
      <c r="P217" s="25">
        <f>VLOOKUP(A217,dataset_2!B:H,7,0)</f>
        <v>31</v>
      </c>
      <c r="Q217" s="27">
        <f>INDEX(dataset_2!G:G,MATCH(dataset_2!B217,dataset_1!A:A,0))</f>
        <v>31</v>
      </c>
    </row>
    <row r="218" spans="1:17" x14ac:dyDescent="0.25">
      <c r="A218" s="1">
        <v>217</v>
      </c>
      <c r="B218" s="2">
        <v>40553</v>
      </c>
      <c r="C218" s="1">
        <v>1</v>
      </c>
      <c r="D218" s="1">
        <v>0</v>
      </c>
      <c r="E218" s="1">
        <v>1</v>
      </c>
      <c r="F218" s="1">
        <v>7</v>
      </c>
      <c r="G218" s="1" t="b">
        <v>0</v>
      </c>
      <c r="H218" s="1">
        <v>1</v>
      </c>
      <c r="I218" s="1">
        <v>1</v>
      </c>
      <c r="J218" s="1">
        <v>0.12</v>
      </c>
      <c r="K218" s="25">
        <f>VLOOKUP(A218,dataset_2!B:C,2,0)</f>
        <v>0.1212</v>
      </c>
      <c r="L218" s="25">
        <f>VLOOKUP(A218,dataset_2!B:D,3,0)</f>
        <v>0.5</v>
      </c>
      <c r="M218" s="25">
        <f>VLOOKUP(A218,dataset_2!B:E,4,0)</f>
        <v>0.22389999999999999</v>
      </c>
      <c r="N218" s="25">
        <f>VLOOKUP(A218,dataset_2!B:F,5,0)</f>
        <v>2</v>
      </c>
      <c r="O218" s="25">
        <f>VLOOKUP(A218,dataset_2!B:G,6,0)</f>
        <v>75</v>
      </c>
      <c r="P218" s="25">
        <f>VLOOKUP(A218,dataset_2!B:H,7,0)</f>
        <v>77</v>
      </c>
      <c r="Q218" s="27">
        <f>INDEX(dataset_2!G:G,MATCH(dataset_2!B218,dataset_1!A:A,0))</f>
        <v>75</v>
      </c>
    </row>
    <row r="219" spans="1:17" x14ac:dyDescent="0.25">
      <c r="A219" s="1">
        <v>218</v>
      </c>
      <c r="B219" s="2">
        <v>40553</v>
      </c>
      <c r="C219" s="1">
        <v>1</v>
      </c>
      <c r="D219" s="1">
        <v>0</v>
      </c>
      <c r="E219" s="1">
        <v>1</v>
      </c>
      <c r="F219" s="1">
        <v>8</v>
      </c>
      <c r="G219" s="1" t="b">
        <v>0</v>
      </c>
      <c r="H219" s="1">
        <v>1</v>
      </c>
      <c r="I219" s="1">
        <v>2</v>
      </c>
      <c r="J219" s="1">
        <v>0.12</v>
      </c>
      <c r="K219" s="25">
        <f>VLOOKUP(A219,dataset_2!B:C,2,0)</f>
        <v>0.1212</v>
      </c>
      <c r="L219" s="25">
        <f>VLOOKUP(A219,dataset_2!B:D,3,0)</f>
        <v>0.5</v>
      </c>
      <c r="M219" s="25">
        <f>VLOOKUP(A219,dataset_2!B:E,4,0)</f>
        <v>0.28360000000000002</v>
      </c>
      <c r="N219" s="25">
        <f>VLOOKUP(A219,dataset_2!B:F,5,0)</f>
        <v>4</v>
      </c>
      <c r="O219" s="25">
        <f>VLOOKUP(A219,dataset_2!B:G,6,0)</f>
        <v>184</v>
      </c>
      <c r="P219" s="25">
        <f>VLOOKUP(A219,dataset_2!B:H,7,0)</f>
        <v>188</v>
      </c>
      <c r="Q219" s="27">
        <f>INDEX(dataset_2!G:G,MATCH(dataset_2!B219,dataset_1!A:A,0))</f>
        <v>184</v>
      </c>
    </row>
    <row r="220" spans="1:17" x14ac:dyDescent="0.25">
      <c r="A220" s="1">
        <v>219</v>
      </c>
      <c r="B220" s="2">
        <v>40553</v>
      </c>
      <c r="C220" s="1">
        <v>1</v>
      </c>
      <c r="D220" s="1">
        <v>0</v>
      </c>
      <c r="E220" s="1">
        <v>1</v>
      </c>
      <c r="F220" s="1">
        <v>9</v>
      </c>
      <c r="G220" s="1" t="b">
        <v>0</v>
      </c>
      <c r="H220" s="1">
        <v>1</v>
      </c>
      <c r="I220" s="1">
        <v>2</v>
      </c>
      <c r="J220" s="1">
        <v>0.14000000000000001</v>
      </c>
      <c r="K220" s="25">
        <f>VLOOKUP(A220,dataset_2!B:C,2,0)</f>
        <v>0.1212</v>
      </c>
      <c r="L220" s="25">
        <f>VLOOKUP(A220,dataset_2!B:D,3,0)</f>
        <v>0.5</v>
      </c>
      <c r="M220" s="25">
        <f>VLOOKUP(A220,dataset_2!B:E,4,0)</f>
        <v>0.25369999999999998</v>
      </c>
      <c r="N220" s="25">
        <f>VLOOKUP(A220,dataset_2!B:F,5,0)</f>
        <v>2</v>
      </c>
      <c r="O220" s="25">
        <f>VLOOKUP(A220,dataset_2!B:G,6,0)</f>
        <v>92</v>
      </c>
      <c r="P220" s="25">
        <f>VLOOKUP(A220,dataset_2!B:H,7,0)</f>
        <v>94</v>
      </c>
      <c r="Q220" s="27">
        <f>INDEX(dataset_2!G:G,MATCH(dataset_2!B220,dataset_1!A:A,0))</f>
        <v>92</v>
      </c>
    </row>
    <row r="221" spans="1:17" x14ac:dyDescent="0.25">
      <c r="A221" s="1">
        <v>220</v>
      </c>
      <c r="B221" s="2">
        <v>40553</v>
      </c>
      <c r="C221" s="1">
        <v>1</v>
      </c>
      <c r="D221" s="1">
        <v>0</v>
      </c>
      <c r="E221" s="1">
        <v>1</v>
      </c>
      <c r="F221" s="1">
        <v>10</v>
      </c>
      <c r="G221" s="1" t="b">
        <v>0</v>
      </c>
      <c r="H221" s="1">
        <v>1</v>
      </c>
      <c r="I221" s="1">
        <v>2</v>
      </c>
      <c r="J221" s="1">
        <v>0.14000000000000001</v>
      </c>
      <c r="K221" s="25">
        <f>VLOOKUP(A221,dataset_2!B:C,2,0)</f>
        <v>0.1212</v>
      </c>
      <c r="L221" s="25">
        <f>VLOOKUP(A221,dataset_2!B:D,3,0)</f>
        <v>0.5</v>
      </c>
      <c r="M221" s="25">
        <f>VLOOKUP(A221,dataset_2!B:E,4,0)</f>
        <v>0.29849999999999999</v>
      </c>
      <c r="N221" s="25">
        <f>VLOOKUP(A221,dataset_2!B:F,5,0)</f>
        <v>0</v>
      </c>
      <c r="O221" s="25">
        <f>VLOOKUP(A221,dataset_2!B:G,6,0)</f>
        <v>31</v>
      </c>
      <c r="P221" s="25">
        <f>VLOOKUP(A221,dataset_2!B:H,7,0)</f>
        <v>31</v>
      </c>
      <c r="Q221" s="27">
        <f>INDEX(dataset_2!G:G,MATCH(dataset_2!B221,dataset_1!A:A,0))</f>
        <v>31</v>
      </c>
    </row>
    <row r="222" spans="1:17" x14ac:dyDescent="0.25">
      <c r="A222" s="1">
        <v>221</v>
      </c>
      <c r="B222" s="2">
        <v>40553</v>
      </c>
      <c r="C222" s="1">
        <v>1</v>
      </c>
      <c r="D222" s="1">
        <v>0</v>
      </c>
      <c r="E222" s="1">
        <v>1</v>
      </c>
      <c r="F222" s="1">
        <v>11</v>
      </c>
      <c r="G222" s="1" t="b">
        <v>0</v>
      </c>
      <c r="H222" s="1">
        <v>1</v>
      </c>
      <c r="I222" s="1">
        <v>2</v>
      </c>
      <c r="J222" s="1">
        <v>0.16</v>
      </c>
      <c r="K222" s="25">
        <f>VLOOKUP(A222,dataset_2!B:C,2,0)</f>
        <v>0.13639999999999999</v>
      </c>
      <c r="L222" s="25">
        <f>VLOOKUP(A222,dataset_2!B:D,3,0)</f>
        <v>0.47</v>
      </c>
      <c r="M222" s="25">
        <f>VLOOKUP(A222,dataset_2!B:E,4,0)</f>
        <v>0.28360000000000002</v>
      </c>
      <c r="N222" s="25">
        <f>VLOOKUP(A222,dataset_2!B:F,5,0)</f>
        <v>2</v>
      </c>
      <c r="O222" s="25">
        <f>VLOOKUP(A222,dataset_2!B:G,6,0)</f>
        <v>28</v>
      </c>
      <c r="P222" s="25">
        <f>VLOOKUP(A222,dataset_2!B:H,7,0)</f>
        <v>30</v>
      </c>
      <c r="Q222" s="27">
        <f>INDEX(dataset_2!G:G,MATCH(dataset_2!B222,dataset_1!A:A,0))</f>
        <v>28</v>
      </c>
    </row>
    <row r="223" spans="1:17" x14ac:dyDescent="0.25">
      <c r="A223" s="1">
        <v>222</v>
      </c>
      <c r="B223" s="2">
        <v>40553</v>
      </c>
      <c r="C223" s="1">
        <v>1</v>
      </c>
      <c r="D223" s="1">
        <v>0</v>
      </c>
      <c r="E223" s="1">
        <v>1</v>
      </c>
      <c r="F223" s="1">
        <v>12</v>
      </c>
      <c r="G223" s="1" t="b">
        <v>0</v>
      </c>
      <c r="H223" s="1">
        <v>1</v>
      </c>
      <c r="I223" s="1">
        <v>2</v>
      </c>
      <c r="J223" s="1">
        <v>0.2</v>
      </c>
      <c r="K223" s="25">
        <f>VLOOKUP(A223,dataset_2!B:C,2,0)</f>
        <v>0.18179999999999999</v>
      </c>
      <c r="L223" s="25">
        <f>VLOOKUP(A223,dataset_2!B:D,3,0)</f>
        <v>0.4</v>
      </c>
      <c r="M223" s="25">
        <f>VLOOKUP(A223,dataset_2!B:E,4,0)</f>
        <v>0.28360000000000002</v>
      </c>
      <c r="N223" s="25">
        <f>VLOOKUP(A223,dataset_2!B:F,5,0)</f>
        <v>5</v>
      </c>
      <c r="O223" s="25">
        <f>VLOOKUP(A223,dataset_2!B:G,6,0)</f>
        <v>47</v>
      </c>
      <c r="P223" s="25">
        <f>VLOOKUP(A223,dataset_2!B:H,7,0)</f>
        <v>52</v>
      </c>
      <c r="Q223" s="27">
        <f>INDEX(dataset_2!G:G,MATCH(dataset_2!B223,dataset_1!A:A,0))</f>
        <v>47</v>
      </c>
    </row>
    <row r="224" spans="1:17" x14ac:dyDescent="0.25">
      <c r="A224" s="1">
        <v>223</v>
      </c>
      <c r="B224" s="2">
        <v>40553</v>
      </c>
      <c r="C224" s="1">
        <v>1</v>
      </c>
      <c r="D224" s="1">
        <v>0</v>
      </c>
      <c r="E224" s="1">
        <v>1</v>
      </c>
      <c r="F224" s="1">
        <v>13</v>
      </c>
      <c r="G224" s="1" t="b">
        <v>0</v>
      </c>
      <c r="H224" s="1">
        <v>1</v>
      </c>
      <c r="I224" s="1">
        <v>2</v>
      </c>
      <c r="J224" s="1">
        <v>0.2</v>
      </c>
      <c r="K224" s="25">
        <f>VLOOKUP(A224,dataset_2!B:C,2,0)</f>
        <v>0.18179999999999999</v>
      </c>
      <c r="L224" s="25">
        <f>VLOOKUP(A224,dataset_2!B:D,3,0)</f>
        <v>0.4</v>
      </c>
      <c r="M224" s="25">
        <f>VLOOKUP(A224,dataset_2!B:E,4,0)</f>
        <v>0.28360000000000002</v>
      </c>
      <c r="N224" s="25">
        <f>VLOOKUP(A224,dataset_2!B:F,5,0)</f>
        <v>4</v>
      </c>
      <c r="O224" s="25">
        <f>VLOOKUP(A224,dataset_2!B:G,6,0)</f>
        <v>50</v>
      </c>
      <c r="P224" s="25">
        <f>VLOOKUP(A224,dataset_2!B:H,7,0)</f>
        <v>54</v>
      </c>
      <c r="Q224" s="27">
        <f>INDEX(dataset_2!G:G,MATCH(dataset_2!B224,dataset_1!A:A,0))</f>
        <v>50</v>
      </c>
    </row>
    <row r="225" spans="1:17" x14ac:dyDescent="0.25">
      <c r="A225" s="1">
        <v>224</v>
      </c>
      <c r="B225" s="2">
        <v>40553</v>
      </c>
      <c r="C225" s="1">
        <v>1</v>
      </c>
      <c r="D225" s="1">
        <v>0</v>
      </c>
      <c r="E225" s="1">
        <v>1</v>
      </c>
      <c r="F225" s="1">
        <v>14</v>
      </c>
      <c r="G225" s="1" t="b">
        <v>0</v>
      </c>
      <c r="H225" s="1">
        <v>1</v>
      </c>
      <c r="I225" s="1">
        <v>2</v>
      </c>
      <c r="J225" s="1">
        <v>0.2</v>
      </c>
      <c r="K225" s="25">
        <f>VLOOKUP(A225,dataset_2!B:C,2,0)</f>
        <v>0.19700000000000001</v>
      </c>
      <c r="L225" s="25">
        <f>VLOOKUP(A225,dataset_2!B:D,3,0)</f>
        <v>0.4</v>
      </c>
      <c r="M225" s="25">
        <f>VLOOKUP(A225,dataset_2!B:E,4,0)</f>
        <v>0.22389999999999999</v>
      </c>
      <c r="N225" s="25">
        <f>VLOOKUP(A225,dataset_2!B:F,5,0)</f>
        <v>0</v>
      </c>
      <c r="O225" s="25">
        <f>VLOOKUP(A225,dataset_2!B:G,6,0)</f>
        <v>47</v>
      </c>
      <c r="P225" s="25">
        <f>VLOOKUP(A225,dataset_2!B:H,7,0)</f>
        <v>47</v>
      </c>
      <c r="Q225" s="27">
        <f>INDEX(dataset_2!G:G,MATCH(dataset_2!B225,dataset_1!A:A,0))</f>
        <v>47</v>
      </c>
    </row>
    <row r="226" spans="1:17" x14ac:dyDescent="0.25">
      <c r="A226" s="1">
        <v>225</v>
      </c>
      <c r="B226" s="2">
        <v>40553</v>
      </c>
      <c r="C226" s="1">
        <v>1</v>
      </c>
      <c r="D226" s="1">
        <v>0</v>
      </c>
      <c r="E226" s="1">
        <v>1</v>
      </c>
      <c r="F226" s="1">
        <v>15</v>
      </c>
      <c r="G226" s="1" t="b">
        <v>0</v>
      </c>
      <c r="H226" s="1">
        <v>1</v>
      </c>
      <c r="I226" s="1">
        <v>2</v>
      </c>
      <c r="J226" s="1">
        <v>0.2</v>
      </c>
      <c r="K226" s="25">
        <f>VLOOKUP(A226,dataset_2!B:C,2,0)</f>
        <v>0.19700000000000001</v>
      </c>
      <c r="L226" s="25">
        <f>VLOOKUP(A226,dataset_2!B:D,3,0)</f>
        <v>0.4</v>
      </c>
      <c r="M226" s="25">
        <f>VLOOKUP(A226,dataset_2!B:E,4,0)</f>
        <v>0.22389999999999999</v>
      </c>
      <c r="N226" s="25">
        <f>VLOOKUP(A226,dataset_2!B:F,5,0)</f>
        <v>2</v>
      </c>
      <c r="O226" s="25">
        <f>VLOOKUP(A226,dataset_2!B:G,6,0)</f>
        <v>43</v>
      </c>
      <c r="P226" s="25">
        <f>VLOOKUP(A226,dataset_2!B:H,7,0)</f>
        <v>45</v>
      </c>
      <c r="Q226" s="27">
        <f>INDEX(dataset_2!G:G,MATCH(dataset_2!B226,dataset_1!A:A,0))</f>
        <v>43</v>
      </c>
    </row>
    <row r="227" spans="1:17" x14ac:dyDescent="0.25">
      <c r="A227" s="1">
        <v>226</v>
      </c>
      <c r="B227" s="2">
        <v>40553</v>
      </c>
      <c r="C227" s="1">
        <v>1</v>
      </c>
      <c r="D227" s="1">
        <v>0</v>
      </c>
      <c r="E227" s="1">
        <v>1</v>
      </c>
      <c r="F227" s="1">
        <v>16</v>
      </c>
      <c r="G227" s="1" t="b">
        <v>0</v>
      </c>
      <c r="H227" s="1">
        <v>1</v>
      </c>
      <c r="I227" s="1">
        <v>1</v>
      </c>
      <c r="J227" s="1">
        <v>0.2</v>
      </c>
      <c r="K227" s="25">
        <f>VLOOKUP(A227,dataset_2!B:C,2,0)</f>
        <v>0.21210000000000001</v>
      </c>
      <c r="L227" s="25">
        <f>VLOOKUP(A227,dataset_2!B:D,3,0)</f>
        <v>0.4</v>
      </c>
      <c r="M227" s="25">
        <f>VLOOKUP(A227,dataset_2!B:E,4,0)</f>
        <v>0.1343</v>
      </c>
      <c r="N227" s="25">
        <f>VLOOKUP(A227,dataset_2!B:F,5,0)</f>
        <v>4</v>
      </c>
      <c r="O227" s="25">
        <f>VLOOKUP(A227,dataset_2!B:G,6,0)</f>
        <v>70</v>
      </c>
      <c r="P227" s="25">
        <f>VLOOKUP(A227,dataset_2!B:H,7,0)</f>
        <v>74</v>
      </c>
      <c r="Q227" s="27">
        <f>INDEX(dataset_2!G:G,MATCH(dataset_2!B227,dataset_1!A:A,0))</f>
        <v>70</v>
      </c>
    </row>
    <row r="228" spans="1:17" x14ac:dyDescent="0.25">
      <c r="A228" s="1">
        <v>227</v>
      </c>
      <c r="B228" s="2">
        <v>40553</v>
      </c>
      <c r="C228" s="1">
        <v>1</v>
      </c>
      <c r="D228" s="1">
        <v>0</v>
      </c>
      <c r="E228" s="1">
        <v>1</v>
      </c>
      <c r="F228" s="1">
        <v>17</v>
      </c>
      <c r="G228" s="1" t="b">
        <v>0</v>
      </c>
      <c r="H228" s="1">
        <v>1</v>
      </c>
      <c r="I228" s="1">
        <v>1</v>
      </c>
      <c r="J228" s="1">
        <v>0.2</v>
      </c>
      <c r="K228" s="25">
        <f>VLOOKUP(A228,dataset_2!B:C,2,0)</f>
        <v>0.2273</v>
      </c>
      <c r="L228" s="25">
        <f>VLOOKUP(A228,dataset_2!B:D,3,0)</f>
        <v>0.4</v>
      </c>
      <c r="M228" s="25">
        <f>VLOOKUP(A228,dataset_2!B:E,4,0)</f>
        <v>0.1045</v>
      </c>
      <c r="N228" s="25">
        <f>VLOOKUP(A228,dataset_2!B:F,5,0)</f>
        <v>4</v>
      </c>
      <c r="O228" s="25">
        <f>VLOOKUP(A228,dataset_2!B:G,6,0)</f>
        <v>174</v>
      </c>
      <c r="P228" s="25">
        <f>VLOOKUP(A228,dataset_2!B:H,7,0)</f>
        <v>178</v>
      </c>
      <c r="Q228" s="27">
        <f>INDEX(dataset_2!G:G,MATCH(dataset_2!B228,dataset_1!A:A,0))</f>
        <v>174</v>
      </c>
    </row>
    <row r="229" spans="1:17" x14ac:dyDescent="0.25">
      <c r="A229" s="1">
        <v>228</v>
      </c>
      <c r="B229" s="2">
        <v>40553</v>
      </c>
      <c r="C229" s="1">
        <v>1</v>
      </c>
      <c r="D229" s="1">
        <v>0</v>
      </c>
      <c r="E229" s="1">
        <v>1</v>
      </c>
      <c r="F229" s="1">
        <v>18</v>
      </c>
      <c r="G229" s="1" t="b">
        <v>0</v>
      </c>
      <c r="H229" s="1">
        <v>1</v>
      </c>
      <c r="I229" s="1">
        <v>1</v>
      </c>
      <c r="J229" s="1">
        <v>0.2</v>
      </c>
      <c r="K229" s="25">
        <f>VLOOKUP(A229,dataset_2!B:C,2,0)</f>
        <v>0.19700000000000001</v>
      </c>
      <c r="L229" s="25">
        <f>VLOOKUP(A229,dataset_2!B:D,3,0)</f>
        <v>0.4</v>
      </c>
      <c r="M229" s="25">
        <f>VLOOKUP(A229,dataset_2!B:E,4,0)</f>
        <v>0.22389999999999999</v>
      </c>
      <c r="N229" s="25">
        <f>VLOOKUP(A229,dataset_2!B:F,5,0)</f>
        <v>1</v>
      </c>
      <c r="O229" s="25">
        <f>VLOOKUP(A229,dataset_2!B:G,6,0)</f>
        <v>154</v>
      </c>
      <c r="P229" s="25">
        <f>VLOOKUP(A229,dataset_2!B:H,7,0)</f>
        <v>155</v>
      </c>
      <c r="Q229" s="27">
        <f>INDEX(dataset_2!G:G,MATCH(dataset_2!B229,dataset_1!A:A,0))</f>
        <v>154</v>
      </c>
    </row>
    <row r="230" spans="1:17" x14ac:dyDescent="0.25">
      <c r="A230" s="1">
        <v>229</v>
      </c>
      <c r="B230" s="2">
        <v>40553</v>
      </c>
      <c r="C230" s="1">
        <v>1</v>
      </c>
      <c r="D230" s="1">
        <v>0</v>
      </c>
      <c r="E230" s="1">
        <v>1</v>
      </c>
      <c r="F230" s="1">
        <v>19</v>
      </c>
      <c r="G230" s="1" t="b">
        <v>0</v>
      </c>
      <c r="H230" s="1">
        <v>1</v>
      </c>
      <c r="I230" s="1">
        <v>1</v>
      </c>
      <c r="J230" s="1">
        <v>0.16</v>
      </c>
      <c r="K230" s="25">
        <f>VLOOKUP(A230,dataset_2!B:C,2,0)</f>
        <v>0.16669999999999999</v>
      </c>
      <c r="L230" s="25">
        <f>VLOOKUP(A230,dataset_2!B:D,3,0)</f>
        <v>0.47</v>
      </c>
      <c r="M230" s="25">
        <f>VLOOKUP(A230,dataset_2!B:E,4,0)</f>
        <v>0.16420000000000001</v>
      </c>
      <c r="N230" s="25">
        <f>VLOOKUP(A230,dataset_2!B:F,5,0)</f>
        <v>3</v>
      </c>
      <c r="O230" s="25">
        <f>VLOOKUP(A230,dataset_2!B:G,6,0)</f>
        <v>92</v>
      </c>
      <c r="P230" s="25">
        <f>VLOOKUP(A230,dataset_2!B:H,7,0)</f>
        <v>95</v>
      </c>
      <c r="Q230" s="27">
        <f>INDEX(dataset_2!G:G,MATCH(dataset_2!B230,dataset_1!A:A,0))</f>
        <v>92</v>
      </c>
    </row>
    <row r="231" spans="1:17" x14ac:dyDescent="0.25">
      <c r="A231" s="1">
        <v>230</v>
      </c>
      <c r="B231" s="2">
        <v>40553</v>
      </c>
      <c r="C231" s="1">
        <v>1</v>
      </c>
      <c r="D231" s="1">
        <v>0</v>
      </c>
      <c r="E231" s="1">
        <v>1</v>
      </c>
      <c r="F231" s="1">
        <v>20</v>
      </c>
      <c r="G231" s="1" t="b">
        <v>0</v>
      </c>
      <c r="H231" s="1">
        <v>1</v>
      </c>
      <c r="I231" s="1">
        <v>1</v>
      </c>
      <c r="J231" s="1">
        <v>0.16</v>
      </c>
      <c r="K231" s="25">
        <f>VLOOKUP(A231,dataset_2!B:C,2,0)</f>
        <v>0.16669999999999999</v>
      </c>
      <c r="L231" s="25">
        <f>VLOOKUP(A231,dataset_2!B:D,3,0)</f>
        <v>0.5</v>
      </c>
      <c r="M231" s="25">
        <f>VLOOKUP(A231,dataset_2!B:E,4,0)</f>
        <v>0.16420000000000001</v>
      </c>
      <c r="N231" s="25">
        <f>VLOOKUP(A231,dataset_2!B:F,5,0)</f>
        <v>1</v>
      </c>
      <c r="O231" s="25">
        <f>VLOOKUP(A231,dataset_2!B:G,6,0)</f>
        <v>73</v>
      </c>
      <c r="P231" s="25">
        <f>VLOOKUP(A231,dataset_2!B:H,7,0)</f>
        <v>74</v>
      </c>
      <c r="Q231" s="27">
        <f>INDEX(dataset_2!G:G,MATCH(dataset_2!B231,dataset_1!A:A,0))</f>
        <v>73</v>
      </c>
    </row>
    <row r="232" spans="1:17" x14ac:dyDescent="0.25">
      <c r="A232" s="1">
        <v>231</v>
      </c>
      <c r="B232" s="2">
        <v>40553</v>
      </c>
      <c r="C232" s="1">
        <v>1</v>
      </c>
      <c r="D232" s="1">
        <v>0</v>
      </c>
      <c r="E232" s="1">
        <v>1</v>
      </c>
      <c r="F232" s="1">
        <v>21</v>
      </c>
      <c r="G232" s="1" t="b">
        <v>0</v>
      </c>
      <c r="H232" s="1">
        <v>1</v>
      </c>
      <c r="I232" s="1">
        <v>1</v>
      </c>
      <c r="J232" s="1">
        <v>0.14000000000000001</v>
      </c>
      <c r="K232" s="25">
        <f>VLOOKUP(A232,dataset_2!B:C,2,0)</f>
        <v>0.13639999999999999</v>
      </c>
      <c r="L232" s="25">
        <f>VLOOKUP(A232,dataset_2!B:D,3,0)</f>
        <v>0.59</v>
      </c>
      <c r="M232" s="25">
        <f>VLOOKUP(A232,dataset_2!B:E,4,0)</f>
        <v>0.19400000000000001</v>
      </c>
      <c r="N232" s="25">
        <f>VLOOKUP(A232,dataset_2!B:F,5,0)</f>
        <v>1</v>
      </c>
      <c r="O232" s="25">
        <f>VLOOKUP(A232,dataset_2!B:G,6,0)</f>
        <v>37</v>
      </c>
      <c r="P232" s="25">
        <f>VLOOKUP(A232,dataset_2!B:H,7,0)</f>
        <v>38</v>
      </c>
      <c r="Q232" s="27">
        <f>INDEX(dataset_2!G:G,MATCH(dataset_2!B232,dataset_1!A:A,0))</f>
        <v>37</v>
      </c>
    </row>
    <row r="233" spans="1:17" x14ac:dyDescent="0.25">
      <c r="A233" s="1">
        <v>232</v>
      </c>
      <c r="B233" s="2">
        <v>40553</v>
      </c>
      <c r="C233" s="1">
        <v>1</v>
      </c>
      <c r="D233" s="1">
        <v>0</v>
      </c>
      <c r="E233" s="1">
        <v>1</v>
      </c>
      <c r="F233" s="1">
        <v>22</v>
      </c>
      <c r="G233" s="1" t="b">
        <v>0</v>
      </c>
      <c r="H233" s="1">
        <v>1</v>
      </c>
      <c r="I233" s="1">
        <v>1</v>
      </c>
      <c r="J233" s="1">
        <v>0.14000000000000001</v>
      </c>
      <c r="K233" s="25">
        <f>VLOOKUP(A233,dataset_2!B:C,2,0)</f>
        <v>0.1515</v>
      </c>
      <c r="L233" s="25">
        <f>VLOOKUP(A233,dataset_2!B:D,3,0)</f>
        <v>0.59</v>
      </c>
      <c r="M233" s="25">
        <f>VLOOKUP(A233,dataset_2!B:E,4,0)</f>
        <v>0.16420000000000001</v>
      </c>
      <c r="N233" s="25">
        <f>VLOOKUP(A233,dataset_2!B:F,5,0)</f>
        <v>2</v>
      </c>
      <c r="O233" s="25">
        <f>VLOOKUP(A233,dataset_2!B:G,6,0)</f>
        <v>22</v>
      </c>
      <c r="P233" s="25">
        <f>VLOOKUP(A233,dataset_2!B:H,7,0)</f>
        <v>24</v>
      </c>
      <c r="Q233" s="27">
        <f>INDEX(dataset_2!G:G,MATCH(dataset_2!B233,dataset_1!A:A,0))</f>
        <v>22</v>
      </c>
    </row>
    <row r="234" spans="1:17" x14ac:dyDescent="0.25">
      <c r="A234" s="1">
        <v>233</v>
      </c>
      <c r="B234" s="2">
        <v>40553</v>
      </c>
      <c r="C234" s="1">
        <v>1</v>
      </c>
      <c r="D234" s="1">
        <v>0</v>
      </c>
      <c r="E234" s="1">
        <v>1</v>
      </c>
      <c r="F234" s="1">
        <v>23</v>
      </c>
      <c r="G234" s="1" t="b">
        <v>0</v>
      </c>
      <c r="H234" s="1">
        <v>1</v>
      </c>
      <c r="I234" s="1">
        <v>1</v>
      </c>
      <c r="J234" s="1">
        <v>0.14000000000000001</v>
      </c>
      <c r="K234" s="25">
        <f>VLOOKUP(A234,dataset_2!B:C,2,0)</f>
        <v>0.1515</v>
      </c>
      <c r="L234" s="25">
        <f>VLOOKUP(A234,dataset_2!B:D,3,0)</f>
        <v>0.59</v>
      </c>
      <c r="M234" s="25">
        <f>VLOOKUP(A234,dataset_2!B:E,4,0)</f>
        <v>0.16420000000000001</v>
      </c>
      <c r="N234" s="25">
        <f>VLOOKUP(A234,dataset_2!B:F,5,0)</f>
        <v>0</v>
      </c>
      <c r="O234" s="25">
        <f>VLOOKUP(A234,dataset_2!B:G,6,0)</f>
        <v>18</v>
      </c>
      <c r="P234" s="25">
        <f>VLOOKUP(A234,dataset_2!B:H,7,0)</f>
        <v>18</v>
      </c>
      <c r="Q234" s="27">
        <f>INDEX(dataset_2!G:G,MATCH(dataset_2!B234,dataset_1!A:A,0))</f>
        <v>18</v>
      </c>
    </row>
    <row r="235" spans="1:17" x14ac:dyDescent="0.25">
      <c r="A235" s="1">
        <v>234</v>
      </c>
      <c r="B235" s="2">
        <v>40554</v>
      </c>
      <c r="C235" s="1">
        <v>1</v>
      </c>
      <c r="D235" s="1">
        <v>0</v>
      </c>
      <c r="E235" s="1">
        <v>1</v>
      </c>
      <c r="F235" s="1">
        <v>0</v>
      </c>
      <c r="G235" s="1" t="b">
        <v>0</v>
      </c>
      <c r="H235" s="1">
        <v>2</v>
      </c>
      <c r="I235" s="1">
        <v>1</v>
      </c>
      <c r="J235" s="1">
        <v>0.14000000000000001</v>
      </c>
      <c r="K235" s="25">
        <f>VLOOKUP(A235,dataset_2!B:C,2,0)</f>
        <v>0.16669999999999999</v>
      </c>
      <c r="L235" s="25">
        <f>VLOOKUP(A235,dataset_2!B:D,3,0)</f>
        <v>0.59</v>
      </c>
      <c r="M235" s="25">
        <f>VLOOKUP(A235,dataset_2!B:E,4,0)</f>
        <v>0.1045</v>
      </c>
      <c r="N235" s="25">
        <f>VLOOKUP(A235,dataset_2!B:F,5,0)</f>
        <v>2</v>
      </c>
      <c r="O235" s="25">
        <f>VLOOKUP(A235,dataset_2!B:G,6,0)</f>
        <v>10</v>
      </c>
      <c r="P235" s="25">
        <f>VLOOKUP(A235,dataset_2!B:H,7,0)</f>
        <v>12</v>
      </c>
      <c r="Q235" s="27">
        <f>INDEX(dataset_2!G:G,MATCH(dataset_2!B235,dataset_1!A:A,0))</f>
        <v>10</v>
      </c>
    </row>
    <row r="236" spans="1:17" x14ac:dyDescent="0.25">
      <c r="A236" s="1">
        <v>235</v>
      </c>
      <c r="B236" s="2">
        <v>40554</v>
      </c>
      <c r="C236" s="1">
        <v>1</v>
      </c>
      <c r="D236" s="1">
        <v>0</v>
      </c>
      <c r="E236" s="1">
        <v>1</v>
      </c>
      <c r="F236" s="1">
        <v>1</v>
      </c>
      <c r="G236" s="1" t="b">
        <v>0</v>
      </c>
      <c r="H236" s="1">
        <v>2</v>
      </c>
      <c r="I236" s="1">
        <v>1</v>
      </c>
      <c r="J236" s="1">
        <v>0.14000000000000001</v>
      </c>
      <c r="K236" s="25">
        <f>VLOOKUP(A236,dataset_2!B:C,2,0)</f>
        <v>0.1515</v>
      </c>
      <c r="L236" s="25">
        <f>VLOOKUP(A236,dataset_2!B:D,3,0)</f>
        <v>0.59</v>
      </c>
      <c r="M236" s="25">
        <f>VLOOKUP(A236,dataset_2!B:E,4,0)</f>
        <v>0.16420000000000001</v>
      </c>
      <c r="N236" s="25">
        <f>VLOOKUP(A236,dataset_2!B:F,5,0)</f>
        <v>0</v>
      </c>
      <c r="O236" s="25">
        <f>VLOOKUP(A236,dataset_2!B:G,6,0)</f>
        <v>3</v>
      </c>
      <c r="P236" s="25">
        <f>VLOOKUP(A236,dataset_2!B:H,7,0)</f>
        <v>3</v>
      </c>
      <c r="Q236" s="27">
        <f>INDEX(dataset_2!G:G,MATCH(dataset_2!B236,dataset_1!A:A,0))</f>
        <v>3</v>
      </c>
    </row>
    <row r="237" spans="1:17" x14ac:dyDescent="0.25">
      <c r="A237" s="1">
        <v>236</v>
      </c>
      <c r="B237" s="2">
        <v>40554</v>
      </c>
      <c r="C237" s="1">
        <v>1</v>
      </c>
      <c r="D237" s="1">
        <v>0</v>
      </c>
      <c r="E237" s="1">
        <v>1</v>
      </c>
      <c r="F237" s="1">
        <v>2</v>
      </c>
      <c r="G237" s="1" t="b">
        <v>0</v>
      </c>
      <c r="H237" s="1">
        <v>2</v>
      </c>
      <c r="I237" s="1">
        <v>2</v>
      </c>
      <c r="J237" s="1">
        <v>0.16</v>
      </c>
      <c r="K237" s="25">
        <f>VLOOKUP(A237,dataset_2!B:C,2,0)</f>
        <v>0.1515</v>
      </c>
      <c r="L237" s="25">
        <f>VLOOKUP(A237,dataset_2!B:D,3,0)</f>
        <v>0.55000000000000004</v>
      </c>
      <c r="M237" s="25">
        <f>VLOOKUP(A237,dataset_2!B:E,4,0)</f>
        <v>0.19400000000000001</v>
      </c>
      <c r="N237" s="25">
        <f>VLOOKUP(A237,dataset_2!B:F,5,0)</f>
        <v>0</v>
      </c>
      <c r="O237" s="25">
        <f>VLOOKUP(A237,dataset_2!B:G,6,0)</f>
        <v>3</v>
      </c>
      <c r="P237" s="25">
        <f>VLOOKUP(A237,dataset_2!B:H,7,0)</f>
        <v>3</v>
      </c>
      <c r="Q237" s="27">
        <f>INDEX(dataset_2!G:G,MATCH(dataset_2!B237,dataset_1!A:A,0))</f>
        <v>3</v>
      </c>
    </row>
    <row r="238" spans="1:17" x14ac:dyDescent="0.25">
      <c r="A238" s="1">
        <v>237</v>
      </c>
      <c r="B238" s="2">
        <v>40554</v>
      </c>
      <c r="C238" s="1">
        <v>1</v>
      </c>
      <c r="D238" s="1">
        <v>0</v>
      </c>
      <c r="E238" s="1">
        <v>1</v>
      </c>
      <c r="F238" s="1">
        <v>5</v>
      </c>
      <c r="G238" s="1" t="b">
        <v>0</v>
      </c>
      <c r="H238" s="1">
        <v>2</v>
      </c>
      <c r="I238" s="1">
        <v>2</v>
      </c>
      <c r="J238" s="1">
        <v>0.16</v>
      </c>
      <c r="K238" s="25">
        <f>VLOOKUP(A238,dataset_2!B:C,2,0)</f>
        <v>0.18179999999999999</v>
      </c>
      <c r="L238" s="25">
        <f>VLOOKUP(A238,dataset_2!B:D,3,0)</f>
        <v>0.55000000000000004</v>
      </c>
      <c r="M238" s="25">
        <f>VLOOKUP(A238,dataset_2!B:E,4,0)</f>
        <v>0.1343</v>
      </c>
      <c r="N238" s="25">
        <f>VLOOKUP(A238,dataset_2!B:F,5,0)</f>
        <v>0</v>
      </c>
      <c r="O238" s="25">
        <f>VLOOKUP(A238,dataset_2!B:G,6,0)</f>
        <v>6</v>
      </c>
      <c r="P238" s="25">
        <f>VLOOKUP(A238,dataset_2!B:H,7,0)</f>
        <v>6</v>
      </c>
      <c r="Q238" s="27">
        <f>INDEX(dataset_2!G:G,MATCH(dataset_2!B238,dataset_1!A:A,0))</f>
        <v>6</v>
      </c>
    </row>
    <row r="239" spans="1:17" x14ac:dyDescent="0.25">
      <c r="A239" s="1">
        <v>238</v>
      </c>
      <c r="B239" s="2">
        <v>40554</v>
      </c>
      <c r="C239" s="1">
        <v>1</v>
      </c>
      <c r="D239" s="1">
        <v>0</v>
      </c>
      <c r="E239" s="1">
        <v>1</v>
      </c>
      <c r="F239" s="1">
        <v>6</v>
      </c>
      <c r="G239" s="1" t="b">
        <v>0</v>
      </c>
      <c r="H239" s="1">
        <v>2</v>
      </c>
      <c r="I239" s="1">
        <v>2</v>
      </c>
      <c r="J239" s="1">
        <v>0.16</v>
      </c>
      <c r="K239" s="25">
        <f>VLOOKUP(A239,dataset_2!B:C,2,0)</f>
        <v>0.18179999999999999</v>
      </c>
      <c r="L239" s="25">
        <f>VLOOKUP(A239,dataset_2!B:D,3,0)</f>
        <v>0.55000000000000004</v>
      </c>
      <c r="M239" s="25">
        <f>VLOOKUP(A239,dataset_2!B:E,4,0)</f>
        <v>0.1343</v>
      </c>
      <c r="N239" s="25">
        <f>VLOOKUP(A239,dataset_2!B:F,5,0)</f>
        <v>0</v>
      </c>
      <c r="O239" s="25">
        <f>VLOOKUP(A239,dataset_2!B:G,6,0)</f>
        <v>27</v>
      </c>
      <c r="P239" s="25">
        <f>VLOOKUP(A239,dataset_2!B:H,7,0)</f>
        <v>27</v>
      </c>
      <c r="Q239" s="27">
        <f>INDEX(dataset_2!G:G,MATCH(dataset_2!B239,dataset_1!A:A,0))</f>
        <v>27</v>
      </c>
    </row>
    <row r="240" spans="1:17" x14ac:dyDescent="0.25">
      <c r="A240" s="1">
        <v>239</v>
      </c>
      <c r="B240" s="2">
        <v>40554</v>
      </c>
      <c r="C240" s="1">
        <v>1</v>
      </c>
      <c r="D240" s="1">
        <v>0</v>
      </c>
      <c r="E240" s="1">
        <v>1</v>
      </c>
      <c r="F240" s="1">
        <v>7</v>
      </c>
      <c r="G240" s="1" t="b">
        <v>0</v>
      </c>
      <c r="H240" s="1">
        <v>2</v>
      </c>
      <c r="I240" s="1">
        <v>2</v>
      </c>
      <c r="J240" s="1">
        <v>0.16</v>
      </c>
      <c r="K240" s="25">
        <f>VLOOKUP(A240,dataset_2!B:C,2,0)</f>
        <v>0.2273</v>
      </c>
      <c r="L240" s="25">
        <f>VLOOKUP(A240,dataset_2!B:D,3,0)</f>
        <v>0.55000000000000004</v>
      </c>
      <c r="M240" s="25">
        <f>VLOOKUP(A240,dataset_2!B:E,4,0)</f>
        <v>0</v>
      </c>
      <c r="N240" s="25">
        <f>VLOOKUP(A240,dataset_2!B:F,5,0)</f>
        <v>2</v>
      </c>
      <c r="O240" s="25">
        <f>VLOOKUP(A240,dataset_2!B:G,6,0)</f>
        <v>97</v>
      </c>
      <c r="P240" s="25">
        <f>VLOOKUP(A240,dataset_2!B:H,7,0)</f>
        <v>99</v>
      </c>
      <c r="Q240" s="27">
        <f>INDEX(dataset_2!G:G,MATCH(dataset_2!B240,dataset_1!A:A,0))</f>
        <v>97</v>
      </c>
    </row>
    <row r="241" spans="1:17" x14ac:dyDescent="0.25">
      <c r="A241" s="1">
        <v>240</v>
      </c>
      <c r="B241" s="2">
        <v>40554</v>
      </c>
      <c r="C241" s="1">
        <v>1</v>
      </c>
      <c r="D241" s="1">
        <v>0</v>
      </c>
      <c r="E241" s="1">
        <v>1</v>
      </c>
      <c r="F241" s="1">
        <v>8</v>
      </c>
      <c r="G241" s="1" t="b">
        <v>0</v>
      </c>
      <c r="H241" s="1">
        <v>2</v>
      </c>
      <c r="I241" s="1">
        <v>2</v>
      </c>
      <c r="J241" s="1">
        <v>0.18</v>
      </c>
      <c r="K241" s="25">
        <f>VLOOKUP(A241,dataset_2!B:C,2,0)</f>
        <v>0.21210000000000001</v>
      </c>
      <c r="L241" s="25">
        <f>VLOOKUP(A241,dataset_2!B:D,3,0)</f>
        <v>0.51</v>
      </c>
      <c r="M241" s="25">
        <f>VLOOKUP(A241,dataset_2!B:E,4,0)</f>
        <v>8.9599999999999999E-2</v>
      </c>
      <c r="N241" s="25">
        <f>VLOOKUP(A241,dataset_2!B:F,5,0)</f>
        <v>3</v>
      </c>
      <c r="O241" s="25">
        <f>VLOOKUP(A241,dataset_2!B:G,6,0)</f>
        <v>214</v>
      </c>
      <c r="P241" s="25">
        <f>VLOOKUP(A241,dataset_2!B:H,7,0)</f>
        <v>217</v>
      </c>
      <c r="Q241" s="27">
        <f>INDEX(dataset_2!G:G,MATCH(dataset_2!B241,dataset_1!A:A,0))</f>
        <v>214</v>
      </c>
    </row>
    <row r="242" spans="1:17" x14ac:dyDescent="0.25">
      <c r="A242" s="1">
        <v>241</v>
      </c>
      <c r="B242" s="2">
        <v>40554</v>
      </c>
      <c r="C242" s="1">
        <v>1</v>
      </c>
      <c r="D242" s="1">
        <v>0</v>
      </c>
      <c r="E242" s="1">
        <v>1</v>
      </c>
      <c r="F242" s="1">
        <v>9</v>
      </c>
      <c r="G242" s="1" t="b">
        <v>0</v>
      </c>
      <c r="H242" s="1">
        <v>2</v>
      </c>
      <c r="I242" s="1">
        <v>2</v>
      </c>
      <c r="J242" s="1">
        <v>0.18</v>
      </c>
      <c r="K242" s="25">
        <f>VLOOKUP(A242,dataset_2!B:C,2,0)</f>
        <v>0.19700000000000001</v>
      </c>
      <c r="L242" s="25">
        <f>VLOOKUP(A242,dataset_2!B:D,3,0)</f>
        <v>0.51</v>
      </c>
      <c r="M242" s="25">
        <f>VLOOKUP(A242,dataset_2!B:E,4,0)</f>
        <v>0.16420000000000001</v>
      </c>
      <c r="N242" s="25">
        <f>VLOOKUP(A242,dataset_2!B:F,5,0)</f>
        <v>3</v>
      </c>
      <c r="O242" s="25">
        <f>VLOOKUP(A242,dataset_2!B:G,6,0)</f>
        <v>127</v>
      </c>
      <c r="P242" s="25">
        <f>VLOOKUP(A242,dataset_2!B:H,7,0)</f>
        <v>130</v>
      </c>
      <c r="Q242" s="27">
        <f>INDEX(dataset_2!G:G,MATCH(dataset_2!B242,dataset_1!A:A,0))</f>
        <v>127</v>
      </c>
    </row>
    <row r="243" spans="1:17" x14ac:dyDescent="0.25">
      <c r="A243" s="1">
        <v>242</v>
      </c>
      <c r="B243" s="2">
        <v>40554</v>
      </c>
      <c r="C243" s="1">
        <v>1</v>
      </c>
      <c r="D243" s="1">
        <v>0</v>
      </c>
      <c r="E243" s="1">
        <v>1</v>
      </c>
      <c r="F243" s="1">
        <v>10</v>
      </c>
      <c r="G243" s="1" t="b">
        <v>0</v>
      </c>
      <c r="H243" s="1">
        <v>2</v>
      </c>
      <c r="I243" s="1">
        <v>2</v>
      </c>
      <c r="J243" s="1">
        <v>0.2</v>
      </c>
      <c r="K243" s="25">
        <f>VLOOKUP(A243,dataset_2!B:C,2,0)</f>
        <v>0.21210000000000001</v>
      </c>
      <c r="L243" s="25">
        <f>VLOOKUP(A243,dataset_2!B:D,3,0)</f>
        <v>0.51</v>
      </c>
      <c r="M243" s="25">
        <f>VLOOKUP(A243,dataset_2!B:E,4,0)</f>
        <v>0.16420000000000001</v>
      </c>
      <c r="N243" s="25">
        <f>VLOOKUP(A243,dataset_2!B:F,5,0)</f>
        <v>3</v>
      </c>
      <c r="O243" s="25">
        <f>VLOOKUP(A243,dataset_2!B:G,6,0)</f>
        <v>51</v>
      </c>
      <c r="P243" s="25">
        <f>VLOOKUP(A243,dataset_2!B:H,7,0)</f>
        <v>54</v>
      </c>
      <c r="Q243" s="27">
        <f>INDEX(dataset_2!G:G,MATCH(dataset_2!B243,dataset_1!A:A,0))</f>
        <v>51</v>
      </c>
    </row>
    <row r="244" spans="1:17" x14ac:dyDescent="0.25">
      <c r="A244" s="1">
        <v>243</v>
      </c>
      <c r="B244" s="2">
        <v>40554</v>
      </c>
      <c r="C244" s="1">
        <v>1</v>
      </c>
      <c r="D244" s="1">
        <v>0</v>
      </c>
      <c r="E244" s="1">
        <v>1</v>
      </c>
      <c r="F244" s="1">
        <v>11</v>
      </c>
      <c r="G244" s="1" t="b">
        <v>0</v>
      </c>
      <c r="H244" s="1">
        <v>2</v>
      </c>
      <c r="I244" s="1">
        <v>2</v>
      </c>
      <c r="J244" s="1">
        <v>0.2</v>
      </c>
      <c r="K244" s="25">
        <f>VLOOKUP(A244,dataset_2!B:C,2,0)</f>
        <v>0.21210000000000001</v>
      </c>
      <c r="L244" s="25">
        <f>VLOOKUP(A244,dataset_2!B:D,3,0)</f>
        <v>0.47</v>
      </c>
      <c r="M244" s="25">
        <f>VLOOKUP(A244,dataset_2!B:E,4,0)</f>
        <v>0.1343</v>
      </c>
      <c r="N244" s="25">
        <f>VLOOKUP(A244,dataset_2!B:F,5,0)</f>
        <v>4</v>
      </c>
      <c r="O244" s="25">
        <f>VLOOKUP(A244,dataset_2!B:G,6,0)</f>
        <v>31</v>
      </c>
      <c r="P244" s="25">
        <f>VLOOKUP(A244,dataset_2!B:H,7,0)</f>
        <v>35</v>
      </c>
      <c r="Q244" s="27">
        <f>INDEX(dataset_2!G:G,MATCH(dataset_2!B244,dataset_1!A:A,0))</f>
        <v>31</v>
      </c>
    </row>
    <row r="245" spans="1:17" x14ac:dyDescent="0.25">
      <c r="A245" s="1">
        <v>244</v>
      </c>
      <c r="B245" s="2">
        <v>40554</v>
      </c>
      <c r="C245" s="1">
        <v>1</v>
      </c>
      <c r="D245" s="1">
        <v>0</v>
      </c>
      <c r="E245" s="1">
        <v>1</v>
      </c>
      <c r="F245" s="1">
        <v>12</v>
      </c>
      <c r="G245" s="1" t="b">
        <v>0</v>
      </c>
      <c r="H245" s="1">
        <v>2</v>
      </c>
      <c r="I245" s="1">
        <v>2</v>
      </c>
      <c r="J245" s="1">
        <v>0.2</v>
      </c>
      <c r="K245" s="25">
        <f>VLOOKUP(A245,dataset_2!B:C,2,0)</f>
        <v>0.2273</v>
      </c>
      <c r="L245" s="25">
        <f>VLOOKUP(A245,dataset_2!B:D,3,0)</f>
        <v>0.51</v>
      </c>
      <c r="M245" s="25">
        <f>VLOOKUP(A245,dataset_2!B:E,4,0)</f>
        <v>0.1045</v>
      </c>
      <c r="N245" s="25">
        <f>VLOOKUP(A245,dataset_2!B:F,5,0)</f>
        <v>2</v>
      </c>
      <c r="O245" s="25">
        <f>VLOOKUP(A245,dataset_2!B:G,6,0)</f>
        <v>55</v>
      </c>
      <c r="P245" s="25">
        <f>VLOOKUP(A245,dataset_2!B:H,7,0)</f>
        <v>57</v>
      </c>
      <c r="Q245" s="27">
        <f>INDEX(dataset_2!G:G,MATCH(dataset_2!B245,dataset_1!A:A,0))</f>
        <v>55</v>
      </c>
    </row>
    <row r="246" spans="1:17" x14ac:dyDescent="0.25">
      <c r="A246" s="1">
        <v>245</v>
      </c>
      <c r="B246" s="2">
        <v>40554</v>
      </c>
      <c r="C246" s="1">
        <v>1</v>
      </c>
      <c r="D246" s="1">
        <v>0</v>
      </c>
      <c r="E246" s="1">
        <v>1</v>
      </c>
      <c r="F246" s="1">
        <v>13</v>
      </c>
      <c r="G246" s="1" t="b">
        <v>0</v>
      </c>
      <c r="H246" s="1">
        <v>2</v>
      </c>
      <c r="I246" s="1">
        <v>2</v>
      </c>
      <c r="J246" s="1">
        <v>0.2</v>
      </c>
      <c r="K246" s="25">
        <f>VLOOKUP(A246,dataset_2!B:C,2,0)</f>
        <v>0.2273</v>
      </c>
      <c r="L246" s="25">
        <f>VLOOKUP(A246,dataset_2!B:D,3,0)</f>
        <v>0.59</v>
      </c>
      <c r="M246" s="25">
        <f>VLOOKUP(A246,dataset_2!B:E,4,0)</f>
        <v>8.9599999999999999E-2</v>
      </c>
      <c r="N246" s="25">
        <f>VLOOKUP(A246,dataset_2!B:F,5,0)</f>
        <v>6</v>
      </c>
      <c r="O246" s="25">
        <f>VLOOKUP(A246,dataset_2!B:G,6,0)</f>
        <v>46</v>
      </c>
      <c r="P246" s="25">
        <f>VLOOKUP(A246,dataset_2!B:H,7,0)</f>
        <v>52</v>
      </c>
      <c r="Q246" s="27">
        <f>INDEX(dataset_2!G:G,MATCH(dataset_2!B246,dataset_1!A:A,0))</f>
        <v>46</v>
      </c>
    </row>
    <row r="247" spans="1:17" x14ac:dyDescent="0.25">
      <c r="A247" s="1">
        <v>246</v>
      </c>
      <c r="B247" s="2">
        <v>40554</v>
      </c>
      <c r="C247" s="1">
        <v>1</v>
      </c>
      <c r="D247" s="1">
        <v>0</v>
      </c>
      <c r="E247" s="1">
        <v>1</v>
      </c>
      <c r="F247" s="1">
        <v>14</v>
      </c>
      <c r="G247" s="1" t="b">
        <v>0</v>
      </c>
      <c r="H247" s="1">
        <v>2</v>
      </c>
      <c r="I247" s="1">
        <v>2</v>
      </c>
      <c r="J247" s="1">
        <v>0.2</v>
      </c>
      <c r="K247" s="25">
        <f>VLOOKUP(A247,dataset_2!B:C,2,0)</f>
        <v>0.2273</v>
      </c>
      <c r="L247" s="25">
        <f>VLOOKUP(A247,dataset_2!B:D,3,0)</f>
        <v>0.59</v>
      </c>
      <c r="M247" s="25">
        <f>VLOOKUP(A247,dataset_2!B:E,4,0)</f>
        <v>8.9599999999999999E-2</v>
      </c>
      <c r="N247" s="25">
        <f>VLOOKUP(A247,dataset_2!B:F,5,0)</f>
        <v>3</v>
      </c>
      <c r="O247" s="25">
        <f>VLOOKUP(A247,dataset_2!B:G,6,0)</f>
        <v>60</v>
      </c>
      <c r="P247" s="25">
        <f>VLOOKUP(A247,dataset_2!B:H,7,0)</f>
        <v>63</v>
      </c>
      <c r="Q247" s="27">
        <f>INDEX(dataset_2!G:G,MATCH(dataset_2!B247,dataset_1!A:A,0))</f>
        <v>60</v>
      </c>
    </row>
    <row r="248" spans="1:17" x14ac:dyDescent="0.25">
      <c r="A248" s="1">
        <v>247</v>
      </c>
      <c r="B248" s="2">
        <v>40554</v>
      </c>
      <c r="C248" s="1">
        <v>1</v>
      </c>
      <c r="D248" s="1">
        <v>0</v>
      </c>
      <c r="E248" s="1">
        <v>1</v>
      </c>
      <c r="F248" s="1">
        <v>15</v>
      </c>
      <c r="G248" s="1" t="b">
        <v>0</v>
      </c>
      <c r="H248" s="1">
        <v>2</v>
      </c>
      <c r="I248" s="1">
        <v>2</v>
      </c>
      <c r="J248" s="1">
        <v>0.16</v>
      </c>
      <c r="K248" s="25">
        <f>VLOOKUP(A248,dataset_2!B:C,2,0)</f>
        <v>0.19700000000000001</v>
      </c>
      <c r="L248" s="25">
        <f>VLOOKUP(A248,dataset_2!B:D,3,0)</f>
        <v>0.8</v>
      </c>
      <c r="M248" s="25">
        <f>VLOOKUP(A248,dataset_2!B:E,4,0)</f>
        <v>8.9599999999999999E-2</v>
      </c>
      <c r="N248" s="25">
        <f>VLOOKUP(A248,dataset_2!B:F,5,0)</f>
        <v>2</v>
      </c>
      <c r="O248" s="25">
        <f>VLOOKUP(A248,dataset_2!B:G,6,0)</f>
        <v>45</v>
      </c>
      <c r="P248" s="25">
        <f>VLOOKUP(A248,dataset_2!B:H,7,0)</f>
        <v>47</v>
      </c>
      <c r="Q248" s="27">
        <f>INDEX(dataset_2!G:G,MATCH(dataset_2!B248,dataset_1!A:A,0))</f>
        <v>45</v>
      </c>
    </row>
    <row r="249" spans="1:17" x14ac:dyDescent="0.25">
      <c r="A249" s="1">
        <v>248</v>
      </c>
      <c r="B249" s="2">
        <v>40554</v>
      </c>
      <c r="C249" s="1">
        <v>1</v>
      </c>
      <c r="D249" s="1">
        <v>0</v>
      </c>
      <c r="E249" s="1">
        <v>1</v>
      </c>
      <c r="F249" s="1">
        <v>16</v>
      </c>
      <c r="G249" s="1" t="b">
        <v>0</v>
      </c>
      <c r="H249" s="1">
        <v>2</v>
      </c>
      <c r="I249" s="1">
        <v>2</v>
      </c>
      <c r="J249" s="1">
        <v>0.16</v>
      </c>
      <c r="K249" s="25">
        <f>VLOOKUP(A249,dataset_2!B:C,2,0)</f>
        <v>0.1515</v>
      </c>
      <c r="L249" s="25">
        <f>VLOOKUP(A249,dataset_2!B:D,3,0)</f>
        <v>0.86</v>
      </c>
      <c r="M249" s="25">
        <f>VLOOKUP(A249,dataset_2!B:E,4,0)</f>
        <v>0.22389999999999999</v>
      </c>
      <c r="N249" s="25">
        <f>VLOOKUP(A249,dataset_2!B:F,5,0)</f>
        <v>4</v>
      </c>
      <c r="O249" s="25">
        <f>VLOOKUP(A249,dataset_2!B:G,6,0)</f>
        <v>72</v>
      </c>
      <c r="P249" s="25">
        <f>VLOOKUP(A249,dataset_2!B:H,7,0)</f>
        <v>76</v>
      </c>
      <c r="Q249" s="27">
        <f>INDEX(dataset_2!G:G,MATCH(dataset_2!B249,dataset_1!A:A,0))</f>
        <v>72</v>
      </c>
    </row>
    <row r="250" spans="1:17" x14ac:dyDescent="0.25">
      <c r="A250" s="1">
        <v>249</v>
      </c>
      <c r="B250" s="2">
        <v>40554</v>
      </c>
      <c r="C250" s="1">
        <v>1</v>
      </c>
      <c r="D250" s="1">
        <v>0</v>
      </c>
      <c r="E250" s="1">
        <v>1</v>
      </c>
      <c r="F250" s="1">
        <v>17</v>
      </c>
      <c r="G250" s="1" t="b">
        <v>0</v>
      </c>
      <c r="H250" s="1">
        <v>2</v>
      </c>
      <c r="I250" s="1">
        <v>2</v>
      </c>
      <c r="J250" s="1">
        <v>0.16</v>
      </c>
      <c r="K250" s="25">
        <f>VLOOKUP(A250,dataset_2!B:C,2,0)</f>
        <v>0.1515</v>
      </c>
      <c r="L250" s="25">
        <f>VLOOKUP(A250,dataset_2!B:D,3,0)</f>
        <v>0.86</v>
      </c>
      <c r="M250" s="25">
        <f>VLOOKUP(A250,dataset_2!B:E,4,0)</f>
        <v>0.22389999999999999</v>
      </c>
      <c r="N250" s="25">
        <f>VLOOKUP(A250,dataset_2!B:F,5,0)</f>
        <v>6</v>
      </c>
      <c r="O250" s="25">
        <f>VLOOKUP(A250,dataset_2!B:G,6,0)</f>
        <v>130</v>
      </c>
      <c r="P250" s="25">
        <f>VLOOKUP(A250,dataset_2!B:H,7,0)</f>
        <v>136</v>
      </c>
      <c r="Q250" s="27">
        <f>INDEX(dataset_2!G:G,MATCH(dataset_2!B250,dataset_1!A:A,0))</f>
        <v>130</v>
      </c>
    </row>
    <row r="251" spans="1:17" x14ac:dyDescent="0.25">
      <c r="A251" s="1">
        <v>250</v>
      </c>
      <c r="B251" s="2">
        <v>40554</v>
      </c>
      <c r="C251" s="1">
        <v>1</v>
      </c>
      <c r="D251" s="1">
        <v>0</v>
      </c>
      <c r="E251" s="1">
        <v>1</v>
      </c>
      <c r="F251" s="1">
        <v>18</v>
      </c>
      <c r="G251" s="1" t="b">
        <v>0</v>
      </c>
      <c r="H251" s="1">
        <v>2</v>
      </c>
      <c r="I251" s="1">
        <v>3</v>
      </c>
      <c r="J251" s="1">
        <v>0.16</v>
      </c>
      <c r="K251" s="25">
        <f>VLOOKUP(A251,dataset_2!B:C,2,0)</f>
        <v>0.18179999999999999</v>
      </c>
      <c r="L251" s="25">
        <f>VLOOKUP(A251,dataset_2!B:D,3,0)</f>
        <v>0.93</v>
      </c>
      <c r="M251" s="25">
        <f>VLOOKUP(A251,dataset_2!B:E,4,0)</f>
        <v>0.1045</v>
      </c>
      <c r="N251" s="25">
        <f>VLOOKUP(A251,dataset_2!B:F,5,0)</f>
        <v>1</v>
      </c>
      <c r="O251" s="25">
        <f>VLOOKUP(A251,dataset_2!B:G,6,0)</f>
        <v>94</v>
      </c>
      <c r="P251" s="25">
        <f>VLOOKUP(A251,dataset_2!B:H,7,0)</f>
        <v>95</v>
      </c>
      <c r="Q251" s="27">
        <f>INDEX(dataset_2!G:G,MATCH(dataset_2!B251,dataset_1!A:A,0))</f>
        <v>94</v>
      </c>
    </row>
    <row r="252" spans="1:17" x14ac:dyDescent="0.25">
      <c r="A252" s="1">
        <v>251</v>
      </c>
      <c r="B252" s="2">
        <v>40554</v>
      </c>
      <c r="C252" s="1">
        <v>1</v>
      </c>
      <c r="D252" s="1">
        <v>0</v>
      </c>
      <c r="E252" s="1">
        <v>1</v>
      </c>
      <c r="F252" s="1">
        <v>19</v>
      </c>
      <c r="G252" s="1" t="b">
        <v>0</v>
      </c>
      <c r="H252" s="1">
        <v>2</v>
      </c>
      <c r="I252" s="1">
        <v>3</v>
      </c>
      <c r="J252" s="1">
        <v>0.16</v>
      </c>
      <c r="K252" s="25">
        <f>VLOOKUP(A252,dataset_2!B:C,2,0)</f>
        <v>0.2273</v>
      </c>
      <c r="L252" s="25">
        <f>VLOOKUP(A252,dataset_2!B:D,3,0)</f>
        <v>0.93</v>
      </c>
      <c r="M252" s="25">
        <f>VLOOKUP(A252,dataset_2!B:E,4,0)</f>
        <v>0</v>
      </c>
      <c r="N252" s="25">
        <f>VLOOKUP(A252,dataset_2!B:F,5,0)</f>
        <v>0</v>
      </c>
      <c r="O252" s="25">
        <f>VLOOKUP(A252,dataset_2!B:G,6,0)</f>
        <v>51</v>
      </c>
      <c r="P252" s="25">
        <f>VLOOKUP(A252,dataset_2!B:H,7,0)</f>
        <v>51</v>
      </c>
      <c r="Q252" s="27">
        <f>INDEX(dataset_2!G:G,MATCH(dataset_2!B252,dataset_1!A:A,0))</f>
        <v>51</v>
      </c>
    </row>
    <row r="253" spans="1:17" x14ac:dyDescent="0.25">
      <c r="A253" s="1">
        <v>252</v>
      </c>
      <c r="B253" s="2">
        <v>40554</v>
      </c>
      <c r="C253" s="1">
        <v>1</v>
      </c>
      <c r="D253" s="1">
        <v>0</v>
      </c>
      <c r="E253" s="1">
        <v>1</v>
      </c>
      <c r="F253" s="1">
        <v>20</v>
      </c>
      <c r="G253" s="1" t="b">
        <v>0</v>
      </c>
      <c r="H253" s="1">
        <v>2</v>
      </c>
      <c r="I253" s="1">
        <v>3</v>
      </c>
      <c r="J253" s="1">
        <v>0.16</v>
      </c>
      <c r="K253" s="25">
        <f>VLOOKUP(A253,dataset_2!B:C,2,0)</f>
        <v>0.1515</v>
      </c>
      <c r="L253" s="25">
        <f>VLOOKUP(A253,dataset_2!B:D,3,0)</f>
        <v>0.93</v>
      </c>
      <c r="M253" s="25">
        <f>VLOOKUP(A253,dataset_2!B:E,4,0)</f>
        <v>0.19400000000000001</v>
      </c>
      <c r="N253" s="25">
        <f>VLOOKUP(A253,dataset_2!B:F,5,0)</f>
        <v>0</v>
      </c>
      <c r="O253" s="25">
        <f>VLOOKUP(A253,dataset_2!B:G,6,0)</f>
        <v>32</v>
      </c>
      <c r="P253" s="25">
        <f>VLOOKUP(A253,dataset_2!B:H,7,0)</f>
        <v>32</v>
      </c>
      <c r="Q253" s="27">
        <f>INDEX(dataset_2!G:G,MATCH(dataset_2!B253,dataset_1!A:A,0))</f>
        <v>32</v>
      </c>
    </row>
    <row r="254" spans="1:17" x14ac:dyDescent="0.25">
      <c r="A254" s="1">
        <v>253</v>
      </c>
      <c r="B254" s="2">
        <v>40554</v>
      </c>
      <c r="C254" s="1">
        <v>1</v>
      </c>
      <c r="D254" s="1">
        <v>0</v>
      </c>
      <c r="E254" s="1">
        <v>1</v>
      </c>
      <c r="F254" s="1">
        <v>21</v>
      </c>
      <c r="G254" s="1" t="b">
        <v>0</v>
      </c>
      <c r="H254" s="1">
        <v>2</v>
      </c>
      <c r="I254" s="1">
        <v>3</v>
      </c>
      <c r="J254" s="1">
        <v>0.16</v>
      </c>
      <c r="K254" s="25">
        <f>VLOOKUP(A254,dataset_2!B:C,2,0)</f>
        <v>0.19700000000000001</v>
      </c>
      <c r="L254" s="25">
        <f>VLOOKUP(A254,dataset_2!B:D,3,0)</f>
        <v>0.86</v>
      </c>
      <c r="M254" s="25">
        <f>VLOOKUP(A254,dataset_2!B:E,4,0)</f>
        <v>8.9599999999999999E-2</v>
      </c>
      <c r="N254" s="25">
        <f>VLOOKUP(A254,dataset_2!B:F,5,0)</f>
        <v>0</v>
      </c>
      <c r="O254" s="25">
        <f>VLOOKUP(A254,dataset_2!B:G,6,0)</f>
        <v>20</v>
      </c>
      <c r="P254" s="25">
        <f>VLOOKUP(A254,dataset_2!B:H,7,0)</f>
        <v>20</v>
      </c>
      <c r="Q254" s="27">
        <f>INDEX(dataset_2!G:G,MATCH(dataset_2!B254,dataset_1!A:A,0))</f>
        <v>20</v>
      </c>
    </row>
    <row r="255" spans="1:17" x14ac:dyDescent="0.25">
      <c r="A255" s="1">
        <v>254</v>
      </c>
      <c r="B255" s="2">
        <v>40554</v>
      </c>
      <c r="C255" s="1">
        <v>1</v>
      </c>
      <c r="D255" s="1">
        <v>0</v>
      </c>
      <c r="E255" s="1">
        <v>1</v>
      </c>
      <c r="F255" s="1">
        <v>22</v>
      </c>
      <c r="G255" s="1" t="b">
        <v>0</v>
      </c>
      <c r="H255" s="1">
        <v>2</v>
      </c>
      <c r="I255" s="1">
        <v>3</v>
      </c>
      <c r="J255" s="1">
        <v>0.16</v>
      </c>
      <c r="K255" s="25">
        <f>VLOOKUP(A255,dataset_2!B:C,2,0)</f>
        <v>0.18179999999999999</v>
      </c>
      <c r="L255" s="25">
        <f>VLOOKUP(A255,dataset_2!B:D,3,0)</f>
        <v>0.93</v>
      </c>
      <c r="M255" s="25">
        <f>VLOOKUP(A255,dataset_2!B:E,4,0)</f>
        <v>0.1045</v>
      </c>
      <c r="N255" s="25">
        <f>VLOOKUP(A255,dataset_2!B:F,5,0)</f>
        <v>1</v>
      </c>
      <c r="O255" s="25">
        <f>VLOOKUP(A255,dataset_2!B:G,6,0)</f>
        <v>28</v>
      </c>
      <c r="P255" s="25">
        <f>VLOOKUP(A255,dataset_2!B:H,7,0)</f>
        <v>29</v>
      </c>
      <c r="Q255" s="27">
        <f>INDEX(dataset_2!G:G,MATCH(dataset_2!B255,dataset_1!A:A,0))</f>
        <v>28</v>
      </c>
    </row>
    <row r="256" spans="1:17" x14ac:dyDescent="0.25">
      <c r="A256" s="1">
        <v>255</v>
      </c>
      <c r="B256" s="2">
        <v>40554</v>
      </c>
      <c r="C256" s="1">
        <v>1</v>
      </c>
      <c r="D256" s="1">
        <v>0</v>
      </c>
      <c r="E256" s="1">
        <v>1</v>
      </c>
      <c r="F256" s="1">
        <v>23</v>
      </c>
      <c r="G256" s="1" t="b">
        <v>0</v>
      </c>
      <c r="H256" s="1">
        <v>2</v>
      </c>
      <c r="I256" s="1">
        <v>3</v>
      </c>
      <c r="J256" s="1">
        <v>0.16</v>
      </c>
      <c r="K256" s="25">
        <f>VLOOKUP(A256,dataset_2!B:C,2,0)</f>
        <v>0.19700000000000001</v>
      </c>
      <c r="L256" s="25">
        <f>VLOOKUP(A256,dataset_2!B:D,3,0)</f>
        <v>0.93</v>
      </c>
      <c r="M256" s="25">
        <f>VLOOKUP(A256,dataset_2!B:E,4,0)</f>
        <v>8.9599999999999999E-2</v>
      </c>
      <c r="N256" s="25">
        <f>VLOOKUP(A256,dataset_2!B:F,5,0)</f>
        <v>1</v>
      </c>
      <c r="O256" s="25">
        <f>VLOOKUP(A256,dataset_2!B:G,6,0)</f>
        <v>18</v>
      </c>
      <c r="P256" s="25">
        <f>VLOOKUP(A256,dataset_2!B:H,7,0)</f>
        <v>19</v>
      </c>
      <c r="Q256" s="27">
        <f>INDEX(dataset_2!G:G,MATCH(dataset_2!B256,dataset_1!A:A,0))</f>
        <v>18</v>
      </c>
    </row>
    <row r="257" spans="1:17" x14ac:dyDescent="0.25">
      <c r="A257" s="1">
        <v>256</v>
      </c>
      <c r="B257" s="2">
        <v>40555</v>
      </c>
      <c r="C257" s="1">
        <v>1</v>
      </c>
      <c r="D257" s="1">
        <v>0</v>
      </c>
      <c r="E257" s="1">
        <v>1</v>
      </c>
      <c r="F257" s="1">
        <v>0</v>
      </c>
      <c r="G257" s="1" t="b">
        <v>0</v>
      </c>
      <c r="H257" s="1">
        <v>3</v>
      </c>
      <c r="I257" s="1">
        <v>2</v>
      </c>
      <c r="J257" s="1">
        <v>0.16</v>
      </c>
      <c r="K257" s="25">
        <f>VLOOKUP(A257,dataset_2!B:C,2,0)</f>
        <v>0.19700000000000001</v>
      </c>
      <c r="L257" s="25">
        <f>VLOOKUP(A257,dataset_2!B:D,3,0)</f>
        <v>0.86</v>
      </c>
      <c r="M257" s="25">
        <f>VLOOKUP(A257,dataset_2!B:E,4,0)</f>
        <v>8.9599999999999999E-2</v>
      </c>
      <c r="N257" s="25">
        <f>VLOOKUP(A257,dataset_2!B:F,5,0)</f>
        <v>0</v>
      </c>
      <c r="O257" s="25">
        <f>VLOOKUP(A257,dataset_2!B:G,6,0)</f>
        <v>7</v>
      </c>
      <c r="P257" s="25">
        <f>VLOOKUP(A257,dataset_2!B:H,7,0)</f>
        <v>7</v>
      </c>
      <c r="Q257" s="27">
        <f>INDEX(dataset_2!G:G,MATCH(dataset_2!B257,dataset_1!A:A,0))</f>
        <v>7</v>
      </c>
    </row>
    <row r="258" spans="1:17" x14ac:dyDescent="0.25">
      <c r="A258" s="1">
        <v>257</v>
      </c>
      <c r="B258" s="2">
        <v>40555</v>
      </c>
      <c r="C258" s="1">
        <v>1</v>
      </c>
      <c r="D258" s="1">
        <v>0</v>
      </c>
      <c r="E258" s="1">
        <v>1</v>
      </c>
      <c r="F258" s="1">
        <v>1</v>
      </c>
      <c r="G258" s="1" t="b">
        <v>0</v>
      </c>
      <c r="H258" s="1">
        <v>3</v>
      </c>
      <c r="I258" s="1">
        <v>2</v>
      </c>
      <c r="J258" s="1">
        <v>0.16</v>
      </c>
      <c r="K258" s="25">
        <f>VLOOKUP(A258,dataset_2!B:C,2,0)</f>
        <v>0.18179999999999999</v>
      </c>
      <c r="L258" s="25">
        <f>VLOOKUP(A258,dataset_2!B:D,3,0)</f>
        <v>0.86</v>
      </c>
      <c r="M258" s="25">
        <f>VLOOKUP(A258,dataset_2!B:E,4,0)</f>
        <v>0.1045</v>
      </c>
      <c r="N258" s="25">
        <f>VLOOKUP(A258,dataset_2!B:F,5,0)</f>
        <v>0</v>
      </c>
      <c r="O258" s="25">
        <f>VLOOKUP(A258,dataset_2!B:G,6,0)</f>
        <v>6</v>
      </c>
      <c r="P258" s="25">
        <f>VLOOKUP(A258,dataset_2!B:H,7,0)</f>
        <v>6</v>
      </c>
      <c r="Q258" s="27">
        <f>INDEX(dataset_2!G:G,MATCH(dataset_2!B258,dataset_1!A:A,0))</f>
        <v>6</v>
      </c>
    </row>
    <row r="259" spans="1:17" x14ac:dyDescent="0.25">
      <c r="A259" s="1">
        <v>258</v>
      </c>
      <c r="B259" s="2">
        <v>40555</v>
      </c>
      <c r="C259" s="1">
        <v>1</v>
      </c>
      <c r="D259" s="1">
        <v>0</v>
      </c>
      <c r="E259" s="1">
        <v>1</v>
      </c>
      <c r="F259" s="1">
        <v>2</v>
      </c>
      <c r="G259" s="1" t="b">
        <v>0</v>
      </c>
      <c r="H259" s="1">
        <v>3</v>
      </c>
      <c r="I259" s="1">
        <v>1</v>
      </c>
      <c r="J259" s="1">
        <v>0.14000000000000001</v>
      </c>
      <c r="K259" s="25">
        <f>VLOOKUP(A259,dataset_2!B:C,2,0)</f>
        <v>0.1515</v>
      </c>
      <c r="L259" s="25">
        <f>VLOOKUP(A259,dataset_2!B:D,3,0)</f>
        <v>0.86</v>
      </c>
      <c r="M259" s="25">
        <f>VLOOKUP(A259,dataset_2!B:E,4,0)</f>
        <v>0.1343</v>
      </c>
      <c r="N259" s="25">
        <f>VLOOKUP(A259,dataset_2!B:F,5,0)</f>
        <v>0</v>
      </c>
      <c r="O259" s="25">
        <f>VLOOKUP(A259,dataset_2!B:G,6,0)</f>
        <v>1</v>
      </c>
      <c r="P259" s="25">
        <f>VLOOKUP(A259,dataset_2!B:H,7,0)</f>
        <v>1</v>
      </c>
      <c r="Q259" s="27">
        <f>INDEX(dataset_2!G:G,MATCH(dataset_2!B259,dataset_1!A:A,0))</f>
        <v>1</v>
      </c>
    </row>
    <row r="260" spans="1:17" x14ac:dyDescent="0.25">
      <c r="A260" s="1">
        <v>259</v>
      </c>
      <c r="B260" s="2">
        <v>40555</v>
      </c>
      <c r="C260" s="1">
        <v>1</v>
      </c>
      <c r="D260" s="1">
        <v>0</v>
      </c>
      <c r="E260" s="1">
        <v>1</v>
      </c>
      <c r="F260" s="1">
        <v>5</v>
      </c>
      <c r="G260" s="1" t="b">
        <v>0</v>
      </c>
      <c r="H260" s="1">
        <v>3</v>
      </c>
      <c r="I260" s="1">
        <v>1</v>
      </c>
      <c r="J260" s="1">
        <v>0.14000000000000001</v>
      </c>
      <c r="K260" s="25">
        <f>VLOOKUP(A260,dataset_2!B:C,2,0)</f>
        <v>0.1515</v>
      </c>
      <c r="L260" s="25">
        <f>VLOOKUP(A260,dataset_2!B:D,3,0)</f>
        <v>0.86</v>
      </c>
      <c r="M260" s="25">
        <f>VLOOKUP(A260,dataset_2!B:E,4,0)</f>
        <v>0.16420000000000001</v>
      </c>
      <c r="N260" s="25">
        <f>VLOOKUP(A260,dataset_2!B:F,5,0)</f>
        <v>0</v>
      </c>
      <c r="O260" s="25">
        <f>VLOOKUP(A260,dataset_2!B:G,6,0)</f>
        <v>5</v>
      </c>
      <c r="P260" s="25">
        <f>VLOOKUP(A260,dataset_2!B:H,7,0)</f>
        <v>5</v>
      </c>
      <c r="Q260" s="27">
        <f>INDEX(dataset_2!G:G,MATCH(dataset_2!B260,dataset_1!A:A,0))</f>
        <v>5</v>
      </c>
    </row>
    <row r="261" spans="1:17" x14ac:dyDescent="0.25">
      <c r="A261" s="1">
        <v>260</v>
      </c>
      <c r="B261" s="2">
        <v>40555</v>
      </c>
      <c r="C261" s="1">
        <v>1</v>
      </c>
      <c r="D261" s="1">
        <v>0</v>
      </c>
      <c r="E261" s="1">
        <v>1</v>
      </c>
      <c r="F261" s="1">
        <v>6</v>
      </c>
      <c r="G261" s="1" t="b">
        <v>0</v>
      </c>
      <c r="H261" s="1">
        <v>3</v>
      </c>
      <c r="I261" s="1">
        <v>1</v>
      </c>
      <c r="J261" s="1">
        <v>0.12</v>
      </c>
      <c r="K261" s="25">
        <f>VLOOKUP(A261,dataset_2!B:C,2,0)</f>
        <v>0.1515</v>
      </c>
      <c r="L261" s="25">
        <f>VLOOKUP(A261,dataset_2!B:D,3,0)</f>
        <v>0.93</v>
      </c>
      <c r="M261" s="25">
        <f>VLOOKUP(A261,dataset_2!B:E,4,0)</f>
        <v>0.1343</v>
      </c>
      <c r="N261" s="25">
        <f>VLOOKUP(A261,dataset_2!B:F,5,0)</f>
        <v>0</v>
      </c>
      <c r="O261" s="25">
        <f>VLOOKUP(A261,dataset_2!B:G,6,0)</f>
        <v>16</v>
      </c>
      <c r="P261" s="25">
        <f>VLOOKUP(A261,dataset_2!B:H,7,0)</f>
        <v>16</v>
      </c>
      <c r="Q261" s="27">
        <f>INDEX(dataset_2!G:G,MATCH(dataset_2!B261,dataset_1!A:A,0))</f>
        <v>16</v>
      </c>
    </row>
    <row r="262" spans="1:17" x14ac:dyDescent="0.25">
      <c r="A262" s="1">
        <v>261</v>
      </c>
      <c r="B262" s="2">
        <v>40555</v>
      </c>
      <c r="C262" s="1">
        <v>1</v>
      </c>
      <c r="D262" s="1">
        <v>0</v>
      </c>
      <c r="E262" s="1">
        <v>1</v>
      </c>
      <c r="F262" s="1">
        <v>7</v>
      </c>
      <c r="G262" s="1" t="b">
        <v>0</v>
      </c>
      <c r="H262" s="1">
        <v>3</v>
      </c>
      <c r="I262" s="1">
        <v>1</v>
      </c>
      <c r="J262" s="1">
        <v>0.14000000000000001</v>
      </c>
      <c r="K262" s="25">
        <f>VLOOKUP(A262,dataset_2!B:C,2,0)</f>
        <v>0.1515</v>
      </c>
      <c r="L262" s="25">
        <f>VLOOKUP(A262,dataset_2!B:D,3,0)</f>
        <v>0.69</v>
      </c>
      <c r="M262" s="25">
        <f>VLOOKUP(A262,dataset_2!B:E,4,0)</f>
        <v>0.1343</v>
      </c>
      <c r="N262" s="25">
        <f>VLOOKUP(A262,dataset_2!B:F,5,0)</f>
        <v>0</v>
      </c>
      <c r="O262" s="25">
        <f>VLOOKUP(A262,dataset_2!B:G,6,0)</f>
        <v>54</v>
      </c>
      <c r="P262" s="25">
        <f>VLOOKUP(A262,dataset_2!B:H,7,0)</f>
        <v>54</v>
      </c>
      <c r="Q262" s="27">
        <f>INDEX(dataset_2!G:G,MATCH(dataset_2!B262,dataset_1!A:A,0))</f>
        <v>54</v>
      </c>
    </row>
    <row r="263" spans="1:17" x14ac:dyDescent="0.25">
      <c r="A263" s="1">
        <v>262</v>
      </c>
      <c r="B263" s="2">
        <v>40555</v>
      </c>
      <c r="C263" s="1">
        <v>1</v>
      </c>
      <c r="D263" s="1">
        <v>0</v>
      </c>
      <c r="E263" s="1">
        <v>1</v>
      </c>
      <c r="F263" s="1">
        <v>8</v>
      </c>
      <c r="G263" s="1" t="b">
        <v>0</v>
      </c>
      <c r="H263" s="1">
        <v>3</v>
      </c>
      <c r="I263" s="1">
        <v>1</v>
      </c>
      <c r="J263" s="1">
        <v>0.16</v>
      </c>
      <c r="K263" s="25">
        <f>VLOOKUP(A263,dataset_2!B:C,2,0)</f>
        <v>0.16669999999999999</v>
      </c>
      <c r="L263" s="25">
        <f>VLOOKUP(A263,dataset_2!B:D,3,0)</f>
        <v>0.59</v>
      </c>
      <c r="M263" s="25">
        <f>VLOOKUP(A263,dataset_2!B:E,4,0)</f>
        <v>0.16420000000000001</v>
      </c>
      <c r="N263" s="25">
        <f>VLOOKUP(A263,dataset_2!B:F,5,0)</f>
        <v>3</v>
      </c>
      <c r="O263" s="25">
        <f>VLOOKUP(A263,dataset_2!B:G,6,0)</f>
        <v>125</v>
      </c>
      <c r="P263" s="25">
        <f>VLOOKUP(A263,dataset_2!B:H,7,0)</f>
        <v>128</v>
      </c>
      <c r="Q263" s="27">
        <f>INDEX(dataset_2!G:G,MATCH(dataset_2!B263,dataset_1!A:A,0))</f>
        <v>125</v>
      </c>
    </row>
    <row r="264" spans="1:17" x14ac:dyDescent="0.25">
      <c r="A264" s="1">
        <v>263</v>
      </c>
      <c r="B264" s="2">
        <v>40555</v>
      </c>
      <c r="C264" s="1">
        <v>1</v>
      </c>
      <c r="D264" s="1">
        <v>0</v>
      </c>
      <c r="E264" s="1">
        <v>1</v>
      </c>
      <c r="F264" s="1">
        <v>9</v>
      </c>
      <c r="G264" s="1" t="b">
        <v>0</v>
      </c>
      <c r="H264" s="1">
        <v>3</v>
      </c>
      <c r="I264" s="1">
        <v>1</v>
      </c>
      <c r="J264" s="1">
        <v>0.16</v>
      </c>
      <c r="K264" s="25">
        <f>VLOOKUP(A264,dataset_2!B:C,2,0)</f>
        <v>0.13639999999999999</v>
      </c>
      <c r="L264" s="25">
        <f>VLOOKUP(A264,dataset_2!B:D,3,0)</f>
        <v>0.59</v>
      </c>
      <c r="M264" s="25">
        <f>VLOOKUP(A264,dataset_2!B:E,4,0)</f>
        <v>0.32840000000000003</v>
      </c>
      <c r="N264" s="25">
        <f>VLOOKUP(A264,dataset_2!B:F,5,0)</f>
        <v>3</v>
      </c>
      <c r="O264" s="25">
        <f>VLOOKUP(A264,dataset_2!B:G,6,0)</f>
        <v>78</v>
      </c>
      <c r="P264" s="25">
        <f>VLOOKUP(A264,dataset_2!B:H,7,0)</f>
        <v>81</v>
      </c>
      <c r="Q264" s="27">
        <f>INDEX(dataset_2!G:G,MATCH(dataset_2!B264,dataset_1!A:A,0))</f>
        <v>78</v>
      </c>
    </row>
    <row r="265" spans="1:17" x14ac:dyDescent="0.25">
      <c r="A265" s="1">
        <v>264</v>
      </c>
      <c r="B265" s="2">
        <v>40555</v>
      </c>
      <c r="C265" s="1">
        <v>1</v>
      </c>
      <c r="D265" s="1">
        <v>0</v>
      </c>
      <c r="E265" s="1">
        <v>1</v>
      </c>
      <c r="F265" s="1">
        <v>10</v>
      </c>
      <c r="G265" s="1" t="b">
        <v>0</v>
      </c>
      <c r="H265" s="1">
        <v>3</v>
      </c>
      <c r="I265" s="1">
        <v>1</v>
      </c>
      <c r="J265" s="1">
        <v>0.18</v>
      </c>
      <c r="K265" s="25">
        <f>VLOOKUP(A265,dataset_2!B:C,2,0)</f>
        <v>0.18179999999999999</v>
      </c>
      <c r="L265" s="25">
        <f>VLOOKUP(A265,dataset_2!B:D,3,0)</f>
        <v>0.55000000000000004</v>
      </c>
      <c r="M265" s="25">
        <f>VLOOKUP(A265,dataset_2!B:E,4,0)</f>
        <v>0.22389999999999999</v>
      </c>
      <c r="N265" s="25">
        <f>VLOOKUP(A265,dataset_2!B:F,5,0)</f>
        <v>0</v>
      </c>
      <c r="O265" s="25">
        <f>VLOOKUP(A265,dataset_2!B:G,6,0)</f>
        <v>39</v>
      </c>
      <c r="P265" s="25">
        <f>VLOOKUP(A265,dataset_2!B:H,7,0)</f>
        <v>39</v>
      </c>
      <c r="Q265" s="27">
        <f>INDEX(dataset_2!G:G,MATCH(dataset_2!B265,dataset_1!A:A,0))</f>
        <v>39</v>
      </c>
    </row>
    <row r="266" spans="1:17" x14ac:dyDescent="0.25">
      <c r="A266" s="1">
        <v>265</v>
      </c>
      <c r="B266" s="2">
        <v>40555</v>
      </c>
      <c r="C266" s="1">
        <v>1</v>
      </c>
      <c r="D266" s="1">
        <v>0</v>
      </c>
      <c r="E266" s="1">
        <v>1</v>
      </c>
      <c r="F266" s="1">
        <v>11</v>
      </c>
      <c r="G266" s="1" t="b">
        <v>0</v>
      </c>
      <c r="H266" s="1">
        <v>3</v>
      </c>
      <c r="I266" s="1">
        <v>1</v>
      </c>
      <c r="J266" s="1">
        <v>0.2</v>
      </c>
      <c r="K266" s="25">
        <f>VLOOKUP(A266,dataset_2!B:C,2,0)</f>
        <v>0.18179999999999999</v>
      </c>
      <c r="L266" s="25">
        <f>VLOOKUP(A266,dataset_2!B:D,3,0)</f>
        <v>0.51</v>
      </c>
      <c r="M266" s="25">
        <f>VLOOKUP(A266,dataset_2!B:E,4,0)</f>
        <v>0.3881</v>
      </c>
      <c r="N266" s="25">
        <f>VLOOKUP(A266,dataset_2!B:F,5,0)</f>
        <v>3</v>
      </c>
      <c r="O266" s="25">
        <f>VLOOKUP(A266,dataset_2!B:G,6,0)</f>
        <v>32</v>
      </c>
      <c r="P266" s="25">
        <f>VLOOKUP(A266,dataset_2!B:H,7,0)</f>
        <v>35</v>
      </c>
      <c r="Q266" s="27">
        <f>INDEX(dataset_2!G:G,MATCH(dataset_2!B266,dataset_1!A:A,0))</f>
        <v>32</v>
      </c>
    </row>
    <row r="267" spans="1:17" x14ac:dyDescent="0.25">
      <c r="A267" s="1">
        <v>266</v>
      </c>
      <c r="B267" s="2">
        <v>40555</v>
      </c>
      <c r="C267" s="1">
        <v>1</v>
      </c>
      <c r="D267" s="1">
        <v>0</v>
      </c>
      <c r="E267" s="1">
        <v>1</v>
      </c>
      <c r="F267" s="1">
        <v>12</v>
      </c>
      <c r="G267" s="1" t="b">
        <v>0</v>
      </c>
      <c r="H267" s="1">
        <v>3</v>
      </c>
      <c r="I267" s="1">
        <v>1</v>
      </c>
      <c r="J267" s="1">
        <v>0.2</v>
      </c>
      <c r="K267" s="25">
        <f>VLOOKUP(A267,dataset_2!B:C,2,0)</f>
        <v>0.1515</v>
      </c>
      <c r="L267" s="25">
        <f>VLOOKUP(A267,dataset_2!B:D,3,0)</f>
        <v>0.47</v>
      </c>
      <c r="M267" s="25">
        <f>VLOOKUP(A267,dataset_2!B:E,4,0)</f>
        <v>0.58209999999999995</v>
      </c>
      <c r="N267" s="25">
        <f>VLOOKUP(A267,dataset_2!B:F,5,0)</f>
        <v>3</v>
      </c>
      <c r="O267" s="25">
        <f>VLOOKUP(A267,dataset_2!B:G,6,0)</f>
        <v>52</v>
      </c>
      <c r="P267" s="25">
        <f>VLOOKUP(A267,dataset_2!B:H,7,0)</f>
        <v>55</v>
      </c>
      <c r="Q267" s="27">
        <f>INDEX(dataset_2!G:G,MATCH(dataset_2!B267,dataset_1!A:A,0))</f>
        <v>52</v>
      </c>
    </row>
    <row r="268" spans="1:17" x14ac:dyDescent="0.25">
      <c r="A268" s="1">
        <v>267</v>
      </c>
      <c r="B268" s="2">
        <v>40555</v>
      </c>
      <c r="C268" s="1">
        <v>1</v>
      </c>
      <c r="D268" s="1">
        <v>0</v>
      </c>
      <c r="E268" s="1">
        <v>1</v>
      </c>
      <c r="F268" s="1">
        <v>13</v>
      </c>
      <c r="G268" s="1" t="b">
        <v>0</v>
      </c>
      <c r="H268" s="1">
        <v>3</v>
      </c>
      <c r="I268" s="1">
        <v>1</v>
      </c>
      <c r="J268" s="1">
        <v>0.22</v>
      </c>
      <c r="K268" s="25">
        <f>VLOOKUP(A268,dataset_2!B:C,2,0)</f>
        <v>0.19700000000000001</v>
      </c>
      <c r="L268" s="25">
        <f>VLOOKUP(A268,dataset_2!B:D,3,0)</f>
        <v>0.44</v>
      </c>
      <c r="M268" s="25">
        <f>VLOOKUP(A268,dataset_2!B:E,4,0)</f>
        <v>0.35820000000000002</v>
      </c>
      <c r="N268" s="25">
        <f>VLOOKUP(A268,dataset_2!B:F,5,0)</f>
        <v>0</v>
      </c>
      <c r="O268" s="25">
        <f>VLOOKUP(A268,dataset_2!B:G,6,0)</f>
        <v>49</v>
      </c>
      <c r="P268" s="25">
        <f>VLOOKUP(A268,dataset_2!B:H,7,0)</f>
        <v>49</v>
      </c>
      <c r="Q268" s="27">
        <f>INDEX(dataset_2!G:G,MATCH(dataset_2!B268,dataset_1!A:A,0))</f>
        <v>49</v>
      </c>
    </row>
    <row r="269" spans="1:17" x14ac:dyDescent="0.25">
      <c r="A269" s="1">
        <v>268</v>
      </c>
      <c r="B269" s="2">
        <v>40555</v>
      </c>
      <c r="C269" s="1">
        <v>1</v>
      </c>
      <c r="D269" s="1">
        <v>0</v>
      </c>
      <c r="E269" s="1">
        <v>1</v>
      </c>
      <c r="F269" s="1">
        <v>14</v>
      </c>
      <c r="G269" s="1" t="b">
        <v>0</v>
      </c>
      <c r="H269" s="1">
        <v>3</v>
      </c>
      <c r="I269" s="1">
        <v>1</v>
      </c>
      <c r="J269" s="1">
        <v>0.2</v>
      </c>
      <c r="K269" s="25">
        <f>VLOOKUP(A269,dataset_2!B:C,2,0)</f>
        <v>0.18179999999999999</v>
      </c>
      <c r="L269" s="25">
        <f>VLOOKUP(A269,dataset_2!B:D,3,0)</f>
        <v>0.47</v>
      </c>
      <c r="M269" s="25">
        <f>VLOOKUP(A269,dataset_2!B:E,4,0)</f>
        <v>0.32840000000000003</v>
      </c>
      <c r="N269" s="25">
        <f>VLOOKUP(A269,dataset_2!B:F,5,0)</f>
        <v>0</v>
      </c>
      <c r="O269" s="25">
        <f>VLOOKUP(A269,dataset_2!B:G,6,0)</f>
        <v>44</v>
      </c>
      <c r="P269" s="25">
        <f>VLOOKUP(A269,dataset_2!B:H,7,0)</f>
        <v>44</v>
      </c>
      <c r="Q269" s="27">
        <f>INDEX(dataset_2!G:G,MATCH(dataset_2!B269,dataset_1!A:A,0))</f>
        <v>44</v>
      </c>
    </row>
    <row r="270" spans="1:17" x14ac:dyDescent="0.25">
      <c r="A270" s="1">
        <v>269</v>
      </c>
      <c r="B270" s="2">
        <v>40555</v>
      </c>
      <c r="C270" s="1">
        <v>1</v>
      </c>
      <c r="D270" s="1">
        <v>0</v>
      </c>
      <c r="E270" s="1">
        <v>1</v>
      </c>
      <c r="F270" s="1">
        <v>15</v>
      </c>
      <c r="G270" s="1" t="b">
        <v>0</v>
      </c>
      <c r="H270" s="1">
        <v>3</v>
      </c>
      <c r="I270" s="1">
        <v>1</v>
      </c>
      <c r="J270" s="1">
        <v>0.2</v>
      </c>
      <c r="K270" s="25">
        <f>VLOOKUP(A270,dataset_2!B:C,2,0)</f>
        <v>0.16669999999999999</v>
      </c>
      <c r="L270" s="25">
        <f>VLOOKUP(A270,dataset_2!B:D,3,0)</f>
        <v>0.47</v>
      </c>
      <c r="M270" s="25">
        <f>VLOOKUP(A270,dataset_2!B:E,4,0)</f>
        <v>0.41789999999999999</v>
      </c>
      <c r="N270" s="25">
        <f>VLOOKUP(A270,dataset_2!B:F,5,0)</f>
        <v>1</v>
      </c>
      <c r="O270" s="25">
        <f>VLOOKUP(A270,dataset_2!B:G,6,0)</f>
        <v>48</v>
      </c>
      <c r="P270" s="25">
        <f>VLOOKUP(A270,dataset_2!B:H,7,0)</f>
        <v>49</v>
      </c>
      <c r="Q270" s="27">
        <f>INDEX(dataset_2!G:G,MATCH(dataset_2!B270,dataset_1!A:A,0))</f>
        <v>48</v>
      </c>
    </row>
    <row r="271" spans="1:17" x14ac:dyDescent="0.25">
      <c r="A271" s="1">
        <v>270</v>
      </c>
      <c r="B271" s="2">
        <v>40555</v>
      </c>
      <c r="C271" s="1">
        <v>1</v>
      </c>
      <c r="D271" s="1">
        <v>0</v>
      </c>
      <c r="E271" s="1">
        <v>1</v>
      </c>
      <c r="F271" s="1">
        <v>16</v>
      </c>
      <c r="G271" s="1" t="b">
        <v>0</v>
      </c>
      <c r="H271" s="1">
        <v>3</v>
      </c>
      <c r="I271" s="1">
        <v>1</v>
      </c>
      <c r="J271" s="1">
        <v>0.22</v>
      </c>
      <c r="K271" s="25">
        <f>VLOOKUP(A271,dataset_2!B:C,2,0)</f>
        <v>0.19700000000000001</v>
      </c>
      <c r="L271" s="25">
        <f>VLOOKUP(A271,dataset_2!B:D,3,0)</f>
        <v>0.44</v>
      </c>
      <c r="M271" s="25">
        <f>VLOOKUP(A271,dataset_2!B:E,4,0)</f>
        <v>0.32840000000000003</v>
      </c>
      <c r="N271" s="25">
        <f>VLOOKUP(A271,dataset_2!B:F,5,0)</f>
        <v>5</v>
      </c>
      <c r="O271" s="25">
        <f>VLOOKUP(A271,dataset_2!B:G,6,0)</f>
        <v>63</v>
      </c>
      <c r="P271" s="25">
        <f>VLOOKUP(A271,dataset_2!B:H,7,0)</f>
        <v>68</v>
      </c>
      <c r="Q271" s="27">
        <f>INDEX(dataset_2!G:G,MATCH(dataset_2!B271,dataset_1!A:A,0))</f>
        <v>63</v>
      </c>
    </row>
    <row r="272" spans="1:17" x14ac:dyDescent="0.25">
      <c r="A272" s="1">
        <v>271</v>
      </c>
      <c r="B272" s="2">
        <v>40555</v>
      </c>
      <c r="C272" s="1">
        <v>1</v>
      </c>
      <c r="D272" s="1">
        <v>0</v>
      </c>
      <c r="E272" s="1">
        <v>1</v>
      </c>
      <c r="F272" s="1">
        <v>17</v>
      </c>
      <c r="G272" s="1" t="b">
        <v>0</v>
      </c>
      <c r="H272" s="1">
        <v>3</v>
      </c>
      <c r="I272" s="1">
        <v>1</v>
      </c>
      <c r="J272" s="1">
        <v>0.2</v>
      </c>
      <c r="K272" s="25">
        <f>VLOOKUP(A272,dataset_2!B:C,2,0)</f>
        <v>0.18179999999999999</v>
      </c>
      <c r="L272" s="25">
        <f>VLOOKUP(A272,dataset_2!B:D,3,0)</f>
        <v>0.47</v>
      </c>
      <c r="M272" s="25">
        <f>VLOOKUP(A272,dataset_2!B:E,4,0)</f>
        <v>0.35820000000000002</v>
      </c>
      <c r="N272" s="25">
        <f>VLOOKUP(A272,dataset_2!B:F,5,0)</f>
        <v>0</v>
      </c>
      <c r="O272" s="25">
        <f>VLOOKUP(A272,dataset_2!B:G,6,0)</f>
        <v>139</v>
      </c>
      <c r="P272" s="25">
        <f>VLOOKUP(A272,dataset_2!B:H,7,0)</f>
        <v>139</v>
      </c>
      <c r="Q272" s="27">
        <f>INDEX(dataset_2!G:G,MATCH(dataset_2!B272,dataset_1!A:A,0))</f>
        <v>139</v>
      </c>
    </row>
    <row r="273" spans="1:17" x14ac:dyDescent="0.25">
      <c r="A273" s="1">
        <v>272</v>
      </c>
      <c r="B273" s="2">
        <v>40555</v>
      </c>
      <c r="C273" s="1">
        <v>1</v>
      </c>
      <c r="D273" s="1">
        <v>0</v>
      </c>
      <c r="E273" s="1">
        <v>1</v>
      </c>
      <c r="F273" s="1">
        <v>18</v>
      </c>
      <c r="G273" s="1" t="b">
        <v>0</v>
      </c>
      <c r="H273" s="1">
        <v>3</v>
      </c>
      <c r="I273" s="1">
        <v>1</v>
      </c>
      <c r="J273" s="1">
        <v>0.2</v>
      </c>
      <c r="K273" s="25">
        <f>VLOOKUP(A273,dataset_2!B:C,2,0)</f>
        <v>0.1515</v>
      </c>
      <c r="L273" s="25">
        <f>VLOOKUP(A273,dataset_2!B:D,3,0)</f>
        <v>0.47</v>
      </c>
      <c r="M273" s="25">
        <f>VLOOKUP(A273,dataset_2!B:E,4,0)</f>
        <v>0.52239999999999998</v>
      </c>
      <c r="N273" s="25">
        <f>VLOOKUP(A273,dataset_2!B:F,5,0)</f>
        <v>2</v>
      </c>
      <c r="O273" s="25">
        <f>VLOOKUP(A273,dataset_2!B:G,6,0)</f>
        <v>135</v>
      </c>
      <c r="P273" s="25">
        <f>VLOOKUP(A273,dataset_2!B:H,7,0)</f>
        <v>137</v>
      </c>
      <c r="Q273" s="27">
        <f>INDEX(dataset_2!G:G,MATCH(dataset_2!B273,dataset_1!A:A,0))</f>
        <v>135</v>
      </c>
    </row>
    <row r="274" spans="1:17" x14ac:dyDescent="0.25">
      <c r="A274" s="1">
        <v>273</v>
      </c>
      <c r="B274" s="2">
        <v>40555</v>
      </c>
      <c r="C274" s="1">
        <v>1</v>
      </c>
      <c r="D274" s="1">
        <v>0</v>
      </c>
      <c r="E274" s="1">
        <v>1</v>
      </c>
      <c r="F274" s="1">
        <v>19</v>
      </c>
      <c r="G274" s="1" t="b">
        <v>0</v>
      </c>
      <c r="H274" s="1">
        <v>3</v>
      </c>
      <c r="I274" s="1">
        <v>1</v>
      </c>
      <c r="J274" s="1">
        <v>0.18</v>
      </c>
      <c r="K274" s="25">
        <f>VLOOKUP(A274,dataset_2!B:C,2,0)</f>
        <v>0.1515</v>
      </c>
      <c r="L274" s="25">
        <f>VLOOKUP(A274,dataset_2!B:D,3,0)</f>
        <v>0.47</v>
      </c>
      <c r="M274" s="25">
        <f>VLOOKUP(A274,dataset_2!B:E,4,0)</f>
        <v>0.41789999999999999</v>
      </c>
      <c r="N274" s="25">
        <f>VLOOKUP(A274,dataset_2!B:F,5,0)</f>
        <v>1</v>
      </c>
      <c r="O274" s="25">
        <f>VLOOKUP(A274,dataset_2!B:G,6,0)</f>
        <v>82</v>
      </c>
      <c r="P274" s="25">
        <f>VLOOKUP(A274,dataset_2!B:H,7,0)</f>
        <v>83</v>
      </c>
      <c r="Q274" s="27">
        <f>INDEX(dataset_2!G:G,MATCH(dataset_2!B274,dataset_1!A:A,0))</f>
        <v>82</v>
      </c>
    </row>
    <row r="275" spans="1:17" x14ac:dyDescent="0.25">
      <c r="A275" s="1">
        <v>274</v>
      </c>
      <c r="B275" s="2">
        <v>40555</v>
      </c>
      <c r="C275" s="1">
        <v>1</v>
      </c>
      <c r="D275" s="1">
        <v>0</v>
      </c>
      <c r="E275" s="1">
        <v>1</v>
      </c>
      <c r="F275" s="1">
        <v>20</v>
      </c>
      <c r="G275" s="1" t="b">
        <v>0</v>
      </c>
      <c r="H275" s="1">
        <v>3</v>
      </c>
      <c r="I275" s="1">
        <v>1</v>
      </c>
      <c r="J275" s="1">
        <v>0.16</v>
      </c>
      <c r="K275" s="25">
        <f>VLOOKUP(A275,dataset_2!B:C,2,0)</f>
        <v>0.13639999999999999</v>
      </c>
      <c r="L275" s="25">
        <f>VLOOKUP(A275,dataset_2!B:D,3,0)</f>
        <v>0.5</v>
      </c>
      <c r="M275" s="25">
        <f>VLOOKUP(A275,dataset_2!B:E,4,0)</f>
        <v>0.32840000000000003</v>
      </c>
      <c r="N275" s="25">
        <f>VLOOKUP(A275,dataset_2!B:F,5,0)</f>
        <v>2</v>
      </c>
      <c r="O275" s="25">
        <f>VLOOKUP(A275,dataset_2!B:G,6,0)</f>
        <v>54</v>
      </c>
      <c r="P275" s="25">
        <f>VLOOKUP(A275,dataset_2!B:H,7,0)</f>
        <v>56</v>
      </c>
      <c r="Q275" s="27">
        <f>INDEX(dataset_2!G:G,MATCH(dataset_2!B275,dataset_1!A:A,0))</f>
        <v>54</v>
      </c>
    </row>
    <row r="276" spans="1:17" x14ac:dyDescent="0.25">
      <c r="A276" s="1">
        <v>275</v>
      </c>
      <c r="B276" s="2">
        <v>40555</v>
      </c>
      <c r="C276" s="1">
        <v>1</v>
      </c>
      <c r="D276" s="1">
        <v>0</v>
      </c>
      <c r="E276" s="1">
        <v>1</v>
      </c>
      <c r="F276" s="1">
        <v>21</v>
      </c>
      <c r="G276" s="1" t="b">
        <v>0</v>
      </c>
      <c r="H276" s="1">
        <v>3</v>
      </c>
      <c r="I276" s="1">
        <v>1</v>
      </c>
      <c r="J276" s="1">
        <v>0.16</v>
      </c>
      <c r="K276" s="25">
        <f>VLOOKUP(A276,dataset_2!B:C,2,0)</f>
        <v>0.13639999999999999</v>
      </c>
      <c r="L276" s="25">
        <f>VLOOKUP(A276,dataset_2!B:D,3,0)</f>
        <v>0.55000000000000004</v>
      </c>
      <c r="M276" s="25">
        <f>VLOOKUP(A276,dataset_2!B:E,4,0)</f>
        <v>0.32840000000000003</v>
      </c>
      <c r="N276" s="25">
        <f>VLOOKUP(A276,dataset_2!B:F,5,0)</f>
        <v>0</v>
      </c>
      <c r="O276" s="25">
        <f>VLOOKUP(A276,dataset_2!B:G,6,0)</f>
        <v>57</v>
      </c>
      <c r="P276" s="25">
        <f>VLOOKUP(A276,dataset_2!B:H,7,0)</f>
        <v>57</v>
      </c>
      <c r="Q276" s="27">
        <f>INDEX(dataset_2!G:G,MATCH(dataset_2!B276,dataset_1!A:A,0))</f>
        <v>57</v>
      </c>
    </row>
    <row r="277" spans="1:17" x14ac:dyDescent="0.25">
      <c r="A277" s="1">
        <v>276</v>
      </c>
      <c r="B277" s="2">
        <v>40555</v>
      </c>
      <c r="C277" s="1">
        <v>1</v>
      </c>
      <c r="D277" s="1">
        <v>0</v>
      </c>
      <c r="E277" s="1">
        <v>1</v>
      </c>
      <c r="F277" s="1">
        <v>22</v>
      </c>
      <c r="G277" s="1" t="b">
        <v>0</v>
      </c>
      <c r="H277" s="1">
        <v>3</v>
      </c>
      <c r="I277" s="1">
        <v>1</v>
      </c>
      <c r="J277" s="1">
        <v>0.16</v>
      </c>
      <c r="K277" s="25">
        <f>VLOOKUP(A277,dataset_2!B:C,2,0)</f>
        <v>0.1212</v>
      </c>
      <c r="L277" s="25">
        <f>VLOOKUP(A277,dataset_2!B:D,3,0)</f>
        <v>0.55000000000000004</v>
      </c>
      <c r="M277" s="25">
        <f>VLOOKUP(A277,dataset_2!B:E,4,0)</f>
        <v>0.44779999999999998</v>
      </c>
      <c r="N277" s="25">
        <f>VLOOKUP(A277,dataset_2!B:F,5,0)</f>
        <v>1</v>
      </c>
      <c r="O277" s="25">
        <f>VLOOKUP(A277,dataset_2!B:G,6,0)</f>
        <v>32</v>
      </c>
      <c r="P277" s="25">
        <f>VLOOKUP(A277,dataset_2!B:H,7,0)</f>
        <v>33</v>
      </c>
      <c r="Q277" s="27">
        <f>INDEX(dataset_2!G:G,MATCH(dataset_2!B277,dataset_1!A:A,0))</f>
        <v>32</v>
      </c>
    </row>
    <row r="278" spans="1:17" x14ac:dyDescent="0.25">
      <c r="A278" s="1">
        <v>277</v>
      </c>
      <c r="B278" s="2">
        <v>40555</v>
      </c>
      <c r="C278" s="1">
        <v>1</v>
      </c>
      <c r="D278" s="1">
        <v>0</v>
      </c>
      <c r="E278" s="1">
        <v>1</v>
      </c>
      <c r="F278" s="1">
        <v>23</v>
      </c>
      <c r="G278" s="1" t="b">
        <v>0</v>
      </c>
      <c r="H278" s="1">
        <v>3</v>
      </c>
      <c r="I278" s="1">
        <v>1</v>
      </c>
      <c r="J278" s="1">
        <v>0.14000000000000001</v>
      </c>
      <c r="K278" s="25">
        <f>VLOOKUP(A278,dataset_2!B:C,2,0)</f>
        <v>0.1061</v>
      </c>
      <c r="L278" s="25">
        <f>VLOOKUP(A278,dataset_2!B:D,3,0)</f>
        <v>0.59</v>
      </c>
      <c r="M278" s="25">
        <f>VLOOKUP(A278,dataset_2!B:E,4,0)</f>
        <v>0.41789999999999999</v>
      </c>
      <c r="N278" s="25">
        <f>VLOOKUP(A278,dataset_2!B:F,5,0)</f>
        <v>1</v>
      </c>
      <c r="O278" s="25">
        <f>VLOOKUP(A278,dataset_2!B:G,6,0)</f>
        <v>19</v>
      </c>
      <c r="P278" s="25">
        <f>VLOOKUP(A278,dataset_2!B:H,7,0)</f>
        <v>20</v>
      </c>
      <c r="Q278" s="27">
        <f>INDEX(dataset_2!G:G,MATCH(dataset_2!B278,dataset_1!A:A,0))</f>
        <v>19</v>
      </c>
    </row>
    <row r="279" spans="1:17" x14ac:dyDescent="0.25">
      <c r="A279" s="1">
        <v>278</v>
      </c>
      <c r="B279" s="2">
        <v>40556</v>
      </c>
      <c r="C279" s="1">
        <v>1</v>
      </c>
      <c r="D279" s="1">
        <v>0</v>
      </c>
      <c r="E279" s="1">
        <v>1</v>
      </c>
      <c r="F279" s="1">
        <v>0</v>
      </c>
      <c r="G279" s="1" t="b">
        <v>0</v>
      </c>
      <c r="H279" s="1">
        <v>4</v>
      </c>
      <c r="I279" s="1">
        <v>1</v>
      </c>
      <c r="J279" s="1">
        <v>0.14000000000000001</v>
      </c>
      <c r="K279" s="25">
        <f>VLOOKUP(A279,dataset_2!B:C,2,0)</f>
        <v>0.1212</v>
      </c>
      <c r="L279" s="25">
        <f>VLOOKUP(A279,dataset_2!B:D,3,0)</f>
        <v>0.59</v>
      </c>
      <c r="M279" s="25">
        <f>VLOOKUP(A279,dataset_2!B:E,4,0)</f>
        <v>0.28360000000000002</v>
      </c>
      <c r="N279" s="25">
        <f>VLOOKUP(A279,dataset_2!B:F,5,0)</f>
        <v>1</v>
      </c>
      <c r="O279" s="25">
        <f>VLOOKUP(A279,dataset_2!B:G,6,0)</f>
        <v>6</v>
      </c>
      <c r="P279" s="25">
        <f>VLOOKUP(A279,dataset_2!B:H,7,0)</f>
        <v>7</v>
      </c>
      <c r="Q279" s="27">
        <f>INDEX(dataset_2!G:G,MATCH(dataset_2!B279,dataset_1!A:A,0))</f>
        <v>6</v>
      </c>
    </row>
    <row r="280" spans="1:17" x14ac:dyDescent="0.25">
      <c r="A280" s="1">
        <v>279</v>
      </c>
      <c r="B280" s="2">
        <v>40556</v>
      </c>
      <c r="C280" s="1">
        <v>1</v>
      </c>
      <c r="D280" s="1">
        <v>0</v>
      </c>
      <c r="E280" s="1">
        <v>1</v>
      </c>
      <c r="F280" s="1">
        <v>1</v>
      </c>
      <c r="G280" s="1" t="b">
        <v>0</v>
      </c>
      <c r="H280" s="1">
        <v>4</v>
      </c>
      <c r="I280" s="1">
        <v>1</v>
      </c>
      <c r="J280" s="1">
        <v>0.14000000000000001</v>
      </c>
      <c r="K280" s="25">
        <f>VLOOKUP(A280,dataset_2!B:C,2,0)</f>
        <v>0.1212</v>
      </c>
      <c r="L280" s="25">
        <f>VLOOKUP(A280,dataset_2!B:D,3,0)</f>
        <v>0.5</v>
      </c>
      <c r="M280" s="25">
        <f>VLOOKUP(A280,dataset_2!B:E,4,0)</f>
        <v>0.28360000000000002</v>
      </c>
      <c r="N280" s="25">
        <f>VLOOKUP(A280,dataset_2!B:F,5,0)</f>
        <v>0</v>
      </c>
      <c r="O280" s="25">
        <f>VLOOKUP(A280,dataset_2!B:G,6,0)</f>
        <v>2</v>
      </c>
      <c r="P280" s="25">
        <f>VLOOKUP(A280,dataset_2!B:H,7,0)</f>
        <v>2</v>
      </c>
      <c r="Q280" s="27">
        <f>INDEX(dataset_2!G:G,MATCH(dataset_2!B280,dataset_1!A:A,0))</f>
        <v>2</v>
      </c>
    </row>
    <row r="281" spans="1:17" x14ac:dyDescent="0.25">
      <c r="A281" s="1">
        <v>280</v>
      </c>
      <c r="B281" s="2">
        <v>40556</v>
      </c>
      <c r="C281" s="1">
        <v>1</v>
      </c>
      <c r="D281" s="1">
        <v>0</v>
      </c>
      <c r="E281" s="1">
        <v>1</v>
      </c>
      <c r="F281" s="1">
        <v>2</v>
      </c>
      <c r="G281" s="1" t="b">
        <v>0</v>
      </c>
      <c r="H281" s="1">
        <v>4</v>
      </c>
      <c r="I281" s="1">
        <v>1</v>
      </c>
      <c r="J281" s="1">
        <v>0.14000000000000001</v>
      </c>
      <c r="K281" s="25">
        <f>VLOOKUP(A281,dataset_2!B:C,2,0)</f>
        <v>0.1212</v>
      </c>
      <c r="L281" s="25">
        <f>VLOOKUP(A281,dataset_2!B:D,3,0)</f>
        <v>0.5</v>
      </c>
      <c r="M281" s="25">
        <f>VLOOKUP(A281,dataset_2!B:E,4,0)</f>
        <v>0.35820000000000002</v>
      </c>
      <c r="N281" s="25">
        <f>VLOOKUP(A281,dataset_2!B:F,5,0)</f>
        <v>0</v>
      </c>
      <c r="O281" s="25">
        <f>VLOOKUP(A281,dataset_2!B:G,6,0)</f>
        <v>2</v>
      </c>
      <c r="P281" s="25">
        <f>VLOOKUP(A281,dataset_2!B:H,7,0)</f>
        <v>2</v>
      </c>
      <c r="Q281" s="27">
        <f>INDEX(dataset_2!G:G,MATCH(dataset_2!B281,dataset_1!A:A,0))</f>
        <v>2</v>
      </c>
    </row>
    <row r="282" spans="1:17" x14ac:dyDescent="0.25">
      <c r="A282" s="1">
        <v>281</v>
      </c>
      <c r="B282" s="2">
        <v>40556</v>
      </c>
      <c r="C282" s="1">
        <v>1</v>
      </c>
      <c r="D282" s="1">
        <v>0</v>
      </c>
      <c r="E282" s="1">
        <v>1</v>
      </c>
      <c r="F282" s="1">
        <v>3</v>
      </c>
      <c r="G282" s="1" t="b">
        <v>0</v>
      </c>
      <c r="H282" s="1">
        <v>4</v>
      </c>
      <c r="I282" s="1">
        <v>1</v>
      </c>
      <c r="J282" s="1">
        <v>0.14000000000000001</v>
      </c>
      <c r="K282" s="25">
        <f>VLOOKUP(A282,dataset_2!B:C,2,0)</f>
        <v>0.1212</v>
      </c>
      <c r="L282" s="25">
        <f>VLOOKUP(A282,dataset_2!B:D,3,0)</f>
        <v>0.5</v>
      </c>
      <c r="M282" s="25">
        <f>VLOOKUP(A282,dataset_2!B:E,4,0)</f>
        <v>0.32840000000000003</v>
      </c>
      <c r="N282" s="25">
        <f>VLOOKUP(A282,dataset_2!B:F,5,0)</f>
        <v>0</v>
      </c>
      <c r="O282" s="25">
        <f>VLOOKUP(A282,dataset_2!B:G,6,0)</f>
        <v>3</v>
      </c>
      <c r="P282" s="25">
        <f>VLOOKUP(A282,dataset_2!B:H,7,0)</f>
        <v>3</v>
      </c>
      <c r="Q282" s="27">
        <f>INDEX(dataset_2!G:G,MATCH(dataset_2!B282,dataset_1!A:A,0))</f>
        <v>3</v>
      </c>
    </row>
    <row r="283" spans="1:17" x14ac:dyDescent="0.25">
      <c r="A283" s="1">
        <v>282</v>
      </c>
      <c r="B283" s="2">
        <v>40556</v>
      </c>
      <c r="C283" s="1">
        <v>1</v>
      </c>
      <c r="D283" s="1">
        <v>0</v>
      </c>
      <c r="E283" s="1">
        <v>1</v>
      </c>
      <c r="F283" s="1">
        <v>4</v>
      </c>
      <c r="G283" s="1" t="b">
        <v>0</v>
      </c>
      <c r="H283" s="1">
        <v>4</v>
      </c>
      <c r="I283" s="1">
        <v>1</v>
      </c>
      <c r="J283" s="1">
        <v>0.14000000000000001</v>
      </c>
      <c r="K283" s="25">
        <f>VLOOKUP(A283,dataset_2!B:C,2,0)</f>
        <v>0.1212</v>
      </c>
      <c r="L283" s="25">
        <f>VLOOKUP(A283,dataset_2!B:D,3,0)</f>
        <v>0.5</v>
      </c>
      <c r="M283" s="25">
        <f>VLOOKUP(A283,dataset_2!B:E,4,0)</f>
        <v>0.25369999999999998</v>
      </c>
      <c r="N283" s="25">
        <f>VLOOKUP(A283,dataset_2!B:F,5,0)</f>
        <v>0</v>
      </c>
      <c r="O283" s="25">
        <f>VLOOKUP(A283,dataset_2!B:G,6,0)</f>
        <v>4</v>
      </c>
      <c r="P283" s="25">
        <f>VLOOKUP(A283,dataset_2!B:H,7,0)</f>
        <v>4</v>
      </c>
      <c r="Q283" s="27">
        <f>INDEX(dataset_2!G:G,MATCH(dataset_2!B283,dataset_1!A:A,0))</f>
        <v>4</v>
      </c>
    </row>
    <row r="284" spans="1:17" x14ac:dyDescent="0.25">
      <c r="A284" s="1">
        <v>283</v>
      </c>
      <c r="B284" s="2">
        <v>40556</v>
      </c>
      <c r="C284" s="1">
        <v>1</v>
      </c>
      <c r="D284" s="1">
        <v>0</v>
      </c>
      <c r="E284" s="1">
        <v>1</v>
      </c>
      <c r="F284" s="1">
        <v>5</v>
      </c>
      <c r="G284" s="1" t="b">
        <v>0</v>
      </c>
      <c r="H284" s="1">
        <v>4</v>
      </c>
      <c r="I284" s="1">
        <v>1</v>
      </c>
      <c r="J284" s="1">
        <v>0.14000000000000001</v>
      </c>
      <c r="K284" s="25">
        <f>VLOOKUP(A284,dataset_2!B:C,2,0)</f>
        <v>0.1212</v>
      </c>
      <c r="L284" s="25">
        <f>VLOOKUP(A284,dataset_2!B:D,3,0)</f>
        <v>0.5</v>
      </c>
      <c r="M284" s="25">
        <f>VLOOKUP(A284,dataset_2!B:E,4,0)</f>
        <v>0.29849999999999999</v>
      </c>
      <c r="N284" s="25">
        <f>VLOOKUP(A284,dataset_2!B:F,5,0)</f>
        <v>0</v>
      </c>
      <c r="O284" s="25">
        <f>VLOOKUP(A284,dataset_2!B:G,6,0)</f>
        <v>3</v>
      </c>
      <c r="P284" s="25">
        <f>VLOOKUP(A284,dataset_2!B:H,7,0)</f>
        <v>3</v>
      </c>
      <c r="Q284" s="27">
        <f>INDEX(dataset_2!G:G,MATCH(dataset_2!B284,dataset_1!A:A,0))</f>
        <v>3</v>
      </c>
    </row>
    <row r="285" spans="1:17" x14ac:dyDescent="0.25">
      <c r="A285" s="1">
        <v>284</v>
      </c>
      <c r="B285" s="2">
        <v>40556</v>
      </c>
      <c r="C285" s="1">
        <v>1</v>
      </c>
      <c r="D285" s="1">
        <v>0</v>
      </c>
      <c r="E285" s="1">
        <v>1</v>
      </c>
      <c r="F285" s="1">
        <v>6</v>
      </c>
      <c r="G285" s="1" t="b">
        <v>0</v>
      </c>
      <c r="H285" s="1">
        <v>4</v>
      </c>
      <c r="I285" s="1">
        <v>1</v>
      </c>
      <c r="J285" s="1">
        <v>0.12</v>
      </c>
      <c r="K285" s="25">
        <f>VLOOKUP(A285,dataset_2!B:C,2,0)</f>
        <v>0.1515</v>
      </c>
      <c r="L285" s="25">
        <f>VLOOKUP(A285,dataset_2!B:D,3,0)</f>
        <v>0.54</v>
      </c>
      <c r="M285" s="25">
        <f>VLOOKUP(A285,dataset_2!B:E,4,0)</f>
        <v>0.1343</v>
      </c>
      <c r="N285" s="25">
        <f>VLOOKUP(A285,dataset_2!B:F,5,0)</f>
        <v>0</v>
      </c>
      <c r="O285" s="25">
        <f>VLOOKUP(A285,dataset_2!B:G,6,0)</f>
        <v>28</v>
      </c>
      <c r="P285" s="25">
        <f>VLOOKUP(A285,dataset_2!B:H,7,0)</f>
        <v>28</v>
      </c>
      <c r="Q285" s="27">
        <f>INDEX(dataset_2!G:G,MATCH(dataset_2!B285,dataset_1!A:A,0))</f>
        <v>28</v>
      </c>
    </row>
    <row r="286" spans="1:17" x14ac:dyDescent="0.25">
      <c r="A286" s="1">
        <v>285</v>
      </c>
      <c r="B286" s="2">
        <v>40556</v>
      </c>
      <c r="C286" s="1">
        <v>1</v>
      </c>
      <c r="D286" s="1">
        <v>0</v>
      </c>
      <c r="E286" s="1">
        <v>1</v>
      </c>
      <c r="F286" s="1">
        <v>7</v>
      </c>
      <c r="G286" s="1" t="b">
        <v>0</v>
      </c>
      <c r="H286" s="1">
        <v>4</v>
      </c>
      <c r="I286" s="1">
        <v>1</v>
      </c>
      <c r="J286" s="1">
        <v>0.12</v>
      </c>
      <c r="K286" s="25">
        <f>VLOOKUP(A286,dataset_2!B:C,2,0)</f>
        <v>0.1515</v>
      </c>
      <c r="L286" s="25">
        <f>VLOOKUP(A286,dataset_2!B:D,3,0)</f>
        <v>0.54</v>
      </c>
      <c r="M286" s="25">
        <f>VLOOKUP(A286,dataset_2!B:E,4,0)</f>
        <v>0.1343</v>
      </c>
      <c r="N286" s="25">
        <f>VLOOKUP(A286,dataset_2!B:F,5,0)</f>
        <v>0</v>
      </c>
      <c r="O286" s="25">
        <f>VLOOKUP(A286,dataset_2!B:G,6,0)</f>
        <v>72</v>
      </c>
      <c r="P286" s="25">
        <f>VLOOKUP(A286,dataset_2!B:H,7,0)</f>
        <v>72</v>
      </c>
      <c r="Q286" s="27">
        <f>INDEX(dataset_2!G:G,MATCH(dataset_2!B286,dataset_1!A:A,0))</f>
        <v>72</v>
      </c>
    </row>
    <row r="287" spans="1:17" x14ac:dyDescent="0.25">
      <c r="A287" s="1">
        <v>286</v>
      </c>
      <c r="B287" s="2">
        <v>40556</v>
      </c>
      <c r="C287" s="1">
        <v>1</v>
      </c>
      <c r="D287" s="1">
        <v>0</v>
      </c>
      <c r="E287" s="1">
        <v>1</v>
      </c>
      <c r="F287" s="1">
        <v>8</v>
      </c>
      <c r="G287" s="1" t="b">
        <v>0</v>
      </c>
      <c r="H287" s="1">
        <v>4</v>
      </c>
      <c r="I287" s="1">
        <v>1</v>
      </c>
      <c r="J287" s="1">
        <v>0.14000000000000001</v>
      </c>
      <c r="K287" s="25">
        <f>VLOOKUP(A287,dataset_2!B:C,2,0)</f>
        <v>0.13639999999999999</v>
      </c>
      <c r="L287" s="25">
        <f>VLOOKUP(A287,dataset_2!B:D,3,0)</f>
        <v>0.5</v>
      </c>
      <c r="M287" s="25">
        <f>VLOOKUP(A287,dataset_2!B:E,4,0)</f>
        <v>0.19400000000000001</v>
      </c>
      <c r="N287" s="25">
        <f>VLOOKUP(A287,dataset_2!B:F,5,0)</f>
        <v>5</v>
      </c>
      <c r="O287" s="25">
        <f>VLOOKUP(A287,dataset_2!B:G,6,0)</f>
        <v>197</v>
      </c>
      <c r="P287" s="25">
        <f>VLOOKUP(A287,dataset_2!B:H,7,0)</f>
        <v>202</v>
      </c>
      <c r="Q287" s="27">
        <f>INDEX(dataset_2!G:G,MATCH(dataset_2!B287,dataset_1!A:A,0))</f>
        <v>197</v>
      </c>
    </row>
    <row r="288" spans="1:17" x14ac:dyDescent="0.25">
      <c r="A288" s="1">
        <v>287</v>
      </c>
      <c r="B288" s="2">
        <v>40556</v>
      </c>
      <c r="C288" s="1">
        <v>1</v>
      </c>
      <c r="D288" s="1">
        <v>0</v>
      </c>
      <c r="E288" s="1">
        <v>1</v>
      </c>
      <c r="F288" s="1">
        <v>9</v>
      </c>
      <c r="G288" s="1" t="b">
        <v>0</v>
      </c>
      <c r="H288" s="1">
        <v>4</v>
      </c>
      <c r="I288" s="1">
        <v>1</v>
      </c>
      <c r="J288" s="1">
        <v>0.14000000000000001</v>
      </c>
      <c r="K288" s="25">
        <f>VLOOKUP(A288,dataset_2!B:C,2,0)</f>
        <v>0.1212</v>
      </c>
      <c r="L288" s="25">
        <f>VLOOKUP(A288,dataset_2!B:D,3,0)</f>
        <v>0.5</v>
      </c>
      <c r="M288" s="25">
        <f>VLOOKUP(A288,dataset_2!B:E,4,0)</f>
        <v>0.32840000000000003</v>
      </c>
      <c r="N288" s="25">
        <f>VLOOKUP(A288,dataset_2!B:F,5,0)</f>
        <v>2</v>
      </c>
      <c r="O288" s="25">
        <f>VLOOKUP(A288,dataset_2!B:G,6,0)</f>
        <v>137</v>
      </c>
      <c r="P288" s="25">
        <f>VLOOKUP(A288,dataset_2!B:H,7,0)</f>
        <v>139</v>
      </c>
      <c r="Q288" s="27">
        <f>INDEX(dataset_2!G:G,MATCH(dataset_2!B288,dataset_1!A:A,0))</f>
        <v>137</v>
      </c>
    </row>
    <row r="289" spans="1:17" x14ac:dyDescent="0.25">
      <c r="A289" s="1">
        <v>288</v>
      </c>
      <c r="B289" s="2">
        <v>40556</v>
      </c>
      <c r="C289" s="1">
        <v>1</v>
      </c>
      <c r="D289" s="1">
        <v>0</v>
      </c>
      <c r="E289" s="1">
        <v>1</v>
      </c>
      <c r="F289" s="1">
        <v>10</v>
      </c>
      <c r="G289" s="1" t="b">
        <v>0</v>
      </c>
      <c r="H289" s="1">
        <v>4</v>
      </c>
      <c r="I289" s="1">
        <v>2</v>
      </c>
      <c r="J289" s="1">
        <v>0.16</v>
      </c>
      <c r="K289" s="25">
        <f>VLOOKUP(A289,dataset_2!B:C,2,0)</f>
        <v>0.13639999999999999</v>
      </c>
      <c r="L289" s="25">
        <f>VLOOKUP(A289,dataset_2!B:D,3,0)</f>
        <v>0.5</v>
      </c>
      <c r="M289" s="25">
        <f>VLOOKUP(A289,dataset_2!B:E,4,0)</f>
        <v>0.35820000000000002</v>
      </c>
      <c r="N289" s="25">
        <f>VLOOKUP(A289,dataset_2!B:F,5,0)</f>
        <v>2</v>
      </c>
      <c r="O289" s="25">
        <f>VLOOKUP(A289,dataset_2!B:G,6,0)</f>
        <v>36</v>
      </c>
      <c r="P289" s="25">
        <f>VLOOKUP(A289,dataset_2!B:H,7,0)</f>
        <v>38</v>
      </c>
      <c r="Q289" s="27">
        <f>INDEX(dataset_2!G:G,MATCH(dataset_2!B289,dataset_1!A:A,0))</f>
        <v>36</v>
      </c>
    </row>
    <row r="290" spans="1:17" x14ac:dyDescent="0.25">
      <c r="A290" s="1">
        <v>289</v>
      </c>
      <c r="B290" s="2">
        <v>40556</v>
      </c>
      <c r="C290" s="1">
        <v>1</v>
      </c>
      <c r="D290" s="1">
        <v>0</v>
      </c>
      <c r="E290" s="1">
        <v>1</v>
      </c>
      <c r="F290" s="1">
        <v>11</v>
      </c>
      <c r="G290" s="1" t="b">
        <v>0</v>
      </c>
      <c r="H290" s="1">
        <v>4</v>
      </c>
      <c r="I290" s="1">
        <v>2</v>
      </c>
      <c r="J290" s="1">
        <v>0.2</v>
      </c>
      <c r="K290" s="25">
        <f>VLOOKUP(A290,dataset_2!B:C,2,0)</f>
        <v>0.16669999999999999</v>
      </c>
      <c r="L290" s="25">
        <f>VLOOKUP(A290,dataset_2!B:D,3,0)</f>
        <v>0.44</v>
      </c>
      <c r="M290" s="25">
        <f>VLOOKUP(A290,dataset_2!B:E,4,0)</f>
        <v>0.44779999999999998</v>
      </c>
      <c r="N290" s="25">
        <f>VLOOKUP(A290,dataset_2!B:F,5,0)</f>
        <v>4</v>
      </c>
      <c r="O290" s="25">
        <f>VLOOKUP(A290,dataset_2!B:G,6,0)</f>
        <v>33</v>
      </c>
      <c r="P290" s="25">
        <f>VLOOKUP(A290,dataset_2!B:H,7,0)</f>
        <v>37</v>
      </c>
      <c r="Q290" s="27">
        <f>INDEX(dataset_2!G:G,MATCH(dataset_2!B290,dataset_1!A:A,0))</f>
        <v>33</v>
      </c>
    </row>
    <row r="291" spans="1:17" x14ac:dyDescent="0.25">
      <c r="A291" s="1">
        <v>290</v>
      </c>
      <c r="B291" s="2">
        <v>40556</v>
      </c>
      <c r="C291" s="1">
        <v>1</v>
      </c>
      <c r="D291" s="1">
        <v>0</v>
      </c>
      <c r="E291" s="1">
        <v>1</v>
      </c>
      <c r="F291" s="1">
        <v>12</v>
      </c>
      <c r="G291" s="1" t="b">
        <v>0</v>
      </c>
      <c r="H291" s="1">
        <v>4</v>
      </c>
      <c r="I291" s="1">
        <v>1</v>
      </c>
      <c r="J291" s="1">
        <v>0.2</v>
      </c>
      <c r="K291" s="25">
        <f>VLOOKUP(A291,dataset_2!B:C,2,0)</f>
        <v>0.16669999999999999</v>
      </c>
      <c r="L291" s="25">
        <f>VLOOKUP(A291,dataset_2!B:D,3,0)</f>
        <v>0.44</v>
      </c>
      <c r="M291" s="25">
        <f>VLOOKUP(A291,dataset_2!B:E,4,0)</f>
        <v>0.41789999999999999</v>
      </c>
      <c r="N291" s="25">
        <f>VLOOKUP(A291,dataset_2!B:F,5,0)</f>
        <v>3</v>
      </c>
      <c r="O291" s="25">
        <f>VLOOKUP(A291,dataset_2!B:G,6,0)</f>
        <v>49</v>
      </c>
      <c r="P291" s="25">
        <f>VLOOKUP(A291,dataset_2!B:H,7,0)</f>
        <v>52</v>
      </c>
      <c r="Q291" s="27">
        <f>INDEX(dataset_2!G:G,MATCH(dataset_2!B291,dataset_1!A:A,0))</f>
        <v>49</v>
      </c>
    </row>
    <row r="292" spans="1:17" x14ac:dyDescent="0.25">
      <c r="A292" s="1">
        <v>291</v>
      </c>
      <c r="B292" s="2">
        <v>40556</v>
      </c>
      <c r="C292" s="1">
        <v>1</v>
      </c>
      <c r="D292" s="1">
        <v>0</v>
      </c>
      <c r="E292" s="1">
        <v>1</v>
      </c>
      <c r="F292" s="1">
        <v>13</v>
      </c>
      <c r="G292" s="1" t="b">
        <v>0</v>
      </c>
      <c r="H292" s="1">
        <v>4</v>
      </c>
      <c r="I292" s="1">
        <v>1</v>
      </c>
      <c r="J292" s="1">
        <v>0.22</v>
      </c>
      <c r="K292" s="25">
        <f>VLOOKUP(A292,dataset_2!B:C,2,0)</f>
        <v>0.19700000000000001</v>
      </c>
      <c r="L292" s="25">
        <f>VLOOKUP(A292,dataset_2!B:D,3,0)</f>
        <v>0.41</v>
      </c>
      <c r="M292" s="25">
        <f>VLOOKUP(A292,dataset_2!B:E,4,0)</f>
        <v>0.44779999999999998</v>
      </c>
      <c r="N292" s="25">
        <f>VLOOKUP(A292,dataset_2!B:F,5,0)</f>
        <v>2</v>
      </c>
      <c r="O292" s="25">
        <f>VLOOKUP(A292,dataset_2!B:G,6,0)</f>
        <v>81</v>
      </c>
      <c r="P292" s="25">
        <f>VLOOKUP(A292,dataset_2!B:H,7,0)</f>
        <v>83</v>
      </c>
      <c r="Q292" s="27">
        <f>INDEX(dataset_2!G:G,MATCH(dataset_2!B292,dataset_1!A:A,0))</f>
        <v>81</v>
      </c>
    </row>
    <row r="293" spans="1:17" x14ac:dyDescent="0.25">
      <c r="A293" s="1">
        <v>292</v>
      </c>
      <c r="B293" s="2">
        <v>40556</v>
      </c>
      <c r="C293" s="1">
        <v>1</v>
      </c>
      <c r="D293" s="1">
        <v>0</v>
      </c>
      <c r="E293" s="1">
        <v>1</v>
      </c>
      <c r="F293" s="1">
        <v>14</v>
      </c>
      <c r="G293" s="1" t="b">
        <v>0</v>
      </c>
      <c r="H293" s="1">
        <v>4</v>
      </c>
      <c r="I293" s="1">
        <v>1</v>
      </c>
      <c r="J293" s="1">
        <v>0.22</v>
      </c>
      <c r="K293" s="25">
        <f>VLOOKUP(A293,dataset_2!B:C,2,0)</f>
        <v>0.19700000000000001</v>
      </c>
      <c r="L293" s="25">
        <f>VLOOKUP(A293,dataset_2!B:D,3,0)</f>
        <v>0.41</v>
      </c>
      <c r="M293" s="25">
        <f>VLOOKUP(A293,dataset_2!B:E,4,0)</f>
        <v>0.3881</v>
      </c>
      <c r="N293" s="25">
        <f>VLOOKUP(A293,dataset_2!B:F,5,0)</f>
        <v>3</v>
      </c>
      <c r="O293" s="25">
        <f>VLOOKUP(A293,dataset_2!B:G,6,0)</f>
        <v>39</v>
      </c>
      <c r="P293" s="25">
        <f>VLOOKUP(A293,dataset_2!B:H,7,0)</f>
        <v>42</v>
      </c>
      <c r="Q293" s="27">
        <f>INDEX(dataset_2!G:G,MATCH(dataset_2!B293,dataset_1!A:A,0))</f>
        <v>39</v>
      </c>
    </row>
    <row r="294" spans="1:17" x14ac:dyDescent="0.25">
      <c r="A294" s="1">
        <v>293</v>
      </c>
      <c r="B294" s="2">
        <v>40556</v>
      </c>
      <c r="C294" s="1">
        <v>1</v>
      </c>
      <c r="D294" s="1">
        <v>0</v>
      </c>
      <c r="E294" s="1">
        <v>1</v>
      </c>
      <c r="F294" s="1">
        <v>15</v>
      </c>
      <c r="G294" s="1" t="b">
        <v>0</v>
      </c>
      <c r="H294" s="1">
        <v>4</v>
      </c>
      <c r="I294" s="1">
        <v>1</v>
      </c>
      <c r="J294" s="1">
        <v>0.24</v>
      </c>
      <c r="K294" s="25">
        <f>VLOOKUP(A294,dataset_2!B:C,2,0)</f>
        <v>0.21210000000000001</v>
      </c>
      <c r="L294" s="25">
        <f>VLOOKUP(A294,dataset_2!B:D,3,0)</f>
        <v>0.38</v>
      </c>
      <c r="M294" s="25">
        <f>VLOOKUP(A294,dataset_2!B:E,4,0)</f>
        <v>0.29849999999999999</v>
      </c>
      <c r="N294" s="25">
        <f>VLOOKUP(A294,dataset_2!B:F,5,0)</f>
        <v>5</v>
      </c>
      <c r="O294" s="25">
        <f>VLOOKUP(A294,dataset_2!B:G,6,0)</f>
        <v>55</v>
      </c>
      <c r="P294" s="25">
        <f>VLOOKUP(A294,dataset_2!B:H,7,0)</f>
        <v>60</v>
      </c>
      <c r="Q294" s="27">
        <f>INDEX(dataset_2!G:G,MATCH(dataset_2!B294,dataset_1!A:A,0))</f>
        <v>55</v>
      </c>
    </row>
    <row r="295" spans="1:17" x14ac:dyDescent="0.25">
      <c r="A295" s="1">
        <v>294</v>
      </c>
      <c r="B295" s="2">
        <v>40556</v>
      </c>
      <c r="C295" s="1">
        <v>1</v>
      </c>
      <c r="D295" s="1">
        <v>0</v>
      </c>
      <c r="E295" s="1">
        <v>1</v>
      </c>
      <c r="F295" s="1">
        <v>16</v>
      </c>
      <c r="G295" s="1" t="b">
        <v>0</v>
      </c>
      <c r="H295" s="1">
        <v>4</v>
      </c>
      <c r="I295" s="1">
        <v>1</v>
      </c>
      <c r="J295" s="1">
        <v>0.24</v>
      </c>
      <c r="K295" s="25">
        <f>VLOOKUP(A295,dataset_2!B:C,2,0)</f>
        <v>0.21210000000000001</v>
      </c>
      <c r="L295" s="25">
        <f>VLOOKUP(A295,dataset_2!B:D,3,0)</f>
        <v>0.38</v>
      </c>
      <c r="M295" s="25">
        <f>VLOOKUP(A295,dataset_2!B:E,4,0)</f>
        <v>0.35820000000000002</v>
      </c>
      <c r="N295" s="25">
        <f>VLOOKUP(A295,dataset_2!B:F,5,0)</f>
        <v>2</v>
      </c>
      <c r="O295" s="25">
        <f>VLOOKUP(A295,dataset_2!B:G,6,0)</f>
        <v>76</v>
      </c>
      <c r="P295" s="25">
        <f>VLOOKUP(A295,dataset_2!B:H,7,0)</f>
        <v>78</v>
      </c>
      <c r="Q295" s="27">
        <f>INDEX(dataset_2!G:G,MATCH(dataset_2!B295,dataset_1!A:A,0))</f>
        <v>76</v>
      </c>
    </row>
    <row r="296" spans="1:17" x14ac:dyDescent="0.25">
      <c r="A296" s="1">
        <v>295</v>
      </c>
      <c r="B296" s="2">
        <v>40556</v>
      </c>
      <c r="C296" s="1">
        <v>1</v>
      </c>
      <c r="D296" s="1">
        <v>0</v>
      </c>
      <c r="E296" s="1">
        <v>1</v>
      </c>
      <c r="F296" s="1">
        <v>17</v>
      </c>
      <c r="G296" s="1" t="b">
        <v>0</v>
      </c>
      <c r="H296" s="1">
        <v>4</v>
      </c>
      <c r="I296" s="1">
        <v>1</v>
      </c>
      <c r="J296" s="1">
        <v>0.2</v>
      </c>
      <c r="K296" s="25">
        <f>VLOOKUP(A296,dataset_2!B:C,2,0)</f>
        <v>0.18179999999999999</v>
      </c>
      <c r="L296" s="25">
        <f>VLOOKUP(A296,dataset_2!B:D,3,0)</f>
        <v>0.4</v>
      </c>
      <c r="M296" s="25">
        <f>VLOOKUP(A296,dataset_2!B:E,4,0)</f>
        <v>0.28360000000000002</v>
      </c>
      <c r="N296" s="25">
        <f>VLOOKUP(A296,dataset_2!B:F,5,0)</f>
        <v>4</v>
      </c>
      <c r="O296" s="25">
        <f>VLOOKUP(A296,dataset_2!B:G,6,0)</f>
        <v>158</v>
      </c>
      <c r="P296" s="25">
        <f>VLOOKUP(A296,dataset_2!B:H,7,0)</f>
        <v>162</v>
      </c>
      <c r="Q296" s="27">
        <f>INDEX(dataset_2!G:G,MATCH(dataset_2!B296,dataset_1!A:A,0))</f>
        <v>158</v>
      </c>
    </row>
    <row r="297" spans="1:17" x14ac:dyDescent="0.25">
      <c r="A297" s="1">
        <v>296</v>
      </c>
      <c r="B297" s="2">
        <v>40556</v>
      </c>
      <c r="C297" s="1">
        <v>1</v>
      </c>
      <c r="D297" s="1">
        <v>0</v>
      </c>
      <c r="E297" s="1">
        <v>1</v>
      </c>
      <c r="F297" s="1">
        <v>18</v>
      </c>
      <c r="G297" s="1" t="b">
        <v>0</v>
      </c>
      <c r="H297" s="1">
        <v>4</v>
      </c>
      <c r="I297" s="1">
        <v>1</v>
      </c>
      <c r="J297" s="1">
        <v>0.2</v>
      </c>
      <c r="K297" s="25">
        <f>VLOOKUP(A297,dataset_2!B:C,2,0)</f>
        <v>0.18179999999999999</v>
      </c>
      <c r="L297" s="25">
        <f>VLOOKUP(A297,dataset_2!B:D,3,0)</f>
        <v>0.4</v>
      </c>
      <c r="M297" s="25">
        <f>VLOOKUP(A297,dataset_2!B:E,4,0)</f>
        <v>0.32840000000000003</v>
      </c>
      <c r="N297" s="25">
        <f>VLOOKUP(A297,dataset_2!B:F,5,0)</f>
        <v>3</v>
      </c>
      <c r="O297" s="25">
        <f>VLOOKUP(A297,dataset_2!B:G,6,0)</f>
        <v>141</v>
      </c>
      <c r="P297" s="25">
        <f>VLOOKUP(A297,dataset_2!B:H,7,0)</f>
        <v>144</v>
      </c>
      <c r="Q297" s="27">
        <f>INDEX(dataset_2!G:G,MATCH(dataset_2!B297,dataset_1!A:A,0))</f>
        <v>141</v>
      </c>
    </row>
    <row r="298" spans="1:17" x14ac:dyDescent="0.25">
      <c r="A298" s="1">
        <v>297</v>
      </c>
      <c r="B298" s="2">
        <v>40556</v>
      </c>
      <c r="C298" s="1">
        <v>1</v>
      </c>
      <c r="D298" s="1">
        <v>0</v>
      </c>
      <c r="E298" s="1">
        <v>1</v>
      </c>
      <c r="F298" s="1">
        <v>19</v>
      </c>
      <c r="G298" s="1" t="b">
        <v>0</v>
      </c>
      <c r="H298" s="1">
        <v>4</v>
      </c>
      <c r="I298" s="1">
        <v>1</v>
      </c>
      <c r="J298" s="1">
        <v>0.16</v>
      </c>
      <c r="K298" s="25">
        <f>VLOOKUP(A298,dataset_2!B:C,2,0)</f>
        <v>0.1515</v>
      </c>
      <c r="L298" s="25">
        <f>VLOOKUP(A298,dataset_2!B:D,3,0)</f>
        <v>0.47</v>
      </c>
      <c r="M298" s="25">
        <f>VLOOKUP(A298,dataset_2!B:E,4,0)</f>
        <v>0.25369999999999998</v>
      </c>
      <c r="N298" s="25">
        <f>VLOOKUP(A298,dataset_2!B:F,5,0)</f>
        <v>1</v>
      </c>
      <c r="O298" s="25">
        <f>VLOOKUP(A298,dataset_2!B:G,6,0)</f>
        <v>98</v>
      </c>
      <c r="P298" s="25">
        <f>VLOOKUP(A298,dataset_2!B:H,7,0)</f>
        <v>99</v>
      </c>
      <c r="Q298" s="27">
        <f>INDEX(dataset_2!G:G,MATCH(dataset_2!B298,dataset_1!A:A,0))</f>
        <v>98</v>
      </c>
    </row>
    <row r="299" spans="1:17" x14ac:dyDescent="0.25">
      <c r="A299" s="1">
        <v>298</v>
      </c>
      <c r="B299" s="2">
        <v>40556</v>
      </c>
      <c r="C299" s="1">
        <v>1</v>
      </c>
      <c r="D299" s="1">
        <v>0</v>
      </c>
      <c r="E299" s="1">
        <v>1</v>
      </c>
      <c r="F299" s="1">
        <v>20</v>
      </c>
      <c r="G299" s="1" t="b">
        <v>0</v>
      </c>
      <c r="H299" s="1">
        <v>4</v>
      </c>
      <c r="I299" s="1">
        <v>1</v>
      </c>
      <c r="J299" s="1">
        <v>0.16</v>
      </c>
      <c r="K299" s="25">
        <f>VLOOKUP(A299,dataset_2!B:C,2,0)</f>
        <v>0.1515</v>
      </c>
      <c r="L299" s="25">
        <f>VLOOKUP(A299,dataset_2!B:D,3,0)</f>
        <v>0.47</v>
      </c>
      <c r="M299" s="25">
        <f>VLOOKUP(A299,dataset_2!B:E,4,0)</f>
        <v>0.22389999999999999</v>
      </c>
      <c r="N299" s="25">
        <f>VLOOKUP(A299,dataset_2!B:F,5,0)</f>
        <v>0</v>
      </c>
      <c r="O299" s="25">
        <f>VLOOKUP(A299,dataset_2!B:G,6,0)</f>
        <v>64</v>
      </c>
      <c r="P299" s="25">
        <f>VLOOKUP(A299,dataset_2!B:H,7,0)</f>
        <v>64</v>
      </c>
      <c r="Q299" s="27">
        <f>INDEX(dataset_2!G:G,MATCH(dataset_2!B299,dataset_1!A:A,0))</f>
        <v>64</v>
      </c>
    </row>
    <row r="300" spans="1:17" x14ac:dyDescent="0.25">
      <c r="A300" s="1">
        <v>299</v>
      </c>
      <c r="B300" s="2">
        <v>40556</v>
      </c>
      <c r="C300" s="1">
        <v>1</v>
      </c>
      <c r="D300" s="1">
        <v>0</v>
      </c>
      <c r="E300" s="1">
        <v>1</v>
      </c>
      <c r="F300" s="1">
        <v>21</v>
      </c>
      <c r="G300" s="1" t="b">
        <v>0</v>
      </c>
      <c r="H300" s="1">
        <v>4</v>
      </c>
      <c r="I300" s="1">
        <v>1</v>
      </c>
      <c r="J300" s="1">
        <v>0.14000000000000001</v>
      </c>
      <c r="K300" s="25">
        <f>VLOOKUP(A300,dataset_2!B:C,2,0)</f>
        <v>0.1212</v>
      </c>
      <c r="L300" s="25">
        <f>VLOOKUP(A300,dataset_2!B:D,3,0)</f>
        <v>0.46</v>
      </c>
      <c r="M300" s="25">
        <f>VLOOKUP(A300,dataset_2!B:E,4,0)</f>
        <v>0.29849999999999999</v>
      </c>
      <c r="N300" s="25">
        <f>VLOOKUP(A300,dataset_2!B:F,5,0)</f>
        <v>0</v>
      </c>
      <c r="O300" s="25">
        <f>VLOOKUP(A300,dataset_2!B:G,6,0)</f>
        <v>40</v>
      </c>
      <c r="P300" s="25">
        <f>VLOOKUP(A300,dataset_2!B:H,7,0)</f>
        <v>40</v>
      </c>
      <c r="Q300" s="27">
        <f>INDEX(dataset_2!G:G,MATCH(dataset_2!B300,dataset_1!A:A,0))</f>
        <v>40</v>
      </c>
    </row>
    <row r="301" spans="1:17" x14ac:dyDescent="0.25">
      <c r="A301" s="1">
        <v>300</v>
      </c>
      <c r="B301" s="2">
        <v>40556</v>
      </c>
      <c r="C301" s="1">
        <v>1</v>
      </c>
      <c r="D301" s="1">
        <v>0</v>
      </c>
      <c r="E301" s="1">
        <v>1</v>
      </c>
      <c r="F301" s="1">
        <v>22</v>
      </c>
      <c r="G301" s="1" t="b">
        <v>0</v>
      </c>
      <c r="H301" s="1">
        <v>4</v>
      </c>
      <c r="I301" s="1">
        <v>1</v>
      </c>
      <c r="J301" s="1">
        <v>0.14000000000000001</v>
      </c>
      <c r="K301" s="25">
        <f>VLOOKUP(A301,dataset_2!B:C,2,0)</f>
        <v>0.1212</v>
      </c>
      <c r="L301" s="25">
        <f>VLOOKUP(A301,dataset_2!B:D,3,0)</f>
        <v>0.46</v>
      </c>
      <c r="M301" s="25">
        <f>VLOOKUP(A301,dataset_2!B:E,4,0)</f>
        <v>0.32840000000000003</v>
      </c>
      <c r="N301" s="25">
        <f>VLOOKUP(A301,dataset_2!B:F,5,0)</f>
        <v>0</v>
      </c>
      <c r="O301" s="25">
        <f>VLOOKUP(A301,dataset_2!B:G,6,0)</f>
        <v>30</v>
      </c>
      <c r="P301" s="25">
        <f>VLOOKUP(A301,dataset_2!B:H,7,0)</f>
        <v>30</v>
      </c>
      <c r="Q301" s="27">
        <f>INDEX(dataset_2!G:G,MATCH(dataset_2!B301,dataset_1!A:A,0))</f>
        <v>30</v>
      </c>
    </row>
    <row r="302" spans="1:17" x14ac:dyDescent="0.25">
      <c r="A302" s="1">
        <v>301</v>
      </c>
      <c r="B302" s="2">
        <v>40556</v>
      </c>
      <c r="C302" s="1">
        <v>1</v>
      </c>
      <c r="D302" s="1">
        <v>0</v>
      </c>
      <c r="E302" s="1">
        <v>1</v>
      </c>
      <c r="F302" s="1">
        <v>23</v>
      </c>
      <c r="G302" s="1" t="b">
        <v>0</v>
      </c>
      <c r="H302" s="1">
        <v>4</v>
      </c>
      <c r="I302" s="1">
        <v>1</v>
      </c>
      <c r="J302" s="1">
        <v>0.12</v>
      </c>
      <c r="K302" s="25">
        <f>VLOOKUP(A302,dataset_2!B:C,2,0)</f>
        <v>0.13639999999999999</v>
      </c>
      <c r="L302" s="25">
        <f>VLOOKUP(A302,dataset_2!B:D,3,0)</f>
        <v>0.5</v>
      </c>
      <c r="M302" s="25">
        <f>VLOOKUP(A302,dataset_2!B:E,4,0)</f>
        <v>0.19400000000000001</v>
      </c>
      <c r="N302" s="25">
        <f>VLOOKUP(A302,dataset_2!B:F,5,0)</f>
        <v>1</v>
      </c>
      <c r="O302" s="25">
        <f>VLOOKUP(A302,dataset_2!B:G,6,0)</f>
        <v>14</v>
      </c>
      <c r="P302" s="25">
        <f>VLOOKUP(A302,dataset_2!B:H,7,0)</f>
        <v>15</v>
      </c>
      <c r="Q302" s="27">
        <f>INDEX(dataset_2!G:G,MATCH(dataset_2!B302,dataset_1!A:A,0))</f>
        <v>14</v>
      </c>
    </row>
    <row r="303" spans="1:17" x14ac:dyDescent="0.25">
      <c r="A303" s="1">
        <v>302</v>
      </c>
      <c r="B303" s="2">
        <v>40557</v>
      </c>
      <c r="C303" s="1">
        <v>1</v>
      </c>
      <c r="D303" s="1">
        <v>0</v>
      </c>
      <c r="E303" s="1">
        <v>1</v>
      </c>
      <c r="F303" s="1">
        <v>0</v>
      </c>
      <c r="G303" s="1" t="b">
        <v>0</v>
      </c>
      <c r="H303" s="1">
        <v>5</v>
      </c>
      <c r="I303" s="1">
        <v>1</v>
      </c>
      <c r="J303" s="1">
        <v>0.12</v>
      </c>
      <c r="K303" s="25">
        <f>VLOOKUP(A303,dataset_2!B:C,2,0)</f>
        <v>0.13639999999999999</v>
      </c>
      <c r="L303" s="25">
        <f>VLOOKUP(A303,dataset_2!B:D,3,0)</f>
        <v>0.5</v>
      </c>
      <c r="M303" s="25">
        <f>VLOOKUP(A303,dataset_2!B:E,4,0)</f>
        <v>0.19400000000000001</v>
      </c>
      <c r="N303" s="25">
        <f>VLOOKUP(A303,dataset_2!B:F,5,0)</f>
        <v>0</v>
      </c>
      <c r="O303" s="25">
        <f>VLOOKUP(A303,dataset_2!B:G,6,0)</f>
        <v>14</v>
      </c>
      <c r="P303" s="25">
        <f>VLOOKUP(A303,dataset_2!B:H,7,0)</f>
        <v>14</v>
      </c>
      <c r="Q303" s="27">
        <f>INDEX(dataset_2!G:G,MATCH(dataset_2!B303,dataset_1!A:A,0))</f>
        <v>14</v>
      </c>
    </row>
    <row r="304" spans="1:17" x14ac:dyDescent="0.25">
      <c r="A304" s="1">
        <v>303</v>
      </c>
      <c r="B304" s="2">
        <v>40557</v>
      </c>
      <c r="C304" s="1">
        <v>1</v>
      </c>
      <c r="D304" s="1">
        <v>0</v>
      </c>
      <c r="E304" s="1">
        <v>1</v>
      </c>
      <c r="F304" s="1">
        <v>1</v>
      </c>
      <c r="G304" s="1" t="b">
        <v>0</v>
      </c>
      <c r="H304" s="1">
        <v>5</v>
      </c>
      <c r="I304" s="1">
        <v>1</v>
      </c>
      <c r="J304" s="1">
        <v>0.1</v>
      </c>
      <c r="K304" s="25">
        <f>VLOOKUP(A304,dataset_2!B:C,2,0)</f>
        <v>0.1212</v>
      </c>
      <c r="L304" s="25">
        <f>VLOOKUP(A304,dataset_2!B:D,3,0)</f>
        <v>0.54</v>
      </c>
      <c r="M304" s="25">
        <f>VLOOKUP(A304,dataset_2!B:E,4,0)</f>
        <v>0.16420000000000001</v>
      </c>
      <c r="N304" s="25">
        <f>VLOOKUP(A304,dataset_2!B:F,5,0)</f>
        <v>0</v>
      </c>
      <c r="O304" s="25">
        <f>VLOOKUP(A304,dataset_2!B:G,6,0)</f>
        <v>5</v>
      </c>
      <c r="P304" s="25">
        <f>VLOOKUP(A304,dataset_2!B:H,7,0)</f>
        <v>5</v>
      </c>
      <c r="Q304" s="27">
        <f>INDEX(dataset_2!G:G,MATCH(dataset_2!B304,dataset_1!A:A,0))</f>
        <v>5</v>
      </c>
    </row>
    <row r="305" spans="1:17" x14ac:dyDescent="0.25">
      <c r="A305" s="1">
        <v>304</v>
      </c>
      <c r="B305" s="2">
        <v>40557</v>
      </c>
      <c r="C305" s="1">
        <v>1</v>
      </c>
      <c r="D305" s="1">
        <v>0</v>
      </c>
      <c r="E305" s="1">
        <v>1</v>
      </c>
      <c r="F305" s="1">
        <v>2</v>
      </c>
      <c r="G305" s="1" t="b">
        <v>0</v>
      </c>
      <c r="H305" s="1">
        <v>5</v>
      </c>
      <c r="I305" s="1">
        <v>1</v>
      </c>
      <c r="J305" s="1">
        <v>0.1</v>
      </c>
      <c r="K305" s="25">
        <f>VLOOKUP(A305,dataset_2!B:C,2,0)</f>
        <v>0.1212</v>
      </c>
      <c r="L305" s="25">
        <f>VLOOKUP(A305,dataset_2!B:D,3,0)</f>
        <v>0.54</v>
      </c>
      <c r="M305" s="25">
        <f>VLOOKUP(A305,dataset_2!B:E,4,0)</f>
        <v>0.1343</v>
      </c>
      <c r="N305" s="25">
        <f>VLOOKUP(A305,dataset_2!B:F,5,0)</f>
        <v>0</v>
      </c>
      <c r="O305" s="25">
        <f>VLOOKUP(A305,dataset_2!B:G,6,0)</f>
        <v>1</v>
      </c>
      <c r="P305" s="25">
        <f>VLOOKUP(A305,dataset_2!B:H,7,0)</f>
        <v>1</v>
      </c>
      <c r="Q305" s="27">
        <f>INDEX(dataset_2!G:G,MATCH(dataset_2!B305,dataset_1!A:A,0))</f>
        <v>1</v>
      </c>
    </row>
    <row r="306" spans="1:17" x14ac:dyDescent="0.25">
      <c r="A306" s="1">
        <v>305</v>
      </c>
      <c r="B306" s="2">
        <v>40557</v>
      </c>
      <c r="C306" s="1">
        <v>1</v>
      </c>
      <c r="D306" s="1">
        <v>0</v>
      </c>
      <c r="E306" s="1">
        <v>1</v>
      </c>
      <c r="F306" s="1">
        <v>3</v>
      </c>
      <c r="G306" s="1" t="b">
        <v>0</v>
      </c>
      <c r="H306" s="1">
        <v>5</v>
      </c>
      <c r="I306" s="1">
        <v>1</v>
      </c>
      <c r="J306" s="1">
        <v>0.1</v>
      </c>
      <c r="K306" s="25">
        <f>VLOOKUP(A306,dataset_2!B:C,2,0)</f>
        <v>0.13639999999999999</v>
      </c>
      <c r="L306" s="25">
        <f>VLOOKUP(A306,dataset_2!B:D,3,0)</f>
        <v>0.54</v>
      </c>
      <c r="M306" s="25">
        <f>VLOOKUP(A306,dataset_2!B:E,4,0)</f>
        <v>0.1045</v>
      </c>
      <c r="N306" s="25">
        <f>VLOOKUP(A306,dataset_2!B:F,5,0)</f>
        <v>0</v>
      </c>
      <c r="O306" s="25">
        <f>VLOOKUP(A306,dataset_2!B:G,6,0)</f>
        <v>1</v>
      </c>
      <c r="P306" s="25">
        <f>VLOOKUP(A306,dataset_2!B:H,7,0)</f>
        <v>1</v>
      </c>
      <c r="Q306" s="27">
        <f>INDEX(dataset_2!G:G,MATCH(dataset_2!B306,dataset_1!A:A,0))</f>
        <v>1</v>
      </c>
    </row>
    <row r="307" spans="1:17" x14ac:dyDescent="0.25">
      <c r="A307" s="1">
        <v>306</v>
      </c>
      <c r="B307" s="2">
        <v>40557</v>
      </c>
      <c r="C307" s="1">
        <v>1</v>
      </c>
      <c r="D307" s="1">
        <v>0</v>
      </c>
      <c r="E307" s="1">
        <v>1</v>
      </c>
      <c r="F307" s="1">
        <v>5</v>
      </c>
      <c r="G307" s="1" t="b">
        <v>0</v>
      </c>
      <c r="H307" s="1">
        <v>5</v>
      </c>
      <c r="I307" s="1">
        <v>1</v>
      </c>
      <c r="J307" s="1">
        <v>0.1</v>
      </c>
      <c r="K307" s="25">
        <f>VLOOKUP(A307,dataset_2!B:C,2,0)</f>
        <v>0.13639999999999999</v>
      </c>
      <c r="L307" s="25">
        <f>VLOOKUP(A307,dataset_2!B:D,3,0)</f>
        <v>0.54</v>
      </c>
      <c r="M307" s="25">
        <f>VLOOKUP(A307,dataset_2!B:E,4,0)</f>
        <v>8.9599999999999999E-2</v>
      </c>
      <c r="N307" s="25">
        <f>VLOOKUP(A307,dataset_2!B:F,5,0)</f>
        <v>0</v>
      </c>
      <c r="O307" s="25">
        <f>VLOOKUP(A307,dataset_2!B:G,6,0)</f>
        <v>8</v>
      </c>
      <c r="P307" s="25">
        <f>VLOOKUP(A307,dataset_2!B:H,7,0)</f>
        <v>8</v>
      </c>
      <c r="Q307" s="27">
        <f>INDEX(dataset_2!G:G,MATCH(dataset_2!B307,dataset_1!A:A,0))</f>
        <v>8</v>
      </c>
    </row>
    <row r="308" spans="1:17" x14ac:dyDescent="0.25">
      <c r="A308" s="1">
        <v>307</v>
      </c>
      <c r="B308" s="2">
        <v>40557</v>
      </c>
      <c r="C308" s="1">
        <v>1</v>
      </c>
      <c r="D308" s="1">
        <v>0</v>
      </c>
      <c r="E308" s="1">
        <v>1</v>
      </c>
      <c r="F308" s="1">
        <v>6</v>
      </c>
      <c r="G308" s="1" t="b">
        <v>0</v>
      </c>
      <c r="H308" s="1">
        <v>5</v>
      </c>
      <c r="I308" s="1">
        <v>1</v>
      </c>
      <c r="J308" s="1">
        <v>0.1</v>
      </c>
      <c r="K308" s="25">
        <f>VLOOKUP(A308,dataset_2!B:C,2,0)</f>
        <v>0.18179999999999999</v>
      </c>
      <c r="L308" s="25">
        <f>VLOOKUP(A308,dataset_2!B:D,3,0)</f>
        <v>0.54</v>
      </c>
      <c r="M308" s="25">
        <f>VLOOKUP(A308,dataset_2!B:E,4,0)</f>
        <v>0</v>
      </c>
      <c r="N308" s="25">
        <f>VLOOKUP(A308,dataset_2!B:F,5,0)</f>
        <v>0</v>
      </c>
      <c r="O308" s="25">
        <f>VLOOKUP(A308,dataset_2!B:G,6,0)</f>
        <v>17</v>
      </c>
      <c r="P308" s="25">
        <f>VLOOKUP(A308,dataset_2!B:H,7,0)</f>
        <v>17</v>
      </c>
      <c r="Q308" s="27">
        <f>INDEX(dataset_2!G:G,MATCH(dataset_2!B308,dataset_1!A:A,0))</f>
        <v>17</v>
      </c>
    </row>
    <row r="309" spans="1:17" x14ac:dyDescent="0.25">
      <c r="A309" s="1">
        <v>308</v>
      </c>
      <c r="B309" s="2">
        <v>40557</v>
      </c>
      <c r="C309" s="1">
        <v>1</v>
      </c>
      <c r="D309" s="1">
        <v>0</v>
      </c>
      <c r="E309" s="1">
        <v>1</v>
      </c>
      <c r="F309" s="1">
        <v>7</v>
      </c>
      <c r="G309" s="1" t="b">
        <v>0</v>
      </c>
      <c r="H309" s="1">
        <v>5</v>
      </c>
      <c r="I309" s="1">
        <v>1</v>
      </c>
      <c r="J309" s="1">
        <v>0.1</v>
      </c>
      <c r="K309" s="25">
        <f>VLOOKUP(A309,dataset_2!B:C,2,0)</f>
        <v>0.1212</v>
      </c>
      <c r="L309" s="25">
        <f>VLOOKUP(A309,dataset_2!B:D,3,0)</f>
        <v>0.74</v>
      </c>
      <c r="M309" s="25">
        <f>VLOOKUP(A309,dataset_2!B:E,4,0)</f>
        <v>0.16420000000000001</v>
      </c>
      <c r="N309" s="25">
        <f>VLOOKUP(A309,dataset_2!B:F,5,0)</f>
        <v>0</v>
      </c>
      <c r="O309" s="25">
        <f>VLOOKUP(A309,dataset_2!B:G,6,0)</f>
        <v>70</v>
      </c>
      <c r="P309" s="25">
        <f>VLOOKUP(A309,dataset_2!B:H,7,0)</f>
        <v>70</v>
      </c>
      <c r="Q309" s="27">
        <f>INDEX(dataset_2!G:G,MATCH(dataset_2!B309,dataset_1!A:A,0))</f>
        <v>70</v>
      </c>
    </row>
    <row r="310" spans="1:17" x14ac:dyDescent="0.25">
      <c r="A310" s="1">
        <v>309</v>
      </c>
      <c r="B310" s="2">
        <v>40557</v>
      </c>
      <c r="C310" s="1">
        <v>1</v>
      </c>
      <c r="D310" s="1">
        <v>0</v>
      </c>
      <c r="E310" s="1">
        <v>1</v>
      </c>
      <c r="F310" s="1">
        <v>8</v>
      </c>
      <c r="G310" s="1" t="b">
        <v>0</v>
      </c>
      <c r="H310" s="1">
        <v>5</v>
      </c>
      <c r="I310" s="1">
        <v>1</v>
      </c>
      <c r="J310" s="1">
        <v>0.12</v>
      </c>
      <c r="K310" s="25">
        <f>VLOOKUP(A310,dataset_2!B:C,2,0)</f>
        <v>0.16669999999999999</v>
      </c>
      <c r="L310" s="25">
        <f>VLOOKUP(A310,dataset_2!B:D,3,0)</f>
        <v>0.68</v>
      </c>
      <c r="M310" s="25">
        <f>VLOOKUP(A310,dataset_2!B:E,4,0)</f>
        <v>0</v>
      </c>
      <c r="N310" s="25">
        <f>VLOOKUP(A310,dataset_2!B:F,5,0)</f>
        <v>2</v>
      </c>
      <c r="O310" s="25">
        <f>VLOOKUP(A310,dataset_2!B:G,6,0)</f>
        <v>156</v>
      </c>
      <c r="P310" s="25">
        <f>VLOOKUP(A310,dataset_2!B:H,7,0)</f>
        <v>158</v>
      </c>
      <c r="Q310" s="27">
        <f>INDEX(dataset_2!G:G,MATCH(dataset_2!B310,dataset_1!A:A,0))</f>
        <v>156</v>
      </c>
    </row>
    <row r="311" spans="1:17" x14ac:dyDescent="0.25">
      <c r="A311" s="1">
        <v>310</v>
      </c>
      <c r="B311" s="2">
        <v>40557</v>
      </c>
      <c r="C311" s="1">
        <v>1</v>
      </c>
      <c r="D311" s="1">
        <v>0</v>
      </c>
      <c r="E311" s="1">
        <v>1</v>
      </c>
      <c r="F311" s="1">
        <v>9</v>
      </c>
      <c r="G311" s="1" t="b">
        <v>0</v>
      </c>
      <c r="H311" s="1">
        <v>5</v>
      </c>
      <c r="I311" s="1">
        <v>1</v>
      </c>
      <c r="J311" s="1">
        <v>0.14000000000000001</v>
      </c>
      <c r="K311" s="25">
        <f>VLOOKUP(A311,dataset_2!B:C,2,0)</f>
        <v>0.1515</v>
      </c>
      <c r="L311" s="25">
        <f>VLOOKUP(A311,dataset_2!B:D,3,0)</f>
        <v>0.69</v>
      </c>
      <c r="M311" s="25">
        <f>VLOOKUP(A311,dataset_2!B:E,4,0)</f>
        <v>0.1343</v>
      </c>
      <c r="N311" s="25">
        <f>VLOOKUP(A311,dataset_2!B:F,5,0)</f>
        <v>0</v>
      </c>
      <c r="O311" s="25">
        <f>VLOOKUP(A311,dataset_2!B:G,6,0)</f>
        <v>117</v>
      </c>
      <c r="P311" s="25">
        <f>VLOOKUP(A311,dataset_2!B:H,7,0)</f>
        <v>117</v>
      </c>
      <c r="Q311" s="27">
        <f>INDEX(dataset_2!G:G,MATCH(dataset_2!B311,dataset_1!A:A,0))</f>
        <v>117</v>
      </c>
    </row>
    <row r="312" spans="1:17" x14ac:dyDescent="0.25">
      <c r="A312" s="1">
        <v>311</v>
      </c>
      <c r="B312" s="2">
        <v>40557</v>
      </c>
      <c r="C312" s="1">
        <v>1</v>
      </c>
      <c r="D312" s="1">
        <v>0</v>
      </c>
      <c r="E312" s="1">
        <v>1</v>
      </c>
      <c r="F312" s="1">
        <v>10</v>
      </c>
      <c r="G312" s="1" t="b">
        <v>0</v>
      </c>
      <c r="H312" s="1">
        <v>5</v>
      </c>
      <c r="I312" s="1">
        <v>1</v>
      </c>
      <c r="J312" s="1">
        <v>0.18</v>
      </c>
      <c r="K312" s="25">
        <f>VLOOKUP(A312,dataset_2!B:C,2,0)</f>
        <v>0.18179999999999999</v>
      </c>
      <c r="L312" s="25">
        <f>VLOOKUP(A312,dataset_2!B:D,3,0)</f>
        <v>0.55000000000000004</v>
      </c>
      <c r="M312" s="25">
        <f>VLOOKUP(A312,dataset_2!B:E,4,0)</f>
        <v>0.19400000000000001</v>
      </c>
      <c r="N312" s="25">
        <f>VLOOKUP(A312,dataset_2!B:F,5,0)</f>
        <v>4</v>
      </c>
      <c r="O312" s="25">
        <f>VLOOKUP(A312,dataset_2!B:G,6,0)</f>
        <v>40</v>
      </c>
      <c r="P312" s="25">
        <f>VLOOKUP(A312,dataset_2!B:H,7,0)</f>
        <v>44</v>
      </c>
      <c r="Q312" s="27">
        <f>INDEX(dataset_2!G:G,MATCH(dataset_2!B312,dataset_1!A:A,0))</f>
        <v>40</v>
      </c>
    </row>
    <row r="313" spans="1:17" x14ac:dyDescent="0.25">
      <c r="A313" s="1">
        <v>312</v>
      </c>
      <c r="B313" s="2">
        <v>40557</v>
      </c>
      <c r="C313" s="1">
        <v>1</v>
      </c>
      <c r="D313" s="1">
        <v>0</v>
      </c>
      <c r="E313" s="1">
        <v>1</v>
      </c>
      <c r="F313" s="1">
        <v>11</v>
      </c>
      <c r="G313" s="1" t="b">
        <v>0</v>
      </c>
      <c r="H313" s="1">
        <v>5</v>
      </c>
      <c r="I313" s="1">
        <v>1</v>
      </c>
      <c r="J313" s="1">
        <v>0.18</v>
      </c>
      <c r="K313" s="25">
        <f>VLOOKUP(A313,dataset_2!B:C,2,0)</f>
        <v>0.16669999999999999</v>
      </c>
      <c r="L313" s="25">
        <f>VLOOKUP(A313,dataset_2!B:D,3,0)</f>
        <v>0.51</v>
      </c>
      <c r="M313" s="25">
        <f>VLOOKUP(A313,dataset_2!B:E,4,0)</f>
        <v>0.28360000000000002</v>
      </c>
      <c r="N313" s="25">
        <f>VLOOKUP(A313,dataset_2!B:F,5,0)</f>
        <v>6</v>
      </c>
      <c r="O313" s="25">
        <f>VLOOKUP(A313,dataset_2!B:G,6,0)</f>
        <v>47</v>
      </c>
      <c r="P313" s="25">
        <f>VLOOKUP(A313,dataset_2!B:H,7,0)</f>
        <v>53</v>
      </c>
      <c r="Q313" s="27">
        <f>INDEX(dataset_2!G:G,MATCH(dataset_2!B313,dataset_1!A:A,0))</f>
        <v>47</v>
      </c>
    </row>
    <row r="314" spans="1:17" x14ac:dyDescent="0.25">
      <c r="A314" s="1">
        <v>313</v>
      </c>
      <c r="B314" s="2">
        <v>40557</v>
      </c>
      <c r="C314" s="1">
        <v>1</v>
      </c>
      <c r="D314" s="1">
        <v>0</v>
      </c>
      <c r="E314" s="1">
        <v>1</v>
      </c>
      <c r="F314" s="1">
        <v>12</v>
      </c>
      <c r="G314" s="1" t="b">
        <v>0</v>
      </c>
      <c r="H314" s="1">
        <v>5</v>
      </c>
      <c r="I314" s="1">
        <v>1</v>
      </c>
      <c r="J314" s="1">
        <v>0.2</v>
      </c>
      <c r="K314" s="25">
        <f>VLOOKUP(A314,dataset_2!B:C,2,0)</f>
        <v>0.19700000000000001</v>
      </c>
      <c r="L314" s="25">
        <f>VLOOKUP(A314,dataset_2!B:D,3,0)</f>
        <v>0.44</v>
      </c>
      <c r="M314" s="25">
        <f>VLOOKUP(A314,dataset_2!B:E,4,0)</f>
        <v>0.25369999999999998</v>
      </c>
      <c r="N314" s="25">
        <f>VLOOKUP(A314,dataset_2!B:F,5,0)</f>
        <v>2</v>
      </c>
      <c r="O314" s="25">
        <f>VLOOKUP(A314,dataset_2!B:G,6,0)</f>
        <v>59</v>
      </c>
      <c r="P314" s="25">
        <f>VLOOKUP(A314,dataset_2!B:H,7,0)</f>
        <v>61</v>
      </c>
      <c r="Q314" s="27">
        <f>INDEX(dataset_2!G:G,MATCH(dataset_2!B314,dataset_1!A:A,0))</f>
        <v>59</v>
      </c>
    </row>
    <row r="315" spans="1:17" x14ac:dyDescent="0.25">
      <c r="A315" s="1">
        <v>314</v>
      </c>
      <c r="B315" s="2">
        <v>40557</v>
      </c>
      <c r="C315" s="1">
        <v>1</v>
      </c>
      <c r="D315" s="1">
        <v>0</v>
      </c>
      <c r="E315" s="1">
        <v>1</v>
      </c>
      <c r="F315" s="1">
        <v>13</v>
      </c>
      <c r="G315" s="1" t="b">
        <v>0</v>
      </c>
      <c r="H315" s="1">
        <v>5</v>
      </c>
      <c r="I315" s="1">
        <v>1</v>
      </c>
      <c r="J315" s="1">
        <v>0.22</v>
      </c>
      <c r="K315" s="25">
        <f>VLOOKUP(A315,dataset_2!B:C,2,0)</f>
        <v>0.19700000000000001</v>
      </c>
      <c r="L315" s="25">
        <f>VLOOKUP(A315,dataset_2!B:D,3,0)</f>
        <v>0.37</v>
      </c>
      <c r="M315" s="25">
        <f>VLOOKUP(A315,dataset_2!B:E,4,0)</f>
        <v>0.3881</v>
      </c>
      <c r="N315" s="25">
        <f>VLOOKUP(A315,dataset_2!B:F,5,0)</f>
        <v>4</v>
      </c>
      <c r="O315" s="25">
        <f>VLOOKUP(A315,dataset_2!B:G,6,0)</f>
        <v>73</v>
      </c>
      <c r="P315" s="25">
        <f>VLOOKUP(A315,dataset_2!B:H,7,0)</f>
        <v>77</v>
      </c>
      <c r="Q315" s="27">
        <f>INDEX(dataset_2!G:G,MATCH(dataset_2!B315,dataset_1!A:A,0))</f>
        <v>73</v>
      </c>
    </row>
    <row r="316" spans="1:17" x14ac:dyDescent="0.25">
      <c r="A316" s="1">
        <v>315</v>
      </c>
      <c r="B316" s="2">
        <v>40557</v>
      </c>
      <c r="C316" s="1">
        <v>1</v>
      </c>
      <c r="D316" s="1">
        <v>0</v>
      </c>
      <c r="E316" s="1">
        <v>1</v>
      </c>
      <c r="F316" s="1">
        <v>14</v>
      </c>
      <c r="G316" s="1" t="b">
        <v>0</v>
      </c>
      <c r="H316" s="1">
        <v>5</v>
      </c>
      <c r="I316" s="1">
        <v>1</v>
      </c>
      <c r="J316" s="1">
        <v>0.22</v>
      </c>
      <c r="K316" s="25">
        <f>VLOOKUP(A316,dataset_2!B:C,2,0)</f>
        <v>0.21210000000000001</v>
      </c>
      <c r="L316" s="25">
        <f>VLOOKUP(A316,dataset_2!B:D,3,0)</f>
        <v>0.41</v>
      </c>
      <c r="M316" s="25">
        <f>VLOOKUP(A316,dataset_2!B:E,4,0)</f>
        <v>0.28360000000000002</v>
      </c>
      <c r="N316" s="25">
        <f>VLOOKUP(A316,dataset_2!B:F,5,0)</f>
        <v>5</v>
      </c>
      <c r="O316" s="25">
        <f>VLOOKUP(A316,dataset_2!B:G,6,0)</f>
        <v>59</v>
      </c>
      <c r="P316" s="25">
        <f>VLOOKUP(A316,dataset_2!B:H,7,0)</f>
        <v>64</v>
      </c>
      <c r="Q316" s="27">
        <f>INDEX(dataset_2!G:G,MATCH(dataset_2!B316,dataset_1!A:A,0))</f>
        <v>59</v>
      </c>
    </row>
    <row r="317" spans="1:17" x14ac:dyDescent="0.25">
      <c r="A317" s="1">
        <v>316</v>
      </c>
      <c r="B317" s="2">
        <v>40557</v>
      </c>
      <c r="C317" s="1">
        <v>1</v>
      </c>
      <c r="D317" s="1">
        <v>0</v>
      </c>
      <c r="E317" s="1">
        <v>1</v>
      </c>
      <c r="F317" s="1">
        <v>15</v>
      </c>
      <c r="G317" s="1" t="b">
        <v>0</v>
      </c>
      <c r="H317" s="1">
        <v>5</v>
      </c>
      <c r="I317" s="1">
        <v>1</v>
      </c>
      <c r="J317" s="1">
        <v>0.24</v>
      </c>
      <c r="K317" s="25">
        <f>VLOOKUP(A317,dataset_2!B:C,2,0)</f>
        <v>0.2424</v>
      </c>
      <c r="L317" s="25">
        <f>VLOOKUP(A317,dataset_2!B:D,3,0)</f>
        <v>0.38</v>
      </c>
      <c r="M317" s="25">
        <f>VLOOKUP(A317,dataset_2!B:E,4,0)</f>
        <v>0.16420000000000001</v>
      </c>
      <c r="N317" s="25">
        <f>VLOOKUP(A317,dataset_2!B:F,5,0)</f>
        <v>9</v>
      </c>
      <c r="O317" s="25">
        <f>VLOOKUP(A317,dataset_2!B:G,6,0)</f>
        <v>59</v>
      </c>
      <c r="P317" s="25">
        <f>VLOOKUP(A317,dataset_2!B:H,7,0)</f>
        <v>68</v>
      </c>
      <c r="Q317" s="27">
        <f>INDEX(dataset_2!G:G,MATCH(dataset_2!B317,dataset_1!A:A,0))</f>
        <v>59</v>
      </c>
    </row>
    <row r="318" spans="1:17" x14ac:dyDescent="0.25">
      <c r="A318" s="1">
        <v>317</v>
      </c>
      <c r="B318" s="2">
        <v>40557</v>
      </c>
      <c r="C318" s="1">
        <v>1</v>
      </c>
      <c r="D318" s="1">
        <v>0</v>
      </c>
      <c r="E318" s="1">
        <v>1</v>
      </c>
      <c r="F318" s="1">
        <v>16</v>
      </c>
      <c r="G318" s="1" t="b">
        <v>0</v>
      </c>
      <c r="H318" s="1">
        <v>5</v>
      </c>
      <c r="I318" s="1">
        <v>1</v>
      </c>
      <c r="J318" s="1">
        <v>0.22</v>
      </c>
      <c r="K318" s="25">
        <f>VLOOKUP(A318,dataset_2!B:C,2,0)</f>
        <v>0.2424</v>
      </c>
      <c r="L318" s="25">
        <f>VLOOKUP(A318,dataset_2!B:D,3,0)</f>
        <v>0.41</v>
      </c>
      <c r="M318" s="25">
        <f>VLOOKUP(A318,dataset_2!B:E,4,0)</f>
        <v>0.1045</v>
      </c>
      <c r="N318" s="25">
        <f>VLOOKUP(A318,dataset_2!B:F,5,0)</f>
        <v>3</v>
      </c>
      <c r="O318" s="25">
        <f>VLOOKUP(A318,dataset_2!B:G,6,0)</f>
        <v>87</v>
      </c>
      <c r="P318" s="25">
        <f>VLOOKUP(A318,dataset_2!B:H,7,0)</f>
        <v>90</v>
      </c>
      <c r="Q318" s="27">
        <f>INDEX(dataset_2!G:G,MATCH(dataset_2!B318,dataset_1!A:A,0))</f>
        <v>87</v>
      </c>
    </row>
    <row r="319" spans="1:17" x14ac:dyDescent="0.25">
      <c r="A319" s="1">
        <v>318</v>
      </c>
      <c r="B319" s="2">
        <v>40557</v>
      </c>
      <c r="C319" s="1">
        <v>1</v>
      </c>
      <c r="D319" s="1">
        <v>0</v>
      </c>
      <c r="E319" s="1">
        <v>1</v>
      </c>
      <c r="F319" s="1">
        <v>17</v>
      </c>
      <c r="G319" s="1" t="b">
        <v>0</v>
      </c>
      <c r="H319" s="1">
        <v>5</v>
      </c>
      <c r="I319" s="1">
        <v>1</v>
      </c>
      <c r="J319" s="1">
        <v>0.22</v>
      </c>
      <c r="K319" s="25">
        <f>VLOOKUP(A319,dataset_2!B:C,2,0)</f>
        <v>0.2273</v>
      </c>
      <c r="L319" s="25">
        <f>VLOOKUP(A319,dataset_2!B:D,3,0)</f>
        <v>0.41</v>
      </c>
      <c r="M319" s="25">
        <f>VLOOKUP(A319,dataset_2!B:E,4,0)</f>
        <v>0.16420000000000001</v>
      </c>
      <c r="N319" s="25">
        <f>VLOOKUP(A319,dataset_2!B:F,5,0)</f>
        <v>4</v>
      </c>
      <c r="O319" s="25">
        <f>VLOOKUP(A319,dataset_2!B:G,6,0)</f>
        <v>155</v>
      </c>
      <c r="P319" s="25">
        <f>VLOOKUP(A319,dataset_2!B:H,7,0)</f>
        <v>159</v>
      </c>
      <c r="Q319" s="27">
        <f>INDEX(dataset_2!G:G,MATCH(dataset_2!B319,dataset_1!A:A,0))</f>
        <v>155</v>
      </c>
    </row>
    <row r="320" spans="1:17" x14ac:dyDescent="0.25">
      <c r="A320" s="1">
        <v>319</v>
      </c>
      <c r="B320" s="2">
        <v>40557</v>
      </c>
      <c r="C320" s="1">
        <v>1</v>
      </c>
      <c r="D320" s="1">
        <v>0</v>
      </c>
      <c r="E320" s="1">
        <v>1</v>
      </c>
      <c r="F320" s="1">
        <v>18</v>
      </c>
      <c r="G320" s="1" t="b">
        <v>0</v>
      </c>
      <c r="H320" s="1">
        <v>5</v>
      </c>
      <c r="I320" s="1">
        <v>1</v>
      </c>
      <c r="J320" s="1">
        <v>0.2</v>
      </c>
      <c r="K320" s="25">
        <f>VLOOKUP(A320,dataset_2!B:C,2,0)</f>
        <v>0.2576</v>
      </c>
      <c r="L320" s="25">
        <f>VLOOKUP(A320,dataset_2!B:D,3,0)</f>
        <v>0.47</v>
      </c>
      <c r="M320" s="25">
        <f>VLOOKUP(A320,dataset_2!B:E,4,0)</f>
        <v>0</v>
      </c>
      <c r="N320" s="25">
        <f>VLOOKUP(A320,dataset_2!B:F,5,0)</f>
        <v>5</v>
      </c>
      <c r="O320" s="25">
        <f>VLOOKUP(A320,dataset_2!B:G,6,0)</f>
        <v>134</v>
      </c>
      <c r="P320" s="25">
        <f>VLOOKUP(A320,dataset_2!B:H,7,0)</f>
        <v>139</v>
      </c>
      <c r="Q320" s="27">
        <f>INDEX(dataset_2!G:G,MATCH(dataset_2!B320,dataset_1!A:A,0))</f>
        <v>134</v>
      </c>
    </row>
    <row r="321" spans="1:17" x14ac:dyDescent="0.25">
      <c r="A321" s="1">
        <v>320</v>
      </c>
      <c r="B321" s="2">
        <v>40557</v>
      </c>
      <c r="C321" s="1">
        <v>1</v>
      </c>
      <c r="D321" s="1">
        <v>0</v>
      </c>
      <c r="E321" s="1">
        <v>1</v>
      </c>
      <c r="F321" s="1">
        <v>19</v>
      </c>
      <c r="G321" s="1" t="b">
        <v>0</v>
      </c>
      <c r="H321" s="1">
        <v>5</v>
      </c>
      <c r="I321" s="1">
        <v>1</v>
      </c>
      <c r="J321" s="1">
        <v>0.16</v>
      </c>
      <c r="K321" s="25">
        <f>VLOOKUP(A321,dataset_2!B:C,2,0)</f>
        <v>0.19700000000000001</v>
      </c>
      <c r="L321" s="25">
        <f>VLOOKUP(A321,dataset_2!B:D,3,0)</f>
        <v>0.59</v>
      </c>
      <c r="M321" s="25">
        <f>VLOOKUP(A321,dataset_2!B:E,4,0)</f>
        <v>8.9599999999999999E-2</v>
      </c>
      <c r="N321" s="25">
        <f>VLOOKUP(A321,dataset_2!B:F,5,0)</f>
        <v>3</v>
      </c>
      <c r="O321" s="25">
        <f>VLOOKUP(A321,dataset_2!B:G,6,0)</f>
        <v>89</v>
      </c>
      <c r="P321" s="25">
        <f>VLOOKUP(A321,dataset_2!B:H,7,0)</f>
        <v>92</v>
      </c>
      <c r="Q321" s="27">
        <f>INDEX(dataset_2!G:G,MATCH(dataset_2!B321,dataset_1!A:A,0))</f>
        <v>89</v>
      </c>
    </row>
    <row r="322" spans="1:17" x14ac:dyDescent="0.25">
      <c r="A322" s="1">
        <v>321</v>
      </c>
      <c r="B322" s="2">
        <v>40557</v>
      </c>
      <c r="C322" s="1">
        <v>1</v>
      </c>
      <c r="D322" s="1">
        <v>0</v>
      </c>
      <c r="E322" s="1">
        <v>1</v>
      </c>
      <c r="F322" s="1">
        <v>20</v>
      </c>
      <c r="G322" s="1" t="b">
        <v>0</v>
      </c>
      <c r="H322" s="1">
        <v>5</v>
      </c>
      <c r="I322" s="1">
        <v>1</v>
      </c>
      <c r="J322" s="1">
        <v>0.18</v>
      </c>
      <c r="K322" s="25">
        <f>VLOOKUP(A322,dataset_2!B:C,2,0)</f>
        <v>0.2424</v>
      </c>
      <c r="L322" s="25">
        <f>VLOOKUP(A322,dataset_2!B:D,3,0)</f>
        <v>0.59</v>
      </c>
      <c r="M322" s="25">
        <f>VLOOKUP(A322,dataset_2!B:E,4,0)</f>
        <v>0</v>
      </c>
      <c r="N322" s="25">
        <f>VLOOKUP(A322,dataset_2!B:F,5,0)</f>
        <v>0</v>
      </c>
      <c r="O322" s="25">
        <f>VLOOKUP(A322,dataset_2!B:G,6,0)</f>
        <v>68</v>
      </c>
      <c r="P322" s="25">
        <f>VLOOKUP(A322,dataset_2!B:H,7,0)</f>
        <v>68</v>
      </c>
      <c r="Q322" s="27">
        <f>INDEX(dataset_2!G:G,MATCH(dataset_2!B322,dataset_1!A:A,0))</f>
        <v>68</v>
      </c>
    </row>
    <row r="323" spans="1:17" x14ac:dyDescent="0.25">
      <c r="A323" s="1">
        <v>322</v>
      </c>
      <c r="B323" s="2">
        <v>40557</v>
      </c>
      <c r="C323" s="1">
        <v>1</v>
      </c>
      <c r="D323" s="1">
        <v>0</v>
      </c>
      <c r="E323" s="1">
        <v>1</v>
      </c>
      <c r="F323" s="1">
        <v>21</v>
      </c>
      <c r="G323" s="1" t="b">
        <v>0</v>
      </c>
      <c r="H323" s="1">
        <v>5</v>
      </c>
      <c r="I323" s="1">
        <v>1</v>
      </c>
      <c r="J323" s="1">
        <v>0.16</v>
      </c>
      <c r="K323" s="25">
        <f>VLOOKUP(A323,dataset_2!B:C,2,0)</f>
        <v>0.2273</v>
      </c>
      <c r="L323" s="25">
        <f>VLOOKUP(A323,dataset_2!B:D,3,0)</f>
        <v>0.69</v>
      </c>
      <c r="M323" s="25">
        <f>VLOOKUP(A323,dataset_2!B:E,4,0)</f>
        <v>0</v>
      </c>
      <c r="N323" s="25">
        <f>VLOOKUP(A323,dataset_2!B:F,5,0)</f>
        <v>4</v>
      </c>
      <c r="O323" s="25">
        <f>VLOOKUP(A323,dataset_2!B:G,6,0)</f>
        <v>48</v>
      </c>
      <c r="P323" s="25">
        <f>VLOOKUP(A323,dataset_2!B:H,7,0)</f>
        <v>52</v>
      </c>
      <c r="Q323" s="27">
        <f>INDEX(dataset_2!G:G,MATCH(dataset_2!B323,dataset_1!A:A,0))</f>
        <v>48</v>
      </c>
    </row>
    <row r="324" spans="1:17" x14ac:dyDescent="0.25">
      <c r="A324" s="1">
        <v>323</v>
      </c>
      <c r="B324" s="2">
        <v>40557</v>
      </c>
      <c r="C324" s="1">
        <v>1</v>
      </c>
      <c r="D324" s="1">
        <v>0</v>
      </c>
      <c r="E324" s="1">
        <v>1</v>
      </c>
      <c r="F324" s="1">
        <v>22</v>
      </c>
      <c r="G324" s="1" t="b">
        <v>0</v>
      </c>
      <c r="H324" s="1">
        <v>5</v>
      </c>
      <c r="I324" s="1">
        <v>2</v>
      </c>
      <c r="J324" s="1">
        <v>0.16</v>
      </c>
      <c r="K324" s="25">
        <f>VLOOKUP(A324,dataset_2!B:C,2,0)</f>
        <v>0.2273</v>
      </c>
      <c r="L324" s="25">
        <f>VLOOKUP(A324,dataset_2!B:D,3,0)</f>
        <v>0.69</v>
      </c>
      <c r="M324" s="25">
        <f>VLOOKUP(A324,dataset_2!B:E,4,0)</f>
        <v>0</v>
      </c>
      <c r="N324" s="25">
        <f>VLOOKUP(A324,dataset_2!B:F,5,0)</f>
        <v>2</v>
      </c>
      <c r="O324" s="25">
        <f>VLOOKUP(A324,dataset_2!B:G,6,0)</f>
        <v>34</v>
      </c>
      <c r="P324" s="25">
        <f>VLOOKUP(A324,dataset_2!B:H,7,0)</f>
        <v>36</v>
      </c>
      <c r="Q324" s="27">
        <f>INDEX(dataset_2!G:G,MATCH(dataset_2!B324,dataset_1!A:A,0))</f>
        <v>34</v>
      </c>
    </row>
    <row r="325" spans="1:17" x14ac:dyDescent="0.25">
      <c r="A325" s="1">
        <v>324</v>
      </c>
      <c r="B325" s="2">
        <v>40557</v>
      </c>
      <c r="C325" s="1">
        <v>1</v>
      </c>
      <c r="D325" s="1">
        <v>0</v>
      </c>
      <c r="E325" s="1">
        <v>1</v>
      </c>
      <c r="F325" s="1">
        <v>23</v>
      </c>
      <c r="G325" s="1" t="b">
        <v>0</v>
      </c>
      <c r="H325" s="1">
        <v>5</v>
      </c>
      <c r="I325" s="1">
        <v>2</v>
      </c>
      <c r="J325" s="1">
        <v>0.18</v>
      </c>
      <c r="K325" s="25">
        <f>VLOOKUP(A325,dataset_2!B:C,2,0)</f>
        <v>0.2424</v>
      </c>
      <c r="L325" s="25">
        <f>VLOOKUP(A325,dataset_2!B:D,3,0)</f>
        <v>0.55000000000000004</v>
      </c>
      <c r="M325" s="25">
        <f>VLOOKUP(A325,dataset_2!B:E,4,0)</f>
        <v>0</v>
      </c>
      <c r="N325" s="25">
        <f>VLOOKUP(A325,dataset_2!B:F,5,0)</f>
        <v>1</v>
      </c>
      <c r="O325" s="25">
        <f>VLOOKUP(A325,dataset_2!B:G,6,0)</f>
        <v>26</v>
      </c>
      <c r="P325" s="25">
        <f>VLOOKUP(A325,dataset_2!B:H,7,0)</f>
        <v>27</v>
      </c>
      <c r="Q325" s="27">
        <f>INDEX(dataset_2!G:G,MATCH(dataset_2!B325,dataset_1!A:A,0))</f>
        <v>26</v>
      </c>
    </row>
    <row r="326" spans="1:17" x14ac:dyDescent="0.25">
      <c r="A326" s="1">
        <v>325</v>
      </c>
      <c r="B326" s="2">
        <v>40558</v>
      </c>
      <c r="C326" s="1">
        <v>1</v>
      </c>
      <c r="D326" s="1">
        <v>0</v>
      </c>
      <c r="E326" s="1">
        <v>1</v>
      </c>
      <c r="F326" s="1">
        <v>0</v>
      </c>
      <c r="G326" s="1" t="b">
        <v>0</v>
      </c>
      <c r="H326" s="1">
        <v>6</v>
      </c>
      <c r="I326" s="1">
        <v>1</v>
      </c>
      <c r="J326" s="1">
        <v>0.18</v>
      </c>
      <c r="K326" s="25">
        <f>VLOOKUP(A326,dataset_2!B:C,2,0)</f>
        <v>0.2424</v>
      </c>
      <c r="L326" s="25">
        <f>VLOOKUP(A326,dataset_2!B:D,3,0)</f>
        <v>0.55000000000000004</v>
      </c>
      <c r="M326" s="25">
        <f>VLOOKUP(A326,dataset_2!B:E,4,0)</f>
        <v>0</v>
      </c>
      <c r="N326" s="25">
        <f>VLOOKUP(A326,dataset_2!B:F,5,0)</f>
        <v>3</v>
      </c>
      <c r="O326" s="25">
        <f>VLOOKUP(A326,dataset_2!B:G,6,0)</f>
        <v>25</v>
      </c>
      <c r="P326" s="25">
        <f>VLOOKUP(A326,dataset_2!B:H,7,0)</f>
        <v>28</v>
      </c>
      <c r="Q326" s="27">
        <f>INDEX(dataset_2!G:G,MATCH(dataset_2!B326,dataset_1!A:A,0))</f>
        <v>25</v>
      </c>
    </row>
    <row r="327" spans="1:17" x14ac:dyDescent="0.25">
      <c r="A327" s="1">
        <v>326</v>
      </c>
      <c r="B327" s="2">
        <v>40558</v>
      </c>
      <c r="C327" s="1">
        <v>1</v>
      </c>
      <c r="D327" s="1">
        <v>0</v>
      </c>
      <c r="E327" s="1">
        <v>1</v>
      </c>
      <c r="F327" s="1">
        <v>1</v>
      </c>
      <c r="G327" s="1" t="b">
        <v>0</v>
      </c>
      <c r="H327" s="1">
        <v>6</v>
      </c>
      <c r="I327" s="1">
        <v>2</v>
      </c>
      <c r="J327" s="1">
        <v>0.16</v>
      </c>
      <c r="K327" s="25">
        <f>VLOOKUP(A327,dataset_2!B:C,2,0)</f>
        <v>0.19700000000000001</v>
      </c>
      <c r="L327" s="25">
        <f>VLOOKUP(A327,dataset_2!B:D,3,0)</f>
        <v>0.59</v>
      </c>
      <c r="M327" s="25">
        <f>VLOOKUP(A327,dataset_2!B:E,4,0)</f>
        <v>8.9599999999999999E-2</v>
      </c>
      <c r="N327" s="25">
        <f>VLOOKUP(A327,dataset_2!B:F,5,0)</f>
        <v>2</v>
      </c>
      <c r="O327" s="25">
        <f>VLOOKUP(A327,dataset_2!B:G,6,0)</f>
        <v>18</v>
      </c>
      <c r="P327" s="25">
        <f>VLOOKUP(A327,dataset_2!B:H,7,0)</f>
        <v>20</v>
      </c>
      <c r="Q327" s="27">
        <f>INDEX(dataset_2!G:G,MATCH(dataset_2!B327,dataset_1!A:A,0))</f>
        <v>18</v>
      </c>
    </row>
    <row r="328" spans="1:17" x14ac:dyDescent="0.25">
      <c r="A328" s="1">
        <v>327</v>
      </c>
      <c r="B328" s="2">
        <v>40558</v>
      </c>
      <c r="C328" s="1">
        <v>1</v>
      </c>
      <c r="D328" s="1">
        <v>0</v>
      </c>
      <c r="E328" s="1">
        <v>1</v>
      </c>
      <c r="F328" s="1">
        <v>2</v>
      </c>
      <c r="G328" s="1" t="b">
        <v>0</v>
      </c>
      <c r="H328" s="1">
        <v>6</v>
      </c>
      <c r="I328" s="1">
        <v>2</v>
      </c>
      <c r="J328" s="1">
        <v>0.16</v>
      </c>
      <c r="K328" s="25">
        <f>VLOOKUP(A328,dataset_2!B:C,2,0)</f>
        <v>0.19700000000000001</v>
      </c>
      <c r="L328" s="25">
        <f>VLOOKUP(A328,dataset_2!B:D,3,0)</f>
        <v>0.59</v>
      </c>
      <c r="M328" s="25">
        <f>VLOOKUP(A328,dataset_2!B:E,4,0)</f>
        <v>8.9599999999999999E-2</v>
      </c>
      <c r="N328" s="25">
        <f>VLOOKUP(A328,dataset_2!B:F,5,0)</f>
        <v>0</v>
      </c>
      <c r="O328" s="25">
        <f>VLOOKUP(A328,dataset_2!B:G,6,0)</f>
        <v>12</v>
      </c>
      <c r="P328" s="25">
        <f>VLOOKUP(A328,dataset_2!B:H,7,0)</f>
        <v>12</v>
      </c>
      <c r="Q328" s="27">
        <f>INDEX(dataset_2!G:G,MATCH(dataset_2!B328,dataset_1!A:A,0))</f>
        <v>12</v>
      </c>
    </row>
    <row r="329" spans="1:17" x14ac:dyDescent="0.25">
      <c r="A329" s="1">
        <v>328</v>
      </c>
      <c r="B329" s="2">
        <v>40558</v>
      </c>
      <c r="C329" s="1">
        <v>1</v>
      </c>
      <c r="D329" s="1">
        <v>0</v>
      </c>
      <c r="E329" s="1">
        <v>1</v>
      </c>
      <c r="F329" s="1">
        <v>3</v>
      </c>
      <c r="G329" s="1" t="b">
        <v>0</v>
      </c>
      <c r="H329" s="1">
        <v>6</v>
      </c>
      <c r="I329" s="1">
        <v>2</v>
      </c>
      <c r="J329" s="1">
        <v>0.16</v>
      </c>
      <c r="K329" s="25">
        <f>VLOOKUP(A329,dataset_2!B:C,2,0)</f>
        <v>0.2273</v>
      </c>
      <c r="L329" s="25">
        <f>VLOOKUP(A329,dataset_2!B:D,3,0)</f>
        <v>0.59</v>
      </c>
      <c r="M329" s="25">
        <f>VLOOKUP(A329,dataset_2!B:E,4,0)</f>
        <v>0</v>
      </c>
      <c r="N329" s="25">
        <f>VLOOKUP(A329,dataset_2!B:F,5,0)</f>
        <v>1</v>
      </c>
      <c r="O329" s="25">
        <f>VLOOKUP(A329,dataset_2!B:G,6,0)</f>
        <v>7</v>
      </c>
      <c r="P329" s="25">
        <f>VLOOKUP(A329,dataset_2!B:H,7,0)</f>
        <v>8</v>
      </c>
      <c r="Q329" s="27">
        <f>INDEX(dataset_2!G:G,MATCH(dataset_2!B329,dataset_1!A:A,0))</f>
        <v>7</v>
      </c>
    </row>
    <row r="330" spans="1:17" x14ac:dyDescent="0.25">
      <c r="A330" s="1">
        <v>329</v>
      </c>
      <c r="B330" s="2">
        <v>40558</v>
      </c>
      <c r="C330" s="1">
        <v>1</v>
      </c>
      <c r="D330" s="1">
        <v>0</v>
      </c>
      <c r="E330" s="1">
        <v>1</v>
      </c>
      <c r="F330" s="1">
        <v>4</v>
      </c>
      <c r="G330" s="1" t="b">
        <v>0</v>
      </c>
      <c r="H330" s="1">
        <v>6</v>
      </c>
      <c r="I330" s="1">
        <v>2</v>
      </c>
      <c r="J330" s="1">
        <v>0.16</v>
      </c>
      <c r="K330" s="25">
        <f>VLOOKUP(A330,dataset_2!B:C,2,0)</f>
        <v>0.2273</v>
      </c>
      <c r="L330" s="25">
        <f>VLOOKUP(A330,dataset_2!B:D,3,0)</f>
        <v>0.59</v>
      </c>
      <c r="M330" s="25">
        <f>VLOOKUP(A330,dataset_2!B:E,4,0)</f>
        <v>0</v>
      </c>
      <c r="N330" s="25">
        <f>VLOOKUP(A330,dataset_2!B:F,5,0)</f>
        <v>0</v>
      </c>
      <c r="O330" s="25">
        <f>VLOOKUP(A330,dataset_2!B:G,6,0)</f>
        <v>5</v>
      </c>
      <c r="P330" s="25">
        <f>VLOOKUP(A330,dataset_2!B:H,7,0)</f>
        <v>5</v>
      </c>
      <c r="Q330" s="27">
        <f>INDEX(dataset_2!G:G,MATCH(dataset_2!B330,dataset_1!A:A,0))</f>
        <v>5</v>
      </c>
    </row>
    <row r="331" spans="1:17" x14ac:dyDescent="0.25">
      <c r="A331" s="1">
        <v>330</v>
      </c>
      <c r="B331" s="2">
        <v>40558</v>
      </c>
      <c r="C331" s="1">
        <v>1</v>
      </c>
      <c r="D331" s="1">
        <v>0</v>
      </c>
      <c r="E331" s="1">
        <v>1</v>
      </c>
      <c r="F331" s="1">
        <v>5</v>
      </c>
      <c r="G331" s="1" t="b">
        <v>0</v>
      </c>
      <c r="H331" s="1">
        <v>6</v>
      </c>
      <c r="I331" s="1">
        <v>1</v>
      </c>
      <c r="J331" s="1">
        <v>0.16</v>
      </c>
      <c r="K331" s="25">
        <f>VLOOKUP(A331,dataset_2!B:C,2,0)</f>
        <v>0.2273</v>
      </c>
      <c r="L331" s="25">
        <f>VLOOKUP(A331,dataset_2!B:D,3,0)</f>
        <v>0.59</v>
      </c>
      <c r="M331" s="25">
        <f>VLOOKUP(A331,dataset_2!B:E,4,0)</f>
        <v>0</v>
      </c>
      <c r="N331" s="25">
        <f>VLOOKUP(A331,dataset_2!B:F,5,0)</f>
        <v>0</v>
      </c>
      <c r="O331" s="25">
        <f>VLOOKUP(A331,dataset_2!B:G,6,0)</f>
        <v>1</v>
      </c>
      <c r="P331" s="25">
        <f>VLOOKUP(A331,dataset_2!B:H,7,0)</f>
        <v>1</v>
      </c>
      <c r="Q331" s="27">
        <f>INDEX(dataset_2!G:G,MATCH(dataset_2!B331,dataset_1!A:A,0))</f>
        <v>1</v>
      </c>
    </row>
    <row r="332" spans="1:17" x14ac:dyDescent="0.25">
      <c r="A332" s="1">
        <v>331</v>
      </c>
      <c r="B332" s="2">
        <v>40558</v>
      </c>
      <c r="C332" s="1">
        <v>1</v>
      </c>
      <c r="D332" s="1">
        <v>0</v>
      </c>
      <c r="E332" s="1">
        <v>1</v>
      </c>
      <c r="F332" s="1">
        <v>6</v>
      </c>
      <c r="G332" s="1" t="b">
        <v>0</v>
      </c>
      <c r="H332" s="1">
        <v>6</v>
      </c>
      <c r="I332" s="1">
        <v>1</v>
      </c>
      <c r="J332" s="1">
        <v>0.14000000000000001</v>
      </c>
      <c r="K332" s="25">
        <f>VLOOKUP(A332,dataset_2!B:C,2,0)</f>
        <v>0.16669999999999999</v>
      </c>
      <c r="L332" s="25">
        <f>VLOOKUP(A332,dataset_2!B:D,3,0)</f>
        <v>0.63</v>
      </c>
      <c r="M332" s="25">
        <f>VLOOKUP(A332,dataset_2!B:E,4,0)</f>
        <v>0.1045</v>
      </c>
      <c r="N332" s="25">
        <f>VLOOKUP(A332,dataset_2!B:F,5,0)</f>
        <v>1</v>
      </c>
      <c r="O332" s="25">
        <f>VLOOKUP(A332,dataset_2!B:G,6,0)</f>
        <v>2</v>
      </c>
      <c r="P332" s="25">
        <f>VLOOKUP(A332,dataset_2!B:H,7,0)</f>
        <v>3</v>
      </c>
      <c r="Q332" s="27">
        <f>INDEX(dataset_2!G:G,MATCH(dataset_2!B332,dataset_1!A:A,0))</f>
        <v>2</v>
      </c>
    </row>
    <row r="333" spans="1:17" x14ac:dyDescent="0.25">
      <c r="A333" s="1">
        <v>332</v>
      </c>
      <c r="B333" s="2">
        <v>40558</v>
      </c>
      <c r="C333" s="1">
        <v>1</v>
      </c>
      <c r="D333" s="1">
        <v>0</v>
      </c>
      <c r="E333" s="1">
        <v>1</v>
      </c>
      <c r="F333" s="1">
        <v>7</v>
      </c>
      <c r="G333" s="1" t="b">
        <v>0</v>
      </c>
      <c r="H333" s="1">
        <v>6</v>
      </c>
      <c r="I333" s="1">
        <v>1</v>
      </c>
      <c r="J333" s="1">
        <v>0.14000000000000001</v>
      </c>
      <c r="K333" s="25">
        <f>VLOOKUP(A333,dataset_2!B:C,2,0)</f>
        <v>0.21210000000000001</v>
      </c>
      <c r="L333" s="25">
        <f>VLOOKUP(A333,dataset_2!B:D,3,0)</f>
        <v>0.63</v>
      </c>
      <c r="M333" s="25">
        <f>VLOOKUP(A333,dataset_2!B:E,4,0)</f>
        <v>0</v>
      </c>
      <c r="N333" s="25">
        <f>VLOOKUP(A333,dataset_2!B:F,5,0)</f>
        <v>1</v>
      </c>
      <c r="O333" s="25">
        <f>VLOOKUP(A333,dataset_2!B:G,6,0)</f>
        <v>9</v>
      </c>
      <c r="P333" s="25">
        <f>VLOOKUP(A333,dataset_2!B:H,7,0)</f>
        <v>10</v>
      </c>
      <c r="Q333" s="27">
        <f>INDEX(dataset_2!G:G,MATCH(dataset_2!B333,dataset_1!A:A,0))</f>
        <v>9</v>
      </c>
    </row>
    <row r="334" spans="1:17" x14ac:dyDescent="0.25">
      <c r="A334" s="1">
        <v>333</v>
      </c>
      <c r="B334" s="2">
        <v>40558</v>
      </c>
      <c r="C334" s="1">
        <v>1</v>
      </c>
      <c r="D334" s="1">
        <v>0</v>
      </c>
      <c r="E334" s="1">
        <v>1</v>
      </c>
      <c r="F334" s="1">
        <v>8</v>
      </c>
      <c r="G334" s="1" t="b">
        <v>0</v>
      </c>
      <c r="H334" s="1">
        <v>6</v>
      </c>
      <c r="I334" s="1">
        <v>1</v>
      </c>
      <c r="J334" s="1">
        <v>0.14000000000000001</v>
      </c>
      <c r="K334" s="25">
        <f>VLOOKUP(A334,dataset_2!B:C,2,0)</f>
        <v>0.1515</v>
      </c>
      <c r="L334" s="25">
        <f>VLOOKUP(A334,dataset_2!B:D,3,0)</f>
        <v>0.63</v>
      </c>
      <c r="M334" s="25">
        <f>VLOOKUP(A334,dataset_2!B:E,4,0)</f>
        <v>0.1343</v>
      </c>
      <c r="N334" s="25">
        <f>VLOOKUP(A334,dataset_2!B:F,5,0)</f>
        <v>1</v>
      </c>
      <c r="O334" s="25">
        <f>VLOOKUP(A334,dataset_2!B:G,6,0)</f>
        <v>22</v>
      </c>
      <c r="P334" s="25">
        <f>VLOOKUP(A334,dataset_2!B:H,7,0)</f>
        <v>23</v>
      </c>
      <c r="Q334" s="27">
        <f>INDEX(dataset_2!G:G,MATCH(dataset_2!B334,dataset_1!A:A,0))</f>
        <v>22</v>
      </c>
    </row>
    <row r="335" spans="1:17" x14ac:dyDescent="0.25">
      <c r="A335" s="1">
        <v>334</v>
      </c>
      <c r="B335" s="2">
        <v>40558</v>
      </c>
      <c r="C335" s="1">
        <v>1</v>
      </c>
      <c r="D335" s="1">
        <v>0</v>
      </c>
      <c r="E335" s="1">
        <v>1</v>
      </c>
      <c r="F335" s="1">
        <v>9</v>
      </c>
      <c r="G335" s="1" t="b">
        <v>0</v>
      </c>
      <c r="H335" s="1">
        <v>6</v>
      </c>
      <c r="I335" s="1">
        <v>1</v>
      </c>
      <c r="J335" s="1">
        <v>0.16</v>
      </c>
      <c r="K335" s="25">
        <f>VLOOKUP(A335,dataset_2!B:C,2,0)</f>
        <v>0.18179999999999999</v>
      </c>
      <c r="L335" s="25">
        <f>VLOOKUP(A335,dataset_2!B:D,3,0)</f>
        <v>0.64</v>
      </c>
      <c r="M335" s="25">
        <f>VLOOKUP(A335,dataset_2!B:E,4,0)</f>
        <v>0.1343</v>
      </c>
      <c r="N335" s="25">
        <f>VLOOKUP(A335,dataset_2!B:F,5,0)</f>
        <v>2</v>
      </c>
      <c r="O335" s="25">
        <f>VLOOKUP(A335,dataset_2!B:G,6,0)</f>
        <v>31</v>
      </c>
      <c r="P335" s="25">
        <f>VLOOKUP(A335,dataset_2!B:H,7,0)</f>
        <v>33</v>
      </c>
      <c r="Q335" s="27">
        <f>INDEX(dataset_2!G:G,MATCH(dataset_2!B335,dataset_1!A:A,0))</f>
        <v>31</v>
      </c>
    </row>
    <row r="336" spans="1:17" x14ac:dyDescent="0.25">
      <c r="A336" s="1">
        <v>335</v>
      </c>
      <c r="B336" s="2">
        <v>40558</v>
      </c>
      <c r="C336" s="1">
        <v>1</v>
      </c>
      <c r="D336" s="1">
        <v>0</v>
      </c>
      <c r="E336" s="1">
        <v>1</v>
      </c>
      <c r="F336" s="1">
        <v>10</v>
      </c>
      <c r="G336" s="1" t="b">
        <v>0</v>
      </c>
      <c r="H336" s="1">
        <v>6</v>
      </c>
      <c r="I336" s="1">
        <v>1</v>
      </c>
      <c r="J336" s="1">
        <v>0.18</v>
      </c>
      <c r="K336" s="25">
        <f>VLOOKUP(A336,dataset_2!B:C,2,0)</f>
        <v>0.19700000000000001</v>
      </c>
      <c r="L336" s="25">
        <f>VLOOKUP(A336,dataset_2!B:D,3,0)</f>
        <v>0.59</v>
      </c>
      <c r="M336" s="25">
        <f>VLOOKUP(A336,dataset_2!B:E,4,0)</f>
        <v>0.16420000000000001</v>
      </c>
      <c r="N336" s="25">
        <f>VLOOKUP(A336,dataset_2!B:F,5,0)</f>
        <v>2</v>
      </c>
      <c r="O336" s="25">
        <f>VLOOKUP(A336,dataset_2!B:G,6,0)</f>
        <v>57</v>
      </c>
      <c r="P336" s="25">
        <f>VLOOKUP(A336,dataset_2!B:H,7,0)</f>
        <v>59</v>
      </c>
      <c r="Q336" s="27">
        <f>INDEX(dataset_2!G:G,MATCH(dataset_2!B336,dataset_1!A:A,0))</f>
        <v>57</v>
      </c>
    </row>
    <row r="337" spans="1:17" x14ac:dyDescent="0.25">
      <c r="A337" s="1">
        <v>336</v>
      </c>
      <c r="B337" s="2">
        <v>40558</v>
      </c>
      <c r="C337" s="1">
        <v>1</v>
      </c>
      <c r="D337" s="1">
        <v>0</v>
      </c>
      <c r="E337" s="1">
        <v>1</v>
      </c>
      <c r="F337" s="1">
        <v>11</v>
      </c>
      <c r="G337" s="1" t="b">
        <v>0</v>
      </c>
      <c r="H337" s="1">
        <v>6</v>
      </c>
      <c r="I337" s="1">
        <v>1</v>
      </c>
      <c r="J337" s="1">
        <v>0.2</v>
      </c>
      <c r="K337" s="25">
        <f>VLOOKUP(A337,dataset_2!B:C,2,0)</f>
        <v>0.19700000000000001</v>
      </c>
      <c r="L337" s="25">
        <f>VLOOKUP(A337,dataset_2!B:D,3,0)</f>
        <v>0.55000000000000004</v>
      </c>
      <c r="M337" s="25">
        <f>VLOOKUP(A337,dataset_2!B:E,4,0)</f>
        <v>0.22389999999999999</v>
      </c>
      <c r="N337" s="25">
        <f>VLOOKUP(A337,dataset_2!B:F,5,0)</f>
        <v>18</v>
      </c>
      <c r="O337" s="25">
        <f>VLOOKUP(A337,dataset_2!B:G,6,0)</f>
        <v>54</v>
      </c>
      <c r="P337" s="25">
        <f>VLOOKUP(A337,dataset_2!B:H,7,0)</f>
        <v>72</v>
      </c>
      <c r="Q337" s="27">
        <f>INDEX(dataset_2!G:G,MATCH(dataset_2!B337,dataset_1!A:A,0))</f>
        <v>54</v>
      </c>
    </row>
    <row r="338" spans="1:17" x14ac:dyDescent="0.25">
      <c r="A338" s="1">
        <v>337</v>
      </c>
      <c r="B338" s="2">
        <v>40558</v>
      </c>
      <c r="C338" s="1">
        <v>1</v>
      </c>
      <c r="D338" s="1">
        <v>0</v>
      </c>
      <c r="E338" s="1">
        <v>1</v>
      </c>
      <c r="F338" s="1">
        <v>12</v>
      </c>
      <c r="G338" s="1" t="b">
        <v>0</v>
      </c>
      <c r="H338" s="1">
        <v>6</v>
      </c>
      <c r="I338" s="1">
        <v>1</v>
      </c>
      <c r="J338" s="1">
        <v>0.24</v>
      </c>
      <c r="K338" s="25">
        <f>VLOOKUP(A338,dataset_2!B:C,2,0)</f>
        <v>0.2273</v>
      </c>
      <c r="L338" s="25">
        <f>VLOOKUP(A338,dataset_2!B:D,3,0)</f>
        <v>0.48</v>
      </c>
      <c r="M338" s="25">
        <f>VLOOKUP(A338,dataset_2!B:E,4,0)</f>
        <v>0.22389999999999999</v>
      </c>
      <c r="N338" s="25">
        <f>VLOOKUP(A338,dataset_2!B:F,5,0)</f>
        <v>15</v>
      </c>
      <c r="O338" s="25">
        <f>VLOOKUP(A338,dataset_2!B:G,6,0)</f>
        <v>74</v>
      </c>
      <c r="P338" s="25">
        <f>VLOOKUP(A338,dataset_2!B:H,7,0)</f>
        <v>89</v>
      </c>
      <c r="Q338" s="27">
        <f>INDEX(dataset_2!G:G,MATCH(dataset_2!B338,dataset_1!A:A,0))</f>
        <v>74</v>
      </c>
    </row>
    <row r="339" spans="1:17" x14ac:dyDescent="0.25">
      <c r="A339" s="1">
        <v>338</v>
      </c>
      <c r="B339" s="2">
        <v>40558</v>
      </c>
      <c r="C339" s="1">
        <v>1</v>
      </c>
      <c r="D339" s="1">
        <v>0</v>
      </c>
      <c r="E339" s="1">
        <v>1</v>
      </c>
      <c r="F339" s="1">
        <v>13</v>
      </c>
      <c r="G339" s="1" t="b">
        <v>0</v>
      </c>
      <c r="H339" s="1">
        <v>6</v>
      </c>
      <c r="I339" s="1">
        <v>1</v>
      </c>
      <c r="J339" s="1">
        <v>0.28000000000000003</v>
      </c>
      <c r="K339" s="25">
        <f>VLOOKUP(A339,dataset_2!B:C,2,0)</f>
        <v>0.2576</v>
      </c>
      <c r="L339" s="25">
        <f>VLOOKUP(A339,dataset_2!B:D,3,0)</f>
        <v>0.38</v>
      </c>
      <c r="M339" s="25">
        <f>VLOOKUP(A339,dataset_2!B:E,4,0)</f>
        <v>0.29849999999999999</v>
      </c>
      <c r="N339" s="25">
        <f>VLOOKUP(A339,dataset_2!B:F,5,0)</f>
        <v>21</v>
      </c>
      <c r="O339" s="25">
        <f>VLOOKUP(A339,dataset_2!B:G,6,0)</f>
        <v>80</v>
      </c>
      <c r="P339" s="25">
        <f>VLOOKUP(A339,dataset_2!B:H,7,0)</f>
        <v>101</v>
      </c>
      <c r="Q339" s="27">
        <f>INDEX(dataset_2!G:G,MATCH(dataset_2!B339,dataset_1!A:A,0))</f>
        <v>80</v>
      </c>
    </row>
    <row r="340" spans="1:17" x14ac:dyDescent="0.25">
      <c r="A340" s="1">
        <v>339</v>
      </c>
      <c r="B340" s="2">
        <v>40558</v>
      </c>
      <c r="C340" s="1">
        <v>1</v>
      </c>
      <c r="D340" s="1">
        <v>0</v>
      </c>
      <c r="E340" s="1">
        <v>1</v>
      </c>
      <c r="F340" s="1">
        <v>14</v>
      </c>
      <c r="G340" s="1" t="b">
        <v>0</v>
      </c>
      <c r="H340" s="1">
        <v>6</v>
      </c>
      <c r="I340" s="1">
        <v>1</v>
      </c>
      <c r="J340" s="1">
        <v>0.3</v>
      </c>
      <c r="K340" s="25">
        <f>VLOOKUP(A340,dataset_2!B:C,2,0)</f>
        <v>0.28789999999999999</v>
      </c>
      <c r="L340" s="25">
        <f>VLOOKUP(A340,dataset_2!B:D,3,0)</f>
        <v>0.39</v>
      </c>
      <c r="M340" s="25">
        <f>VLOOKUP(A340,dataset_2!B:E,4,0)</f>
        <v>0.28360000000000002</v>
      </c>
      <c r="N340" s="25">
        <f>VLOOKUP(A340,dataset_2!B:F,5,0)</f>
        <v>26</v>
      </c>
      <c r="O340" s="25">
        <f>VLOOKUP(A340,dataset_2!B:G,6,0)</f>
        <v>92</v>
      </c>
      <c r="P340" s="25">
        <f>VLOOKUP(A340,dataset_2!B:H,7,0)</f>
        <v>118</v>
      </c>
      <c r="Q340" s="27">
        <f>INDEX(dataset_2!G:G,MATCH(dataset_2!B340,dataset_1!A:A,0))</f>
        <v>92</v>
      </c>
    </row>
    <row r="341" spans="1:17" x14ac:dyDescent="0.25">
      <c r="A341" s="1">
        <v>340</v>
      </c>
      <c r="B341" s="2">
        <v>40558</v>
      </c>
      <c r="C341" s="1">
        <v>1</v>
      </c>
      <c r="D341" s="1">
        <v>0</v>
      </c>
      <c r="E341" s="1">
        <v>1</v>
      </c>
      <c r="F341" s="1">
        <v>15</v>
      </c>
      <c r="G341" s="1" t="b">
        <v>0</v>
      </c>
      <c r="H341" s="1">
        <v>6</v>
      </c>
      <c r="I341" s="1">
        <v>2</v>
      </c>
      <c r="J341" s="1">
        <v>0.32</v>
      </c>
      <c r="K341" s="25">
        <f>VLOOKUP(A341,dataset_2!B:C,2,0)</f>
        <v>0.31819999999999998</v>
      </c>
      <c r="L341" s="25">
        <f>VLOOKUP(A341,dataset_2!B:D,3,0)</f>
        <v>0.36</v>
      </c>
      <c r="M341" s="25">
        <f>VLOOKUP(A341,dataset_2!B:E,4,0)</f>
        <v>0.19400000000000001</v>
      </c>
      <c r="N341" s="25">
        <f>VLOOKUP(A341,dataset_2!B:F,5,0)</f>
        <v>21</v>
      </c>
      <c r="O341" s="25">
        <f>VLOOKUP(A341,dataset_2!B:G,6,0)</f>
        <v>108</v>
      </c>
      <c r="P341" s="25">
        <f>VLOOKUP(A341,dataset_2!B:H,7,0)</f>
        <v>129</v>
      </c>
      <c r="Q341" s="27">
        <f>INDEX(dataset_2!G:G,MATCH(dataset_2!B341,dataset_1!A:A,0))</f>
        <v>108</v>
      </c>
    </row>
    <row r="342" spans="1:17" x14ac:dyDescent="0.25">
      <c r="A342" s="1">
        <v>341</v>
      </c>
      <c r="B342" s="2">
        <v>40558</v>
      </c>
      <c r="C342" s="1">
        <v>1</v>
      </c>
      <c r="D342" s="1">
        <v>0</v>
      </c>
      <c r="E342" s="1">
        <v>1</v>
      </c>
      <c r="F342" s="1">
        <v>16</v>
      </c>
      <c r="G342" s="1" t="b">
        <v>0</v>
      </c>
      <c r="H342" s="1">
        <v>6</v>
      </c>
      <c r="I342" s="1">
        <v>2</v>
      </c>
      <c r="J342" s="1">
        <v>0.34</v>
      </c>
      <c r="K342" s="25">
        <f>VLOOKUP(A342,dataset_2!B:C,2,0)</f>
        <v>0.33329999999999999</v>
      </c>
      <c r="L342" s="25">
        <f>VLOOKUP(A342,dataset_2!B:D,3,0)</f>
        <v>0.34</v>
      </c>
      <c r="M342" s="25">
        <f>VLOOKUP(A342,dataset_2!B:E,4,0)</f>
        <v>0.19400000000000001</v>
      </c>
      <c r="N342" s="25">
        <f>VLOOKUP(A342,dataset_2!B:F,5,0)</f>
        <v>33</v>
      </c>
      <c r="O342" s="25">
        <f>VLOOKUP(A342,dataset_2!B:G,6,0)</f>
        <v>95</v>
      </c>
      <c r="P342" s="25">
        <f>VLOOKUP(A342,dataset_2!B:H,7,0)</f>
        <v>128</v>
      </c>
      <c r="Q342" s="27">
        <f>INDEX(dataset_2!G:G,MATCH(dataset_2!B342,dataset_1!A:A,0))</f>
        <v>95</v>
      </c>
    </row>
    <row r="343" spans="1:17" x14ac:dyDescent="0.25">
      <c r="A343" s="1">
        <v>342</v>
      </c>
      <c r="B343" s="2">
        <v>40558</v>
      </c>
      <c r="C343" s="1">
        <v>1</v>
      </c>
      <c r="D343" s="1">
        <v>0</v>
      </c>
      <c r="E343" s="1">
        <v>1</v>
      </c>
      <c r="F343" s="1">
        <v>17</v>
      </c>
      <c r="G343" s="1" t="b">
        <v>0</v>
      </c>
      <c r="H343" s="1">
        <v>6</v>
      </c>
      <c r="I343" s="1">
        <v>2</v>
      </c>
      <c r="J343" s="1">
        <v>0.32</v>
      </c>
      <c r="K343" s="25">
        <f>VLOOKUP(A343,dataset_2!B:C,2,0)</f>
        <v>0.30299999999999999</v>
      </c>
      <c r="L343" s="25">
        <f>VLOOKUP(A343,dataset_2!B:D,3,0)</f>
        <v>0.36</v>
      </c>
      <c r="M343" s="25">
        <f>VLOOKUP(A343,dataset_2!B:E,4,0)</f>
        <v>0.28360000000000002</v>
      </c>
      <c r="N343" s="25">
        <f>VLOOKUP(A343,dataset_2!B:F,5,0)</f>
        <v>29</v>
      </c>
      <c r="O343" s="25">
        <f>VLOOKUP(A343,dataset_2!B:G,6,0)</f>
        <v>54</v>
      </c>
      <c r="P343" s="25">
        <f>VLOOKUP(A343,dataset_2!B:H,7,0)</f>
        <v>83</v>
      </c>
      <c r="Q343" s="27">
        <f>INDEX(dataset_2!G:G,MATCH(dataset_2!B343,dataset_1!A:A,0))</f>
        <v>54</v>
      </c>
    </row>
    <row r="344" spans="1:17" x14ac:dyDescent="0.25">
      <c r="A344" s="1">
        <v>343</v>
      </c>
      <c r="B344" s="2">
        <v>40558</v>
      </c>
      <c r="C344" s="1">
        <v>1</v>
      </c>
      <c r="D344" s="1">
        <v>0</v>
      </c>
      <c r="E344" s="1">
        <v>1</v>
      </c>
      <c r="F344" s="1">
        <v>18</v>
      </c>
      <c r="G344" s="1" t="b">
        <v>0</v>
      </c>
      <c r="H344" s="1">
        <v>6</v>
      </c>
      <c r="I344" s="1">
        <v>2</v>
      </c>
      <c r="J344" s="1">
        <v>0.3</v>
      </c>
      <c r="K344" s="25">
        <f>VLOOKUP(A344,dataset_2!B:C,2,0)</f>
        <v>0.28789999999999999</v>
      </c>
      <c r="L344" s="25">
        <f>VLOOKUP(A344,dataset_2!B:D,3,0)</f>
        <v>0.45</v>
      </c>
      <c r="M344" s="25">
        <f>VLOOKUP(A344,dataset_2!B:E,4,0)</f>
        <v>0.25369999999999998</v>
      </c>
      <c r="N344" s="25">
        <f>VLOOKUP(A344,dataset_2!B:F,5,0)</f>
        <v>15</v>
      </c>
      <c r="O344" s="25">
        <f>VLOOKUP(A344,dataset_2!B:G,6,0)</f>
        <v>69</v>
      </c>
      <c r="P344" s="25">
        <f>VLOOKUP(A344,dataset_2!B:H,7,0)</f>
        <v>84</v>
      </c>
      <c r="Q344" s="27">
        <f>INDEX(dataset_2!G:G,MATCH(dataset_2!B344,dataset_1!A:A,0))</f>
        <v>69</v>
      </c>
    </row>
    <row r="345" spans="1:17" x14ac:dyDescent="0.25">
      <c r="A345" s="1">
        <v>344</v>
      </c>
      <c r="B345" s="2">
        <v>40558</v>
      </c>
      <c r="C345" s="1">
        <v>1</v>
      </c>
      <c r="D345" s="1">
        <v>0</v>
      </c>
      <c r="E345" s="1">
        <v>1</v>
      </c>
      <c r="F345" s="1">
        <v>19</v>
      </c>
      <c r="G345" s="1" t="b">
        <v>0</v>
      </c>
      <c r="H345" s="1">
        <v>6</v>
      </c>
      <c r="I345" s="1">
        <v>2</v>
      </c>
      <c r="J345" s="1">
        <v>0.32</v>
      </c>
      <c r="K345" s="25">
        <f>VLOOKUP(A345,dataset_2!B:C,2,0)</f>
        <v>0.30299999999999999</v>
      </c>
      <c r="L345" s="25">
        <f>VLOOKUP(A345,dataset_2!B:D,3,0)</f>
        <v>0.39</v>
      </c>
      <c r="M345" s="25">
        <f>VLOOKUP(A345,dataset_2!B:E,4,0)</f>
        <v>0.25369999999999998</v>
      </c>
      <c r="N345" s="25">
        <f>VLOOKUP(A345,dataset_2!B:F,5,0)</f>
        <v>14</v>
      </c>
      <c r="O345" s="25">
        <f>VLOOKUP(A345,dataset_2!B:G,6,0)</f>
        <v>60</v>
      </c>
      <c r="P345" s="25">
        <f>VLOOKUP(A345,dataset_2!B:H,7,0)</f>
        <v>74</v>
      </c>
      <c r="Q345" s="27">
        <f>INDEX(dataset_2!G:G,MATCH(dataset_2!B345,dataset_1!A:A,0))</f>
        <v>60</v>
      </c>
    </row>
    <row r="346" spans="1:17" x14ac:dyDescent="0.25">
      <c r="A346" s="1">
        <v>345</v>
      </c>
      <c r="B346" s="2">
        <v>40558</v>
      </c>
      <c r="C346" s="1">
        <v>1</v>
      </c>
      <c r="D346" s="1">
        <v>0</v>
      </c>
      <c r="E346" s="1">
        <v>1</v>
      </c>
      <c r="F346" s="1">
        <v>20</v>
      </c>
      <c r="G346" s="1" t="b">
        <v>0</v>
      </c>
      <c r="H346" s="1">
        <v>6</v>
      </c>
      <c r="I346" s="1">
        <v>2</v>
      </c>
      <c r="J346" s="1">
        <v>0.32</v>
      </c>
      <c r="K346" s="25">
        <f>VLOOKUP(A346,dataset_2!B:C,2,0)</f>
        <v>0.30299999999999999</v>
      </c>
      <c r="L346" s="25">
        <f>VLOOKUP(A346,dataset_2!B:D,3,0)</f>
        <v>0.39</v>
      </c>
      <c r="M346" s="25">
        <f>VLOOKUP(A346,dataset_2!B:E,4,0)</f>
        <v>0.25369999999999998</v>
      </c>
      <c r="N346" s="25">
        <f>VLOOKUP(A346,dataset_2!B:F,5,0)</f>
        <v>6</v>
      </c>
      <c r="O346" s="25">
        <f>VLOOKUP(A346,dataset_2!B:G,6,0)</f>
        <v>35</v>
      </c>
      <c r="P346" s="25">
        <f>VLOOKUP(A346,dataset_2!B:H,7,0)</f>
        <v>41</v>
      </c>
      <c r="Q346" s="27">
        <f>INDEX(dataset_2!G:G,MATCH(dataset_2!B346,dataset_1!A:A,0))</f>
        <v>35</v>
      </c>
    </row>
    <row r="347" spans="1:17" x14ac:dyDescent="0.25">
      <c r="A347" s="1">
        <v>346</v>
      </c>
      <c r="B347" s="2">
        <v>40558</v>
      </c>
      <c r="C347" s="1">
        <v>1</v>
      </c>
      <c r="D347" s="1">
        <v>0</v>
      </c>
      <c r="E347" s="1">
        <v>1</v>
      </c>
      <c r="F347" s="1">
        <v>21</v>
      </c>
      <c r="G347" s="1" t="b">
        <v>0</v>
      </c>
      <c r="H347" s="1">
        <v>6</v>
      </c>
      <c r="I347" s="1">
        <v>2</v>
      </c>
      <c r="J347" s="1">
        <v>0.32</v>
      </c>
      <c r="K347" s="25">
        <f>VLOOKUP(A347,dataset_2!B:C,2,0)</f>
        <v>0.30299999999999999</v>
      </c>
      <c r="L347" s="25">
        <f>VLOOKUP(A347,dataset_2!B:D,3,0)</f>
        <v>0.39</v>
      </c>
      <c r="M347" s="25">
        <f>VLOOKUP(A347,dataset_2!B:E,4,0)</f>
        <v>0.22389999999999999</v>
      </c>
      <c r="N347" s="25">
        <f>VLOOKUP(A347,dataset_2!B:F,5,0)</f>
        <v>6</v>
      </c>
      <c r="O347" s="25">
        <f>VLOOKUP(A347,dataset_2!B:G,6,0)</f>
        <v>51</v>
      </c>
      <c r="P347" s="25">
        <f>VLOOKUP(A347,dataset_2!B:H,7,0)</f>
        <v>57</v>
      </c>
      <c r="Q347" s="27">
        <f>INDEX(dataset_2!G:G,MATCH(dataset_2!B347,dataset_1!A:A,0))</f>
        <v>51</v>
      </c>
    </row>
    <row r="348" spans="1:17" x14ac:dyDescent="0.25">
      <c r="A348" s="1">
        <v>347</v>
      </c>
      <c r="B348" s="2">
        <v>40558</v>
      </c>
      <c r="C348" s="1">
        <v>1</v>
      </c>
      <c r="D348" s="1">
        <v>0</v>
      </c>
      <c r="E348" s="1">
        <v>1</v>
      </c>
      <c r="F348" s="1">
        <v>22</v>
      </c>
      <c r="G348" s="1" t="b">
        <v>0</v>
      </c>
      <c r="H348" s="1">
        <v>6</v>
      </c>
      <c r="I348" s="1">
        <v>2</v>
      </c>
      <c r="J348" s="1">
        <v>0.3</v>
      </c>
      <c r="K348" s="25">
        <f>VLOOKUP(A348,dataset_2!B:C,2,0)</f>
        <v>0.31819999999999998</v>
      </c>
      <c r="L348" s="25">
        <f>VLOOKUP(A348,dataset_2!B:D,3,0)</f>
        <v>0.42</v>
      </c>
      <c r="M348" s="25">
        <f>VLOOKUP(A348,dataset_2!B:E,4,0)</f>
        <v>0.1045</v>
      </c>
      <c r="N348" s="25">
        <f>VLOOKUP(A348,dataset_2!B:F,5,0)</f>
        <v>0</v>
      </c>
      <c r="O348" s="25">
        <f>VLOOKUP(A348,dataset_2!B:G,6,0)</f>
        <v>26</v>
      </c>
      <c r="P348" s="25">
        <f>VLOOKUP(A348,dataset_2!B:H,7,0)</f>
        <v>26</v>
      </c>
      <c r="Q348" s="27">
        <f>INDEX(dataset_2!G:G,MATCH(dataset_2!B348,dataset_1!A:A,0))</f>
        <v>26</v>
      </c>
    </row>
    <row r="349" spans="1:17" x14ac:dyDescent="0.25">
      <c r="A349" s="1">
        <v>348</v>
      </c>
      <c r="B349" s="2">
        <v>40558</v>
      </c>
      <c r="C349" s="1">
        <v>1</v>
      </c>
      <c r="D349" s="1">
        <v>0</v>
      </c>
      <c r="E349" s="1">
        <v>1</v>
      </c>
      <c r="F349" s="1">
        <v>23</v>
      </c>
      <c r="G349" s="1" t="b">
        <v>0</v>
      </c>
      <c r="H349" s="1">
        <v>6</v>
      </c>
      <c r="I349" s="1">
        <v>1</v>
      </c>
      <c r="J349" s="1">
        <v>0.3</v>
      </c>
      <c r="K349" s="25">
        <f>VLOOKUP(A349,dataset_2!B:C,2,0)</f>
        <v>0.28789999999999999</v>
      </c>
      <c r="L349" s="25">
        <f>VLOOKUP(A349,dataset_2!B:D,3,0)</f>
        <v>0.45</v>
      </c>
      <c r="M349" s="25">
        <f>VLOOKUP(A349,dataset_2!B:E,4,0)</f>
        <v>0.28360000000000002</v>
      </c>
      <c r="N349" s="25">
        <f>VLOOKUP(A349,dataset_2!B:F,5,0)</f>
        <v>5</v>
      </c>
      <c r="O349" s="25">
        <f>VLOOKUP(A349,dataset_2!B:G,6,0)</f>
        <v>39</v>
      </c>
      <c r="P349" s="25">
        <f>VLOOKUP(A349,dataset_2!B:H,7,0)</f>
        <v>44</v>
      </c>
      <c r="Q349" s="27">
        <f>INDEX(dataset_2!G:G,MATCH(dataset_2!B349,dataset_1!A:A,0))</f>
        <v>39</v>
      </c>
    </row>
    <row r="350" spans="1:17" x14ac:dyDescent="0.25">
      <c r="A350" s="1">
        <v>349</v>
      </c>
      <c r="B350" s="2">
        <v>40559</v>
      </c>
      <c r="C350" s="1">
        <v>1</v>
      </c>
      <c r="D350" s="1">
        <v>0</v>
      </c>
      <c r="E350" s="1">
        <v>1</v>
      </c>
      <c r="F350" s="1">
        <v>0</v>
      </c>
      <c r="G350" s="1" t="b">
        <v>0</v>
      </c>
      <c r="H350" s="1">
        <v>0</v>
      </c>
      <c r="I350" s="1">
        <v>1</v>
      </c>
      <c r="J350" s="1">
        <v>0.26</v>
      </c>
      <c r="K350" s="25">
        <f>VLOOKUP(A350,dataset_2!B:C,2,0)</f>
        <v>0.30299999999999999</v>
      </c>
      <c r="L350" s="25">
        <f>VLOOKUP(A350,dataset_2!B:D,3,0)</f>
        <v>0.56000000000000005</v>
      </c>
      <c r="M350" s="25">
        <f>VLOOKUP(A350,dataset_2!B:E,4,0)</f>
        <v>0</v>
      </c>
      <c r="N350" s="25">
        <f>VLOOKUP(A350,dataset_2!B:F,5,0)</f>
        <v>6</v>
      </c>
      <c r="O350" s="25">
        <f>VLOOKUP(A350,dataset_2!B:G,6,0)</f>
        <v>33</v>
      </c>
      <c r="P350" s="25">
        <f>VLOOKUP(A350,dataset_2!B:H,7,0)</f>
        <v>39</v>
      </c>
      <c r="Q350" s="27">
        <f>INDEX(dataset_2!G:G,MATCH(dataset_2!B350,dataset_1!A:A,0))</f>
        <v>33</v>
      </c>
    </row>
    <row r="351" spans="1:17" x14ac:dyDescent="0.25">
      <c r="A351" s="1">
        <v>350</v>
      </c>
      <c r="B351" s="2">
        <v>40559</v>
      </c>
      <c r="C351" s="1">
        <v>1</v>
      </c>
      <c r="D351" s="1">
        <v>0</v>
      </c>
      <c r="E351" s="1">
        <v>1</v>
      </c>
      <c r="F351" s="1">
        <v>1</v>
      </c>
      <c r="G351" s="1" t="b">
        <v>0</v>
      </c>
      <c r="H351" s="1">
        <v>0</v>
      </c>
      <c r="I351" s="1">
        <v>1</v>
      </c>
      <c r="J351" s="1">
        <v>0.26</v>
      </c>
      <c r="K351" s="25">
        <f>VLOOKUP(A351,dataset_2!B:C,2,0)</f>
        <v>0.2727</v>
      </c>
      <c r="L351" s="25">
        <f>VLOOKUP(A351,dataset_2!B:D,3,0)</f>
        <v>0.56000000000000005</v>
      </c>
      <c r="M351" s="25">
        <f>VLOOKUP(A351,dataset_2!B:E,4,0)</f>
        <v>0.1343</v>
      </c>
      <c r="N351" s="25">
        <f>VLOOKUP(A351,dataset_2!B:F,5,0)</f>
        <v>4</v>
      </c>
      <c r="O351" s="25">
        <f>VLOOKUP(A351,dataset_2!B:G,6,0)</f>
        <v>19</v>
      </c>
      <c r="P351" s="25">
        <f>VLOOKUP(A351,dataset_2!B:H,7,0)</f>
        <v>23</v>
      </c>
      <c r="Q351" s="27">
        <f>INDEX(dataset_2!G:G,MATCH(dataset_2!B351,dataset_1!A:A,0))</f>
        <v>19</v>
      </c>
    </row>
    <row r="352" spans="1:17" x14ac:dyDescent="0.25">
      <c r="A352" s="1">
        <v>351</v>
      </c>
      <c r="B352" s="2">
        <v>40559</v>
      </c>
      <c r="C352" s="1">
        <v>1</v>
      </c>
      <c r="D352" s="1">
        <v>0</v>
      </c>
      <c r="E352" s="1">
        <v>1</v>
      </c>
      <c r="F352" s="1">
        <v>2</v>
      </c>
      <c r="G352" s="1" t="b">
        <v>0</v>
      </c>
      <c r="H352" s="1">
        <v>0</v>
      </c>
      <c r="I352" s="1">
        <v>1</v>
      </c>
      <c r="J352" s="1">
        <v>0.26</v>
      </c>
      <c r="K352" s="25">
        <f>VLOOKUP(A352,dataset_2!B:C,2,0)</f>
        <v>0.28789999999999999</v>
      </c>
      <c r="L352" s="25">
        <f>VLOOKUP(A352,dataset_2!B:D,3,0)</f>
        <v>0.56000000000000005</v>
      </c>
      <c r="M352" s="25">
        <f>VLOOKUP(A352,dataset_2!B:E,4,0)</f>
        <v>8.9599999999999999E-2</v>
      </c>
      <c r="N352" s="25">
        <f>VLOOKUP(A352,dataset_2!B:F,5,0)</f>
        <v>3</v>
      </c>
      <c r="O352" s="25">
        <f>VLOOKUP(A352,dataset_2!B:G,6,0)</f>
        <v>13</v>
      </c>
      <c r="P352" s="25">
        <f>VLOOKUP(A352,dataset_2!B:H,7,0)</f>
        <v>16</v>
      </c>
      <c r="Q352" s="27">
        <f>INDEX(dataset_2!G:G,MATCH(dataset_2!B352,dataset_1!A:A,0))</f>
        <v>13</v>
      </c>
    </row>
    <row r="353" spans="1:17" x14ac:dyDescent="0.25">
      <c r="A353" s="1">
        <v>352</v>
      </c>
      <c r="B353" s="2">
        <v>40559</v>
      </c>
      <c r="C353" s="1">
        <v>1</v>
      </c>
      <c r="D353" s="1">
        <v>0</v>
      </c>
      <c r="E353" s="1">
        <v>1</v>
      </c>
      <c r="F353" s="1">
        <v>3</v>
      </c>
      <c r="G353" s="1" t="b">
        <v>0</v>
      </c>
      <c r="H353" s="1">
        <v>0</v>
      </c>
      <c r="I353" s="1">
        <v>1</v>
      </c>
      <c r="J353" s="1">
        <v>0.22</v>
      </c>
      <c r="K353" s="25">
        <f>VLOOKUP(A353,dataset_2!B:C,2,0)</f>
        <v>0.2727</v>
      </c>
      <c r="L353" s="25">
        <f>VLOOKUP(A353,dataset_2!B:D,3,0)</f>
        <v>0.69</v>
      </c>
      <c r="M353" s="25">
        <f>VLOOKUP(A353,dataset_2!B:E,4,0)</f>
        <v>0</v>
      </c>
      <c r="N353" s="25">
        <f>VLOOKUP(A353,dataset_2!B:F,5,0)</f>
        <v>9</v>
      </c>
      <c r="O353" s="25">
        <f>VLOOKUP(A353,dataset_2!B:G,6,0)</f>
        <v>6</v>
      </c>
      <c r="P353" s="25">
        <f>VLOOKUP(A353,dataset_2!B:H,7,0)</f>
        <v>15</v>
      </c>
      <c r="Q353" s="27">
        <f>INDEX(dataset_2!G:G,MATCH(dataset_2!B353,dataset_1!A:A,0))</f>
        <v>6</v>
      </c>
    </row>
    <row r="354" spans="1:17" x14ac:dyDescent="0.25">
      <c r="A354" s="1">
        <v>353</v>
      </c>
      <c r="B354" s="2">
        <v>40559</v>
      </c>
      <c r="C354" s="1">
        <v>1</v>
      </c>
      <c r="D354" s="1">
        <v>0</v>
      </c>
      <c r="E354" s="1">
        <v>1</v>
      </c>
      <c r="F354" s="1">
        <v>4</v>
      </c>
      <c r="G354" s="1" t="b">
        <v>0</v>
      </c>
      <c r="H354" s="1">
        <v>0</v>
      </c>
      <c r="I354" s="1">
        <v>1</v>
      </c>
      <c r="J354" s="1">
        <v>0.26</v>
      </c>
      <c r="K354" s="25">
        <f>VLOOKUP(A354,dataset_2!B:C,2,0)</f>
        <v>0.2576</v>
      </c>
      <c r="L354" s="25">
        <f>VLOOKUP(A354,dataset_2!B:D,3,0)</f>
        <v>0.56000000000000005</v>
      </c>
      <c r="M354" s="25">
        <f>VLOOKUP(A354,dataset_2!B:E,4,0)</f>
        <v>0.16420000000000001</v>
      </c>
      <c r="N354" s="25">
        <f>VLOOKUP(A354,dataset_2!B:F,5,0)</f>
        <v>0</v>
      </c>
      <c r="O354" s="25">
        <f>VLOOKUP(A354,dataset_2!B:G,6,0)</f>
        <v>1</v>
      </c>
      <c r="P354" s="25">
        <f>VLOOKUP(A354,dataset_2!B:H,7,0)</f>
        <v>1</v>
      </c>
      <c r="Q354" s="27">
        <f>INDEX(dataset_2!G:G,MATCH(dataset_2!B354,dataset_1!A:A,0))</f>
        <v>1</v>
      </c>
    </row>
    <row r="355" spans="1:17" x14ac:dyDescent="0.25">
      <c r="A355" s="1">
        <v>354</v>
      </c>
      <c r="B355" s="2">
        <v>40559</v>
      </c>
      <c r="C355" s="1">
        <v>1</v>
      </c>
      <c r="D355" s="1">
        <v>0</v>
      </c>
      <c r="E355" s="1">
        <v>1</v>
      </c>
      <c r="F355" s="1">
        <v>5</v>
      </c>
      <c r="G355" s="1" t="b">
        <v>0</v>
      </c>
      <c r="H355" s="1">
        <v>0</v>
      </c>
      <c r="I355" s="1">
        <v>2</v>
      </c>
      <c r="J355" s="1">
        <v>0.26</v>
      </c>
      <c r="K355" s="25">
        <f>VLOOKUP(A355,dataset_2!B:C,2,0)</f>
        <v>0.2576</v>
      </c>
      <c r="L355" s="25">
        <f>VLOOKUP(A355,dataset_2!B:D,3,0)</f>
        <v>0.56000000000000005</v>
      </c>
      <c r="M355" s="25">
        <f>VLOOKUP(A355,dataset_2!B:E,4,0)</f>
        <v>0.16420000000000001</v>
      </c>
      <c r="N355" s="25">
        <f>VLOOKUP(A355,dataset_2!B:F,5,0)</f>
        <v>1</v>
      </c>
      <c r="O355" s="25">
        <f>VLOOKUP(A355,dataset_2!B:G,6,0)</f>
        <v>1</v>
      </c>
      <c r="P355" s="25">
        <f>VLOOKUP(A355,dataset_2!B:H,7,0)</f>
        <v>2</v>
      </c>
      <c r="Q355" s="27">
        <f>INDEX(dataset_2!G:G,MATCH(dataset_2!B355,dataset_1!A:A,0))</f>
        <v>1</v>
      </c>
    </row>
    <row r="356" spans="1:17" x14ac:dyDescent="0.25">
      <c r="A356" s="1">
        <v>355</v>
      </c>
      <c r="B356" s="2">
        <v>40559</v>
      </c>
      <c r="C356" s="1">
        <v>1</v>
      </c>
      <c r="D356" s="1">
        <v>0</v>
      </c>
      <c r="E356" s="1">
        <v>1</v>
      </c>
      <c r="F356" s="1">
        <v>6</v>
      </c>
      <c r="G356" s="1" t="b">
        <v>0</v>
      </c>
      <c r="H356" s="1">
        <v>0</v>
      </c>
      <c r="I356" s="1">
        <v>2</v>
      </c>
      <c r="J356" s="1">
        <v>0.26</v>
      </c>
      <c r="K356" s="25">
        <f>VLOOKUP(A356,dataset_2!B:C,2,0)</f>
        <v>0.2576</v>
      </c>
      <c r="L356" s="25">
        <f>VLOOKUP(A356,dataset_2!B:D,3,0)</f>
        <v>0.56000000000000005</v>
      </c>
      <c r="M356" s="25">
        <f>VLOOKUP(A356,dataset_2!B:E,4,0)</f>
        <v>0.16420000000000001</v>
      </c>
      <c r="N356" s="25">
        <f>VLOOKUP(A356,dataset_2!B:F,5,0)</f>
        <v>0</v>
      </c>
      <c r="O356" s="25">
        <f>VLOOKUP(A356,dataset_2!B:G,6,0)</f>
        <v>1</v>
      </c>
      <c r="P356" s="25">
        <f>VLOOKUP(A356,dataset_2!B:H,7,0)</f>
        <v>1</v>
      </c>
      <c r="Q356" s="27">
        <f>INDEX(dataset_2!G:G,MATCH(dataset_2!B356,dataset_1!A:A,0))</f>
        <v>1</v>
      </c>
    </row>
    <row r="357" spans="1:17" x14ac:dyDescent="0.25">
      <c r="A357" s="1">
        <v>356</v>
      </c>
      <c r="B357" s="2">
        <v>40559</v>
      </c>
      <c r="C357" s="1">
        <v>1</v>
      </c>
      <c r="D357" s="1">
        <v>0</v>
      </c>
      <c r="E357" s="1">
        <v>1</v>
      </c>
      <c r="F357" s="1">
        <v>7</v>
      </c>
      <c r="G357" s="1" t="b">
        <v>0</v>
      </c>
      <c r="H357" s="1">
        <v>0</v>
      </c>
      <c r="I357" s="1">
        <v>2</v>
      </c>
      <c r="J357" s="1">
        <v>0.24</v>
      </c>
      <c r="K357" s="25">
        <f>VLOOKUP(A357,dataset_2!B:C,2,0)</f>
        <v>0.21210000000000001</v>
      </c>
      <c r="L357" s="25">
        <f>VLOOKUP(A357,dataset_2!B:D,3,0)</f>
        <v>0.56000000000000005</v>
      </c>
      <c r="M357" s="25">
        <f>VLOOKUP(A357,dataset_2!B:E,4,0)</f>
        <v>0.29849999999999999</v>
      </c>
      <c r="N357" s="25">
        <f>VLOOKUP(A357,dataset_2!B:F,5,0)</f>
        <v>0</v>
      </c>
      <c r="O357" s="25">
        <f>VLOOKUP(A357,dataset_2!B:G,6,0)</f>
        <v>3</v>
      </c>
      <c r="P357" s="25">
        <f>VLOOKUP(A357,dataset_2!B:H,7,0)</f>
        <v>3</v>
      </c>
      <c r="Q357" s="27">
        <f>INDEX(dataset_2!G:G,MATCH(dataset_2!B357,dataset_1!A:A,0))</f>
        <v>3</v>
      </c>
    </row>
    <row r="358" spans="1:17" x14ac:dyDescent="0.25">
      <c r="A358" s="1">
        <v>357</v>
      </c>
      <c r="B358" s="2">
        <v>40559</v>
      </c>
      <c r="C358" s="1">
        <v>1</v>
      </c>
      <c r="D358" s="1">
        <v>0</v>
      </c>
      <c r="E358" s="1">
        <v>1</v>
      </c>
      <c r="F358" s="1">
        <v>8</v>
      </c>
      <c r="G358" s="1" t="b">
        <v>0</v>
      </c>
      <c r="H358" s="1">
        <v>0</v>
      </c>
      <c r="I358" s="1">
        <v>1</v>
      </c>
      <c r="J358" s="1">
        <v>0.22</v>
      </c>
      <c r="K358" s="25">
        <f>VLOOKUP(A358,dataset_2!B:C,2,0)</f>
        <v>0.21210000000000001</v>
      </c>
      <c r="L358" s="25">
        <f>VLOOKUP(A358,dataset_2!B:D,3,0)</f>
        <v>0.55000000000000004</v>
      </c>
      <c r="M358" s="25">
        <f>VLOOKUP(A358,dataset_2!B:E,4,0)</f>
        <v>0.28360000000000002</v>
      </c>
      <c r="N358" s="25">
        <f>VLOOKUP(A358,dataset_2!B:F,5,0)</f>
        <v>0</v>
      </c>
      <c r="O358" s="25">
        <f>VLOOKUP(A358,dataset_2!B:G,6,0)</f>
        <v>18</v>
      </c>
      <c r="P358" s="25">
        <f>VLOOKUP(A358,dataset_2!B:H,7,0)</f>
        <v>18</v>
      </c>
      <c r="Q358" s="27">
        <f>INDEX(dataset_2!G:G,MATCH(dataset_2!B358,dataset_1!A:A,0))</f>
        <v>18</v>
      </c>
    </row>
    <row r="359" spans="1:17" x14ac:dyDescent="0.25">
      <c r="A359" s="1">
        <v>358</v>
      </c>
      <c r="B359" s="2">
        <v>40559</v>
      </c>
      <c r="C359" s="1">
        <v>1</v>
      </c>
      <c r="D359" s="1">
        <v>0</v>
      </c>
      <c r="E359" s="1">
        <v>1</v>
      </c>
      <c r="F359" s="1">
        <v>9</v>
      </c>
      <c r="G359" s="1" t="b">
        <v>0</v>
      </c>
      <c r="H359" s="1">
        <v>0</v>
      </c>
      <c r="I359" s="1">
        <v>1</v>
      </c>
      <c r="J359" s="1">
        <v>0.22</v>
      </c>
      <c r="K359" s="25">
        <f>VLOOKUP(A359,dataset_2!B:C,2,0)</f>
        <v>0.21210000000000001</v>
      </c>
      <c r="L359" s="25">
        <f>VLOOKUP(A359,dataset_2!B:D,3,0)</f>
        <v>0.51</v>
      </c>
      <c r="M359" s="25">
        <f>VLOOKUP(A359,dataset_2!B:E,4,0)</f>
        <v>0.25369999999999998</v>
      </c>
      <c r="N359" s="25">
        <f>VLOOKUP(A359,dataset_2!B:F,5,0)</f>
        <v>3</v>
      </c>
      <c r="O359" s="25">
        <f>VLOOKUP(A359,dataset_2!B:G,6,0)</f>
        <v>29</v>
      </c>
      <c r="P359" s="25">
        <f>VLOOKUP(A359,dataset_2!B:H,7,0)</f>
        <v>32</v>
      </c>
      <c r="Q359" s="27">
        <f>INDEX(dataset_2!G:G,MATCH(dataset_2!B359,dataset_1!A:A,0))</f>
        <v>29</v>
      </c>
    </row>
    <row r="360" spans="1:17" x14ac:dyDescent="0.25">
      <c r="A360" s="1">
        <v>359</v>
      </c>
      <c r="B360" s="2">
        <v>40559</v>
      </c>
      <c r="C360" s="1">
        <v>1</v>
      </c>
      <c r="D360" s="1">
        <v>0</v>
      </c>
      <c r="E360" s="1">
        <v>1</v>
      </c>
      <c r="F360" s="1">
        <v>10</v>
      </c>
      <c r="G360" s="1" t="b">
        <v>0</v>
      </c>
      <c r="H360" s="1">
        <v>0</v>
      </c>
      <c r="I360" s="1">
        <v>1</v>
      </c>
      <c r="J360" s="1">
        <v>0.22</v>
      </c>
      <c r="K360" s="25">
        <f>VLOOKUP(A360,dataset_2!B:C,2,0)</f>
        <v>0.21210000000000001</v>
      </c>
      <c r="L360" s="25">
        <f>VLOOKUP(A360,dataset_2!B:D,3,0)</f>
        <v>0.51</v>
      </c>
      <c r="M360" s="25">
        <f>VLOOKUP(A360,dataset_2!B:E,4,0)</f>
        <v>0.28360000000000002</v>
      </c>
      <c r="N360" s="25">
        <f>VLOOKUP(A360,dataset_2!B:F,5,0)</f>
        <v>8</v>
      </c>
      <c r="O360" s="25">
        <f>VLOOKUP(A360,dataset_2!B:G,6,0)</f>
        <v>71</v>
      </c>
      <c r="P360" s="25">
        <f>VLOOKUP(A360,dataset_2!B:H,7,0)</f>
        <v>79</v>
      </c>
      <c r="Q360" s="27">
        <f>INDEX(dataset_2!G:G,MATCH(dataset_2!B360,dataset_1!A:A,0))</f>
        <v>71</v>
      </c>
    </row>
    <row r="361" spans="1:17" x14ac:dyDescent="0.25">
      <c r="A361" s="1">
        <v>360</v>
      </c>
      <c r="B361" s="2">
        <v>40559</v>
      </c>
      <c r="C361" s="1">
        <v>1</v>
      </c>
      <c r="D361" s="1">
        <v>0</v>
      </c>
      <c r="E361" s="1">
        <v>1</v>
      </c>
      <c r="F361" s="1">
        <v>11</v>
      </c>
      <c r="G361" s="1" t="b">
        <v>0</v>
      </c>
      <c r="H361" s="1">
        <v>0</v>
      </c>
      <c r="I361" s="1">
        <v>1</v>
      </c>
      <c r="J361" s="1">
        <v>0.24</v>
      </c>
      <c r="K361" s="25">
        <f>VLOOKUP(A361,dataset_2!B:C,2,0)</f>
        <v>0.2273</v>
      </c>
      <c r="L361" s="25">
        <f>VLOOKUP(A361,dataset_2!B:D,3,0)</f>
        <v>0.44</v>
      </c>
      <c r="M361" s="25">
        <f>VLOOKUP(A361,dataset_2!B:E,4,0)</f>
        <v>0.25369999999999998</v>
      </c>
      <c r="N361" s="25">
        <f>VLOOKUP(A361,dataset_2!B:F,5,0)</f>
        <v>23</v>
      </c>
      <c r="O361" s="25">
        <f>VLOOKUP(A361,dataset_2!B:G,6,0)</f>
        <v>70</v>
      </c>
      <c r="P361" s="25">
        <f>VLOOKUP(A361,dataset_2!B:H,7,0)</f>
        <v>93</v>
      </c>
      <c r="Q361" s="27">
        <f>INDEX(dataset_2!G:G,MATCH(dataset_2!B361,dataset_1!A:A,0))</f>
        <v>70</v>
      </c>
    </row>
    <row r="362" spans="1:17" x14ac:dyDescent="0.25">
      <c r="A362" s="1">
        <v>361</v>
      </c>
      <c r="B362" s="2">
        <v>40559</v>
      </c>
      <c r="C362" s="1">
        <v>1</v>
      </c>
      <c r="D362" s="1">
        <v>0</v>
      </c>
      <c r="E362" s="1">
        <v>1</v>
      </c>
      <c r="F362" s="1">
        <v>12</v>
      </c>
      <c r="G362" s="1" t="b">
        <v>0</v>
      </c>
      <c r="H362" s="1">
        <v>0</v>
      </c>
      <c r="I362" s="1">
        <v>1</v>
      </c>
      <c r="J362" s="1">
        <v>0.24</v>
      </c>
      <c r="K362" s="25">
        <f>VLOOKUP(A362,dataset_2!B:C,2,0)</f>
        <v>0.21210000000000001</v>
      </c>
      <c r="L362" s="25">
        <f>VLOOKUP(A362,dataset_2!B:D,3,0)</f>
        <v>0.41</v>
      </c>
      <c r="M362" s="25">
        <f>VLOOKUP(A362,dataset_2!B:E,4,0)</f>
        <v>0.28360000000000002</v>
      </c>
      <c r="N362" s="25">
        <f>VLOOKUP(A362,dataset_2!B:F,5,0)</f>
        <v>29</v>
      </c>
      <c r="O362" s="25">
        <f>VLOOKUP(A362,dataset_2!B:G,6,0)</f>
        <v>75</v>
      </c>
      <c r="P362" s="25">
        <f>VLOOKUP(A362,dataset_2!B:H,7,0)</f>
        <v>104</v>
      </c>
      <c r="Q362" s="27">
        <f>INDEX(dataset_2!G:G,MATCH(dataset_2!B362,dataset_1!A:A,0))</f>
        <v>75</v>
      </c>
    </row>
    <row r="363" spans="1:17" x14ac:dyDescent="0.25">
      <c r="A363" s="1">
        <v>362</v>
      </c>
      <c r="B363" s="2">
        <v>40559</v>
      </c>
      <c r="C363" s="1">
        <v>1</v>
      </c>
      <c r="D363" s="1">
        <v>0</v>
      </c>
      <c r="E363" s="1">
        <v>1</v>
      </c>
      <c r="F363" s="1">
        <v>13</v>
      </c>
      <c r="G363" s="1" t="b">
        <v>0</v>
      </c>
      <c r="H363" s="1">
        <v>0</v>
      </c>
      <c r="I363" s="1">
        <v>1</v>
      </c>
      <c r="J363" s="1">
        <v>0.26</v>
      </c>
      <c r="K363" s="25">
        <f>VLOOKUP(A363,dataset_2!B:C,2,0)</f>
        <v>0.2273</v>
      </c>
      <c r="L363" s="25">
        <f>VLOOKUP(A363,dataset_2!B:D,3,0)</f>
        <v>0.35</v>
      </c>
      <c r="M363" s="25">
        <f>VLOOKUP(A363,dataset_2!B:E,4,0)</f>
        <v>0.29849999999999999</v>
      </c>
      <c r="N363" s="25">
        <f>VLOOKUP(A363,dataset_2!B:F,5,0)</f>
        <v>23</v>
      </c>
      <c r="O363" s="25">
        <f>VLOOKUP(A363,dataset_2!B:G,6,0)</f>
        <v>95</v>
      </c>
      <c r="P363" s="25">
        <f>VLOOKUP(A363,dataset_2!B:H,7,0)</f>
        <v>118</v>
      </c>
      <c r="Q363" s="27">
        <f>INDEX(dataset_2!G:G,MATCH(dataset_2!B363,dataset_1!A:A,0))</f>
        <v>95</v>
      </c>
    </row>
    <row r="364" spans="1:17" x14ac:dyDescent="0.25">
      <c r="A364" s="1">
        <v>363</v>
      </c>
      <c r="B364" s="2">
        <v>40559</v>
      </c>
      <c r="C364" s="1">
        <v>1</v>
      </c>
      <c r="D364" s="1">
        <v>0</v>
      </c>
      <c r="E364" s="1">
        <v>1</v>
      </c>
      <c r="F364" s="1">
        <v>14</v>
      </c>
      <c r="G364" s="1" t="b">
        <v>0</v>
      </c>
      <c r="H364" s="1">
        <v>0</v>
      </c>
      <c r="I364" s="1">
        <v>1</v>
      </c>
      <c r="J364" s="1">
        <v>0.28000000000000003</v>
      </c>
      <c r="K364" s="25">
        <f>VLOOKUP(A364,dataset_2!B:C,2,0)</f>
        <v>0.2727</v>
      </c>
      <c r="L364" s="25">
        <f>VLOOKUP(A364,dataset_2!B:D,3,0)</f>
        <v>0.36</v>
      </c>
      <c r="M364" s="25">
        <f>VLOOKUP(A364,dataset_2!B:E,4,0)</f>
        <v>0.25369999999999998</v>
      </c>
      <c r="N364" s="25">
        <f>VLOOKUP(A364,dataset_2!B:F,5,0)</f>
        <v>22</v>
      </c>
      <c r="O364" s="25">
        <f>VLOOKUP(A364,dataset_2!B:G,6,0)</f>
        <v>69</v>
      </c>
      <c r="P364" s="25">
        <f>VLOOKUP(A364,dataset_2!B:H,7,0)</f>
        <v>91</v>
      </c>
      <c r="Q364" s="27">
        <f>INDEX(dataset_2!G:G,MATCH(dataset_2!B364,dataset_1!A:A,0))</f>
        <v>69</v>
      </c>
    </row>
    <row r="365" spans="1:17" x14ac:dyDescent="0.25">
      <c r="A365" s="1">
        <v>364</v>
      </c>
      <c r="B365" s="2">
        <v>40559</v>
      </c>
      <c r="C365" s="1">
        <v>1</v>
      </c>
      <c r="D365" s="1">
        <v>0</v>
      </c>
      <c r="E365" s="1">
        <v>1</v>
      </c>
      <c r="F365" s="1">
        <v>15</v>
      </c>
      <c r="G365" s="1" t="b">
        <v>0</v>
      </c>
      <c r="H365" s="1">
        <v>0</v>
      </c>
      <c r="I365" s="1">
        <v>1</v>
      </c>
      <c r="J365" s="1">
        <v>0.26</v>
      </c>
      <c r="K365" s="25">
        <f>VLOOKUP(A365,dataset_2!B:C,2,0)</f>
        <v>0.2424</v>
      </c>
      <c r="L365" s="25">
        <f>VLOOKUP(A365,dataset_2!B:D,3,0)</f>
        <v>0.38</v>
      </c>
      <c r="M365" s="25">
        <f>VLOOKUP(A365,dataset_2!B:E,4,0)</f>
        <v>0.25369999999999998</v>
      </c>
      <c r="N365" s="25">
        <f>VLOOKUP(A365,dataset_2!B:F,5,0)</f>
        <v>35</v>
      </c>
      <c r="O365" s="25">
        <f>VLOOKUP(A365,dataset_2!B:G,6,0)</f>
        <v>78</v>
      </c>
      <c r="P365" s="25">
        <f>VLOOKUP(A365,dataset_2!B:H,7,0)</f>
        <v>113</v>
      </c>
      <c r="Q365" s="27">
        <f>INDEX(dataset_2!G:G,MATCH(dataset_2!B365,dataset_1!A:A,0))</f>
        <v>78</v>
      </c>
    </row>
    <row r="366" spans="1:17" x14ac:dyDescent="0.25">
      <c r="A366" s="1">
        <v>365</v>
      </c>
      <c r="B366" s="2">
        <v>40559</v>
      </c>
      <c r="C366" s="1">
        <v>1</v>
      </c>
      <c r="D366" s="1">
        <v>0</v>
      </c>
      <c r="E366" s="1">
        <v>1</v>
      </c>
      <c r="F366" s="1">
        <v>16</v>
      </c>
      <c r="G366" s="1" t="b">
        <v>0</v>
      </c>
      <c r="H366" s="1">
        <v>0</v>
      </c>
      <c r="I366" s="1">
        <v>1</v>
      </c>
      <c r="J366" s="1">
        <v>0.24</v>
      </c>
      <c r="K366" s="25">
        <f>VLOOKUP(A366,dataset_2!B:C,2,0)</f>
        <v>0.2273</v>
      </c>
      <c r="L366" s="25">
        <f>VLOOKUP(A366,dataset_2!B:D,3,0)</f>
        <v>0.38</v>
      </c>
      <c r="M366" s="25">
        <f>VLOOKUP(A366,dataset_2!B:E,4,0)</f>
        <v>0.22389999999999999</v>
      </c>
      <c r="N366" s="25">
        <f>VLOOKUP(A366,dataset_2!B:F,5,0)</f>
        <v>22</v>
      </c>
      <c r="O366" s="25">
        <f>VLOOKUP(A366,dataset_2!B:G,6,0)</f>
        <v>77</v>
      </c>
      <c r="P366" s="25">
        <f>VLOOKUP(A366,dataset_2!B:H,7,0)</f>
        <v>99</v>
      </c>
      <c r="Q366" s="27">
        <f>INDEX(dataset_2!G:G,MATCH(dataset_2!B366,dataset_1!A:A,0))</f>
        <v>77</v>
      </c>
    </row>
    <row r="367" spans="1:17" x14ac:dyDescent="0.25">
      <c r="A367" s="1">
        <v>366</v>
      </c>
      <c r="B367" s="2">
        <v>40559</v>
      </c>
      <c r="C367" s="1">
        <v>1</v>
      </c>
      <c r="D367" s="1">
        <v>0</v>
      </c>
      <c r="E367" s="1">
        <v>1</v>
      </c>
      <c r="F367" s="1">
        <v>17</v>
      </c>
      <c r="G367" s="1" t="b">
        <v>0</v>
      </c>
      <c r="H367" s="1">
        <v>0</v>
      </c>
      <c r="I367" s="1">
        <v>1</v>
      </c>
      <c r="J367" s="1">
        <v>0.22</v>
      </c>
      <c r="K367" s="25">
        <f>VLOOKUP(A367,dataset_2!B:C,2,0)</f>
        <v>0.21210000000000001</v>
      </c>
      <c r="L367" s="25">
        <f>VLOOKUP(A367,dataset_2!B:D,3,0)</f>
        <v>0.37</v>
      </c>
      <c r="M367" s="25">
        <f>VLOOKUP(A367,dataset_2!B:E,4,0)</f>
        <v>0.25369999999999998</v>
      </c>
      <c r="N367" s="25">
        <f>VLOOKUP(A367,dataset_2!B:F,5,0)</f>
        <v>23</v>
      </c>
      <c r="O367" s="25">
        <f>VLOOKUP(A367,dataset_2!B:G,6,0)</f>
        <v>82</v>
      </c>
      <c r="P367" s="25">
        <f>VLOOKUP(A367,dataset_2!B:H,7,0)</f>
        <v>105</v>
      </c>
      <c r="Q367" s="27">
        <f>INDEX(dataset_2!G:G,MATCH(dataset_2!B367,dataset_1!A:A,0))</f>
        <v>82</v>
      </c>
    </row>
    <row r="368" spans="1:17" x14ac:dyDescent="0.25">
      <c r="A368" s="1">
        <v>367</v>
      </c>
      <c r="B368" s="2">
        <v>40559</v>
      </c>
      <c r="C368" s="1">
        <v>1</v>
      </c>
      <c r="D368" s="1">
        <v>0</v>
      </c>
      <c r="E368" s="1">
        <v>1</v>
      </c>
      <c r="F368" s="1">
        <v>18</v>
      </c>
      <c r="G368" s="1" t="b">
        <v>0</v>
      </c>
      <c r="H368" s="1">
        <v>0</v>
      </c>
      <c r="I368" s="1">
        <v>1</v>
      </c>
      <c r="J368" s="1">
        <v>0.2</v>
      </c>
      <c r="K368" s="25">
        <f>VLOOKUP(A368,dataset_2!B:C,2,0)</f>
        <v>0.21210000000000001</v>
      </c>
      <c r="L368" s="25">
        <f>VLOOKUP(A368,dataset_2!B:D,3,0)</f>
        <v>0.4</v>
      </c>
      <c r="M368" s="25">
        <f>VLOOKUP(A368,dataset_2!B:E,4,0)</f>
        <v>0.16420000000000001</v>
      </c>
      <c r="N368" s="25">
        <f>VLOOKUP(A368,dataset_2!B:F,5,0)</f>
        <v>11</v>
      </c>
      <c r="O368" s="25">
        <f>VLOOKUP(A368,dataset_2!B:G,6,0)</f>
        <v>56</v>
      </c>
      <c r="P368" s="25">
        <f>VLOOKUP(A368,dataset_2!B:H,7,0)</f>
        <v>67</v>
      </c>
      <c r="Q368" s="27">
        <f>INDEX(dataset_2!G:G,MATCH(dataset_2!B368,dataset_1!A:A,0))</f>
        <v>56</v>
      </c>
    </row>
    <row r="369" spans="1:17" x14ac:dyDescent="0.25">
      <c r="A369" s="1">
        <v>368</v>
      </c>
      <c r="B369" s="2">
        <v>40559</v>
      </c>
      <c r="C369" s="1">
        <v>1</v>
      </c>
      <c r="D369" s="1">
        <v>0</v>
      </c>
      <c r="E369" s="1">
        <v>1</v>
      </c>
      <c r="F369" s="1">
        <v>19</v>
      </c>
      <c r="G369" s="1" t="b">
        <v>0</v>
      </c>
      <c r="H369" s="1">
        <v>0</v>
      </c>
      <c r="I369" s="1">
        <v>1</v>
      </c>
      <c r="J369" s="1">
        <v>0.18</v>
      </c>
      <c r="K369" s="25">
        <f>VLOOKUP(A369,dataset_2!B:C,2,0)</f>
        <v>0.19700000000000001</v>
      </c>
      <c r="L369" s="25">
        <f>VLOOKUP(A369,dataset_2!B:D,3,0)</f>
        <v>0.47</v>
      </c>
      <c r="M369" s="25">
        <f>VLOOKUP(A369,dataset_2!B:E,4,0)</f>
        <v>0.1343</v>
      </c>
      <c r="N369" s="25">
        <f>VLOOKUP(A369,dataset_2!B:F,5,0)</f>
        <v>14</v>
      </c>
      <c r="O369" s="25">
        <f>VLOOKUP(A369,dataset_2!B:G,6,0)</f>
        <v>47</v>
      </c>
      <c r="P369" s="25">
        <f>VLOOKUP(A369,dataset_2!B:H,7,0)</f>
        <v>61</v>
      </c>
      <c r="Q369" s="27">
        <f>INDEX(dataset_2!G:G,MATCH(dataset_2!B369,dataset_1!A:A,0))</f>
        <v>47</v>
      </c>
    </row>
    <row r="370" spans="1:17" x14ac:dyDescent="0.25">
      <c r="A370" s="1">
        <v>369</v>
      </c>
      <c r="B370" s="2">
        <v>40559</v>
      </c>
      <c r="C370" s="1">
        <v>1</v>
      </c>
      <c r="D370" s="1">
        <v>0</v>
      </c>
      <c r="E370" s="1">
        <v>1</v>
      </c>
      <c r="F370" s="1">
        <v>20</v>
      </c>
      <c r="G370" s="1" t="b">
        <v>0</v>
      </c>
      <c r="H370" s="1">
        <v>0</v>
      </c>
      <c r="I370" s="1">
        <v>1</v>
      </c>
      <c r="J370" s="1">
        <v>0.18</v>
      </c>
      <c r="K370" s="25">
        <f>VLOOKUP(A370,dataset_2!B:C,2,0)</f>
        <v>0.19700000000000001</v>
      </c>
      <c r="L370" s="25">
        <f>VLOOKUP(A370,dataset_2!B:D,3,0)</f>
        <v>0.47</v>
      </c>
      <c r="M370" s="25">
        <f>VLOOKUP(A370,dataset_2!B:E,4,0)</f>
        <v>0.16420000000000001</v>
      </c>
      <c r="N370" s="25">
        <f>VLOOKUP(A370,dataset_2!B:F,5,0)</f>
        <v>7</v>
      </c>
      <c r="O370" s="25">
        <f>VLOOKUP(A370,dataset_2!B:G,6,0)</f>
        <v>50</v>
      </c>
      <c r="P370" s="25">
        <f>VLOOKUP(A370,dataset_2!B:H,7,0)</f>
        <v>57</v>
      </c>
      <c r="Q370" s="27">
        <f>INDEX(dataset_2!G:G,MATCH(dataset_2!B370,dataset_1!A:A,0))</f>
        <v>50</v>
      </c>
    </row>
    <row r="371" spans="1:17" x14ac:dyDescent="0.25">
      <c r="A371" s="1">
        <v>370</v>
      </c>
      <c r="B371" s="2">
        <v>40559</v>
      </c>
      <c r="C371" s="1">
        <v>1</v>
      </c>
      <c r="D371" s="1">
        <v>0</v>
      </c>
      <c r="E371" s="1">
        <v>1</v>
      </c>
      <c r="F371" s="1">
        <v>21</v>
      </c>
      <c r="G371" s="1" t="b">
        <v>0</v>
      </c>
      <c r="H371" s="1">
        <v>0</v>
      </c>
      <c r="I371" s="1">
        <v>1</v>
      </c>
      <c r="J371" s="1">
        <v>0.18</v>
      </c>
      <c r="K371" s="25">
        <f>VLOOKUP(A371,dataset_2!B:C,2,0)</f>
        <v>0.19700000000000001</v>
      </c>
      <c r="L371" s="25">
        <f>VLOOKUP(A371,dataset_2!B:D,3,0)</f>
        <v>0.51</v>
      </c>
      <c r="M371" s="25">
        <f>VLOOKUP(A371,dataset_2!B:E,4,0)</f>
        <v>0.16420000000000001</v>
      </c>
      <c r="N371" s="25">
        <f>VLOOKUP(A371,dataset_2!B:F,5,0)</f>
        <v>6</v>
      </c>
      <c r="O371" s="25">
        <f>VLOOKUP(A371,dataset_2!B:G,6,0)</f>
        <v>22</v>
      </c>
      <c r="P371" s="25">
        <f>VLOOKUP(A371,dataset_2!B:H,7,0)</f>
        <v>28</v>
      </c>
      <c r="Q371" s="27">
        <f>INDEX(dataset_2!G:G,MATCH(dataset_2!B371,dataset_1!A:A,0))</f>
        <v>22</v>
      </c>
    </row>
    <row r="372" spans="1:17" x14ac:dyDescent="0.25">
      <c r="A372" s="1">
        <v>371</v>
      </c>
      <c r="B372" s="2">
        <v>40559</v>
      </c>
      <c r="C372" s="1">
        <v>1</v>
      </c>
      <c r="D372" s="1">
        <v>0</v>
      </c>
      <c r="E372" s="1">
        <v>1</v>
      </c>
      <c r="F372" s="1">
        <v>22</v>
      </c>
      <c r="G372" s="1" t="b">
        <v>0</v>
      </c>
      <c r="H372" s="1">
        <v>0</v>
      </c>
      <c r="I372" s="1">
        <v>2</v>
      </c>
      <c r="J372" s="1">
        <v>0.2</v>
      </c>
      <c r="K372" s="25">
        <f>VLOOKUP(A372,dataset_2!B:C,2,0)</f>
        <v>0.21210000000000001</v>
      </c>
      <c r="L372" s="25">
        <f>VLOOKUP(A372,dataset_2!B:D,3,0)</f>
        <v>0.49</v>
      </c>
      <c r="M372" s="25">
        <f>VLOOKUP(A372,dataset_2!B:E,4,0)</f>
        <v>0.1343</v>
      </c>
      <c r="N372" s="25">
        <f>VLOOKUP(A372,dataset_2!B:F,5,0)</f>
        <v>2</v>
      </c>
      <c r="O372" s="25">
        <f>VLOOKUP(A372,dataset_2!B:G,6,0)</f>
        <v>19</v>
      </c>
      <c r="P372" s="25">
        <f>VLOOKUP(A372,dataset_2!B:H,7,0)</f>
        <v>21</v>
      </c>
      <c r="Q372" s="27">
        <f>INDEX(dataset_2!G:G,MATCH(dataset_2!B372,dataset_1!A:A,0))</f>
        <v>19</v>
      </c>
    </row>
    <row r="373" spans="1:17" x14ac:dyDescent="0.25">
      <c r="A373" s="1">
        <v>372</v>
      </c>
      <c r="B373" s="2">
        <v>40559</v>
      </c>
      <c r="C373" s="1">
        <v>1</v>
      </c>
      <c r="D373" s="1">
        <v>0</v>
      </c>
      <c r="E373" s="1">
        <v>1</v>
      </c>
      <c r="F373" s="1">
        <v>23</v>
      </c>
      <c r="G373" s="1" t="b">
        <v>0</v>
      </c>
      <c r="H373" s="1">
        <v>0</v>
      </c>
      <c r="I373" s="1">
        <v>2</v>
      </c>
      <c r="J373" s="1">
        <v>0.2</v>
      </c>
      <c r="K373" s="25">
        <f>VLOOKUP(A373,dataset_2!B:C,2,0)</f>
        <v>0.2273</v>
      </c>
      <c r="L373" s="25">
        <f>VLOOKUP(A373,dataset_2!B:D,3,0)</f>
        <v>0.4</v>
      </c>
      <c r="M373" s="25">
        <f>VLOOKUP(A373,dataset_2!B:E,4,0)</f>
        <v>0.1045</v>
      </c>
      <c r="N373" s="25">
        <f>VLOOKUP(A373,dataset_2!B:F,5,0)</f>
        <v>0</v>
      </c>
      <c r="O373" s="25">
        <f>VLOOKUP(A373,dataset_2!B:G,6,0)</f>
        <v>18</v>
      </c>
      <c r="P373" s="25">
        <f>VLOOKUP(A373,dataset_2!B:H,7,0)</f>
        <v>18</v>
      </c>
      <c r="Q373" s="27">
        <f>INDEX(dataset_2!G:G,MATCH(dataset_2!B373,dataset_1!A:A,0))</f>
        <v>18</v>
      </c>
    </row>
    <row r="374" spans="1:17" x14ac:dyDescent="0.25">
      <c r="A374" s="1">
        <v>373</v>
      </c>
      <c r="B374" s="2">
        <v>40560</v>
      </c>
      <c r="C374" s="1">
        <v>1</v>
      </c>
      <c r="D374" s="1">
        <v>0</v>
      </c>
      <c r="E374" s="1">
        <v>1</v>
      </c>
      <c r="F374" s="1">
        <v>0</v>
      </c>
      <c r="G374" s="1" t="b">
        <v>1</v>
      </c>
      <c r="H374" s="1">
        <v>1</v>
      </c>
      <c r="I374" s="1">
        <v>2</v>
      </c>
      <c r="J374" s="1">
        <v>0.2</v>
      </c>
      <c r="K374" s="25">
        <f>VLOOKUP(A374,dataset_2!B:C,2,0)</f>
        <v>0.19700000000000001</v>
      </c>
      <c r="L374" s="25">
        <f>VLOOKUP(A374,dataset_2!B:D,3,0)</f>
        <v>0.47</v>
      </c>
      <c r="M374" s="25">
        <f>VLOOKUP(A374,dataset_2!B:E,4,0)</f>
        <v>0.22389999999999999</v>
      </c>
      <c r="N374" s="25">
        <f>VLOOKUP(A374,dataset_2!B:F,5,0)</f>
        <v>1</v>
      </c>
      <c r="O374" s="25">
        <f>VLOOKUP(A374,dataset_2!B:G,6,0)</f>
        <v>16</v>
      </c>
      <c r="P374" s="25">
        <f>VLOOKUP(A374,dataset_2!B:H,7,0)</f>
        <v>17</v>
      </c>
      <c r="Q374" s="27">
        <f>INDEX(dataset_2!G:G,MATCH(dataset_2!B374,dataset_1!A:A,0))</f>
        <v>16</v>
      </c>
    </row>
    <row r="375" spans="1:17" x14ac:dyDescent="0.25">
      <c r="A375" s="1">
        <v>374</v>
      </c>
      <c r="B375" s="2">
        <v>40560</v>
      </c>
      <c r="C375" s="1">
        <v>1</v>
      </c>
      <c r="D375" s="1">
        <v>0</v>
      </c>
      <c r="E375" s="1">
        <v>1</v>
      </c>
      <c r="F375" s="1">
        <v>1</v>
      </c>
      <c r="G375" s="1" t="b">
        <v>1</v>
      </c>
      <c r="H375" s="1">
        <v>1</v>
      </c>
      <c r="I375" s="1">
        <v>2</v>
      </c>
      <c r="J375" s="1">
        <v>0.2</v>
      </c>
      <c r="K375" s="25">
        <f>VLOOKUP(A375,dataset_2!B:C,2,0)</f>
        <v>0.19700000000000001</v>
      </c>
      <c r="L375" s="25">
        <f>VLOOKUP(A375,dataset_2!B:D,3,0)</f>
        <v>0.44</v>
      </c>
      <c r="M375" s="25">
        <f>VLOOKUP(A375,dataset_2!B:E,4,0)</f>
        <v>0.19400000000000001</v>
      </c>
      <c r="N375" s="25">
        <f>VLOOKUP(A375,dataset_2!B:F,5,0)</f>
        <v>1</v>
      </c>
      <c r="O375" s="25">
        <f>VLOOKUP(A375,dataset_2!B:G,6,0)</f>
        <v>15</v>
      </c>
      <c r="P375" s="25">
        <f>VLOOKUP(A375,dataset_2!B:H,7,0)</f>
        <v>16</v>
      </c>
      <c r="Q375" s="27">
        <f>INDEX(dataset_2!G:G,MATCH(dataset_2!B375,dataset_1!A:A,0))</f>
        <v>15</v>
      </c>
    </row>
    <row r="376" spans="1:17" x14ac:dyDescent="0.25">
      <c r="A376" s="1">
        <v>375</v>
      </c>
      <c r="B376" s="2">
        <v>40560</v>
      </c>
      <c r="C376" s="1">
        <v>1</v>
      </c>
      <c r="D376" s="1">
        <v>0</v>
      </c>
      <c r="E376" s="1">
        <v>1</v>
      </c>
      <c r="F376" s="1">
        <v>2</v>
      </c>
      <c r="G376" s="1" t="b">
        <v>1</v>
      </c>
      <c r="H376" s="1">
        <v>1</v>
      </c>
      <c r="I376" s="1">
        <v>2</v>
      </c>
      <c r="J376" s="1">
        <v>0.18</v>
      </c>
      <c r="K376" s="25">
        <f>VLOOKUP(A376,dataset_2!B:C,2,0)</f>
        <v>0.16669999999999999</v>
      </c>
      <c r="L376" s="25">
        <f>VLOOKUP(A376,dataset_2!B:D,3,0)</f>
        <v>0.43</v>
      </c>
      <c r="M376" s="25">
        <f>VLOOKUP(A376,dataset_2!B:E,4,0)</f>
        <v>0.25369999999999998</v>
      </c>
      <c r="N376" s="25">
        <f>VLOOKUP(A376,dataset_2!B:F,5,0)</f>
        <v>0</v>
      </c>
      <c r="O376" s="25">
        <f>VLOOKUP(A376,dataset_2!B:G,6,0)</f>
        <v>8</v>
      </c>
      <c r="P376" s="25">
        <f>VLOOKUP(A376,dataset_2!B:H,7,0)</f>
        <v>8</v>
      </c>
      <c r="Q376" s="27">
        <f>INDEX(dataset_2!G:G,MATCH(dataset_2!B376,dataset_1!A:A,0))</f>
        <v>8</v>
      </c>
    </row>
    <row r="377" spans="1:17" x14ac:dyDescent="0.25">
      <c r="A377" s="1">
        <v>376</v>
      </c>
      <c r="B377" s="2">
        <v>40560</v>
      </c>
      <c r="C377" s="1">
        <v>1</v>
      </c>
      <c r="D377" s="1">
        <v>0</v>
      </c>
      <c r="E377" s="1">
        <v>1</v>
      </c>
      <c r="F377" s="1">
        <v>3</v>
      </c>
      <c r="G377" s="1" t="b">
        <v>1</v>
      </c>
      <c r="H377" s="1">
        <v>1</v>
      </c>
      <c r="I377" s="1">
        <v>2</v>
      </c>
      <c r="J377" s="1">
        <v>0.18</v>
      </c>
      <c r="K377" s="25">
        <f>VLOOKUP(A377,dataset_2!B:C,2,0)</f>
        <v>0.18179999999999999</v>
      </c>
      <c r="L377" s="25">
        <f>VLOOKUP(A377,dataset_2!B:D,3,0)</f>
        <v>0.43</v>
      </c>
      <c r="M377" s="25">
        <f>VLOOKUP(A377,dataset_2!B:E,4,0)</f>
        <v>0.19400000000000001</v>
      </c>
      <c r="N377" s="25">
        <f>VLOOKUP(A377,dataset_2!B:F,5,0)</f>
        <v>0</v>
      </c>
      <c r="O377" s="25">
        <f>VLOOKUP(A377,dataset_2!B:G,6,0)</f>
        <v>2</v>
      </c>
      <c r="P377" s="25">
        <f>VLOOKUP(A377,dataset_2!B:H,7,0)</f>
        <v>2</v>
      </c>
      <c r="Q377" s="27">
        <f>INDEX(dataset_2!G:G,MATCH(dataset_2!B377,dataset_1!A:A,0))</f>
        <v>2</v>
      </c>
    </row>
    <row r="378" spans="1:17" x14ac:dyDescent="0.25">
      <c r="A378" s="1">
        <v>377</v>
      </c>
      <c r="B378" s="2">
        <v>40560</v>
      </c>
      <c r="C378" s="1">
        <v>1</v>
      </c>
      <c r="D378" s="1">
        <v>0</v>
      </c>
      <c r="E378" s="1">
        <v>1</v>
      </c>
      <c r="F378" s="1">
        <v>4</v>
      </c>
      <c r="G378" s="1" t="b">
        <v>1</v>
      </c>
      <c r="H378" s="1">
        <v>1</v>
      </c>
      <c r="I378" s="1">
        <v>2</v>
      </c>
      <c r="J378" s="1">
        <v>0.18</v>
      </c>
      <c r="K378" s="25">
        <f>VLOOKUP(A378,dataset_2!B:C,2,0)</f>
        <v>0.19700000000000001</v>
      </c>
      <c r="L378" s="25">
        <f>VLOOKUP(A378,dataset_2!B:D,3,0)</f>
        <v>0.43</v>
      </c>
      <c r="M378" s="25">
        <f>VLOOKUP(A378,dataset_2!B:E,4,0)</f>
        <v>0.1343</v>
      </c>
      <c r="N378" s="25">
        <f>VLOOKUP(A378,dataset_2!B:F,5,0)</f>
        <v>1</v>
      </c>
      <c r="O378" s="25">
        <f>VLOOKUP(A378,dataset_2!B:G,6,0)</f>
        <v>2</v>
      </c>
      <c r="P378" s="25">
        <f>VLOOKUP(A378,dataset_2!B:H,7,0)</f>
        <v>3</v>
      </c>
      <c r="Q378" s="27">
        <f>INDEX(dataset_2!G:G,MATCH(dataset_2!B378,dataset_1!A:A,0))</f>
        <v>2</v>
      </c>
    </row>
    <row r="379" spans="1:17" x14ac:dyDescent="0.25">
      <c r="A379" s="1">
        <v>378</v>
      </c>
      <c r="B379" s="2">
        <v>40560</v>
      </c>
      <c r="C379" s="1">
        <v>1</v>
      </c>
      <c r="D379" s="1">
        <v>0</v>
      </c>
      <c r="E379" s="1">
        <v>1</v>
      </c>
      <c r="F379" s="1">
        <v>5</v>
      </c>
      <c r="G379" s="1" t="b">
        <v>1</v>
      </c>
      <c r="H379" s="1">
        <v>1</v>
      </c>
      <c r="I379" s="1">
        <v>2</v>
      </c>
      <c r="J379" s="1">
        <v>0.18</v>
      </c>
      <c r="K379" s="25">
        <f>VLOOKUP(A379,dataset_2!B:C,2,0)</f>
        <v>0.19700000000000001</v>
      </c>
      <c r="L379" s="25">
        <f>VLOOKUP(A379,dataset_2!B:D,3,0)</f>
        <v>0.43</v>
      </c>
      <c r="M379" s="25">
        <f>VLOOKUP(A379,dataset_2!B:E,4,0)</f>
        <v>0.16420000000000001</v>
      </c>
      <c r="N379" s="25">
        <f>VLOOKUP(A379,dataset_2!B:F,5,0)</f>
        <v>0</v>
      </c>
      <c r="O379" s="25">
        <f>VLOOKUP(A379,dataset_2!B:G,6,0)</f>
        <v>1</v>
      </c>
      <c r="P379" s="25">
        <f>VLOOKUP(A379,dataset_2!B:H,7,0)</f>
        <v>1</v>
      </c>
      <c r="Q379" s="27">
        <f>INDEX(dataset_2!G:G,MATCH(dataset_2!B379,dataset_1!A:A,0))</f>
        <v>1</v>
      </c>
    </row>
    <row r="380" spans="1:17" x14ac:dyDescent="0.25">
      <c r="A380" s="1">
        <v>379</v>
      </c>
      <c r="B380" s="2">
        <v>40560</v>
      </c>
      <c r="C380" s="1">
        <v>1</v>
      </c>
      <c r="D380" s="1">
        <v>0</v>
      </c>
      <c r="E380" s="1">
        <v>1</v>
      </c>
      <c r="F380" s="1">
        <v>6</v>
      </c>
      <c r="G380" s="1" t="b">
        <v>1</v>
      </c>
      <c r="H380" s="1">
        <v>1</v>
      </c>
      <c r="I380" s="1">
        <v>2</v>
      </c>
      <c r="J380" s="1">
        <v>0.18</v>
      </c>
      <c r="K380" s="25">
        <f>VLOOKUP(A380,dataset_2!B:C,2,0)</f>
        <v>0.18179999999999999</v>
      </c>
      <c r="L380" s="25">
        <f>VLOOKUP(A380,dataset_2!B:D,3,0)</f>
        <v>0.43</v>
      </c>
      <c r="M380" s="25">
        <f>VLOOKUP(A380,dataset_2!B:E,4,0)</f>
        <v>0.19400000000000001</v>
      </c>
      <c r="N380" s="25">
        <f>VLOOKUP(A380,dataset_2!B:F,5,0)</f>
        <v>0</v>
      </c>
      <c r="O380" s="25">
        <f>VLOOKUP(A380,dataset_2!B:G,6,0)</f>
        <v>5</v>
      </c>
      <c r="P380" s="25">
        <f>VLOOKUP(A380,dataset_2!B:H,7,0)</f>
        <v>5</v>
      </c>
      <c r="Q380" s="27">
        <f>INDEX(dataset_2!G:G,MATCH(dataset_2!B380,dataset_1!A:A,0))</f>
        <v>5</v>
      </c>
    </row>
    <row r="381" spans="1:17" x14ac:dyDescent="0.25">
      <c r="A381" s="1">
        <v>380</v>
      </c>
      <c r="B381" s="2">
        <v>40560</v>
      </c>
      <c r="C381" s="1">
        <v>1</v>
      </c>
      <c r="D381" s="1">
        <v>0</v>
      </c>
      <c r="E381" s="1">
        <v>1</v>
      </c>
      <c r="F381" s="1">
        <v>7</v>
      </c>
      <c r="G381" s="1" t="b">
        <v>1</v>
      </c>
      <c r="H381" s="1">
        <v>1</v>
      </c>
      <c r="I381" s="1">
        <v>2</v>
      </c>
      <c r="J381" s="1">
        <v>0.16</v>
      </c>
      <c r="K381" s="25">
        <f>VLOOKUP(A381,dataset_2!B:C,2,0)</f>
        <v>0.18179999999999999</v>
      </c>
      <c r="L381" s="25">
        <f>VLOOKUP(A381,dataset_2!B:D,3,0)</f>
        <v>0.5</v>
      </c>
      <c r="M381" s="25">
        <f>VLOOKUP(A381,dataset_2!B:E,4,0)</f>
        <v>0.1343</v>
      </c>
      <c r="N381" s="25">
        <f>VLOOKUP(A381,dataset_2!B:F,5,0)</f>
        <v>4</v>
      </c>
      <c r="O381" s="25">
        <f>VLOOKUP(A381,dataset_2!B:G,6,0)</f>
        <v>9</v>
      </c>
      <c r="P381" s="25">
        <f>VLOOKUP(A381,dataset_2!B:H,7,0)</f>
        <v>13</v>
      </c>
      <c r="Q381" s="27">
        <f>INDEX(dataset_2!G:G,MATCH(dataset_2!B381,dataset_1!A:A,0))</f>
        <v>9</v>
      </c>
    </row>
    <row r="382" spans="1:17" x14ac:dyDescent="0.25">
      <c r="A382" s="1">
        <v>381</v>
      </c>
      <c r="B382" s="2">
        <v>40560</v>
      </c>
      <c r="C382" s="1">
        <v>1</v>
      </c>
      <c r="D382" s="1">
        <v>0</v>
      </c>
      <c r="E382" s="1">
        <v>1</v>
      </c>
      <c r="F382" s="1">
        <v>8</v>
      </c>
      <c r="G382" s="1" t="b">
        <v>1</v>
      </c>
      <c r="H382" s="1">
        <v>1</v>
      </c>
      <c r="I382" s="1">
        <v>2</v>
      </c>
      <c r="J382" s="1">
        <v>0.16</v>
      </c>
      <c r="K382" s="25">
        <f>VLOOKUP(A382,dataset_2!B:C,2,0)</f>
        <v>0.1515</v>
      </c>
      <c r="L382" s="25">
        <f>VLOOKUP(A382,dataset_2!B:D,3,0)</f>
        <v>0.47</v>
      </c>
      <c r="M382" s="25">
        <f>VLOOKUP(A382,dataset_2!B:E,4,0)</f>
        <v>0.22389999999999999</v>
      </c>
      <c r="N382" s="25">
        <f>VLOOKUP(A382,dataset_2!B:F,5,0)</f>
        <v>3</v>
      </c>
      <c r="O382" s="25">
        <f>VLOOKUP(A382,dataset_2!B:G,6,0)</f>
        <v>30</v>
      </c>
      <c r="P382" s="25">
        <f>VLOOKUP(A382,dataset_2!B:H,7,0)</f>
        <v>33</v>
      </c>
      <c r="Q382" s="27">
        <f>INDEX(dataset_2!G:G,MATCH(dataset_2!B382,dataset_1!A:A,0))</f>
        <v>30</v>
      </c>
    </row>
    <row r="383" spans="1:17" x14ac:dyDescent="0.25">
      <c r="A383" s="1">
        <v>382</v>
      </c>
      <c r="B383" s="2">
        <v>40560</v>
      </c>
      <c r="C383" s="1">
        <v>1</v>
      </c>
      <c r="D383" s="1">
        <v>0</v>
      </c>
      <c r="E383" s="1">
        <v>1</v>
      </c>
      <c r="F383" s="1">
        <v>9</v>
      </c>
      <c r="G383" s="1" t="b">
        <v>1</v>
      </c>
      <c r="H383" s="1">
        <v>1</v>
      </c>
      <c r="I383" s="1">
        <v>2</v>
      </c>
      <c r="J383" s="1">
        <v>0.16</v>
      </c>
      <c r="K383" s="25">
        <f>VLOOKUP(A383,dataset_2!B:C,2,0)</f>
        <v>0.1515</v>
      </c>
      <c r="L383" s="25">
        <f>VLOOKUP(A383,dataset_2!B:D,3,0)</f>
        <v>0.47</v>
      </c>
      <c r="M383" s="25">
        <f>VLOOKUP(A383,dataset_2!B:E,4,0)</f>
        <v>0.22389999999999999</v>
      </c>
      <c r="N383" s="25">
        <f>VLOOKUP(A383,dataset_2!B:F,5,0)</f>
        <v>8</v>
      </c>
      <c r="O383" s="25">
        <f>VLOOKUP(A383,dataset_2!B:G,6,0)</f>
        <v>39</v>
      </c>
      <c r="P383" s="25">
        <f>VLOOKUP(A383,dataset_2!B:H,7,0)</f>
        <v>47</v>
      </c>
      <c r="Q383" s="27">
        <f>INDEX(dataset_2!G:G,MATCH(dataset_2!B383,dataset_1!A:A,0))</f>
        <v>39</v>
      </c>
    </row>
    <row r="384" spans="1:17" x14ac:dyDescent="0.25">
      <c r="A384" s="1">
        <v>383</v>
      </c>
      <c r="B384" s="2">
        <v>40560</v>
      </c>
      <c r="C384" s="1">
        <v>1</v>
      </c>
      <c r="D384" s="1">
        <v>0</v>
      </c>
      <c r="E384" s="1">
        <v>1</v>
      </c>
      <c r="F384" s="1">
        <v>10</v>
      </c>
      <c r="G384" s="1" t="b">
        <v>1</v>
      </c>
      <c r="H384" s="1">
        <v>1</v>
      </c>
      <c r="I384" s="1">
        <v>2</v>
      </c>
      <c r="J384" s="1">
        <v>0.16</v>
      </c>
      <c r="K384" s="25">
        <f>VLOOKUP(A384,dataset_2!B:C,2,0)</f>
        <v>0.1515</v>
      </c>
      <c r="L384" s="25">
        <f>VLOOKUP(A384,dataset_2!B:D,3,0)</f>
        <v>0.5</v>
      </c>
      <c r="M384" s="25">
        <f>VLOOKUP(A384,dataset_2!B:E,4,0)</f>
        <v>0.25369999999999998</v>
      </c>
      <c r="N384" s="25">
        <f>VLOOKUP(A384,dataset_2!B:F,5,0)</f>
        <v>7</v>
      </c>
      <c r="O384" s="25">
        <f>VLOOKUP(A384,dataset_2!B:G,6,0)</f>
        <v>50</v>
      </c>
      <c r="P384" s="25">
        <f>VLOOKUP(A384,dataset_2!B:H,7,0)</f>
        <v>57</v>
      </c>
      <c r="Q384" s="27">
        <f>INDEX(dataset_2!G:G,MATCH(dataset_2!B384,dataset_1!A:A,0))</f>
        <v>50</v>
      </c>
    </row>
    <row r="385" spans="1:17" x14ac:dyDescent="0.25">
      <c r="A385" s="1">
        <v>384</v>
      </c>
      <c r="B385" s="2">
        <v>40560</v>
      </c>
      <c r="C385" s="1">
        <v>1</v>
      </c>
      <c r="D385" s="1">
        <v>0</v>
      </c>
      <c r="E385" s="1">
        <v>1</v>
      </c>
      <c r="F385" s="1">
        <v>11</v>
      </c>
      <c r="G385" s="1" t="b">
        <v>1</v>
      </c>
      <c r="H385" s="1">
        <v>1</v>
      </c>
      <c r="I385" s="1">
        <v>2</v>
      </c>
      <c r="J385" s="1">
        <v>0.16</v>
      </c>
      <c r="K385" s="25">
        <f>VLOOKUP(A385,dataset_2!B:C,2,0)</f>
        <v>0.1515</v>
      </c>
      <c r="L385" s="25">
        <f>VLOOKUP(A385,dataset_2!B:D,3,0)</f>
        <v>0.55000000000000004</v>
      </c>
      <c r="M385" s="25">
        <f>VLOOKUP(A385,dataset_2!B:E,4,0)</f>
        <v>0.19400000000000001</v>
      </c>
      <c r="N385" s="25">
        <f>VLOOKUP(A385,dataset_2!B:F,5,0)</f>
        <v>9</v>
      </c>
      <c r="O385" s="25">
        <f>VLOOKUP(A385,dataset_2!B:G,6,0)</f>
        <v>55</v>
      </c>
      <c r="P385" s="25">
        <f>VLOOKUP(A385,dataset_2!B:H,7,0)</f>
        <v>64</v>
      </c>
      <c r="Q385" s="27">
        <f>INDEX(dataset_2!G:G,MATCH(dataset_2!B385,dataset_1!A:A,0))</f>
        <v>55</v>
      </c>
    </row>
    <row r="386" spans="1:17" x14ac:dyDescent="0.25">
      <c r="A386" s="1">
        <v>385</v>
      </c>
      <c r="B386" s="2">
        <v>40560</v>
      </c>
      <c r="C386" s="1">
        <v>1</v>
      </c>
      <c r="D386" s="1">
        <v>0</v>
      </c>
      <c r="E386" s="1">
        <v>1</v>
      </c>
      <c r="F386" s="1">
        <v>12</v>
      </c>
      <c r="G386" s="1" t="b">
        <v>1</v>
      </c>
      <c r="H386" s="1">
        <v>1</v>
      </c>
      <c r="I386" s="1">
        <v>2</v>
      </c>
      <c r="J386" s="1">
        <v>0.18</v>
      </c>
      <c r="K386" s="25">
        <f>VLOOKUP(A386,dataset_2!B:C,2,0)</f>
        <v>0.19700000000000001</v>
      </c>
      <c r="L386" s="25">
        <f>VLOOKUP(A386,dataset_2!B:D,3,0)</f>
        <v>0.47</v>
      </c>
      <c r="M386" s="25">
        <f>VLOOKUP(A386,dataset_2!B:E,4,0)</f>
        <v>0.1343</v>
      </c>
      <c r="N386" s="25">
        <f>VLOOKUP(A386,dataset_2!B:F,5,0)</f>
        <v>10</v>
      </c>
      <c r="O386" s="25">
        <f>VLOOKUP(A386,dataset_2!B:G,6,0)</f>
        <v>70</v>
      </c>
      <c r="P386" s="25">
        <f>VLOOKUP(A386,dataset_2!B:H,7,0)</f>
        <v>80</v>
      </c>
      <c r="Q386" s="27">
        <f>INDEX(dataset_2!G:G,MATCH(dataset_2!B386,dataset_1!A:A,0))</f>
        <v>70</v>
      </c>
    </row>
    <row r="387" spans="1:17" x14ac:dyDescent="0.25">
      <c r="A387" s="1">
        <v>386</v>
      </c>
      <c r="B387" s="2">
        <v>40560</v>
      </c>
      <c r="C387" s="1">
        <v>1</v>
      </c>
      <c r="D387" s="1">
        <v>0</v>
      </c>
      <c r="E387" s="1">
        <v>1</v>
      </c>
      <c r="F387" s="1">
        <v>13</v>
      </c>
      <c r="G387" s="1" t="b">
        <v>1</v>
      </c>
      <c r="H387" s="1">
        <v>1</v>
      </c>
      <c r="I387" s="1">
        <v>2</v>
      </c>
      <c r="J387" s="1">
        <v>0.18</v>
      </c>
      <c r="K387" s="25">
        <f>VLOOKUP(A387,dataset_2!B:C,2,0)</f>
        <v>0.19700000000000001</v>
      </c>
      <c r="L387" s="25">
        <f>VLOOKUP(A387,dataset_2!B:D,3,0)</f>
        <v>0.47</v>
      </c>
      <c r="M387" s="25">
        <f>VLOOKUP(A387,dataset_2!B:E,4,0)</f>
        <v>0.1343</v>
      </c>
      <c r="N387" s="25">
        <f>VLOOKUP(A387,dataset_2!B:F,5,0)</f>
        <v>13</v>
      </c>
      <c r="O387" s="25">
        <f>VLOOKUP(A387,dataset_2!B:G,6,0)</f>
        <v>80</v>
      </c>
      <c r="P387" s="25">
        <f>VLOOKUP(A387,dataset_2!B:H,7,0)</f>
        <v>93</v>
      </c>
      <c r="Q387" s="27">
        <f>INDEX(dataset_2!G:G,MATCH(dataset_2!B387,dataset_1!A:A,0))</f>
        <v>80</v>
      </c>
    </row>
    <row r="388" spans="1:17" x14ac:dyDescent="0.25">
      <c r="A388" s="1">
        <v>387</v>
      </c>
      <c r="B388" s="2">
        <v>40560</v>
      </c>
      <c r="C388" s="1">
        <v>1</v>
      </c>
      <c r="D388" s="1">
        <v>0</v>
      </c>
      <c r="E388" s="1">
        <v>1</v>
      </c>
      <c r="F388" s="1">
        <v>14</v>
      </c>
      <c r="G388" s="1" t="b">
        <v>1</v>
      </c>
      <c r="H388" s="1">
        <v>1</v>
      </c>
      <c r="I388" s="1">
        <v>2</v>
      </c>
      <c r="J388" s="1">
        <v>0.18</v>
      </c>
      <c r="K388" s="25">
        <f>VLOOKUP(A388,dataset_2!B:C,2,0)</f>
        <v>0.21210000000000001</v>
      </c>
      <c r="L388" s="25">
        <f>VLOOKUP(A388,dataset_2!B:D,3,0)</f>
        <v>0.43</v>
      </c>
      <c r="M388" s="25">
        <f>VLOOKUP(A388,dataset_2!B:E,4,0)</f>
        <v>0.1045</v>
      </c>
      <c r="N388" s="25">
        <f>VLOOKUP(A388,dataset_2!B:F,5,0)</f>
        <v>12</v>
      </c>
      <c r="O388" s="25">
        <f>VLOOKUP(A388,dataset_2!B:G,6,0)</f>
        <v>74</v>
      </c>
      <c r="P388" s="25">
        <f>VLOOKUP(A388,dataset_2!B:H,7,0)</f>
        <v>86</v>
      </c>
      <c r="Q388" s="27">
        <f>INDEX(dataset_2!G:G,MATCH(dataset_2!B388,dataset_1!A:A,0))</f>
        <v>74</v>
      </c>
    </row>
    <row r="389" spans="1:17" x14ac:dyDescent="0.25">
      <c r="A389" s="1">
        <v>388</v>
      </c>
      <c r="B389" s="2">
        <v>40560</v>
      </c>
      <c r="C389" s="1">
        <v>1</v>
      </c>
      <c r="D389" s="1">
        <v>0</v>
      </c>
      <c r="E389" s="1">
        <v>1</v>
      </c>
      <c r="F389" s="1">
        <v>15</v>
      </c>
      <c r="G389" s="1" t="b">
        <v>1</v>
      </c>
      <c r="H389" s="1">
        <v>1</v>
      </c>
      <c r="I389" s="1">
        <v>2</v>
      </c>
      <c r="J389" s="1">
        <v>0.2</v>
      </c>
      <c r="K389" s="25">
        <f>VLOOKUP(A389,dataset_2!B:C,2,0)</f>
        <v>0.21210000000000001</v>
      </c>
      <c r="L389" s="25">
        <f>VLOOKUP(A389,dataset_2!B:D,3,0)</f>
        <v>0.47</v>
      </c>
      <c r="M389" s="25">
        <f>VLOOKUP(A389,dataset_2!B:E,4,0)</f>
        <v>0.16420000000000001</v>
      </c>
      <c r="N389" s="25">
        <f>VLOOKUP(A389,dataset_2!B:F,5,0)</f>
        <v>21</v>
      </c>
      <c r="O389" s="25">
        <f>VLOOKUP(A389,dataset_2!B:G,6,0)</f>
        <v>72</v>
      </c>
      <c r="P389" s="25">
        <f>VLOOKUP(A389,dataset_2!B:H,7,0)</f>
        <v>93</v>
      </c>
      <c r="Q389" s="27">
        <f>INDEX(dataset_2!G:G,MATCH(dataset_2!B389,dataset_1!A:A,0))</f>
        <v>72</v>
      </c>
    </row>
    <row r="390" spans="1:17" x14ac:dyDescent="0.25">
      <c r="A390" s="1">
        <v>389</v>
      </c>
      <c r="B390" s="2">
        <v>40560</v>
      </c>
      <c r="C390" s="1">
        <v>1</v>
      </c>
      <c r="D390" s="1">
        <v>0</v>
      </c>
      <c r="E390" s="1">
        <v>1</v>
      </c>
      <c r="F390" s="1">
        <v>16</v>
      </c>
      <c r="G390" s="1" t="b">
        <v>1</v>
      </c>
      <c r="H390" s="1">
        <v>1</v>
      </c>
      <c r="I390" s="1">
        <v>2</v>
      </c>
      <c r="J390" s="1">
        <v>0.2</v>
      </c>
      <c r="K390" s="25">
        <f>VLOOKUP(A390,dataset_2!B:C,2,0)</f>
        <v>0.21210000000000001</v>
      </c>
      <c r="L390" s="25">
        <f>VLOOKUP(A390,dataset_2!B:D,3,0)</f>
        <v>0.47</v>
      </c>
      <c r="M390" s="25">
        <f>VLOOKUP(A390,dataset_2!B:E,4,0)</f>
        <v>0.16420000000000001</v>
      </c>
      <c r="N390" s="25">
        <f>VLOOKUP(A390,dataset_2!B:F,5,0)</f>
        <v>6</v>
      </c>
      <c r="O390" s="25">
        <f>VLOOKUP(A390,dataset_2!B:G,6,0)</f>
        <v>76</v>
      </c>
      <c r="P390" s="25">
        <f>VLOOKUP(A390,dataset_2!B:H,7,0)</f>
        <v>82</v>
      </c>
      <c r="Q390" s="27">
        <f>INDEX(dataset_2!G:G,MATCH(dataset_2!B390,dataset_1!A:A,0))</f>
        <v>76</v>
      </c>
    </row>
    <row r="391" spans="1:17" x14ac:dyDescent="0.25">
      <c r="A391" s="1">
        <v>390</v>
      </c>
      <c r="B391" s="2">
        <v>40560</v>
      </c>
      <c r="C391" s="1">
        <v>1</v>
      </c>
      <c r="D391" s="1">
        <v>0</v>
      </c>
      <c r="E391" s="1">
        <v>1</v>
      </c>
      <c r="F391" s="1">
        <v>17</v>
      </c>
      <c r="G391" s="1" t="b">
        <v>1</v>
      </c>
      <c r="H391" s="1">
        <v>1</v>
      </c>
      <c r="I391" s="1">
        <v>1</v>
      </c>
      <c r="J391" s="1">
        <v>0.2</v>
      </c>
      <c r="K391" s="25">
        <f>VLOOKUP(A391,dataset_2!B:C,2,0)</f>
        <v>0.19700000000000001</v>
      </c>
      <c r="L391" s="25">
        <f>VLOOKUP(A391,dataset_2!B:D,3,0)</f>
        <v>0.51</v>
      </c>
      <c r="M391" s="25">
        <f>VLOOKUP(A391,dataset_2!B:E,4,0)</f>
        <v>0.19400000000000001</v>
      </c>
      <c r="N391" s="25">
        <f>VLOOKUP(A391,dataset_2!B:F,5,0)</f>
        <v>4</v>
      </c>
      <c r="O391" s="25">
        <f>VLOOKUP(A391,dataset_2!B:G,6,0)</f>
        <v>67</v>
      </c>
      <c r="P391" s="25">
        <f>VLOOKUP(A391,dataset_2!B:H,7,0)</f>
        <v>71</v>
      </c>
      <c r="Q391" s="27">
        <f>INDEX(dataset_2!G:G,MATCH(dataset_2!B391,dataset_1!A:A,0))</f>
        <v>67</v>
      </c>
    </row>
    <row r="392" spans="1:17" x14ac:dyDescent="0.25">
      <c r="A392" s="1">
        <v>391</v>
      </c>
      <c r="B392" s="2">
        <v>40560</v>
      </c>
      <c r="C392" s="1">
        <v>1</v>
      </c>
      <c r="D392" s="1">
        <v>0</v>
      </c>
      <c r="E392" s="1">
        <v>1</v>
      </c>
      <c r="F392" s="1">
        <v>18</v>
      </c>
      <c r="G392" s="1" t="b">
        <v>1</v>
      </c>
      <c r="H392" s="1">
        <v>1</v>
      </c>
      <c r="I392" s="1">
        <v>2</v>
      </c>
      <c r="J392" s="1">
        <v>0.18</v>
      </c>
      <c r="K392" s="25">
        <f>VLOOKUP(A392,dataset_2!B:C,2,0)</f>
        <v>0.16669999999999999</v>
      </c>
      <c r="L392" s="25">
        <f>VLOOKUP(A392,dataset_2!B:D,3,0)</f>
        <v>0.55000000000000004</v>
      </c>
      <c r="M392" s="25">
        <f>VLOOKUP(A392,dataset_2!B:E,4,0)</f>
        <v>0.25369999999999998</v>
      </c>
      <c r="N392" s="25">
        <f>VLOOKUP(A392,dataset_2!B:F,5,0)</f>
        <v>7</v>
      </c>
      <c r="O392" s="25">
        <f>VLOOKUP(A392,dataset_2!B:G,6,0)</f>
        <v>85</v>
      </c>
      <c r="P392" s="25">
        <f>VLOOKUP(A392,dataset_2!B:H,7,0)</f>
        <v>92</v>
      </c>
      <c r="Q392" s="27">
        <f>INDEX(dataset_2!G:G,MATCH(dataset_2!B392,dataset_1!A:A,0))</f>
        <v>85</v>
      </c>
    </row>
    <row r="393" spans="1:17" x14ac:dyDescent="0.25">
      <c r="A393" s="1">
        <v>392</v>
      </c>
      <c r="B393" s="2">
        <v>40560</v>
      </c>
      <c r="C393" s="1">
        <v>1</v>
      </c>
      <c r="D393" s="1">
        <v>0</v>
      </c>
      <c r="E393" s="1">
        <v>1</v>
      </c>
      <c r="F393" s="1">
        <v>19</v>
      </c>
      <c r="G393" s="1" t="b">
        <v>1</v>
      </c>
      <c r="H393" s="1">
        <v>1</v>
      </c>
      <c r="I393" s="1">
        <v>3</v>
      </c>
      <c r="J393" s="1">
        <v>0.18</v>
      </c>
      <c r="K393" s="25">
        <f>VLOOKUP(A393,dataset_2!B:C,2,0)</f>
        <v>0.18179999999999999</v>
      </c>
      <c r="L393" s="25">
        <f>VLOOKUP(A393,dataset_2!B:D,3,0)</f>
        <v>0.59</v>
      </c>
      <c r="M393" s="25">
        <f>VLOOKUP(A393,dataset_2!B:E,4,0)</f>
        <v>0.19400000000000001</v>
      </c>
      <c r="N393" s="25">
        <f>VLOOKUP(A393,dataset_2!B:F,5,0)</f>
        <v>2</v>
      </c>
      <c r="O393" s="25">
        <f>VLOOKUP(A393,dataset_2!B:G,6,0)</f>
        <v>58</v>
      </c>
      <c r="P393" s="25">
        <f>VLOOKUP(A393,dataset_2!B:H,7,0)</f>
        <v>60</v>
      </c>
      <c r="Q393" s="27">
        <f>INDEX(dataset_2!G:G,MATCH(dataset_2!B393,dataset_1!A:A,0))</f>
        <v>58</v>
      </c>
    </row>
    <row r="394" spans="1:17" x14ac:dyDescent="0.25">
      <c r="A394" s="1">
        <v>393</v>
      </c>
      <c r="B394" s="2">
        <v>40560</v>
      </c>
      <c r="C394" s="1">
        <v>1</v>
      </c>
      <c r="D394" s="1">
        <v>0</v>
      </c>
      <c r="E394" s="1">
        <v>1</v>
      </c>
      <c r="F394" s="1">
        <v>20</v>
      </c>
      <c r="G394" s="1" t="b">
        <v>1</v>
      </c>
      <c r="H394" s="1">
        <v>1</v>
      </c>
      <c r="I394" s="1">
        <v>3</v>
      </c>
      <c r="J394" s="1">
        <v>0.16</v>
      </c>
      <c r="K394" s="25">
        <f>VLOOKUP(A394,dataset_2!B:C,2,0)</f>
        <v>0.1515</v>
      </c>
      <c r="L394" s="25">
        <f>VLOOKUP(A394,dataset_2!B:D,3,0)</f>
        <v>0.8</v>
      </c>
      <c r="M394" s="25">
        <f>VLOOKUP(A394,dataset_2!B:E,4,0)</f>
        <v>0.19400000000000001</v>
      </c>
      <c r="N394" s="25">
        <f>VLOOKUP(A394,dataset_2!B:F,5,0)</f>
        <v>4</v>
      </c>
      <c r="O394" s="25">
        <f>VLOOKUP(A394,dataset_2!B:G,6,0)</f>
        <v>29</v>
      </c>
      <c r="P394" s="25">
        <f>VLOOKUP(A394,dataset_2!B:H,7,0)</f>
        <v>33</v>
      </c>
      <c r="Q394" s="27">
        <f>INDEX(dataset_2!G:G,MATCH(dataset_2!B394,dataset_1!A:A,0))</f>
        <v>29</v>
      </c>
    </row>
    <row r="395" spans="1:17" x14ac:dyDescent="0.25">
      <c r="A395" s="1">
        <v>394</v>
      </c>
      <c r="B395" s="2">
        <v>40560</v>
      </c>
      <c r="C395" s="1">
        <v>1</v>
      </c>
      <c r="D395" s="1">
        <v>0</v>
      </c>
      <c r="E395" s="1">
        <v>1</v>
      </c>
      <c r="F395" s="1">
        <v>21</v>
      </c>
      <c r="G395" s="1" t="b">
        <v>1</v>
      </c>
      <c r="H395" s="1">
        <v>1</v>
      </c>
      <c r="I395" s="1">
        <v>3</v>
      </c>
      <c r="J395" s="1">
        <v>0.16</v>
      </c>
      <c r="K395" s="25">
        <f>VLOOKUP(A395,dataset_2!B:C,2,0)</f>
        <v>0.1515</v>
      </c>
      <c r="L395" s="25">
        <f>VLOOKUP(A395,dataset_2!B:D,3,0)</f>
        <v>0.8</v>
      </c>
      <c r="M395" s="25">
        <f>VLOOKUP(A395,dataset_2!B:E,4,0)</f>
        <v>0.19400000000000001</v>
      </c>
      <c r="N395" s="25">
        <f>VLOOKUP(A395,dataset_2!B:F,5,0)</f>
        <v>3</v>
      </c>
      <c r="O395" s="25">
        <f>VLOOKUP(A395,dataset_2!B:G,6,0)</f>
        <v>24</v>
      </c>
      <c r="P395" s="25">
        <f>VLOOKUP(A395,dataset_2!B:H,7,0)</f>
        <v>27</v>
      </c>
      <c r="Q395" s="27">
        <f>INDEX(dataset_2!G:G,MATCH(dataset_2!B395,dataset_1!A:A,0))</f>
        <v>24</v>
      </c>
    </row>
    <row r="396" spans="1:17" x14ac:dyDescent="0.25">
      <c r="A396" s="1">
        <v>395</v>
      </c>
      <c r="B396" s="2">
        <v>40560</v>
      </c>
      <c r="C396" s="1">
        <v>1</v>
      </c>
      <c r="D396" s="1">
        <v>0</v>
      </c>
      <c r="E396" s="1">
        <v>1</v>
      </c>
      <c r="F396" s="1">
        <v>22</v>
      </c>
      <c r="G396" s="1" t="b">
        <v>1</v>
      </c>
      <c r="H396" s="1">
        <v>1</v>
      </c>
      <c r="I396" s="1">
        <v>3</v>
      </c>
      <c r="J396" s="1">
        <v>0.14000000000000001</v>
      </c>
      <c r="K396" s="25">
        <f>VLOOKUP(A396,dataset_2!B:C,2,0)</f>
        <v>0.1212</v>
      </c>
      <c r="L396" s="25">
        <f>VLOOKUP(A396,dataset_2!B:D,3,0)</f>
        <v>0.93</v>
      </c>
      <c r="M396" s="25">
        <f>VLOOKUP(A396,dataset_2!B:E,4,0)</f>
        <v>0.25369999999999998</v>
      </c>
      <c r="N396" s="25">
        <f>VLOOKUP(A396,dataset_2!B:F,5,0)</f>
        <v>0</v>
      </c>
      <c r="O396" s="25">
        <f>VLOOKUP(A396,dataset_2!B:G,6,0)</f>
        <v>13</v>
      </c>
      <c r="P396" s="25">
        <f>VLOOKUP(A396,dataset_2!B:H,7,0)</f>
        <v>13</v>
      </c>
      <c r="Q396" s="27">
        <f>INDEX(dataset_2!G:G,MATCH(dataset_2!B396,dataset_1!A:A,0))</f>
        <v>13</v>
      </c>
    </row>
    <row r="397" spans="1:17" x14ac:dyDescent="0.25">
      <c r="A397" s="1">
        <v>396</v>
      </c>
      <c r="B397" s="2">
        <v>40560</v>
      </c>
      <c r="C397" s="1">
        <v>1</v>
      </c>
      <c r="D397" s="1">
        <v>0</v>
      </c>
      <c r="E397" s="1">
        <v>1</v>
      </c>
      <c r="F397" s="1">
        <v>23</v>
      </c>
      <c r="G397" s="1" t="b">
        <v>1</v>
      </c>
      <c r="H397" s="1">
        <v>1</v>
      </c>
      <c r="I397" s="1">
        <v>3</v>
      </c>
      <c r="J397" s="1">
        <v>0.16</v>
      </c>
      <c r="K397" s="25">
        <f>VLOOKUP(A397,dataset_2!B:C,2,0)</f>
        <v>0.13639999999999999</v>
      </c>
      <c r="L397" s="25">
        <f>VLOOKUP(A397,dataset_2!B:D,3,0)</f>
        <v>0.86</v>
      </c>
      <c r="M397" s="25">
        <f>VLOOKUP(A397,dataset_2!B:E,4,0)</f>
        <v>0.28360000000000002</v>
      </c>
      <c r="N397" s="25">
        <f>VLOOKUP(A397,dataset_2!B:F,5,0)</f>
        <v>1</v>
      </c>
      <c r="O397" s="25">
        <f>VLOOKUP(A397,dataset_2!B:G,6,0)</f>
        <v>3</v>
      </c>
      <c r="P397" s="25">
        <f>VLOOKUP(A397,dataset_2!B:H,7,0)</f>
        <v>4</v>
      </c>
      <c r="Q397" s="27">
        <f>INDEX(dataset_2!G:G,MATCH(dataset_2!B397,dataset_1!A:A,0))</f>
        <v>3</v>
      </c>
    </row>
    <row r="398" spans="1:17" x14ac:dyDescent="0.25">
      <c r="A398" s="1">
        <v>397</v>
      </c>
      <c r="B398" s="2">
        <v>40561</v>
      </c>
      <c r="C398" s="1">
        <v>1</v>
      </c>
      <c r="D398" s="1">
        <v>0</v>
      </c>
      <c r="E398" s="1">
        <v>1</v>
      </c>
      <c r="F398" s="1">
        <v>12</v>
      </c>
      <c r="G398" s="1" t="b">
        <v>0</v>
      </c>
      <c r="H398" s="1">
        <v>2</v>
      </c>
      <c r="I398" s="1">
        <v>2</v>
      </c>
      <c r="J398" s="1">
        <v>0.2</v>
      </c>
      <c r="K398" s="25">
        <f>VLOOKUP(A398,dataset_2!B:C,2,0)</f>
        <v>0.18179999999999999</v>
      </c>
      <c r="L398" s="25">
        <f>VLOOKUP(A398,dataset_2!B:D,3,0)</f>
        <v>0.86</v>
      </c>
      <c r="M398" s="25">
        <f>VLOOKUP(A398,dataset_2!B:E,4,0)</f>
        <v>0.32840000000000003</v>
      </c>
      <c r="N398" s="25">
        <f>VLOOKUP(A398,dataset_2!B:F,5,0)</f>
        <v>0</v>
      </c>
      <c r="O398" s="25">
        <f>VLOOKUP(A398,dataset_2!B:G,6,0)</f>
        <v>3</v>
      </c>
      <c r="P398" s="25">
        <f>VLOOKUP(A398,dataset_2!B:H,7,0)</f>
        <v>3</v>
      </c>
      <c r="Q398" s="27">
        <f>INDEX(dataset_2!G:G,MATCH(dataset_2!B398,dataset_1!A:A,0))</f>
        <v>3</v>
      </c>
    </row>
    <row r="399" spans="1:17" x14ac:dyDescent="0.25">
      <c r="A399" s="1">
        <v>398</v>
      </c>
      <c r="B399" s="2">
        <v>40561</v>
      </c>
      <c r="C399" s="1">
        <v>1</v>
      </c>
      <c r="D399" s="1">
        <v>0</v>
      </c>
      <c r="E399" s="1">
        <v>1</v>
      </c>
      <c r="F399" s="1">
        <v>13</v>
      </c>
      <c r="G399" s="1" t="b">
        <v>0</v>
      </c>
      <c r="H399" s="1">
        <v>2</v>
      </c>
      <c r="I399" s="1">
        <v>2</v>
      </c>
      <c r="J399" s="1">
        <v>0.2</v>
      </c>
      <c r="K399" s="25">
        <f>VLOOKUP(A399,dataset_2!B:C,2,0)</f>
        <v>0.19700000000000001</v>
      </c>
      <c r="L399" s="25">
        <f>VLOOKUP(A399,dataset_2!B:D,3,0)</f>
        <v>0.86</v>
      </c>
      <c r="M399" s="25">
        <f>VLOOKUP(A399,dataset_2!B:E,4,0)</f>
        <v>0.22389999999999999</v>
      </c>
      <c r="N399" s="25">
        <f>VLOOKUP(A399,dataset_2!B:F,5,0)</f>
        <v>0</v>
      </c>
      <c r="O399" s="25">
        <f>VLOOKUP(A399,dataset_2!B:G,6,0)</f>
        <v>22</v>
      </c>
      <c r="P399" s="25">
        <f>VLOOKUP(A399,dataset_2!B:H,7,0)</f>
        <v>22</v>
      </c>
      <c r="Q399" s="27">
        <f>INDEX(dataset_2!G:G,MATCH(dataset_2!B399,dataset_1!A:A,0))</f>
        <v>22</v>
      </c>
    </row>
    <row r="400" spans="1:17" x14ac:dyDescent="0.25">
      <c r="A400" s="1">
        <v>399</v>
      </c>
      <c r="B400" s="2">
        <v>40561</v>
      </c>
      <c r="C400" s="1">
        <v>1</v>
      </c>
      <c r="D400" s="1">
        <v>0</v>
      </c>
      <c r="E400" s="1">
        <v>1</v>
      </c>
      <c r="F400" s="1">
        <v>14</v>
      </c>
      <c r="G400" s="1" t="b">
        <v>0</v>
      </c>
      <c r="H400" s="1">
        <v>2</v>
      </c>
      <c r="I400" s="1">
        <v>2</v>
      </c>
      <c r="J400" s="1">
        <v>0.22</v>
      </c>
      <c r="K400" s="25">
        <f>VLOOKUP(A400,dataset_2!B:C,2,0)</f>
        <v>0.2273</v>
      </c>
      <c r="L400" s="25">
        <f>VLOOKUP(A400,dataset_2!B:D,3,0)</f>
        <v>0.8</v>
      </c>
      <c r="M400" s="25">
        <f>VLOOKUP(A400,dataset_2!B:E,4,0)</f>
        <v>0.16420000000000001</v>
      </c>
      <c r="N400" s="25">
        <f>VLOOKUP(A400,dataset_2!B:F,5,0)</f>
        <v>2</v>
      </c>
      <c r="O400" s="25">
        <f>VLOOKUP(A400,dataset_2!B:G,6,0)</f>
        <v>26</v>
      </c>
      <c r="P400" s="25">
        <f>VLOOKUP(A400,dataset_2!B:H,7,0)</f>
        <v>28</v>
      </c>
      <c r="Q400" s="27">
        <f>INDEX(dataset_2!G:G,MATCH(dataset_2!B400,dataset_1!A:A,0))</f>
        <v>26</v>
      </c>
    </row>
    <row r="401" spans="1:17" x14ac:dyDescent="0.25">
      <c r="A401" s="1">
        <v>400</v>
      </c>
      <c r="B401" s="2">
        <v>40561</v>
      </c>
      <c r="C401" s="1">
        <v>1</v>
      </c>
      <c r="D401" s="1">
        <v>0</v>
      </c>
      <c r="E401" s="1">
        <v>1</v>
      </c>
      <c r="F401" s="1">
        <v>15</v>
      </c>
      <c r="G401" s="1" t="b">
        <v>0</v>
      </c>
      <c r="H401" s="1">
        <v>2</v>
      </c>
      <c r="I401" s="1">
        <v>2</v>
      </c>
      <c r="J401" s="1">
        <v>0.22</v>
      </c>
      <c r="K401" s="25">
        <f>VLOOKUP(A401,dataset_2!B:C,2,0)</f>
        <v>0.2273</v>
      </c>
      <c r="L401" s="25">
        <f>VLOOKUP(A401,dataset_2!B:D,3,0)</f>
        <v>0.87</v>
      </c>
      <c r="M401" s="25">
        <f>VLOOKUP(A401,dataset_2!B:E,4,0)</f>
        <v>0.16420000000000001</v>
      </c>
      <c r="N401" s="25">
        <f>VLOOKUP(A401,dataset_2!B:F,5,0)</f>
        <v>3</v>
      </c>
      <c r="O401" s="25">
        <f>VLOOKUP(A401,dataset_2!B:G,6,0)</f>
        <v>32</v>
      </c>
      <c r="P401" s="25">
        <f>VLOOKUP(A401,dataset_2!B:H,7,0)</f>
        <v>35</v>
      </c>
      <c r="Q401" s="27">
        <f>INDEX(dataset_2!G:G,MATCH(dataset_2!B401,dataset_1!A:A,0))</f>
        <v>32</v>
      </c>
    </row>
    <row r="402" spans="1:17" x14ac:dyDescent="0.25">
      <c r="A402" s="1">
        <v>401</v>
      </c>
      <c r="B402" s="2">
        <v>40561</v>
      </c>
      <c r="C402" s="1">
        <v>1</v>
      </c>
      <c r="D402" s="1">
        <v>0</v>
      </c>
      <c r="E402" s="1">
        <v>1</v>
      </c>
      <c r="F402" s="1">
        <v>16</v>
      </c>
      <c r="G402" s="1" t="b">
        <v>0</v>
      </c>
      <c r="H402" s="1">
        <v>2</v>
      </c>
      <c r="I402" s="1">
        <v>2</v>
      </c>
      <c r="J402" s="1">
        <v>0.22</v>
      </c>
      <c r="K402" s="25">
        <f>VLOOKUP(A402,dataset_2!B:C,2,0)</f>
        <v>0.2273</v>
      </c>
      <c r="L402" s="25">
        <f>VLOOKUP(A402,dataset_2!B:D,3,0)</f>
        <v>0.87</v>
      </c>
      <c r="M402" s="25">
        <f>VLOOKUP(A402,dataset_2!B:E,4,0)</f>
        <v>0.19400000000000001</v>
      </c>
      <c r="N402" s="25">
        <f>VLOOKUP(A402,dataset_2!B:F,5,0)</f>
        <v>0</v>
      </c>
      <c r="O402" s="25">
        <f>VLOOKUP(A402,dataset_2!B:G,6,0)</f>
        <v>61</v>
      </c>
      <c r="P402" s="25">
        <f>VLOOKUP(A402,dataset_2!B:H,7,0)</f>
        <v>61</v>
      </c>
      <c r="Q402" s="27">
        <f>INDEX(dataset_2!G:G,MATCH(dataset_2!B402,dataset_1!A:A,0))</f>
        <v>61</v>
      </c>
    </row>
    <row r="403" spans="1:17" x14ac:dyDescent="0.25">
      <c r="A403" s="1">
        <v>402</v>
      </c>
      <c r="B403" s="2">
        <v>40561</v>
      </c>
      <c r="C403" s="1">
        <v>1</v>
      </c>
      <c r="D403" s="1">
        <v>0</v>
      </c>
      <c r="E403" s="1">
        <v>1</v>
      </c>
      <c r="F403" s="1">
        <v>17</v>
      </c>
      <c r="G403" s="1" t="b">
        <v>0</v>
      </c>
      <c r="H403" s="1">
        <v>2</v>
      </c>
      <c r="I403" s="1">
        <v>2</v>
      </c>
      <c r="J403" s="1">
        <v>0.22</v>
      </c>
      <c r="K403" s="25">
        <f>VLOOKUP(A403,dataset_2!B:C,2,0)</f>
        <v>0.2273</v>
      </c>
      <c r="L403" s="25">
        <f>VLOOKUP(A403,dataset_2!B:D,3,0)</f>
        <v>0.82</v>
      </c>
      <c r="M403" s="25">
        <f>VLOOKUP(A403,dataset_2!B:E,4,0)</f>
        <v>0.19400000000000001</v>
      </c>
      <c r="N403" s="25">
        <f>VLOOKUP(A403,dataset_2!B:F,5,0)</f>
        <v>1</v>
      </c>
      <c r="O403" s="25">
        <f>VLOOKUP(A403,dataset_2!B:G,6,0)</f>
        <v>124</v>
      </c>
      <c r="P403" s="25">
        <f>VLOOKUP(A403,dataset_2!B:H,7,0)</f>
        <v>125</v>
      </c>
      <c r="Q403" s="27">
        <f>INDEX(dataset_2!G:G,MATCH(dataset_2!B403,dataset_1!A:A,0))</f>
        <v>124</v>
      </c>
    </row>
    <row r="404" spans="1:17" x14ac:dyDescent="0.25">
      <c r="A404" s="1">
        <v>403</v>
      </c>
      <c r="B404" s="2">
        <v>40561</v>
      </c>
      <c r="C404" s="1">
        <v>1</v>
      </c>
      <c r="D404" s="1">
        <v>0</v>
      </c>
      <c r="E404" s="1">
        <v>1</v>
      </c>
      <c r="F404" s="1">
        <v>18</v>
      </c>
      <c r="G404" s="1" t="b">
        <v>0</v>
      </c>
      <c r="H404" s="1">
        <v>2</v>
      </c>
      <c r="I404" s="1">
        <v>2</v>
      </c>
      <c r="J404" s="1">
        <v>0.22</v>
      </c>
      <c r="K404" s="25">
        <f>VLOOKUP(A404,dataset_2!B:C,2,0)</f>
        <v>0.2273</v>
      </c>
      <c r="L404" s="25">
        <f>VLOOKUP(A404,dataset_2!B:D,3,0)</f>
        <v>0.8</v>
      </c>
      <c r="M404" s="25">
        <f>VLOOKUP(A404,dataset_2!B:E,4,0)</f>
        <v>0.16420000000000001</v>
      </c>
      <c r="N404" s="25">
        <f>VLOOKUP(A404,dataset_2!B:F,5,0)</f>
        <v>1</v>
      </c>
      <c r="O404" s="25">
        <f>VLOOKUP(A404,dataset_2!B:G,6,0)</f>
        <v>132</v>
      </c>
      <c r="P404" s="25">
        <f>VLOOKUP(A404,dataset_2!B:H,7,0)</f>
        <v>133</v>
      </c>
      <c r="Q404" s="27">
        <f>INDEX(dataset_2!G:G,MATCH(dataset_2!B404,dataset_1!A:A,0))</f>
        <v>132</v>
      </c>
    </row>
    <row r="405" spans="1:17" x14ac:dyDescent="0.25">
      <c r="A405" s="1">
        <v>404</v>
      </c>
      <c r="B405" s="2">
        <v>40561</v>
      </c>
      <c r="C405" s="1">
        <v>1</v>
      </c>
      <c r="D405" s="1">
        <v>0</v>
      </c>
      <c r="E405" s="1">
        <v>1</v>
      </c>
      <c r="F405" s="1">
        <v>19</v>
      </c>
      <c r="G405" s="1" t="b">
        <v>0</v>
      </c>
      <c r="H405" s="1">
        <v>2</v>
      </c>
      <c r="I405" s="1">
        <v>2</v>
      </c>
      <c r="J405" s="1">
        <v>0.22</v>
      </c>
      <c r="K405" s="25">
        <f>VLOOKUP(A405,dataset_2!B:C,2,0)</f>
        <v>0.2273</v>
      </c>
      <c r="L405" s="25">
        <f>VLOOKUP(A405,dataset_2!B:D,3,0)</f>
        <v>0.8</v>
      </c>
      <c r="M405" s="25">
        <f>VLOOKUP(A405,dataset_2!B:E,4,0)</f>
        <v>0.1343</v>
      </c>
      <c r="N405" s="25">
        <f>VLOOKUP(A405,dataset_2!B:F,5,0)</f>
        <v>1</v>
      </c>
      <c r="O405" s="25">
        <f>VLOOKUP(A405,dataset_2!B:G,6,0)</f>
        <v>98</v>
      </c>
      <c r="P405" s="25">
        <f>VLOOKUP(A405,dataset_2!B:H,7,0)</f>
        <v>99</v>
      </c>
      <c r="Q405" s="27">
        <f>INDEX(dataset_2!G:G,MATCH(dataset_2!B405,dataset_1!A:A,0))</f>
        <v>98</v>
      </c>
    </row>
    <row r="406" spans="1:17" x14ac:dyDescent="0.25">
      <c r="A406" s="1">
        <v>405</v>
      </c>
      <c r="B406" s="2">
        <v>40561</v>
      </c>
      <c r="C406" s="1">
        <v>1</v>
      </c>
      <c r="D406" s="1">
        <v>0</v>
      </c>
      <c r="E406" s="1">
        <v>1</v>
      </c>
      <c r="F406" s="1">
        <v>20</v>
      </c>
      <c r="G406" s="1" t="b">
        <v>0</v>
      </c>
      <c r="H406" s="1">
        <v>2</v>
      </c>
      <c r="I406" s="1">
        <v>2</v>
      </c>
      <c r="J406" s="1">
        <v>0.22</v>
      </c>
      <c r="K406" s="25">
        <f>VLOOKUP(A406,dataset_2!B:C,2,0)</f>
        <v>0.2727</v>
      </c>
      <c r="L406" s="25">
        <f>VLOOKUP(A406,dataset_2!B:D,3,0)</f>
        <v>0.87</v>
      </c>
      <c r="M406" s="25">
        <f>VLOOKUP(A406,dataset_2!B:E,4,0)</f>
        <v>0</v>
      </c>
      <c r="N406" s="25">
        <f>VLOOKUP(A406,dataset_2!B:F,5,0)</f>
        <v>0</v>
      </c>
      <c r="O406" s="25">
        <f>VLOOKUP(A406,dataset_2!B:G,6,0)</f>
        <v>83</v>
      </c>
      <c r="P406" s="25">
        <f>VLOOKUP(A406,dataset_2!B:H,7,0)</f>
        <v>83</v>
      </c>
      <c r="Q406" s="27">
        <f>INDEX(dataset_2!G:G,MATCH(dataset_2!B406,dataset_1!A:A,0))</f>
        <v>83</v>
      </c>
    </row>
    <row r="407" spans="1:17" x14ac:dyDescent="0.25">
      <c r="A407" s="1">
        <v>406</v>
      </c>
      <c r="B407" s="2">
        <v>40561</v>
      </c>
      <c r="C407" s="1">
        <v>1</v>
      </c>
      <c r="D407" s="1">
        <v>0</v>
      </c>
      <c r="E407" s="1">
        <v>1</v>
      </c>
      <c r="F407" s="1">
        <v>21</v>
      </c>
      <c r="G407" s="1" t="b">
        <v>0</v>
      </c>
      <c r="H407" s="1">
        <v>2</v>
      </c>
      <c r="I407" s="1">
        <v>2</v>
      </c>
      <c r="J407" s="1">
        <v>0.22</v>
      </c>
      <c r="K407" s="25">
        <f>VLOOKUP(A407,dataset_2!B:C,2,0)</f>
        <v>0.2424</v>
      </c>
      <c r="L407" s="25">
        <f>VLOOKUP(A407,dataset_2!B:D,3,0)</f>
        <v>0.93</v>
      </c>
      <c r="M407" s="25">
        <f>VLOOKUP(A407,dataset_2!B:E,4,0)</f>
        <v>0.1045</v>
      </c>
      <c r="N407" s="25">
        <f>VLOOKUP(A407,dataset_2!B:F,5,0)</f>
        <v>0</v>
      </c>
      <c r="O407" s="25">
        <f>VLOOKUP(A407,dataset_2!B:G,6,0)</f>
        <v>41</v>
      </c>
      <c r="P407" s="25">
        <f>VLOOKUP(A407,dataset_2!B:H,7,0)</f>
        <v>41</v>
      </c>
      <c r="Q407" s="27">
        <f>INDEX(dataset_2!G:G,MATCH(dataset_2!B407,dataset_1!A:A,0))</f>
        <v>41</v>
      </c>
    </row>
    <row r="408" spans="1:17" x14ac:dyDescent="0.25">
      <c r="A408" s="1">
        <v>407</v>
      </c>
      <c r="B408" s="2">
        <v>40561</v>
      </c>
      <c r="C408" s="1">
        <v>1</v>
      </c>
      <c r="D408" s="1">
        <v>0</v>
      </c>
      <c r="E408" s="1">
        <v>1</v>
      </c>
      <c r="F408" s="1">
        <v>22</v>
      </c>
      <c r="G408" s="1" t="b">
        <v>0</v>
      </c>
      <c r="H408" s="1">
        <v>2</v>
      </c>
      <c r="I408" s="1">
        <v>2</v>
      </c>
      <c r="J408" s="1">
        <v>0.22</v>
      </c>
      <c r="K408" s="25">
        <f>VLOOKUP(A408,dataset_2!B:C,2,0)</f>
        <v>0.2576</v>
      </c>
      <c r="L408" s="25">
        <f>VLOOKUP(A408,dataset_2!B:D,3,0)</f>
        <v>0.93</v>
      </c>
      <c r="M408" s="25">
        <f>VLOOKUP(A408,dataset_2!B:E,4,0)</f>
        <v>8.9599999999999999E-2</v>
      </c>
      <c r="N408" s="25">
        <f>VLOOKUP(A408,dataset_2!B:F,5,0)</f>
        <v>0</v>
      </c>
      <c r="O408" s="25">
        <f>VLOOKUP(A408,dataset_2!B:G,6,0)</f>
        <v>33</v>
      </c>
      <c r="P408" s="25">
        <f>VLOOKUP(A408,dataset_2!B:H,7,0)</f>
        <v>33</v>
      </c>
      <c r="Q408" s="27">
        <f>INDEX(dataset_2!G:G,MATCH(dataset_2!B408,dataset_1!A:A,0))</f>
        <v>33</v>
      </c>
    </row>
    <row r="409" spans="1:17" x14ac:dyDescent="0.25">
      <c r="A409" s="1">
        <v>408</v>
      </c>
      <c r="B409" s="2">
        <v>40561</v>
      </c>
      <c r="C409" s="1">
        <v>1</v>
      </c>
      <c r="D409" s="1">
        <v>0</v>
      </c>
      <c r="E409" s="1">
        <v>1</v>
      </c>
      <c r="F409" s="1">
        <v>23</v>
      </c>
      <c r="G409" s="1" t="b">
        <v>0</v>
      </c>
      <c r="H409" s="1">
        <v>2</v>
      </c>
      <c r="I409" s="1">
        <v>2</v>
      </c>
      <c r="J409" s="1">
        <v>0.22</v>
      </c>
      <c r="K409" s="25">
        <f>VLOOKUP(A409,dataset_2!B:C,2,0)</f>
        <v>0.2727</v>
      </c>
      <c r="L409" s="25">
        <f>VLOOKUP(A409,dataset_2!B:D,3,0)</f>
        <v>0.93</v>
      </c>
      <c r="M409" s="25">
        <f>VLOOKUP(A409,dataset_2!B:E,4,0)</f>
        <v>0</v>
      </c>
      <c r="N409" s="25">
        <f>VLOOKUP(A409,dataset_2!B:F,5,0)</f>
        <v>1</v>
      </c>
      <c r="O409" s="25">
        <f>VLOOKUP(A409,dataset_2!B:G,6,0)</f>
        <v>19</v>
      </c>
      <c r="P409" s="25">
        <f>VLOOKUP(A409,dataset_2!B:H,7,0)</f>
        <v>20</v>
      </c>
      <c r="Q409" s="27">
        <f>INDEX(dataset_2!G:G,MATCH(dataset_2!B409,dataset_1!A:A,0))</f>
        <v>19</v>
      </c>
    </row>
    <row r="410" spans="1:17" x14ac:dyDescent="0.25">
      <c r="A410" s="1">
        <v>409</v>
      </c>
      <c r="B410" s="2">
        <v>40562</v>
      </c>
      <c r="C410" s="1">
        <v>1</v>
      </c>
      <c r="D410" s="1">
        <v>0</v>
      </c>
      <c r="E410" s="1">
        <v>1</v>
      </c>
      <c r="F410" s="1">
        <v>0</v>
      </c>
      <c r="G410" s="1" t="b">
        <v>0</v>
      </c>
      <c r="H410" s="1">
        <v>3</v>
      </c>
      <c r="I410" s="1">
        <v>2</v>
      </c>
      <c r="J410" s="1">
        <v>0.22</v>
      </c>
      <c r="K410" s="25">
        <f>VLOOKUP(A410,dataset_2!B:C,2,0)</f>
        <v>0.2727</v>
      </c>
      <c r="L410" s="25">
        <f>VLOOKUP(A410,dataset_2!B:D,3,0)</f>
        <v>0.93</v>
      </c>
      <c r="M410" s="25">
        <f>VLOOKUP(A410,dataset_2!B:E,4,0)</f>
        <v>0</v>
      </c>
      <c r="N410" s="25">
        <f>VLOOKUP(A410,dataset_2!B:F,5,0)</f>
        <v>0</v>
      </c>
      <c r="O410" s="25">
        <f>VLOOKUP(A410,dataset_2!B:G,6,0)</f>
        <v>3</v>
      </c>
      <c r="P410" s="25">
        <f>VLOOKUP(A410,dataset_2!B:H,7,0)</f>
        <v>3</v>
      </c>
      <c r="Q410" s="27">
        <f>INDEX(dataset_2!G:G,MATCH(dataset_2!B410,dataset_1!A:A,0))</f>
        <v>3</v>
      </c>
    </row>
    <row r="411" spans="1:17" x14ac:dyDescent="0.25">
      <c r="A411" s="1">
        <v>410</v>
      </c>
      <c r="B411" s="2">
        <v>40562</v>
      </c>
      <c r="C411" s="1">
        <v>1</v>
      </c>
      <c r="D411" s="1">
        <v>0</v>
      </c>
      <c r="E411" s="1">
        <v>1</v>
      </c>
      <c r="F411" s="1">
        <v>1</v>
      </c>
      <c r="G411" s="1" t="b">
        <v>0</v>
      </c>
      <c r="H411" s="1">
        <v>3</v>
      </c>
      <c r="I411" s="1">
        <v>3</v>
      </c>
      <c r="J411" s="1">
        <v>0.22</v>
      </c>
      <c r="K411" s="25">
        <f>VLOOKUP(A411,dataset_2!B:C,2,0)</f>
        <v>0.2273</v>
      </c>
      <c r="L411" s="25">
        <f>VLOOKUP(A411,dataset_2!B:D,3,0)</f>
        <v>0.93</v>
      </c>
      <c r="M411" s="25">
        <f>VLOOKUP(A411,dataset_2!B:E,4,0)</f>
        <v>0.1343</v>
      </c>
      <c r="N411" s="25">
        <f>VLOOKUP(A411,dataset_2!B:F,5,0)</f>
        <v>1</v>
      </c>
      <c r="O411" s="25">
        <f>VLOOKUP(A411,dataset_2!B:G,6,0)</f>
        <v>6</v>
      </c>
      <c r="P411" s="25">
        <f>VLOOKUP(A411,dataset_2!B:H,7,0)</f>
        <v>7</v>
      </c>
      <c r="Q411" s="27">
        <f>INDEX(dataset_2!G:G,MATCH(dataset_2!B411,dataset_1!A:A,0))</f>
        <v>6</v>
      </c>
    </row>
    <row r="412" spans="1:17" x14ac:dyDescent="0.25">
      <c r="A412" s="1">
        <v>411</v>
      </c>
      <c r="B412" s="2">
        <v>40562</v>
      </c>
      <c r="C412" s="1">
        <v>1</v>
      </c>
      <c r="D412" s="1">
        <v>0</v>
      </c>
      <c r="E412" s="1">
        <v>1</v>
      </c>
      <c r="F412" s="1">
        <v>2</v>
      </c>
      <c r="G412" s="1" t="b">
        <v>0</v>
      </c>
      <c r="H412" s="1">
        <v>3</v>
      </c>
      <c r="I412" s="1">
        <v>3</v>
      </c>
      <c r="J412" s="1">
        <v>0.22</v>
      </c>
      <c r="K412" s="25">
        <f>VLOOKUP(A412,dataset_2!B:C,2,0)</f>
        <v>0.2273</v>
      </c>
      <c r="L412" s="25">
        <f>VLOOKUP(A412,dataset_2!B:D,3,0)</f>
        <v>0.93</v>
      </c>
      <c r="M412" s="25">
        <f>VLOOKUP(A412,dataset_2!B:E,4,0)</f>
        <v>0.1343</v>
      </c>
      <c r="N412" s="25">
        <f>VLOOKUP(A412,dataset_2!B:F,5,0)</f>
        <v>0</v>
      </c>
      <c r="O412" s="25">
        <f>VLOOKUP(A412,dataset_2!B:G,6,0)</f>
        <v>3</v>
      </c>
      <c r="P412" s="25">
        <f>VLOOKUP(A412,dataset_2!B:H,7,0)</f>
        <v>3</v>
      </c>
      <c r="Q412" s="27">
        <f>INDEX(dataset_2!G:G,MATCH(dataset_2!B412,dataset_1!A:A,0))</f>
        <v>3</v>
      </c>
    </row>
    <row r="413" spans="1:17" x14ac:dyDescent="0.25">
      <c r="A413" s="1">
        <v>412</v>
      </c>
      <c r="B413" s="2">
        <v>40562</v>
      </c>
      <c r="C413" s="1">
        <v>1</v>
      </c>
      <c r="D413" s="1">
        <v>0</v>
      </c>
      <c r="E413" s="1">
        <v>1</v>
      </c>
      <c r="F413" s="1">
        <v>4</v>
      </c>
      <c r="G413" s="1" t="b">
        <v>0</v>
      </c>
      <c r="H413" s="1">
        <v>3</v>
      </c>
      <c r="I413" s="1">
        <v>3</v>
      </c>
      <c r="J413" s="1">
        <v>0.22</v>
      </c>
      <c r="K413" s="25">
        <f>VLOOKUP(A413,dataset_2!B:C,2,0)</f>
        <v>0.2273</v>
      </c>
      <c r="L413" s="25">
        <f>VLOOKUP(A413,dataset_2!B:D,3,0)</f>
        <v>0.93</v>
      </c>
      <c r="M413" s="25">
        <f>VLOOKUP(A413,dataset_2!B:E,4,0)</f>
        <v>0.1343</v>
      </c>
      <c r="N413" s="25">
        <f>VLOOKUP(A413,dataset_2!B:F,5,0)</f>
        <v>1</v>
      </c>
      <c r="O413" s="25">
        <f>VLOOKUP(A413,dataset_2!B:G,6,0)</f>
        <v>1</v>
      </c>
      <c r="P413" s="25">
        <f>VLOOKUP(A413,dataset_2!B:H,7,0)</f>
        <v>2</v>
      </c>
      <c r="Q413" s="27">
        <f>INDEX(dataset_2!G:G,MATCH(dataset_2!B413,dataset_1!A:A,0))</f>
        <v>1</v>
      </c>
    </row>
    <row r="414" spans="1:17" x14ac:dyDescent="0.25">
      <c r="A414" s="1">
        <v>413</v>
      </c>
      <c r="B414" s="2">
        <v>40562</v>
      </c>
      <c r="C414" s="1">
        <v>1</v>
      </c>
      <c r="D414" s="1">
        <v>0</v>
      </c>
      <c r="E414" s="1">
        <v>1</v>
      </c>
      <c r="F414" s="1">
        <v>5</v>
      </c>
      <c r="G414" s="1" t="b">
        <v>0</v>
      </c>
      <c r="H414" s="1">
        <v>3</v>
      </c>
      <c r="I414" s="1">
        <v>2</v>
      </c>
      <c r="J414" s="1">
        <v>0.22</v>
      </c>
      <c r="K414" s="25">
        <f>VLOOKUP(A414,dataset_2!B:C,2,0)</f>
        <v>0.2576</v>
      </c>
      <c r="L414" s="25">
        <f>VLOOKUP(A414,dataset_2!B:D,3,0)</f>
        <v>0.93</v>
      </c>
      <c r="M414" s="25">
        <f>VLOOKUP(A414,dataset_2!B:E,4,0)</f>
        <v>8.9599999999999999E-2</v>
      </c>
      <c r="N414" s="25">
        <f>VLOOKUP(A414,dataset_2!B:F,5,0)</f>
        <v>0</v>
      </c>
      <c r="O414" s="25">
        <f>VLOOKUP(A414,dataset_2!B:G,6,0)</f>
        <v>7</v>
      </c>
      <c r="P414" s="25">
        <f>VLOOKUP(A414,dataset_2!B:H,7,0)</f>
        <v>7</v>
      </c>
      <c r="Q414" s="27">
        <f>INDEX(dataset_2!G:G,MATCH(dataset_2!B414,dataset_1!A:A,0))</f>
        <v>7</v>
      </c>
    </row>
    <row r="415" spans="1:17" x14ac:dyDescent="0.25">
      <c r="A415" s="1">
        <v>414</v>
      </c>
      <c r="B415" s="2">
        <v>40562</v>
      </c>
      <c r="C415" s="1">
        <v>1</v>
      </c>
      <c r="D415" s="1">
        <v>0</v>
      </c>
      <c r="E415" s="1">
        <v>1</v>
      </c>
      <c r="F415" s="1">
        <v>6</v>
      </c>
      <c r="G415" s="1" t="b">
        <v>0</v>
      </c>
      <c r="H415" s="1">
        <v>3</v>
      </c>
      <c r="I415" s="1">
        <v>2</v>
      </c>
      <c r="J415" s="1">
        <v>0.22</v>
      </c>
      <c r="K415" s="25">
        <f>VLOOKUP(A415,dataset_2!B:C,2,0)</f>
        <v>0.2576</v>
      </c>
      <c r="L415" s="25">
        <f>VLOOKUP(A415,dataset_2!B:D,3,0)</f>
        <v>0.93</v>
      </c>
      <c r="M415" s="25">
        <f>VLOOKUP(A415,dataset_2!B:E,4,0)</f>
        <v>8.9599999999999999E-2</v>
      </c>
      <c r="N415" s="25">
        <f>VLOOKUP(A415,dataset_2!B:F,5,0)</f>
        <v>0</v>
      </c>
      <c r="O415" s="25">
        <f>VLOOKUP(A415,dataset_2!B:G,6,0)</f>
        <v>32</v>
      </c>
      <c r="P415" s="25">
        <f>VLOOKUP(A415,dataset_2!B:H,7,0)</f>
        <v>32</v>
      </c>
      <c r="Q415" s="27">
        <f>INDEX(dataset_2!G:G,MATCH(dataset_2!B415,dataset_1!A:A,0))</f>
        <v>32</v>
      </c>
    </row>
    <row r="416" spans="1:17" x14ac:dyDescent="0.25">
      <c r="A416" s="1">
        <v>415</v>
      </c>
      <c r="B416" s="2">
        <v>40562</v>
      </c>
      <c r="C416" s="1">
        <v>1</v>
      </c>
      <c r="D416" s="1">
        <v>0</v>
      </c>
      <c r="E416" s="1">
        <v>1</v>
      </c>
      <c r="F416" s="1">
        <v>7</v>
      </c>
      <c r="G416" s="1" t="b">
        <v>0</v>
      </c>
      <c r="H416" s="1">
        <v>3</v>
      </c>
      <c r="I416" s="1">
        <v>2</v>
      </c>
      <c r="J416" s="1">
        <v>0.24</v>
      </c>
      <c r="K416" s="25">
        <f>VLOOKUP(A416,dataset_2!B:C,2,0)</f>
        <v>0.2576</v>
      </c>
      <c r="L416" s="25">
        <f>VLOOKUP(A416,dataset_2!B:D,3,0)</f>
        <v>0.92</v>
      </c>
      <c r="M416" s="25">
        <f>VLOOKUP(A416,dataset_2!B:E,4,0)</f>
        <v>0.1045</v>
      </c>
      <c r="N416" s="25">
        <f>VLOOKUP(A416,dataset_2!B:F,5,0)</f>
        <v>1</v>
      </c>
      <c r="O416" s="25">
        <f>VLOOKUP(A416,dataset_2!B:G,6,0)</f>
        <v>89</v>
      </c>
      <c r="P416" s="25">
        <f>VLOOKUP(A416,dataset_2!B:H,7,0)</f>
        <v>90</v>
      </c>
      <c r="Q416" s="27">
        <f>INDEX(dataset_2!G:G,MATCH(dataset_2!B416,dataset_1!A:A,0))</f>
        <v>89</v>
      </c>
    </row>
    <row r="417" spans="1:17" x14ac:dyDescent="0.25">
      <c r="A417" s="1">
        <v>416</v>
      </c>
      <c r="B417" s="2">
        <v>40562</v>
      </c>
      <c r="C417" s="1">
        <v>1</v>
      </c>
      <c r="D417" s="1">
        <v>0</v>
      </c>
      <c r="E417" s="1">
        <v>1</v>
      </c>
      <c r="F417" s="1">
        <v>8</v>
      </c>
      <c r="G417" s="1" t="b">
        <v>0</v>
      </c>
      <c r="H417" s="1">
        <v>3</v>
      </c>
      <c r="I417" s="1">
        <v>2</v>
      </c>
      <c r="J417" s="1">
        <v>0.24</v>
      </c>
      <c r="K417" s="25">
        <f>VLOOKUP(A417,dataset_2!B:C,2,0)</f>
        <v>0.2576</v>
      </c>
      <c r="L417" s="25">
        <f>VLOOKUP(A417,dataset_2!B:D,3,0)</f>
        <v>0.93</v>
      </c>
      <c r="M417" s="25">
        <f>VLOOKUP(A417,dataset_2!B:E,4,0)</f>
        <v>0.1045</v>
      </c>
      <c r="N417" s="25">
        <f>VLOOKUP(A417,dataset_2!B:F,5,0)</f>
        <v>1</v>
      </c>
      <c r="O417" s="25">
        <f>VLOOKUP(A417,dataset_2!B:G,6,0)</f>
        <v>196</v>
      </c>
      <c r="P417" s="25">
        <f>VLOOKUP(A417,dataset_2!B:H,7,0)</f>
        <v>197</v>
      </c>
      <c r="Q417" s="27">
        <f>INDEX(dataset_2!G:G,MATCH(dataset_2!B417,dataset_1!A:A,0))</f>
        <v>196</v>
      </c>
    </row>
    <row r="418" spans="1:17" x14ac:dyDescent="0.25">
      <c r="A418" s="1">
        <v>417</v>
      </c>
      <c r="B418" s="2">
        <v>40562</v>
      </c>
      <c r="C418" s="1">
        <v>1</v>
      </c>
      <c r="D418" s="1">
        <v>0</v>
      </c>
      <c r="E418" s="1">
        <v>1</v>
      </c>
      <c r="F418" s="1">
        <v>9</v>
      </c>
      <c r="G418" s="1" t="b">
        <v>0</v>
      </c>
      <c r="H418" s="1">
        <v>3</v>
      </c>
      <c r="I418" s="1">
        <v>2</v>
      </c>
      <c r="J418" s="1">
        <v>0.24</v>
      </c>
      <c r="K418" s="25">
        <f>VLOOKUP(A418,dataset_2!B:C,2,0)</f>
        <v>0.2576</v>
      </c>
      <c r="L418" s="25">
        <f>VLOOKUP(A418,dataset_2!B:D,3,0)</f>
        <v>0.93</v>
      </c>
      <c r="M418" s="25">
        <f>VLOOKUP(A418,dataset_2!B:E,4,0)</f>
        <v>0.1045</v>
      </c>
      <c r="N418" s="25">
        <f>VLOOKUP(A418,dataset_2!B:F,5,0)</f>
        <v>2</v>
      </c>
      <c r="O418" s="25">
        <f>VLOOKUP(A418,dataset_2!B:G,6,0)</f>
        <v>107</v>
      </c>
      <c r="P418" s="25">
        <f>VLOOKUP(A418,dataset_2!B:H,7,0)</f>
        <v>109</v>
      </c>
      <c r="Q418" s="27">
        <f>INDEX(dataset_2!G:G,MATCH(dataset_2!B418,dataset_1!A:A,0))</f>
        <v>107</v>
      </c>
    </row>
    <row r="419" spans="1:17" x14ac:dyDescent="0.25">
      <c r="A419" s="1">
        <v>418</v>
      </c>
      <c r="B419" s="2">
        <v>40562</v>
      </c>
      <c r="C419" s="1">
        <v>1</v>
      </c>
      <c r="D419" s="1">
        <v>0</v>
      </c>
      <c r="E419" s="1">
        <v>1</v>
      </c>
      <c r="F419" s="1">
        <v>10</v>
      </c>
      <c r="G419" s="1" t="b">
        <v>0</v>
      </c>
      <c r="H419" s="1">
        <v>3</v>
      </c>
      <c r="I419" s="1">
        <v>2</v>
      </c>
      <c r="J419" s="1">
        <v>0.26</v>
      </c>
      <c r="K419" s="25">
        <f>VLOOKUP(A419,dataset_2!B:C,2,0)</f>
        <v>0.2727</v>
      </c>
      <c r="L419" s="25">
        <f>VLOOKUP(A419,dataset_2!B:D,3,0)</f>
        <v>0.93</v>
      </c>
      <c r="M419" s="25">
        <f>VLOOKUP(A419,dataset_2!B:E,4,0)</f>
        <v>0.1343</v>
      </c>
      <c r="N419" s="25">
        <f>VLOOKUP(A419,dataset_2!B:F,5,0)</f>
        <v>1</v>
      </c>
      <c r="O419" s="25">
        <f>VLOOKUP(A419,dataset_2!B:G,6,0)</f>
        <v>46</v>
      </c>
      <c r="P419" s="25">
        <f>VLOOKUP(A419,dataset_2!B:H,7,0)</f>
        <v>47</v>
      </c>
      <c r="Q419" s="27">
        <f>INDEX(dataset_2!G:G,MATCH(dataset_2!B419,dataset_1!A:A,0))</f>
        <v>46</v>
      </c>
    </row>
    <row r="420" spans="1:17" x14ac:dyDescent="0.25">
      <c r="A420" s="1">
        <v>419</v>
      </c>
      <c r="B420" s="2">
        <v>40562</v>
      </c>
      <c r="C420" s="1">
        <v>1</v>
      </c>
      <c r="D420" s="1">
        <v>0</v>
      </c>
      <c r="E420" s="1">
        <v>1</v>
      </c>
      <c r="F420" s="1">
        <v>11</v>
      </c>
      <c r="G420" s="1" t="b">
        <v>0</v>
      </c>
      <c r="H420" s="1">
        <v>3</v>
      </c>
      <c r="I420" s="1">
        <v>2</v>
      </c>
      <c r="J420" s="1">
        <v>0.28000000000000003</v>
      </c>
      <c r="K420" s="25">
        <f>VLOOKUP(A420,dataset_2!B:C,2,0)</f>
        <v>0.30299999999999999</v>
      </c>
      <c r="L420" s="25">
        <f>VLOOKUP(A420,dataset_2!B:D,3,0)</f>
        <v>0.87</v>
      </c>
      <c r="M420" s="25">
        <f>VLOOKUP(A420,dataset_2!B:E,4,0)</f>
        <v>8.9599999999999999E-2</v>
      </c>
      <c r="N420" s="25">
        <f>VLOOKUP(A420,dataset_2!B:F,5,0)</f>
        <v>5</v>
      </c>
      <c r="O420" s="25">
        <f>VLOOKUP(A420,dataset_2!B:G,6,0)</f>
        <v>47</v>
      </c>
      <c r="P420" s="25">
        <f>VLOOKUP(A420,dataset_2!B:H,7,0)</f>
        <v>52</v>
      </c>
      <c r="Q420" s="27">
        <f>INDEX(dataset_2!G:G,MATCH(dataset_2!B420,dataset_1!A:A,0))</f>
        <v>47</v>
      </c>
    </row>
    <row r="421" spans="1:17" x14ac:dyDescent="0.25">
      <c r="A421" s="1">
        <v>420</v>
      </c>
      <c r="B421" s="2">
        <v>40562</v>
      </c>
      <c r="C421" s="1">
        <v>1</v>
      </c>
      <c r="D421" s="1">
        <v>0</v>
      </c>
      <c r="E421" s="1">
        <v>1</v>
      </c>
      <c r="F421" s="1">
        <v>12</v>
      </c>
      <c r="G421" s="1" t="b">
        <v>0</v>
      </c>
      <c r="H421" s="1">
        <v>3</v>
      </c>
      <c r="I421" s="1">
        <v>2</v>
      </c>
      <c r="J421" s="1">
        <v>0.3</v>
      </c>
      <c r="K421" s="25">
        <f>VLOOKUP(A421,dataset_2!B:C,2,0)</f>
        <v>0.31819999999999998</v>
      </c>
      <c r="L421" s="25">
        <f>VLOOKUP(A421,dataset_2!B:D,3,0)</f>
        <v>0.81</v>
      </c>
      <c r="M421" s="25">
        <f>VLOOKUP(A421,dataset_2!B:E,4,0)</f>
        <v>8.9599999999999999E-2</v>
      </c>
      <c r="N421" s="25">
        <f>VLOOKUP(A421,dataset_2!B:F,5,0)</f>
        <v>5</v>
      </c>
      <c r="O421" s="25">
        <f>VLOOKUP(A421,dataset_2!B:G,6,0)</f>
        <v>65</v>
      </c>
      <c r="P421" s="25">
        <f>VLOOKUP(A421,dataset_2!B:H,7,0)</f>
        <v>70</v>
      </c>
      <c r="Q421" s="27">
        <f>INDEX(dataset_2!G:G,MATCH(dataset_2!B421,dataset_1!A:A,0))</f>
        <v>65</v>
      </c>
    </row>
    <row r="422" spans="1:17" x14ac:dyDescent="0.25">
      <c r="A422" s="1">
        <v>421</v>
      </c>
      <c r="B422" s="2">
        <v>40562</v>
      </c>
      <c r="C422" s="1">
        <v>1</v>
      </c>
      <c r="D422" s="1">
        <v>0</v>
      </c>
      <c r="E422" s="1">
        <v>1</v>
      </c>
      <c r="F422" s="1">
        <v>13</v>
      </c>
      <c r="G422" s="1" t="b">
        <v>0</v>
      </c>
      <c r="H422" s="1">
        <v>3</v>
      </c>
      <c r="I422" s="1">
        <v>1</v>
      </c>
      <c r="J422" s="1">
        <v>0.4</v>
      </c>
      <c r="K422" s="25">
        <f>VLOOKUP(A422,dataset_2!B:C,2,0)</f>
        <v>0.40910000000000002</v>
      </c>
      <c r="L422" s="25">
        <f>VLOOKUP(A422,dataset_2!B:D,3,0)</f>
        <v>0.62</v>
      </c>
      <c r="M422" s="25">
        <f>VLOOKUP(A422,dataset_2!B:E,4,0)</f>
        <v>0.28360000000000002</v>
      </c>
      <c r="N422" s="25">
        <f>VLOOKUP(A422,dataset_2!B:F,5,0)</f>
        <v>11</v>
      </c>
      <c r="O422" s="25">
        <f>VLOOKUP(A422,dataset_2!B:G,6,0)</f>
        <v>67</v>
      </c>
      <c r="P422" s="25">
        <f>VLOOKUP(A422,dataset_2!B:H,7,0)</f>
        <v>78</v>
      </c>
      <c r="Q422" s="27">
        <f>INDEX(dataset_2!G:G,MATCH(dataset_2!B422,dataset_1!A:A,0))</f>
        <v>67</v>
      </c>
    </row>
    <row r="423" spans="1:17" x14ac:dyDescent="0.25">
      <c r="A423" s="1">
        <v>422</v>
      </c>
      <c r="B423" s="2">
        <v>40562</v>
      </c>
      <c r="C423" s="1">
        <v>1</v>
      </c>
      <c r="D423" s="1">
        <v>0</v>
      </c>
      <c r="E423" s="1">
        <v>1</v>
      </c>
      <c r="F423" s="1">
        <v>14</v>
      </c>
      <c r="G423" s="1" t="b">
        <v>0</v>
      </c>
      <c r="H423" s="1">
        <v>3</v>
      </c>
      <c r="I423" s="1">
        <v>1</v>
      </c>
      <c r="J423" s="1">
        <v>0.4</v>
      </c>
      <c r="K423" s="25">
        <f>VLOOKUP(A423,dataset_2!B:C,2,0)</f>
        <v>0.40910000000000002</v>
      </c>
      <c r="L423" s="25">
        <f>VLOOKUP(A423,dataset_2!B:D,3,0)</f>
        <v>0.57999999999999996</v>
      </c>
      <c r="M423" s="25">
        <f>VLOOKUP(A423,dataset_2!B:E,4,0)</f>
        <v>0.25369999999999998</v>
      </c>
      <c r="N423" s="25">
        <f>VLOOKUP(A423,dataset_2!B:F,5,0)</f>
        <v>7</v>
      </c>
      <c r="O423" s="25">
        <f>VLOOKUP(A423,dataset_2!B:G,6,0)</f>
        <v>68</v>
      </c>
      <c r="P423" s="25">
        <f>VLOOKUP(A423,dataset_2!B:H,7,0)</f>
        <v>75</v>
      </c>
      <c r="Q423" s="27">
        <f>INDEX(dataset_2!G:G,MATCH(dataset_2!B423,dataset_1!A:A,0))</f>
        <v>68</v>
      </c>
    </row>
    <row r="424" spans="1:17" x14ac:dyDescent="0.25">
      <c r="A424" s="1">
        <v>423</v>
      </c>
      <c r="B424" s="2">
        <v>40562</v>
      </c>
      <c r="C424" s="1">
        <v>1</v>
      </c>
      <c r="D424" s="1">
        <v>0</v>
      </c>
      <c r="E424" s="1">
        <v>1</v>
      </c>
      <c r="F424" s="1">
        <v>15</v>
      </c>
      <c r="G424" s="1" t="b">
        <v>0</v>
      </c>
      <c r="H424" s="1">
        <v>3</v>
      </c>
      <c r="I424" s="1">
        <v>1</v>
      </c>
      <c r="J424" s="1">
        <v>0.4</v>
      </c>
      <c r="K424" s="25">
        <f>VLOOKUP(A424,dataset_2!B:C,2,0)</f>
        <v>0.40910000000000002</v>
      </c>
      <c r="L424" s="25">
        <f>VLOOKUP(A424,dataset_2!B:D,3,0)</f>
        <v>0.54</v>
      </c>
      <c r="M424" s="25">
        <f>VLOOKUP(A424,dataset_2!B:E,4,0)</f>
        <v>0.28360000000000002</v>
      </c>
      <c r="N424" s="25">
        <f>VLOOKUP(A424,dataset_2!B:F,5,0)</f>
        <v>4</v>
      </c>
      <c r="O424" s="25">
        <f>VLOOKUP(A424,dataset_2!B:G,6,0)</f>
        <v>78</v>
      </c>
      <c r="P424" s="25">
        <f>VLOOKUP(A424,dataset_2!B:H,7,0)</f>
        <v>82</v>
      </c>
      <c r="Q424" s="27">
        <f>INDEX(dataset_2!G:G,MATCH(dataset_2!B424,dataset_1!A:A,0))</f>
        <v>78</v>
      </c>
    </row>
    <row r="425" spans="1:17" x14ac:dyDescent="0.25">
      <c r="A425" s="1">
        <v>424</v>
      </c>
      <c r="B425" s="2">
        <v>40562</v>
      </c>
      <c r="C425" s="1">
        <v>1</v>
      </c>
      <c r="D425" s="1">
        <v>0</v>
      </c>
      <c r="E425" s="1">
        <v>1</v>
      </c>
      <c r="F425" s="1">
        <v>16</v>
      </c>
      <c r="G425" s="1" t="b">
        <v>0</v>
      </c>
      <c r="H425" s="1">
        <v>3</v>
      </c>
      <c r="I425" s="1">
        <v>1</v>
      </c>
      <c r="J425" s="1">
        <v>0.38</v>
      </c>
      <c r="K425" s="25">
        <f>VLOOKUP(A425,dataset_2!B:C,2,0)</f>
        <v>0.39389999999999997</v>
      </c>
      <c r="L425" s="25">
        <f>VLOOKUP(A425,dataset_2!B:D,3,0)</f>
        <v>0.57999999999999996</v>
      </c>
      <c r="M425" s="25">
        <f>VLOOKUP(A425,dataset_2!B:E,4,0)</f>
        <v>0.3881</v>
      </c>
      <c r="N425" s="25">
        <f>VLOOKUP(A425,dataset_2!B:F,5,0)</f>
        <v>10</v>
      </c>
      <c r="O425" s="25">
        <f>VLOOKUP(A425,dataset_2!B:G,6,0)</f>
        <v>94</v>
      </c>
      <c r="P425" s="25">
        <f>VLOOKUP(A425,dataset_2!B:H,7,0)</f>
        <v>104</v>
      </c>
      <c r="Q425" s="27">
        <f>INDEX(dataset_2!G:G,MATCH(dataset_2!B425,dataset_1!A:A,0))</f>
        <v>94</v>
      </c>
    </row>
    <row r="426" spans="1:17" x14ac:dyDescent="0.25">
      <c r="A426" s="1">
        <v>425</v>
      </c>
      <c r="B426" s="2">
        <v>40562</v>
      </c>
      <c r="C426" s="1">
        <v>1</v>
      </c>
      <c r="D426" s="1">
        <v>0</v>
      </c>
      <c r="E426" s="1">
        <v>1</v>
      </c>
      <c r="F426" s="1">
        <v>17</v>
      </c>
      <c r="G426" s="1" t="b">
        <v>0</v>
      </c>
      <c r="H426" s="1">
        <v>3</v>
      </c>
      <c r="I426" s="1">
        <v>1</v>
      </c>
      <c r="J426" s="1">
        <v>0.36</v>
      </c>
      <c r="K426" s="25">
        <f>VLOOKUP(A426,dataset_2!B:C,2,0)</f>
        <v>0.33329999999999999</v>
      </c>
      <c r="L426" s="25">
        <f>VLOOKUP(A426,dataset_2!B:D,3,0)</f>
        <v>0.56999999999999995</v>
      </c>
      <c r="M426" s="25">
        <f>VLOOKUP(A426,dataset_2!B:E,4,0)</f>
        <v>0.32840000000000003</v>
      </c>
      <c r="N426" s="25">
        <f>VLOOKUP(A426,dataset_2!B:F,5,0)</f>
        <v>7</v>
      </c>
      <c r="O426" s="25">
        <f>VLOOKUP(A426,dataset_2!B:G,6,0)</f>
        <v>190</v>
      </c>
      <c r="P426" s="25">
        <f>VLOOKUP(A426,dataset_2!B:H,7,0)</f>
        <v>197</v>
      </c>
      <c r="Q426" s="27">
        <f>INDEX(dataset_2!G:G,MATCH(dataset_2!B426,dataset_1!A:A,0))</f>
        <v>190</v>
      </c>
    </row>
    <row r="427" spans="1:17" x14ac:dyDescent="0.25">
      <c r="A427" s="1">
        <v>426</v>
      </c>
      <c r="B427" s="2">
        <v>40562</v>
      </c>
      <c r="C427" s="1">
        <v>1</v>
      </c>
      <c r="D427" s="1">
        <v>0</v>
      </c>
      <c r="E427" s="1">
        <v>1</v>
      </c>
      <c r="F427" s="1">
        <v>18</v>
      </c>
      <c r="G427" s="1" t="b">
        <v>0</v>
      </c>
      <c r="H427" s="1">
        <v>3</v>
      </c>
      <c r="I427" s="1">
        <v>1</v>
      </c>
      <c r="J427" s="1">
        <v>0.34</v>
      </c>
      <c r="K427" s="25">
        <f>VLOOKUP(A427,dataset_2!B:C,2,0)</f>
        <v>0.31819999999999998</v>
      </c>
      <c r="L427" s="25">
        <f>VLOOKUP(A427,dataset_2!B:D,3,0)</f>
        <v>0.61</v>
      </c>
      <c r="M427" s="25">
        <f>VLOOKUP(A427,dataset_2!B:E,4,0)</f>
        <v>0.28360000000000002</v>
      </c>
      <c r="N427" s="25">
        <f>VLOOKUP(A427,dataset_2!B:F,5,0)</f>
        <v>5</v>
      </c>
      <c r="O427" s="25">
        <f>VLOOKUP(A427,dataset_2!B:G,6,0)</f>
        <v>156</v>
      </c>
      <c r="P427" s="25">
        <f>VLOOKUP(A427,dataset_2!B:H,7,0)</f>
        <v>161</v>
      </c>
      <c r="Q427" s="27">
        <f>INDEX(dataset_2!G:G,MATCH(dataset_2!B427,dataset_1!A:A,0))</f>
        <v>156</v>
      </c>
    </row>
    <row r="428" spans="1:17" x14ac:dyDescent="0.25">
      <c r="A428" s="1">
        <v>427</v>
      </c>
      <c r="B428" s="2">
        <v>40562</v>
      </c>
      <c r="C428" s="1">
        <v>1</v>
      </c>
      <c r="D428" s="1">
        <v>0</v>
      </c>
      <c r="E428" s="1">
        <v>1</v>
      </c>
      <c r="F428" s="1">
        <v>19</v>
      </c>
      <c r="G428" s="1" t="b">
        <v>0</v>
      </c>
      <c r="H428" s="1">
        <v>3</v>
      </c>
      <c r="I428" s="1">
        <v>1</v>
      </c>
      <c r="J428" s="1">
        <v>0.32</v>
      </c>
      <c r="K428" s="25">
        <f>VLOOKUP(A428,dataset_2!B:C,2,0)</f>
        <v>0.28789999999999999</v>
      </c>
      <c r="L428" s="25">
        <f>VLOOKUP(A428,dataset_2!B:D,3,0)</f>
        <v>0.56999999999999995</v>
      </c>
      <c r="M428" s="25">
        <f>VLOOKUP(A428,dataset_2!B:E,4,0)</f>
        <v>0.41789999999999999</v>
      </c>
      <c r="N428" s="25">
        <f>VLOOKUP(A428,dataset_2!B:F,5,0)</f>
        <v>4</v>
      </c>
      <c r="O428" s="25">
        <f>VLOOKUP(A428,dataset_2!B:G,6,0)</f>
        <v>108</v>
      </c>
      <c r="P428" s="25">
        <f>VLOOKUP(A428,dataset_2!B:H,7,0)</f>
        <v>112</v>
      </c>
      <c r="Q428" s="27">
        <f>INDEX(dataset_2!G:G,MATCH(dataset_2!B428,dataset_1!A:A,0))</f>
        <v>108</v>
      </c>
    </row>
    <row r="429" spans="1:17" x14ac:dyDescent="0.25">
      <c r="A429" s="1">
        <v>428</v>
      </c>
      <c r="B429" s="2">
        <v>40562</v>
      </c>
      <c r="C429" s="1">
        <v>1</v>
      </c>
      <c r="D429" s="1">
        <v>0</v>
      </c>
      <c r="E429" s="1">
        <v>1</v>
      </c>
      <c r="F429" s="1">
        <v>20</v>
      </c>
      <c r="G429" s="1" t="b">
        <v>0</v>
      </c>
      <c r="H429" s="1">
        <v>3</v>
      </c>
      <c r="I429" s="1">
        <v>1</v>
      </c>
      <c r="J429" s="1">
        <v>0.32</v>
      </c>
      <c r="K429" s="25">
        <f>VLOOKUP(A429,dataset_2!B:C,2,0)</f>
        <v>0.30299999999999999</v>
      </c>
      <c r="L429" s="25">
        <f>VLOOKUP(A429,dataset_2!B:D,3,0)</f>
        <v>0.49</v>
      </c>
      <c r="M429" s="25">
        <f>VLOOKUP(A429,dataset_2!B:E,4,0)</f>
        <v>0.29849999999999999</v>
      </c>
      <c r="N429" s="25">
        <f>VLOOKUP(A429,dataset_2!B:F,5,0)</f>
        <v>2</v>
      </c>
      <c r="O429" s="25">
        <f>VLOOKUP(A429,dataset_2!B:G,6,0)</f>
        <v>74</v>
      </c>
      <c r="P429" s="25">
        <f>VLOOKUP(A429,dataset_2!B:H,7,0)</f>
        <v>76</v>
      </c>
      <c r="Q429" s="27">
        <f>INDEX(dataset_2!G:G,MATCH(dataset_2!B429,dataset_1!A:A,0))</f>
        <v>74</v>
      </c>
    </row>
    <row r="430" spans="1:17" x14ac:dyDescent="0.25">
      <c r="A430" s="1">
        <v>429</v>
      </c>
      <c r="B430" s="2">
        <v>40562</v>
      </c>
      <c r="C430" s="1">
        <v>1</v>
      </c>
      <c r="D430" s="1">
        <v>0</v>
      </c>
      <c r="E430" s="1">
        <v>1</v>
      </c>
      <c r="F430" s="1">
        <v>21</v>
      </c>
      <c r="G430" s="1" t="b">
        <v>0</v>
      </c>
      <c r="H430" s="1">
        <v>3</v>
      </c>
      <c r="I430" s="1">
        <v>1</v>
      </c>
      <c r="J430" s="1">
        <v>0.32</v>
      </c>
      <c r="K430" s="25">
        <f>VLOOKUP(A430,dataset_2!B:C,2,0)</f>
        <v>0.28789999999999999</v>
      </c>
      <c r="L430" s="25">
        <f>VLOOKUP(A430,dataset_2!B:D,3,0)</f>
        <v>0.49</v>
      </c>
      <c r="M430" s="25">
        <f>VLOOKUP(A430,dataset_2!B:E,4,0)</f>
        <v>0.41789999999999999</v>
      </c>
      <c r="N430" s="25">
        <f>VLOOKUP(A430,dataset_2!B:F,5,0)</f>
        <v>4</v>
      </c>
      <c r="O430" s="25">
        <f>VLOOKUP(A430,dataset_2!B:G,6,0)</f>
        <v>55</v>
      </c>
      <c r="P430" s="25">
        <f>VLOOKUP(A430,dataset_2!B:H,7,0)</f>
        <v>59</v>
      </c>
      <c r="Q430" s="27">
        <f>INDEX(dataset_2!G:G,MATCH(dataset_2!B430,dataset_1!A:A,0))</f>
        <v>55</v>
      </c>
    </row>
    <row r="431" spans="1:17" x14ac:dyDescent="0.25">
      <c r="A431" s="1">
        <v>430</v>
      </c>
      <c r="B431" s="2">
        <v>40562</v>
      </c>
      <c r="C431" s="1">
        <v>1</v>
      </c>
      <c r="D431" s="1">
        <v>0</v>
      </c>
      <c r="E431" s="1">
        <v>1</v>
      </c>
      <c r="F431" s="1">
        <v>22</v>
      </c>
      <c r="G431" s="1" t="b">
        <v>0</v>
      </c>
      <c r="H431" s="1">
        <v>3</v>
      </c>
      <c r="I431" s="1">
        <v>1</v>
      </c>
      <c r="J431" s="1">
        <v>0.3</v>
      </c>
      <c r="K431" s="25">
        <f>VLOOKUP(A431,dataset_2!B:C,2,0)</f>
        <v>0.30299999999999999</v>
      </c>
      <c r="L431" s="25">
        <f>VLOOKUP(A431,dataset_2!B:D,3,0)</f>
        <v>0.52</v>
      </c>
      <c r="M431" s="25">
        <f>VLOOKUP(A431,dataset_2!B:E,4,0)</f>
        <v>0.16420000000000001</v>
      </c>
      <c r="N431" s="25">
        <f>VLOOKUP(A431,dataset_2!B:F,5,0)</f>
        <v>6</v>
      </c>
      <c r="O431" s="25">
        <f>VLOOKUP(A431,dataset_2!B:G,6,0)</f>
        <v>53</v>
      </c>
      <c r="P431" s="25">
        <f>VLOOKUP(A431,dataset_2!B:H,7,0)</f>
        <v>59</v>
      </c>
      <c r="Q431" s="27">
        <f>INDEX(dataset_2!G:G,MATCH(dataset_2!B431,dataset_1!A:A,0))</f>
        <v>53</v>
      </c>
    </row>
    <row r="432" spans="1:17" x14ac:dyDescent="0.25">
      <c r="A432" s="1">
        <v>431</v>
      </c>
      <c r="B432" s="2">
        <v>40562</v>
      </c>
      <c r="C432" s="1">
        <v>1</v>
      </c>
      <c r="D432" s="1">
        <v>0</v>
      </c>
      <c r="E432" s="1">
        <v>1</v>
      </c>
      <c r="F432" s="1">
        <v>23</v>
      </c>
      <c r="G432" s="1" t="b">
        <v>0</v>
      </c>
      <c r="H432" s="1">
        <v>3</v>
      </c>
      <c r="I432" s="1">
        <v>1</v>
      </c>
      <c r="J432" s="1">
        <v>0.3</v>
      </c>
      <c r="K432" s="25">
        <f>VLOOKUP(A432,dataset_2!B:C,2,0)</f>
        <v>0.2727</v>
      </c>
      <c r="L432" s="25">
        <f>VLOOKUP(A432,dataset_2!B:D,3,0)</f>
        <v>0.52</v>
      </c>
      <c r="M432" s="25">
        <f>VLOOKUP(A432,dataset_2!B:E,4,0)</f>
        <v>0.4627</v>
      </c>
      <c r="N432" s="25">
        <f>VLOOKUP(A432,dataset_2!B:F,5,0)</f>
        <v>1</v>
      </c>
      <c r="O432" s="25">
        <f>VLOOKUP(A432,dataset_2!B:G,6,0)</f>
        <v>27</v>
      </c>
      <c r="P432" s="25">
        <f>VLOOKUP(A432,dataset_2!B:H,7,0)</f>
        <v>28</v>
      </c>
      <c r="Q432" s="27">
        <f>INDEX(dataset_2!G:G,MATCH(dataset_2!B432,dataset_1!A:A,0))</f>
        <v>27</v>
      </c>
    </row>
    <row r="433" spans="1:17" x14ac:dyDescent="0.25">
      <c r="A433" s="1">
        <v>432</v>
      </c>
      <c r="B433" s="2">
        <v>40563</v>
      </c>
      <c r="C433" s="1">
        <v>1</v>
      </c>
      <c r="D433" s="1">
        <v>0</v>
      </c>
      <c r="E433" s="1">
        <v>1</v>
      </c>
      <c r="F433" s="1">
        <v>0</v>
      </c>
      <c r="G433" s="1" t="b">
        <v>0</v>
      </c>
      <c r="H433" s="1">
        <v>4</v>
      </c>
      <c r="I433" s="1">
        <v>1</v>
      </c>
      <c r="J433" s="1">
        <v>0.26</v>
      </c>
      <c r="K433" s="25">
        <f>VLOOKUP(A433,dataset_2!B:C,2,0)</f>
        <v>0.2273</v>
      </c>
      <c r="L433" s="25">
        <f>VLOOKUP(A433,dataset_2!B:D,3,0)</f>
        <v>0.56000000000000005</v>
      </c>
      <c r="M433" s="25">
        <f>VLOOKUP(A433,dataset_2!B:E,4,0)</f>
        <v>0.3881</v>
      </c>
      <c r="N433" s="25">
        <f>VLOOKUP(A433,dataset_2!B:F,5,0)</f>
        <v>5</v>
      </c>
      <c r="O433" s="25">
        <f>VLOOKUP(A433,dataset_2!B:G,6,0)</f>
        <v>8</v>
      </c>
      <c r="P433" s="25">
        <f>VLOOKUP(A433,dataset_2!B:H,7,0)</f>
        <v>13</v>
      </c>
      <c r="Q433" s="27">
        <f>INDEX(dataset_2!G:G,MATCH(dataset_2!B433,dataset_1!A:A,0))</f>
        <v>8</v>
      </c>
    </row>
    <row r="434" spans="1:17" x14ac:dyDescent="0.25">
      <c r="A434" s="1">
        <v>433</v>
      </c>
      <c r="B434" s="2">
        <v>40563</v>
      </c>
      <c r="C434" s="1">
        <v>1</v>
      </c>
      <c r="D434" s="1">
        <v>0</v>
      </c>
      <c r="E434" s="1">
        <v>1</v>
      </c>
      <c r="F434" s="1">
        <v>1</v>
      </c>
      <c r="G434" s="1" t="b">
        <v>0</v>
      </c>
      <c r="H434" s="1">
        <v>4</v>
      </c>
      <c r="I434" s="1">
        <v>1</v>
      </c>
      <c r="J434" s="1">
        <v>0.26</v>
      </c>
      <c r="K434" s="25">
        <f>VLOOKUP(A434,dataset_2!B:C,2,0)</f>
        <v>0.2727</v>
      </c>
      <c r="L434" s="25">
        <f>VLOOKUP(A434,dataset_2!B:D,3,0)</f>
        <v>0.56000000000000005</v>
      </c>
      <c r="M434" s="25">
        <f>VLOOKUP(A434,dataset_2!B:E,4,0)</f>
        <v>0</v>
      </c>
      <c r="N434" s="25">
        <f>VLOOKUP(A434,dataset_2!B:F,5,0)</f>
        <v>2</v>
      </c>
      <c r="O434" s="25">
        <f>VLOOKUP(A434,dataset_2!B:G,6,0)</f>
        <v>3</v>
      </c>
      <c r="P434" s="25">
        <f>VLOOKUP(A434,dataset_2!B:H,7,0)</f>
        <v>5</v>
      </c>
      <c r="Q434" s="27">
        <f>INDEX(dataset_2!G:G,MATCH(dataset_2!B434,dataset_1!A:A,0))</f>
        <v>3</v>
      </c>
    </row>
    <row r="435" spans="1:17" x14ac:dyDescent="0.25">
      <c r="A435" s="1">
        <v>434</v>
      </c>
      <c r="B435" s="2">
        <v>40563</v>
      </c>
      <c r="C435" s="1">
        <v>1</v>
      </c>
      <c r="D435" s="1">
        <v>0</v>
      </c>
      <c r="E435" s="1">
        <v>1</v>
      </c>
      <c r="F435" s="1">
        <v>2</v>
      </c>
      <c r="G435" s="1" t="b">
        <v>0</v>
      </c>
      <c r="H435" s="1">
        <v>4</v>
      </c>
      <c r="I435" s="1">
        <v>1</v>
      </c>
      <c r="J435" s="1">
        <v>0.26</v>
      </c>
      <c r="K435" s="25">
        <f>VLOOKUP(A435,dataset_2!B:C,2,0)</f>
        <v>0.2727</v>
      </c>
      <c r="L435" s="25">
        <f>VLOOKUP(A435,dataset_2!B:D,3,0)</f>
        <v>0.56000000000000005</v>
      </c>
      <c r="M435" s="25">
        <f>VLOOKUP(A435,dataset_2!B:E,4,0)</f>
        <v>0</v>
      </c>
      <c r="N435" s="25">
        <f>VLOOKUP(A435,dataset_2!B:F,5,0)</f>
        <v>0</v>
      </c>
      <c r="O435" s="25">
        <f>VLOOKUP(A435,dataset_2!B:G,6,0)</f>
        <v>2</v>
      </c>
      <c r="P435" s="25">
        <f>VLOOKUP(A435,dataset_2!B:H,7,0)</f>
        <v>2</v>
      </c>
      <c r="Q435" s="27">
        <f>INDEX(dataset_2!G:G,MATCH(dataset_2!B435,dataset_1!A:A,0))</f>
        <v>2</v>
      </c>
    </row>
    <row r="436" spans="1:17" x14ac:dyDescent="0.25">
      <c r="A436" s="1">
        <v>435</v>
      </c>
      <c r="B436" s="2">
        <v>40563</v>
      </c>
      <c r="C436" s="1">
        <v>1</v>
      </c>
      <c r="D436" s="1">
        <v>0</v>
      </c>
      <c r="E436" s="1">
        <v>1</v>
      </c>
      <c r="F436" s="1">
        <v>3</v>
      </c>
      <c r="G436" s="1" t="b">
        <v>0</v>
      </c>
      <c r="H436" s="1">
        <v>4</v>
      </c>
      <c r="I436" s="1">
        <v>1</v>
      </c>
      <c r="J436" s="1">
        <v>0.26</v>
      </c>
      <c r="K436" s="25">
        <f>VLOOKUP(A436,dataset_2!B:C,2,0)</f>
        <v>0.2576</v>
      </c>
      <c r="L436" s="25">
        <f>VLOOKUP(A436,dataset_2!B:D,3,0)</f>
        <v>0.56000000000000005</v>
      </c>
      <c r="M436" s="25">
        <f>VLOOKUP(A436,dataset_2!B:E,4,0)</f>
        <v>0.16420000000000001</v>
      </c>
      <c r="N436" s="25">
        <f>VLOOKUP(A436,dataset_2!B:F,5,0)</f>
        <v>0</v>
      </c>
      <c r="O436" s="25">
        <f>VLOOKUP(A436,dataset_2!B:G,6,0)</f>
        <v>1</v>
      </c>
      <c r="P436" s="25">
        <f>VLOOKUP(A436,dataset_2!B:H,7,0)</f>
        <v>1</v>
      </c>
      <c r="Q436" s="27">
        <f>INDEX(dataset_2!G:G,MATCH(dataset_2!B436,dataset_1!A:A,0))</f>
        <v>1</v>
      </c>
    </row>
    <row r="437" spans="1:17" x14ac:dyDescent="0.25">
      <c r="A437" s="1">
        <v>436</v>
      </c>
      <c r="B437" s="2">
        <v>40563</v>
      </c>
      <c r="C437" s="1">
        <v>1</v>
      </c>
      <c r="D437" s="1">
        <v>0</v>
      </c>
      <c r="E437" s="1">
        <v>1</v>
      </c>
      <c r="F437" s="1">
        <v>4</v>
      </c>
      <c r="G437" s="1" t="b">
        <v>0</v>
      </c>
      <c r="H437" s="1">
        <v>4</v>
      </c>
      <c r="I437" s="1">
        <v>1</v>
      </c>
      <c r="J437" s="1">
        <v>0.26</v>
      </c>
      <c r="K437" s="25">
        <f>VLOOKUP(A437,dataset_2!B:C,2,0)</f>
        <v>0.2576</v>
      </c>
      <c r="L437" s="25">
        <f>VLOOKUP(A437,dataset_2!B:D,3,0)</f>
        <v>0.56000000000000005</v>
      </c>
      <c r="M437" s="25">
        <f>VLOOKUP(A437,dataset_2!B:E,4,0)</f>
        <v>0.16420000000000001</v>
      </c>
      <c r="N437" s="25">
        <f>VLOOKUP(A437,dataset_2!B:F,5,0)</f>
        <v>0</v>
      </c>
      <c r="O437" s="25">
        <f>VLOOKUP(A437,dataset_2!B:G,6,0)</f>
        <v>1</v>
      </c>
      <c r="P437" s="25">
        <f>VLOOKUP(A437,dataset_2!B:H,7,0)</f>
        <v>1</v>
      </c>
      <c r="Q437" s="27">
        <f>INDEX(dataset_2!G:G,MATCH(dataset_2!B437,dataset_1!A:A,0))</f>
        <v>1</v>
      </c>
    </row>
    <row r="438" spans="1:17" x14ac:dyDescent="0.25">
      <c r="A438" s="1">
        <v>437</v>
      </c>
      <c r="B438" s="2">
        <v>40563</v>
      </c>
      <c r="C438" s="1">
        <v>1</v>
      </c>
      <c r="D438" s="1">
        <v>0</v>
      </c>
      <c r="E438" s="1">
        <v>1</v>
      </c>
      <c r="F438" s="1">
        <v>5</v>
      </c>
      <c r="G438" s="1" t="b">
        <v>0</v>
      </c>
      <c r="H438" s="1">
        <v>4</v>
      </c>
      <c r="I438" s="1">
        <v>1</v>
      </c>
      <c r="J438" s="1">
        <v>0.24</v>
      </c>
      <c r="K438" s="25">
        <f>VLOOKUP(A438,dataset_2!B:C,2,0)</f>
        <v>0.2273</v>
      </c>
      <c r="L438" s="25">
        <f>VLOOKUP(A438,dataset_2!B:D,3,0)</f>
        <v>0.6</v>
      </c>
      <c r="M438" s="25">
        <f>VLOOKUP(A438,dataset_2!B:E,4,0)</f>
        <v>0.22389999999999999</v>
      </c>
      <c r="N438" s="25">
        <f>VLOOKUP(A438,dataset_2!B:F,5,0)</f>
        <v>0</v>
      </c>
      <c r="O438" s="25">
        <f>VLOOKUP(A438,dataset_2!B:G,6,0)</f>
        <v>6</v>
      </c>
      <c r="P438" s="25">
        <f>VLOOKUP(A438,dataset_2!B:H,7,0)</f>
        <v>6</v>
      </c>
      <c r="Q438" s="27">
        <f>INDEX(dataset_2!G:G,MATCH(dataset_2!B438,dataset_1!A:A,0))</f>
        <v>6</v>
      </c>
    </row>
    <row r="439" spans="1:17" x14ac:dyDescent="0.25">
      <c r="A439" s="1">
        <v>438</v>
      </c>
      <c r="B439" s="2">
        <v>40563</v>
      </c>
      <c r="C439" s="1">
        <v>1</v>
      </c>
      <c r="D439" s="1">
        <v>0</v>
      </c>
      <c r="E439" s="1">
        <v>1</v>
      </c>
      <c r="F439" s="1">
        <v>6</v>
      </c>
      <c r="G439" s="1" t="b">
        <v>0</v>
      </c>
      <c r="H439" s="1">
        <v>4</v>
      </c>
      <c r="I439" s="1">
        <v>1</v>
      </c>
      <c r="J439" s="1">
        <v>0.22</v>
      </c>
      <c r="K439" s="25">
        <f>VLOOKUP(A439,dataset_2!B:C,2,0)</f>
        <v>0.21210000000000001</v>
      </c>
      <c r="L439" s="25">
        <f>VLOOKUP(A439,dataset_2!B:D,3,0)</f>
        <v>0.6</v>
      </c>
      <c r="M439" s="25">
        <f>VLOOKUP(A439,dataset_2!B:E,4,0)</f>
        <v>0.22389999999999999</v>
      </c>
      <c r="N439" s="25">
        <f>VLOOKUP(A439,dataset_2!B:F,5,0)</f>
        <v>0</v>
      </c>
      <c r="O439" s="25">
        <f>VLOOKUP(A439,dataset_2!B:G,6,0)</f>
        <v>35</v>
      </c>
      <c r="P439" s="25">
        <f>VLOOKUP(A439,dataset_2!B:H,7,0)</f>
        <v>35</v>
      </c>
      <c r="Q439" s="27">
        <f>INDEX(dataset_2!G:G,MATCH(dataset_2!B439,dataset_1!A:A,0))</f>
        <v>35</v>
      </c>
    </row>
    <row r="440" spans="1:17" x14ac:dyDescent="0.25">
      <c r="A440" s="1">
        <v>439</v>
      </c>
      <c r="B440" s="2">
        <v>40563</v>
      </c>
      <c r="C440" s="1">
        <v>1</v>
      </c>
      <c r="D440" s="1">
        <v>0</v>
      </c>
      <c r="E440" s="1">
        <v>1</v>
      </c>
      <c r="F440" s="1">
        <v>7</v>
      </c>
      <c r="G440" s="1" t="b">
        <v>0</v>
      </c>
      <c r="H440" s="1">
        <v>4</v>
      </c>
      <c r="I440" s="1">
        <v>1</v>
      </c>
      <c r="J440" s="1">
        <v>0.22</v>
      </c>
      <c r="K440" s="25">
        <f>VLOOKUP(A440,dataset_2!B:C,2,0)</f>
        <v>0.21210000000000001</v>
      </c>
      <c r="L440" s="25">
        <f>VLOOKUP(A440,dataset_2!B:D,3,0)</f>
        <v>0.55000000000000004</v>
      </c>
      <c r="M440" s="25">
        <f>VLOOKUP(A440,dataset_2!B:E,4,0)</f>
        <v>0.22389999999999999</v>
      </c>
      <c r="N440" s="25">
        <f>VLOOKUP(A440,dataset_2!B:F,5,0)</f>
        <v>1</v>
      </c>
      <c r="O440" s="25">
        <f>VLOOKUP(A440,dataset_2!B:G,6,0)</f>
        <v>100</v>
      </c>
      <c r="P440" s="25">
        <f>VLOOKUP(A440,dataset_2!B:H,7,0)</f>
        <v>101</v>
      </c>
      <c r="Q440" s="27">
        <f>INDEX(dataset_2!G:G,MATCH(dataset_2!B440,dataset_1!A:A,0))</f>
        <v>100</v>
      </c>
    </row>
    <row r="441" spans="1:17" x14ac:dyDescent="0.25">
      <c r="A441" s="1">
        <v>440</v>
      </c>
      <c r="B441" s="2">
        <v>40563</v>
      </c>
      <c r="C441" s="1">
        <v>1</v>
      </c>
      <c r="D441" s="1">
        <v>0</v>
      </c>
      <c r="E441" s="1">
        <v>1</v>
      </c>
      <c r="F441" s="1">
        <v>8</v>
      </c>
      <c r="G441" s="1" t="b">
        <v>0</v>
      </c>
      <c r="H441" s="1">
        <v>4</v>
      </c>
      <c r="I441" s="1">
        <v>1</v>
      </c>
      <c r="J441" s="1">
        <v>0.22</v>
      </c>
      <c r="K441" s="25">
        <f>VLOOKUP(A441,dataset_2!B:C,2,0)</f>
        <v>0.21210000000000001</v>
      </c>
      <c r="L441" s="25">
        <f>VLOOKUP(A441,dataset_2!B:D,3,0)</f>
        <v>0.55000000000000004</v>
      </c>
      <c r="M441" s="25">
        <f>VLOOKUP(A441,dataset_2!B:E,4,0)</f>
        <v>0.28360000000000002</v>
      </c>
      <c r="N441" s="25">
        <f>VLOOKUP(A441,dataset_2!B:F,5,0)</f>
        <v>2</v>
      </c>
      <c r="O441" s="25">
        <f>VLOOKUP(A441,dataset_2!B:G,6,0)</f>
        <v>247</v>
      </c>
      <c r="P441" s="25">
        <f>VLOOKUP(A441,dataset_2!B:H,7,0)</f>
        <v>249</v>
      </c>
      <c r="Q441" s="27">
        <f>INDEX(dataset_2!G:G,MATCH(dataset_2!B441,dataset_1!A:A,0))</f>
        <v>247</v>
      </c>
    </row>
    <row r="442" spans="1:17" x14ac:dyDescent="0.25">
      <c r="A442" s="1">
        <v>441</v>
      </c>
      <c r="B442" s="2">
        <v>40563</v>
      </c>
      <c r="C442" s="1">
        <v>1</v>
      </c>
      <c r="D442" s="1">
        <v>0</v>
      </c>
      <c r="E442" s="1">
        <v>1</v>
      </c>
      <c r="F442" s="1">
        <v>9</v>
      </c>
      <c r="G442" s="1" t="b">
        <v>0</v>
      </c>
      <c r="H442" s="1">
        <v>4</v>
      </c>
      <c r="I442" s="1">
        <v>2</v>
      </c>
      <c r="J442" s="1">
        <v>0.24</v>
      </c>
      <c r="K442" s="25">
        <f>VLOOKUP(A442,dataset_2!B:C,2,0)</f>
        <v>0.2273</v>
      </c>
      <c r="L442" s="25">
        <f>VLOOKUP(A442,dataset_2!B:D,3,0)</f>
        <v>0.52</v>
      </c>
      <c r="M442" s="25">
        <f>VLOOKUP(A442,dataset_2!B:E,4,0)</f>
        <v>0.22389999999999999</v>
      </c>
      <c r="N442" s="25">
        <f>VLOOKUP(A442,dataset_2!B:F,5,0)</f>
        <v>3</v>
      </c>
      <c r="O442" s="25">
        <f>VLOOKUP(A442,dataset_2!B:G,6,0)</f>
        <v>140</v>
      </c>
      <c r="P442" s="25">
        <f>VLOOKUP(A442,dataset_2!B:H,7,0)</f>
        <v>143</v>
      </c>
      <c r="Q442" s="27">
        <f>INDEX(dataset_2!G:G,MATCH(dataset_2!B442,dataset_1!A:A,0))</f>
        <v>140</v>
      </c>
    </row>
    <row r="443" spans="1:17" x14ac:dyDescent="0.25">
      <c r="A443" s="1">
        <v>442</v>
      </c>
      <c r="B443" s="2">
        <v>40563</v>
      </c>
      <c r="C443" s="1">
        <v>1</v>
      </c>
      <c r="D443" s="1">
        <v>0</v>
      </c>
      <c r="E443" s="1">
        <v>1</v>
      </c>
      <c r="F443" s="1">
        <v>10</v>
      </c>
      <c r="G443" s="1" t="b">
        <v>0</v>
      </c>
      <c r="H443" s="1">
        <v>4</v>
      </c>
      <c r="I443" s="1">
        <v>1</v>
      </c>
      <c r="J443" s="1">
        <v>0.26</v>
      </c>
      <c r="K443" s="25">
        <f>VLOOKUP(A443,dataset_2!B:C,2,0)</f>
        <v>0.2273</v>
      </c>
      <c r="L443" s="25">
        <f>VLOOKUP(A443,dataset_2!B:D,3,0)</f>
        <v>0.48</v>
      </c>
      <c r="M443" s="25">
        <f>VLOOKUP(A443,dataset_2!B:E,4,0)</f>
        <v>0.29849999999999999</v>
      </c>
      <c r="N443" s="25">
        <f>VLOOKUP(A443,dataset_2!B:F,5,0)</f>
        <v>1</v>
      </c>
      <c r="O443" s="25">
        <f>VLOOKUP(A443,dataset_2!B:G,6,0)</f>
        <v>56</v>
      </c>
      <c r="P443" s="25">
        <f>VLOOKUP(A443,dataset_2!B:H,7,0)</f>
        <v>57</v>
      </c>
      <c r="Q443" s="27">
        <f>INDEX(dataset_2!G:G,MATCH(dataset_2!B443,dataset_1!A:A,0))</f>
        <v>56</v>
      </c>
    </row>
    <row r="444" spans="1:17" x14ac:dyDescent="0.25">
      <c r="A444" s="1">
        <v>443</v>
      </c>
      <c r="B444" s="2">
        <v>40563</v>
      </c>
      <c r="C444" s="1">
        <v>1</v>
      </c>
      <c r="D444" s="1">
        <v>0</v>
      </c>
      <c r="E444" s="1">
        <v>1</v>
      </c>
      <c r="F444" s="1">
        <v>11</v>
      </c>
      <c r="G444" s="1" t="b">
        <v>0</v>
      </c>
      <c r="H444" s="1">
        <v>4</v>
      </c>
      <c r="I444" s="1">
        <v>2</v>
      </c>
      <c r="J444" s="1">
        <v>0.28000000000000003</v>
      </c>
      <c r="K444" s="25">
        <f>VLOOKUP(A444,dataset_2!B:C,2,0)</f>
        <v>0.2727</v>
      </c>
      <c r="L444" s="25">
        <f>VLOOKUP(A444,dataset_2!B:D,3,0)</f>
        <v>0.45</v>
      </c>
      <c r="M444" s="25">
        <f>VLOOKUP(A444,dataset_2!B:E,4,0)</f>
        <v>0.16420000000000001</v>
      </c>
      <c r="N444" s="25">
        <f>VLOOKUP(A444,dataset_2!B:F,5,0)</f>
        <v>5</v>
      </c>
      <c r="O444" s="25">
        <f>VLOOKUP(A444,dataset_2!B:G,6,0)</f>
        <v>63</v>
      </c>
      <c r="P444" s="25">
        <f>VLOOKUP(A444,dataset_2!B:H,7,0)</f>
        <v>68</v>
      </c>
      <c r="Q444" s="27">
        <f>INDEX(dataset_2!G:G,MATCH(dataset_2!B444,dataset_1!A:A,0))</f>
        <v>63</v>
      </c>
    </row>
    <row r="445" spans="1:17" x14ac:dyDescent="0.25">
      <c r="A445" s="1">
        <v>444</v>
      </c>
      <c r="B445" s="2">
        <v>40563</v>
      </c>
      <c r="C445" s="1">
        <v>1</v>
      </c>
      <c r="D445" s="1">
        <v>0</v>
      </c>
      <c r="E445" s="1">
        <v>1</v>
      </c>
      <c r="F445" s="1">
        <v>12</v>
      </c>
      <c r="G445" s="1" t="b">
        <v>0</v>
      </c>
      <c r="H445" s="1">
        <v>4</v>
      </c>
      <c r="I445" s="1">
        <v>2</v>
      </c>
      <c r="J445" s="1">
        <v>0.3</v>
      </c>
      <c r="K445" s="25">
        <f>VLOOKUP(A445,dataset_2!B:C,2,0)</f>
        <v>0.33329999999999999</v>
      </c>
      <c r="L445" s="25">
        <f>VLOOKUP(A445,dataset_2!B:D,3,0)</f>
        <v>0.42</v>
      </c>
      <c r="M445" s="25">
        <f>VLOOKUP(A445,dataset_2!B:E,4,0)</f>
        <v>0</v>
      </c>
      <c r="N445" s="25">
        <f>VLOOKUP(A445,dataset_2!B:F,5,0)</f>
        <v>7</v>
      </c>
      <c r="O445" s="25">
        <f>VLOOKUP(A445,dataset_2!B:G,6,0)</f>
        <v>77</v>
      </c>
      <c r="P445" s="25">
        <f>VLOOKUP(A445,dataset_2!B:H,7,0)</f>
        <v>84</v>
      </c>
      <c r="Q445" s="27">
        <f>INDEX(dataset_2!G:G,MATCH(dataset_2!B445,dataset_1!A:A,0))</f>
        <v>77</v>
      </c>
    </row>
    <row r="446" spans="1:17" x14ac:dyDescent="0.25">
      <c r="A446" s="1">
        <v>445</v>
      </c>
      <c r="B446" s="2">
        <v>40563</v>
      </c>
      <c r="C446" s="1">
        <v>1</v>
      </c>
      <c r="D446" s="1">
        <v>0</v>
      </c>
      <c r="E446" s="1">
        <v>1</v>
      </c>
      <c r="F446" s="1">
        <v>13</v>
      </c>
      <c r="G446" s="1" t="b">
        <v>0</v>
      </c>
      <c r="H446" s="1">
        <v>4</v>
      </c>
      <c r="I446" s="1">
        <v>2</v>
      </c>
      <c r="J446" s="1">
        <v>0.28000000000000003</v>
      </c>
      <c r="K446" s="25">
        <f>VLOOKUP(A446,dataset_2!B:C,2,0)</f>
        <v>0.28789999999999999</v>
      </c>
      <c r="L446" s="25">
        <f>VLOOKUP(A446,dataset_2!B:D,3,0)</f>
        <v>0.45</v>
      </c>
      <c r="M446" s="25">
        <f>VLOOKUP(A446,dataset_2!B:E,4,0)</f>
        <v>0.1045</v>
      </c>
      <c r="N446" s="25">
        <f>VLOOKUP(A446,dataset_2!B:F,5,0)</f>
        <v>12</v>
      </c>
      <c r="O446" s="25">
        <f>VLOOKUP(A446,dataset_2!B:G,6,0)</f>
        <v>86</v>
      </c>
      <c r="P446" s="25">
        <f>VLOOKUP(A446,dataset_2!B:H,7,0)</f>
        <v>98</v>
      </c>
      <c r="Q446" s="27">
        <f>INDEX(dataset_2!G:G,MATCH(dataset_2!B446,dataset_1!A:A,0))</f>
        <v>86</v>
      </c>
    </row>
    <row r="447" spans="1:17" x14ac:dyDescent="0.25">
      <c r="A447" s="1">
        <v>446</v>
      </c>
      <c r="B447" s="2">
        <v>40563</v>
      </c>
      <c r="C447" s="1">
        <v>1</v>
      </c>
      <c r="D447" s="1">
        <v>0</v>
      </c>
      <c r="E447" s="1">
        <v>1</v>
      </c>
      <c r="F447" s="1">
        <v>14</v>
      </c>
      <c r="G447" s="1" t="b">
        <v>0</v>
      </c>
      <c r="H447" s="1">
        <v>4</v>
      </c>
      <c r="I447" s="1">
        <v>2</v>
      </c>
      <c r="J447" s="1">
        <v>0.3</v>
      </c>
      <c r="K447" s="25">
        <f>VLOOKUP(A447,dataset_2!B:C,2,0)</f>
        <v>0.30299999999999999</v>
      </c>
      <c r="L447" s="25">
        <f>VLOOKUP(A447,dataset_2!B:D,3,0)</f>
        <v>0.45</v>
      </c>
      <c r="M447" s="25">
        <f>VLOOKUP(A447,dataset_2!B:E,4,0)</f>
        <v>0.1343</v>
      </c>
      <c r="N447" s="25">
        <f>VLOOKUP(A447,dataset_2!B:F,5,0)</f>
        <v>6</v>
      </c>
      <c r="O447" s="25">
        <f>VLOOKUP(A447,dataset_2!B:G,6,0)</f>
        <v>75</v>
      </c>
      <c r="P447" s="25">
        <f>VLOOKUP(A447,dataset_2!B:H,7,0)</f>
        <v>81</v>
      </c>
      <c r="Q447" s="27">
        <f>INDEX(dataset_2!G:G,MATCH(dataset_2!B447,dataset_1!A:A,0))</f>
        <v>75</v>
      </c>
    </row>
    <row r="448" spans="1:17" x14ac:dyDescent="0.25">
      <c r="A448" s="1">
        <v>447</v>
      </c>
      <c r="B448" s="2">
        <v>40563</v>
      </c>
      <c r="C448" s="1">
        <v>1</v>
      </c>
      <c r="D448" s="1">
        <v>0</v>
      </c>
      <c r="E448" s="1">
        <v>1</v>
      </c>
      <c r="F448" s="1">
        <v>15</v>
      </c>
      <c r="G448" s="1" t="b">
        <v>0</v>
      </c>
      <c r="H448" s="1">
        <v>4</v>
      </c>
      <c r="I448" s="1">
        <v>2</v>
      </c>
      <c r="J448" s="1">
        <v>0.32</v>
      </c>
      <c r="K448" s="25">
        <f>VLOOKUP(A448,dataset_2!B:C,2,0)</f>
        <v>0.31819999999999998</v>
      </c>
      <c r="L448" s="25">
        <f>VLOOKUP(A448,dataset_2!B:D,3,0)</f>
        <v>0.45</v>
      </c>
      <c r="M448" s="25">
        <f>VLOOKUP(A448,dataset_2!B:E,4,0)</f>
        <v>0.19400000000000001</v>
      </c>
      <c r="N448" s="25">
        <f>VLOOKUP(A448,dataset_2!B:F,5,0)</f>
        <v>8</v>
      </c>
      <c r="O448" s="25">
        <f>VLOOKUP(A448,dataset_2!B:G,6,0)</f>
        <v>62</v>
      </c>
      <c r="P448" s="25">
        <f>VLOOKUP(A448,dataset_2!B:H,7,0)</f>
        <v>70</v>
      </c>
      <c r="Q448" s="27">
        <f>INDEX(dataset_2!G:G,MATCH(dataset_2!B448,dataset_1!A:A,0))</f>
        <v>62</v>
      </c>
    </row>
    <row r="449" spans="1:17" x14ac:dyDescent="0.25">
      <c r="A449" s="1">
        <v>448</v>
      </c>
      <c r="B449" s="2">
        <v>40563</v>
      </c>
      <c r="C449" s="1">
        <v>1</v>
      </c>
      <c r="D449" s="1">
        <v>0</v>
      </c>
      <c r="E449" s="1">
        <v>1</v>
      </c>
      <c r="F449" s="1">
        <v>16</v>
      </c>
      <c r="G449" s="1" t="b">
        <v>0</v>
      </c>
      <c r="H449" s="1">
        <v>4</v>
      </c>
      <c r="I449" s="1">
        <v>2</v>
      </c>
      <c r="J449" s="1">
        <v>0.3</v>
      </c>
      <c r="K449" s="25">
        <f>VLOOKUP(A449,dataset_2!B:C,2,0)</f>
        <v>0.30299999999999999</v>
      </c>
      <c r="L449" s="25">
        <f>VLOOKUP(A449,dataset_2!B:D,3,0)</f>
        <v>0.49</v>
      </c>
      <c r="M449" s="25">
        <f>VLOOKUP(A449,dataset_2!B:E,4,0)</f>
        <v>0.1343</v>
      </c>
      <c r="N449" s="25">
        <f>VLOOKUP(A449,dataset_2!B:F,5,0)</f>
        <v>8</v>
      </c>
      <c r="O449" s="25">
        <f>VLOOKUP(A449,dataset_2!B:G,6,0)</f>
        <v>83</v>
      </c>
      <c r="P449" s="25">
        <f>VLOOKUP(A449,dataset_2!B:H,7,0)</f>
        <v>91</v>
      </c>
      <c r="Q449" s="27">
        <f>INDEX(dataset_2!G:G,MATCH(dataset_2!B449,dataset_1!A:A,0))</f>
        <v>83</v>
      </c>
    </row>
    <row r="450" spans="1:17" x14ac:dyDescent="0.25">
      <c r="A450" s="1">
        <v>449</v>
      </c>
      <c r="B450" s="2">
        <v>40563</v>
      </c>
      <c r="C450" s="1">
        <v>1</v>
      </c>
      <c r="D450" s="1">
        <v>0</v>
      </c>
      <c r="E450" s="1">
        <v>1</v>
      </c>
      <c r="F450" s="1">
        <v>17</v>
      </c>
      <c r="G450" s="1" t="b">
        <v>0</v>
      </c>
      <c r="H450" s="1">
        <v>4</v>
      </c>
      <c r="I450" s="1">
        <v>2</v>
      </c>
      <c r="J450" s="1">
        <v>0.3</v>
      </c>
      <c r="K450" s="25">
        <f>VLOOKUP(A450,dataset_2!B:C,2,0)</f>
        <v>0.31819999999999998</v>
      </c>
      <c r="L450" s="25">
        <f>VLOOKUP(A450,dataset_2!B:D,3,0)</f>
        <v>0.49</v>
      </c>
      <c r="M450" s="25">
        <f>VLOOKUP(A450,dataset_2!B:E,4,0)</f>
        <v>0.1045</v>
      </c>
      <c r="N450" s="25">
        <f>VLOOKUP(A450,dataset_2!B:F,5,0)</f>
        <v>8</v>
      </c>
      <c r="O450" s="25">
        <f>VLOOKUP(A450,dataset_2!B:G,6,0)</f>
        <v>207</v>
      </c>
      <c r="P450" s="25">
        <f>VLOOKUP(A450,dataset_2!B:H,7,0)</f>
        <v>215</v>
      </c>
      <c r="Q450" s="27">
        <f>INDEX(dataset_2!G:G,MATCH(dataset_2!B450,dataset_1!A:A,0))</f>
        <v>207</v>
      </c>
    </row>
    <row r="451" spans="1:17" x14ac:dyDescent="0.25">
      <c r="A451" s="1">
        <v>450</v>
      </c>
      <c r="B451" s="2">
        <v>40563</v>
      </c>
      <c r="C451" s="1">
        <v>1</v>
      </c>
      <c r="D451" s="1">
        <v>0</v>
      </c>
      <c r="E451" s="1">
        <v>1</v>
      </c>
      <c r="F451" s="1">
        <v>18</v>
      </c>
      <c r="G451" s="1" t="b">
        <v>0</v>
      </c>
      <c r="H451" s="1">
        <v>4</v>
      </c>
      <c r="I451" s="1">
        <v>2</v>
      </c>
      <c r="J451" s="1">
        <v>0.26</v>
      </c>
      <c r="K451" s="25">
        <f>VLOOKUP(A451,dataset_2!B:C,2,0)</f>
        <v>0.2576</v>
      </c>
      <c r="L451" s="25">
        <f>VLOOKUP(A451,dataset_2!B:D,3,0)</f>
        <v>0.56000000000000005</v>
      </c>
      <c r="M451" s="25">
        <f>VLOOKUP(A451,dataset_2!B:E,4,0)</f>
        <v>0.19400000000000001</v>
      </c>
      <c r="N451" s="25">
        <f>VLOOKUP(A451,dataset_2!B:F,5,0)</f>
        <v>1</v>
      </c>
      <c r="O451" s="25">
        <f>VLOOKUP(A451,dataset_2!B:G,6,0)</f>
        <v>184</v>
      </c>
      <c r="P451" s="25">
        <f>VLOOKUP(A451,dataset_2!B:H,7,0)</f>
        <v>185</v>
      </c>
      <c r="Q451" s="27">
        <f>INDEX(dataset_2!G:G,MATCH(dataset_2!B451,dataset_1!A:A,0))</f>
        <v>184</v>
      </c>
    </row>
    <row r="452" spans="1:17" x14ac:dyDescent="0.25">
      <c r="A452" s="1">
        <v>451</v>
      </c>
      <c r="B452" s="2">
        <v>40563</v>
      </c>
      <c r="C452" s="1">
        <v>1</v>
      </c>
      <c r="D452" s="1">
        <v>0</v>
      </c>
      <c r="E452" s="1">
        <v>1</v>
      </c>
      <c r="F452" s="1">
        <v>19</v>
      </c>
      <c r="G452" s="1" t="b">
        <v>0</v>
      </c>
      <c r="H452" s="1">
        <v>4</v>
      </c>
      <c r="I452" s="1">
        <v>1</v>
      </c>
      <c r="J452" s="1">
        <v>0.26</v>
      </c>
      <c r="K452" s="25">
        <f>VLOOKUP(A452,dataset_2!B:C,2,0)</f>
        <v>0.2273</v>
      </c>
      <c r="L452" s="25">
        <f>VLOOKUP(A452,dataset_2!B:D,3,0)</f>
        <v>0.56000000000000005</v>
      </c>
      <c r="M452" s="25">
        <f>VLOOKUP(A452,dataset_2!B:E,4,0)</f>
        <v>0.32840000000000003</v>
      </c>
      <c r="N452" s="25">
        <f>VLOOKUP(A452,dataset_2!B:F,5,0)</f>
        <v>6</v>
      </c>
      <c r="O452" s="25">
        <f>VLOOKUP(A452,dataset_2!B:G,6,0)</f>
        <v>146</v>
      </c>
      <c r="P452" s="25">
        <f>VLOOKUP(A452,dataset_2!B:H,7,0)</f>
        <v>152</v>
      </c>
      <c r="Q452" s="27">
        <f>INDEX(dataset_2!G:G,MATCH(dataset_2!B452,dataset_1!A:A,0))</f>
        <v>146</v>
      </c>
    </row>
    <row r="453" spans="1:17" x14ac:dyDescent="0.25">
      <c r="A453" s="1">
        <v>452</v>
      </c>
      <c r="B453" s="2">
        <v>40563</v>
      </c>
      <c r="C453" s="1">
        <v>1</v>
      </c>
      <c r="D453" s="1">
        <v>0</v>
      </c>
      <c r="E453" s="1">
        <v>1</v>
      </c>
      <c r="F453" s="1">
        <v>20</v>
      </c>
      <c r="G453" s="1" t="b">
        <v>0</v>
      </c>
      <c r="H453" s="1">
        <v>4</v>
      </c>
      <c r="I453" s="1">
        <v>2</v>
      </c>
      <c r="J453" s="1">
        <v>0.26</v>
      </c>
      <c r="K453" s="25">
        <f>VLOOKUP(A453,dataset_2!B:C,2,0)</f>
        <v>0.2424</v>
      </c>
      <c r="L453" s="25">
        <f>VLOOKUP(A453,dataset_2!B:D,3,0)</f>
        <v>0.6</v>
      </c>
      <c r="M453" s="25">
        <f>VLOOKUP(A453,dataset_2!B:E,4,0)</f>
        <v>0.28360000000000002</v>
      </c>
      <c r="N453" s="25">
        <f>VLOOKUP(A453,dataset_2!B:F,5,0)</f>
        <v>2</v>
      </c>
      <c r="O453" s="25">
        <f>VLOOKUP(A453,dataset_2!B:G,6,0)</f>
        <v>124</v>
      </c>
      <c r="P453" s="25">
        <f>VLOOKUP(A453,dataset_2!B:H,7,0)</f>
        <v>126</v>
      </c>
      <c r="Q453" s="27">
        <f>INDEX(dataset_2!G:G,MATCH(dataset_2!B453,dataset_1!A:A,0))</f>
        <v>124</v>
      </c>
    </row>
    <row r="454" spans="1:17" x14ac:dyDescent="0.25">
      <c r="A454" s="1">
        <v>453</v>
      </c>
      <c r="B454" s="2">
        <v>40563</v>
      </c>
      <c r="C454" s="1">
        <v>1</v>
      </c>
      <c r="D454" s="1">
        <v>0</v>
      </c>
      <c r="E454" s="1">
        <v>1</v>
      </c>
      <c r="F454" s="1">
        <v>21</v>
      </c>
      <c r="G454" s="1" t="b">
        <v>0</v>
      </c>
      <c r="H454" s="1">
        <v>4</v>
      </c>
      <c r="I454" s="1">
        <v>2</v>
      </c>
      <c r="J454" s="1">
        <v>0.24</v>
      </c>
      <c r="K454" s="25">
        <f>VLOOKUP(A454,dataset_2!B:C,2,0)</f>
        <v>0.2273</v>
      </c>
      <c r="L454" s="25">
        <f>VLOOKUP(A454,dataset_2!B:D,3,0)</f>
        <v>0.6</v>
      </c>
      <c r="M454" s="25">
        <f>VLOOKUP(A454,dataset_2!B:E,4,0)</f>
        <v>0.25369999999999998</v>
      </c>
      <c r="N454" s="25">
        <f>VLOOKUP(A454,dataset_2!B:F,5,0)</f>
        <v>3</v>
      </c>
      <c r="O454" s="25">
        <f>VLOOKUP(A454,dataset_2!B:G,6,0)</f>
        <v>54</v>
      </c>
      <c r="P454" s="25">
        <f>VLOOKUP(A454,dataset_2!B:H,7,0)</f>
        <v>57</v>
      </c>
      <c r="Q454" s="27">
        <f>INDEX(dataset_2!G:G,MATCH(dataset_2!B454,dataset_1!A:A,0))</f>
        <v>54</v>
      </c>
    </row>
    <row r="455" spans="1:17" x14ac:dyDescent="0.25">
      <c r="A455" s="1">
        <v>454</v>
      </c>
      <c r="B455" s="2">
        <v>40563</v>
      </c>
      <c r="C455" s="1">
        <v>1</v>
      </c>
      <c r="D455" s="1">
        <v>0</v>
      </c>
      <c r="E455" s="1">
        <v>1</v>
      </c>
      <c r="F455" s="1">
        <v>22</v>
      </c>
      <c r="G455" s="1" t="b">
        <v>0</v>
      </c>
      <c r="H455" s="1">
        <v>4</v>
      </c>
      <c r="I455" s="1">
        <v>2</v>
      </c>
      <c r="J455" s="1">
        <v>0.24</v>
      </c>
      <c r="K455" s="25">
        <f>VLOOKUP(A455,dataset_2!B:C,2,0)</f>
        <v>0.21210000000000001</v>
      </c>
      <c r="L455" s="25">
        <f>VLOOKUP(A455,dataset_2!B:D,3,0)</f>
        <v>0.65</v>
      </c>
      <c r="M455" s="25">
        <f>VLOOKUP(A455,dataset_2!B:E,4,0)</f>
        <v>0.28360000000000002</v>
      </c>
      <c r="N455" s="25">
        <f>VLOOKUP(A455,dataset_2!B:F,5,0)</f>
        <v>0</v>
      </c>
      <c r="O455" s="25">
        <f>VLOOKUP(A455,dataset_2!B:G,6,0)</f>
        <v>56</v>
      </c>
      <c r="P455" s="25">
        <f>VLOOKUP(A455,dataset_2!B:H,7,0)</f>
        <v>56</v>
      </c>
      <c r="Q455" s="27">
        <f>INDEX(dataset_2!G:G,MATCH(dataset_2!B455,dataset_1!A:A,0))</f>
        <v>56</v>
      </c>
    </row>
    <row r="456" spans="1:17" x14ac:dyDescent="0.25">
      <c r="A456" s="1">
        <v>455</v>
      </c>
      <c r="B456" s="2">
        <v>40563</v>
      </c>
      <c r="C456" s="1">
        <v>1</v>
      </c>
      <c r="D456" s="1">
        <v>0</v>
      </c>
      <c r="E456" s="1">
        <v>1</v>
      </c>
      <c r="F456" s="1">
        <v>23</v>
      </c>
      <c r="G456" s="1" t="b">
        <v>0</v>
      </c>
      <c r="H456" s="1">
        <v>4</v>
      </c>
      <c r="I456" s="1">
        <v>2</v>
      </c>
      <c r="J456" s="1">
        <v>0.24</v>
      </c>
      <c r="K456" s="25">
        <f>VLOOKUP(A456,dataset_2!B:C,2,0)</f>
        <v>0.21210000000000001</v>
      </c>
      <c r="L456" s="25">
        <f>VLOOKUP(A456,dataset_2!B:D,3,0)</f>
        <v>0.65</v>
      </c>
      <c r="M456" s="25">
        <f>VLOOKUP(A456,dataset_2!B:E,4,0)</f>
        <v>0.32840000000000003</v>
      </c>
      <c r="N456" s="25">
        <f>VLOOKUP(A456,dataset_2!B:F,5,0)</f>
        <v>3</v>
      </c>
      <c r="O456" s="25">
        <f>VLOOKUP(A456,dataset_2!B:G,6,0)</f>
        <v>28</v>
      </c>
      <c r="P456" s="25">
        <f>VLOOKUP(A456,dataset_2!B:H,7,0)</f>
        <v>31</v>
      </c>
      <c r="Q456" s="27">
        <f>INDEX(dataset_2!G:G,MATCH(dataset_2!B456,dataset_1!A:A,0))</f>
        <v>28</v>
      </c>
    </row>
    <row r="457" spans="1:17" x14ac:dyDescent="0.25">
      <c r="A457" s="1">
        <v>456</v>
      </c>
      <c r="B457" s="2">
        <v>40564</v>
      </c>
      <c r="C457" s="1">
        <v>1</v>
      </c>
      <c r="D457" s="1">
        <v>0</v>
      </c>
      <c r="E457" s="1">
        <v>1</v>
      </c>
      <c r="F457" s="1">
        <v>0</v>
      </c>
      <c r="G457" s="1" t="b">
        <v>0</v>
      </c>
      <c r="H457" s="1">
        <v>5</v>
      </c>
      <c r="I457" s="1">
        <v>2</v>
      </c>
      <c r="J457" s="1">
        <v>0.24</v>
      </c>
      <c r="K457" s="25">
        <f>VLOOKUP(A457,dataset_2!B:C,2,0)</f>
        <v>0.2273</v>
      </c>
      <c r="L457" s="25">
        <f>VLOOKUP(A457,dataset_2!B:D,3,0)</f>
        <v>0.7</v>
      </c>
      <c r="M457" s="25">
        <f>VLOOKUP(A457,dataset_2!B:E,4,0)</f>
        <v>0.25369999999999998</v>
      </c>
      <c r="N457" s="25">
        <f>VLOOKUP(A457,dataset_2!B:F,5,0)</f>
        <v>1</v>
      </c>
      <c r="O457" s="25">
        <f>VLOOKUP(A457,dataset_2!B:G,6,0)</f>
        <v>20</v>
      </c>
      <c r="P457" s="25">
        <f>VLOOKUP(A457,dataset_2!B:H,7,0)</f>
        <v>21</v>
      </c>
      <c r="Q457" s="27">
        <f>INDEX(dataset_2!G:G,MATCH(dataset_2!B457,dataset_1!A:A,0))</f>
        <v>20</v>
      </c>
    </row>
    <row r="458" spans="1:17" x14ac:dyDescent="0.25">
      <c r="A458" s="1">
        <v>457</v>
      </c>
      <c r="B458" s="2">
        <v>40564</v>
      </c>
      <c r="C458" s="1">
        <v>1</v>
      </c>
      <c r="D458" s="1">
        <v>0</v>
      </c>
      <c r="E458" s="1">
        <v>1</v>
      </c>
      <c r="F458" s="1">
        <v>1</v>
      </c>
      <c r="G458" s="1" t="b">
        <v>0</v>
      </c>
      <c r="H458" s="1">
        <v>5</v>
      </c>
      <c r="I458" s="1">
        <v>2</v>
      </c>
      <c r="J458" s="1">
        <v>0.24</v>
      </c>
      <c r="K458" s="25">
        <f>VLOOKUP(A458,dataset_2!B:C,2,0)</f>
        <v>0.2273</v>
      </c>
      <c r="L458" s="25">
        <f>VLOOKUP(A458,dataset_2!B:D,3,0)</f>
        <v>0.7</v>
      </c>
      <c r="M458" s="25">
        <f>VLOOKUP(A458,dataset_2!B:E,4,0)</f>
        <v>0.25369999999999998</v>
      </c>
      <c r="N458" s="25">
        <f>VLOOKUP(A458,dataset_2!B:F,5,0)</f>
        <v>0</v>
      </c>
      <c r="O458" s="25">
        <f>VLOOKUP(A458,dataset_2!B:G,6,0)</f>
        <v>6</v>
      </c>
      <c r="P458" s="25">
        <f>VLOOKUP(A458,dataset_2!B:H,7,0)</f>
        <v>6</v>
      </c>
      <c r="Q458" s="27">
        <f>INDEX(dataset_2!G:G,MATCH(dataset_2!B458,dataset_1!A:A,0))</f>
        <v>6</v>
      </c>
    </row>
    <row r="459" spans="1:17" x14ac:dyDescent="0.25">
      <c r="A459" s="1">
        <v>458</v>
      </c>
      <c r="B459" s="2">
        <v>40564</v>
      </c>
      <c r="C459" s="1">
        <v>1</v>
      </c>
      <c r="D459" s="1">
        <v>0</v>
      </c>
      <c r="E459" s="1">
        <v>1</v>
      </c>
      <c r="F459" s="1">
        <v>2</v>
      </c>
      <c r="G459" s="1" t="b">
        <v>0</v>
      </c>
      <c r="H459" s="1">
        <v>5</v>
      </c>
      <c r="I459" s="1">
        <v>3</v>
      </c>
      <c r="J459" s="1">
        <v>0.24</v>
      </c>
      <c r="K459" s="25">
        <f>VLOOKUP(A459,dataset_2!B:C,2,0)</f>
        <v>0.2424</v>
      </c>
      <c r="L459" s="25">
        <f>VLOOKUP(A459,dataset_2!B:D,3,0)</f>
        <v>0.75</v>
      </c>
      <c r="M459" s="25">
        <f>VLOOKUP(A459,dataset_2!B:E,4,0)</f>
        <v>0.16420000000000001</v>
      </c>
      <c r="N459" s="25">
        <f>VLOOKUP(A459,dataset_2!B:F,5,0)</f>
        <v>0</v>
      </c>
      <c r="O459" s="25">
        <f>VLOOKUP(A459,dataset_2!B:G,6,0)</f>
        <v>2</v>
      </c>
      <c r="P459" s="25">
        <f>VLOOKUP(A459,dataset_2!B:H,7,0)</f>
        <v>2</v>
      </c>
      <c r="Q459" s="27">
        <f>INDEX(dataset_2!G:G,MATCH(dataset_2!B459,dataset_1!A:A,0))</f>
        <v>2</v>
      </c>
    </row>
    <row r="460" spans="1:17" x14ac:dyDescent="0.25">
      <c r="A460" s="1">
        <v>459</v>
      </c>
      <c r="B460" s="2">
        <v>40564</v>
      </c>
      <c r="C460" s="1">
        <v>1</v>
      </c>
      <c r="D460" s="1">
        <v>0</v>
      </c>
      <c r="E460" s="1">
        <v>1</v>
      </c>
      <c r="F460" s="1">
        <v>3</v>
      </c>
      <c r="G460" s="1" t="b">
        <v>0</v>
      </c>
      <c r="H460" s="1">
        <v>5</v>
      </c>
      <c r="I460" s="1">
        <v>3</v>
      </c>
      <c r="J460" s="1">
        <v>0.22</v>
      </c>
      <c r="K460" s="25">
        <f>VLOOKUP(A460,dataset_2!B:C,2,0)</f>
        <v>0.21210000000000001</v>
      </c>
      <c r="L460" s="25">
        <f>VLOOKUP(A460,dataset_2!B:D,3,0)</f>
        <v>0.8</v>
      </c>
      <c r="M460" s="25">
        <f>VLOOKUP(A460,dataset_2!B:E,4,0)</f>
        <v>0.29849999999999999</v>
      </c>
      <c r="N460" s="25">
        <f>VLOOKUP(A460,dataset_2!B:F,5,0)</f>
        <v>0</v>
      </c>
      <c r="O460" s="25">
        <f>VLOOKUP(A460,dataset_2!B:G,6,0)</f>
        <v>1</v>
      </c>
      <c r="P460" s="25">
        <f>VLOOKUP(A460,dataset_2!B:H,7,0)</f>
        <v>1</v>
      </c>
      <c r="Q460" s="27">
        <f>INDEX(dataset_2!G:G,MATCH(dataset_2!B460,dataset_1!A:A,0))</f>
        <v>1</v>
      </c>
    </row>
    <row r="461" spans="1:17" x14ac:dyDescent="0.25">
      <c r="A461" s="1">
        <v>460</v>
      </c>
      <c r="B461" s="2">
        <v>40564</v>
      </c>
      <c r="C461" s="1">
        <v>1</v>
      </c>
      <c r="D461" s="1">
        <v>0</v>
      </c>
      <c r="E461" s="1">
        <v>1</v>
      </c>
      <c r="F461" s="1">
        <v>4</v>
      </c>
      <c r="G461" s="1" t="b">
        <v>0</v>
      </c>
      <c r="H461" s="1">
        <v>5</v>
      </c>
      <c r="I461" s="1">
        <v>2</v>
      </c>
      <c r="J461" s="1">
        <v>0.22</v>
      </c>
      <c r="K461" s="25">
        <f>VLOOKUP(A461,dataset_2!B:C,2,0)</f>
        <v>0.2576</v>
      </c>
      <c r="L461" s="25">
        <f>VLOOKUP(A461,dataset_2!B:D,3,0)</f>
        <v>0.87</v>
      </c>
      <c r="M461" s="25">
        <f>VLOOKUP(A461,dataset_2!B:E,4,0)</f>
        <v>8.9599999999999999E-2</v>
      </c>
      <c r="N461" s="25">
        <f>VLOOKUP(A461,dataset_2!B:F,5,0)</f>
        <v>0</v>
      </c>
      <c r="O461" s="25">
        <f>VLOOKUP(A461,dataset_2!B:G,6,0)</f>
        <v>1</v>
      </c>
      <c r="P461" s="25">
        <f>VLOOKUP(A461,dataset_2!B:H,7,0)</f>
        <v>1</v>
      </c>
      <c r="Q461" s="27">
        <f>INDEX(dataset_2!G:G,MATCH(dataset_2!B461,dataset_1!A:A,0))</f>
        <v>1</v>
      </c>
    </row>
    <row r="462" spans="1:17" x14ac:dyDescent="0.25">
      <c r="A462" s="1">
        <v>461</v>
      </c>
      <c r="B462" s="2">
        <v>40564</v>
      </c>
      <c r="C462" s="1">
        <v>1</v>
      </c>
      <c r="D462" s="1">
        <v>0</v>
      </c>
      <c r="E462" s="1">
        <v>1</v>
      </c>
      <c r="F462" s="1">
        <v>5</v>
      </c>
      <c r="G462" s="1" t="b">
        <v>0</v>
      </c>
      <c r="H462" s="1">
        <v>5</v>
      </c>
      <c r="I462" s="1">
        <v>1</v>
      </c>
      <c r="J462" s="1">
        <v>0.24</v>
      </c>
      <c r="K462" s="25">
        <f>VLOOKUP(A462,dataset_2!B:C,2,0)</f>
        <v>0.19700000000000001</v>
      </c>
      <c r="L462" s="25">
        <f>VLOOKUP(A462,dataset_2!B:D,3,0)</f>
        <v>0.6</v>
      </c>
      <c r="M462" s="25">
        <f>VLOOKUP(A462,dataset_2!B:E,4,0)</f>
        <v>0.41789999999999999</v>
      </c>
      <c r="N462" s="25">
        <f>VLOOKUP(A462,dataset_2!B:F,5,0)</f>
        <v>1</v>
      </c>
      <c r="O462" s="25">
        <f>VLOOKUP(A462,dataset_2!B:G,6,0)</f>
        <v>4</v>
      </c>
      <c r="P462" s="25">
        <f>VLOOKUP(A462,dataset_2!B:H,7,0)</f>
        <v>5</v>
      </c>
      <c r="Q462" s="27">
        <f>INDEX(dataset_2!G:G,MATCH(dataset_2!B462,dataset_1!A:A,0))</f>
        <v>4</v>
      </c>
    </row>
    <row r="463" spans="1:17" x14ac:dyDescent="0.25">
      <c r="A463" s="1">
        <v>462</v>
      </c>
      <c r="B463" s="2">
        <v>40564</v>
      </c>
      <c r="C463" s="1">
        <v>1</v>
      </c>
      <c r="D463" s="1">
        <v>0</v>
      </c>
      <c r="E463" s="1">
        <v>1</v>
      </c>
      <c r="F463" s="1">
        <v>6</v>
      </c>
      <c r="G463" s="1" t="b">
        <v>0</v>
      </c>
      <c r="H463" s="1">
        <v>5</v>
      </c>
      <c r="I463" s="1">
        <v>1</v>
      </c>
      <c r="J463" s="1">
        <v>0.22</v>
      </c>
      <c r="K463" s="25">
        <f>VLOOKUP(A463,dataset_2!B:C,2,0)</f>
        <v>0.21210000000000001</v>
      </c>
      <c r="L463" s="25">
        <f>VLOOKUP(A463,dataset_2!B:D,3,0)</f>
        <v>0.55000000000000004</v>
      </c>
      <c r="M463" s="25">
        <f>VLOOKUP(A463,dataset_2!B:E,4,0)</f>
        <v>0.25369999999999998</v>
      </c>
      <c r="N463" s="25">
        <f>VLOOKUP(A463,dataset_2!B:F,5,0)</f>
        <v>0</v>
      </c>
      <c r="O463" s="25">
        <f>VLOOKUP(A463,dataset_2!B:G,6,0)</f>
        <v>27</v>
      </c>
      <c r="P463" s="25">
        <f>VLOOKUP(A463,dataset_2!B:H,7,0)</f>
        <v>27</v>
      </c>
      <c r="Q463" s="27">
        <f>INDEX(dataset_2!G:G,MATCH(dataset_2!B463,dataset_1!A:A,0))</f>
        <v>27</v>
      </c>
    </row>
    <row r="464" spans="1:17" x14ac:dyDescent="0.25">
      <c r="A464" s="1">
        <v>463</v>
      </c>
      <c r="B464" s="2">
        <v>40564</v>
      </c>
      <c r="C464" s="1">
        <v>1</v>
      </c>
      <c r="D464" s="1">
        <v>0</v>
      </c>
      <c r="E464" s="1">
        <v>1</v>
      </c>
      <c r="F464" s="1">
        <v>7</v>
      </c>
      <c r="G464" s="1" t="b">
        <v>0</v>
      </c>
      <c r="H464" s="1">
        <v>5</v>
      </c>
      <c r="I464" s="1">
        <v>1</v>
      </c>
      <c r="J464" s="1">
        <v>0.2</v>
      </c>
      <c r="K464" s="25">
        <f>VLOOKUP(A464,dataset_2!B:C,2,0)</f>
        <v>0.18179999999999999</v>
      </c>
      <c r="L464" s="25">
        <f>VLOOKUP(A464,dataset_2!B:D,3,0)</f>
        <v>0.51</v>
      </c>
      <c r="M464" s="25">
        <f>VLOOKUP(A464,dataset_2!B:E,4,0)</f>
        <v>0.28360000000000002</v>
      </c>
      <c r="N464" s="25">
        <f>VLOOKUP(A464,dataset_2!B:F,5,0)</f>
        <v>2</v>
      </c>
      <c r="O464" s="25">
        <f>VLOOKUP(A464,dataset_2!B:G,6,0)</f>
        <v>66</v>
      </c>
      <c r="P464" s="25">
        <f>VLOOKUP(A464,dataset_2!B:H,7,0)</f>
        <v>68</v>
      </c>
      <c r="Q464" s="27">
        <f>INDEX(dataset_2!G:G,MATCH(dataset_2!B464,dataset_1!A:A,0))</f>
        <v>66</v>
      </c>
    </row>
    <row r="465" spans="1:17" x14ac:dyDescent="0.25">
      <c r="A465" s="1">
        <v>464</v>
      </c>
      <c r="B465" s="2">
        <v>40564</v>
      </c>
      <c r="C465" s="1">
        <v>1</v>
      </c>
      <c r="D465" s="1">
        <v>0</v>
      </c>
      <c r="E465" s="1">
        <v>1</v>
      </c>
      <c r="F465" s="1">
        <v>8</v>
      </c>
      <c r="G465" s="1" t="b">
        <v>0</v>
      </c>
      <c r="H465" s="1">
        <v>5</v>
      </c>
      <c r="I465" s="1">
        <v>1</v>
      </c>
      <c r="J465" s="1">
        <v>0.2</v>
      </c>
      <c r="K465" s="25">
        <f>VLOOKUP(A465,dataset_2!B:C,2,0)</f>
        <v>0.18179999999999999</v>
      </c>
      <c r="L465" s="25">
        <f>VLOOKUP(A465,dataset_2!B:D,3,0)</f>
        <v>0.47</v>
      </c>
      <c r="M465" s="25">
        <f>VLOOKUP(A465,dataset_2!B:E,4,0)</f>
        <v>0.32840000000000003</v>
      </c>
      <c r="N465" s="25">
        <f>VLOOKUP(A465,dataset_2!B:F,5,0)</f>
        <v>7</v>
      </c>
      <c r="O465" s="25">
        <f>VLOOKUP(A465,dataset_2!B:G,6,0)</f>
        <v>210</v>
      </c>
      <c r="P465" s="25">
        <f>VLOOKUP(A465,dataset_2!B:H,7,0)</f>
        <v>217</v>
      </c>
      <c r="Q465" s="27">
        <f>INDEX(dataset_2!G:G,MATCH(dataset_2!B465,dataset_1!A:A,0))</f>
        <v>210</v>
      </c>
    </row>
    <row r="466" spans="1:17" x14ac:dyDescent="0.25">
      <c r="A466" s="1">
        <v>465</v>
      </c>
      <c r="B466" s="2">
        <v>40564</v>
      </c>
      <c r="C466" s="1">
        <v>1</v>
      </c>
      <c r="D466" s="1">
        <v>0</v>
      </c>
      <c r="E466" s="1">
        <v>1</v>
      </c>
      <c r="F466" s="1">
        <v>9</v>
      </c>
      <c r="G466" s="1" t="b">
        <v>0</v>
      </c>
      <c r="H466" s="1">
        <v>5</v>
      </c>
      <c r="I466" s="1">
        <v>1</v>
      </c>
      <c r="J466" s="1">
        <v>0.2</v>
      </c>
      <c r="K466" s="25">
        <f>VLOOKUP(A466,dataset_2!B:C,2,0)</f>
        <v>0.18179999999999999</v>
      </c>
      <c r="L466" s="25">
        <f>VLOOKUP(A466,dataset_2!B:D,3,0)</f>
        <v>0.51</v>
      </c>
      <c r="M466" s="25">
        <f>VLOOKUP(A466,dataset_2!B:E,4,0)</f>
        <v>0.35820000000000002</v>
      </c>
      <c r="N466" s="25">
        <f>VLOOKUP(A466,dataset_2!B:F,5,0)</f>
        <v>7</v>
      </c>
      <c r="O466" s="25">
        <f>VLOOKUP(A466,dataset_2!B:G,6,0)</f>
        <v>159</v>
      </c>
      <c r="P466" s="25">
        <f>VLOOKUP(A466,dataset_2!B:H,7,0)</f>
        <v>166</v>
      </c>
      <c r="Q466" s="27">
        <f>INDEX(dataset_2!G:G,MATCH(dataset_2!B466,dataset_1!A:A,0))</f>
        <v>159</v>
      </c>
    </row>
    <row r="467" spans="1:17" x14ac:dyDescent="0.25">
      <c r="A467" s="1">
        <v>466</v>
      </c>
      <c r="B467" s="2">
        <v>40564</v>
      </c>
      <c r="C467" s="1">
        <v>1</v>
      </c>
      <c r="D467" s="1">
        <v>0</v>
      </c>
      <c r="E467" s="1">
        <v>1</v>
      </c>
      <c r="F467" s="1">
        <v>10</v>
      </c>
      <c r="G467" s="1" t="b">
        <v>0</v>
      </c>
      <c r="H467" s="1">
        <v>5</v>
      </c>
      <c r="I467" s="1">
        <v>1</v>
      </c>
      <c r="J467" s="1">
        <v>0.2</v>
      </c>
      <c r="K467" s="25">
        <f>VLOOKUP(A467,dataset_2!B:C,2,0)</f>
        <v>0.16669999999999999</v>
      </c>
      <c r="L467" s="25">
        <f>VLOOKUP(A467,dataset_2!B:D,3,0)</f>
        <v>0.47</v>
      </c>
      <c r="M467" s="25">
        <f>VLOOKUP(A467,dataset_2!B:E,4,0)</f>
        <v>0.4627</v>
      </c>
      <c r="N467" s="25">
        <f>VLOOKUP(A467,dataset_2!B:F,5,0)</f>
        <v>6</v>
      </c>
      <c r="O467" s="25">
        <f>VLOOKUP(A467,dataset_2!B:G,6,0)</f>
        <v>57</v>
      </c>
      <c r="P467" s="25">
        <f>VLOOKUP(A467,dataset_2!B:H,7,0)</f>
        <v>63</v>
      </c>
      <c r="Q467" s="27">
        <f>INDEX(dataset_2!G:G,MATCH(dataset_2!B467,dataset_1!A:A,0))</f>
        <v>57</v>
      </c>
    </row>
    <row r="468" spans="1:17" x14ac:dyDescent="0.25">
      <c r="A468" s="1">
        <v>467</v>
      </c>
      <c r="B468" s="2">
        <v>40564</v>
      </c>
      <c r="C468" s="1">
        <v>1</v>
      </c>
      <c r="D468" s="1">
        <v>0</v>
      </c>
      <c r="E468" s="1">
        <v>1</v>
      </c>
      <c r="F468" s="1">
        <v>11</v>
      </c>
      <c r="G468" s="1" t="b">
        <v>0</v>
      </c>
      <c r="H468" s="1">
        <v>5</v>
      </c>
      <c r="I468" s="1">
        <v>1</v>
      </c>
      <c r="J468" s="1">
        <v>0.22</v>
      </c>
      <c r="K468" s="25">
        <f>VLOOKUP(A468,dataset_2!B:C,2,0)</f>
        <v>0.18179999999999999</v>
      </c>
      <c r="L468" s="25">
        <f>VLOOKUP(A468,dataset_2!B:D,3,0)</f>
        <v>0.41</v>
      </c>
      <c r="M468" s="25">
        <f>VLOOKUP(A468,dataset_2!B:E,4,0)</f>
        <v>0.4627</v>
      </c>
      <c r="N468" s="25">
        <f>VLOOKUP(A468,dataset_2!B:F,5,0)</f>
        <v>6</v>
      </c>
      <c r="O468" s="25">
        <f>VLOOKUP(A468,dataset_2!B:G,6,0)</f>
        <v>53</v>
      </c>
      <c r="P468" s="25">
        <f>VLOOKUP(A468,dataset_2!B:H,7,0)</f>
        <v>59</v>
      </c>
      <c r="Q468" s="27">
        <f>INDEX(dataset_2!G:G,MATCH(dataset_2!B468,dataset_1!A:A,0))</f>
        <v>53</v>
      </c>
    </row>
    <row r="469" spans="1:17" x14ac:dyDescent="0.25">
      <c r="A469" s="1">
        <v>468</v>
      </c>
      <c r="B469" s="2">
        <v>40564</v>
      </c>
      <c r="C469" s="1">
        <v>1</v>
      </c>
      <c r="D469" s="1">
        <v>0</v>
      </c>
      <c r="E469" s="1">
        <v>1</v>
      </c>
      <c r="F469" s="1">
        <v>12</v>
      </c>
      <c r="G469" s="1" t="b">
        <v>0</v>
      </c>
      <c r="H469" s="1">
        <v>5</v>
      </c>
      <c r="I469" s="1">
        <v>1</v>
      </c>
      <c r="J469" s="1">
        <v>0.22</v>
      </c>
      <c r="K469" s="25">
        <f>VLOOKUP(A469,dataset_2!B:C,2,0)</f>
        <v>0.18179999999999999</v>
      </c>
      <c r="L469" s="25">
        <f>VLOOKUP(A469,dataset_2!B:D,3,0)</f>
        <v>0.27</v>
      </c>
      <c r="M469" s="25">
        <f>VLOOKUP(A469,dataset_2!B:E,4,0)</f>
        <v>0.58209999999999995</v>
      </c>
      <c r="N469" s="25">
        <f>VLOOKUP(A469,dataset_2!B:F,5,0)</f>
        <v>11</v>
      </c>
      <c r="O469" s="25">
        <f>VLOOKUP(A469,dataset_2!B:G,6,0)</f>
        <v>67</v>
      </c>
      <c r="P469" s="25">
        <f>VLOOKUP(A469,dataset_2!B:H,7,0)</f>
        <v>78</v>
      </c>
      <c r="Q469" s="27">
        <f>INDEX(dataset_2!G:G,MATCH(dataset_2!B469,dataset_1!A:A,0))</f>
        <v>67</v>
      </c>
    </row>
    <row r="470" spans="1:17" x14ac:dyDescent="0.25">
      <c r="A470" s="1">
        <v>469</v>
      </c>
      <c r="B470" s="2">
        <v>40564</v>
      </c>
      <c r="C470" s="1">
        <v>1</v>
      </c>
      <c r="D470" s="1">
        <v>0</v>
      </c>
      <c r="E470" s="1">
        <v>1</v>
      </c>
      <c r="F470" s="1">
        <v>13</v>
      </c>
      <c r="G470" s="1" t="b">
        <v>0</v>
      </c>
      <c r="H470" s="1">
        <v>5</v>
      </c>
      <c r="I470" s="1">
        <v>1</v>
      </c>
      <c r="J470" s="1">
        <v>0.2</v>
      </c>
      <c r="K470" s="25">
        <f>VLOOKUP(A470,dataset_2!B:C,2,0)</f>
        <v>0.1515</v>
      </c>
      <c r="L470" s="25">
        <f>VLOOKUP(A470,dataset_2!B:D,3,0)</f>
        <v>0.21</v>
      </c>
      <c r="M470" s="25">
        <f>VLOOKUP(A470,dataset_2!B:E,4,0)</f>
        <v>0.58209999999999995</v>
      </c>
      <c r="N470" s="25">
        <f>VLOOKUP(A470,dataset_2!B:F,5,0)</f>
        <v>8</v>
      </c>
      <c r="O470" s="25">
        <f>VLOOKUP(A470,dataset_2!B:G,6,0)</f>
        <v>65</v>
      </c>
      <c r="P470" s="25">
        <f>VLOOKUP(A470,dataset_2!B:H,7,0)</f>
        <v>73</v>
      </c>
      <c r="Q470" s="27">
        <f>INDEX(dataset_2!G:G,MATCH(dataset_2!B470,dataset_1!A:A,0))</f>
        <v>65</v>
      </c>
    </row>
    <row r="471" spans="1:17" x14ac:dyDescent="0.25">
      <c r="A471" s="1">
        <v>470</v>
      </c>
      <c r="B471" s="2">
        <v>40564</v>
      </c>
      <c r="C471" s="1">
        <v>1</v>
      </c>
      <c r="D471" s="1">
        <v>0</v>
      </c>
      <c r="E471" s="1">
        <v>1</v>
      </c>
      <c r="F471" s="1">
        <v>14</v>
      </c>
      <c r="G471" s="1" t="b">
        <v>0</v>
      </c>
      <c r="H471" s="1">
        <v>5</v>
      </c>
      <c r="I471" s="1">
        <v>1</v>
      </c>
      <c r="J471" s="1">
        <v>0.2</v>
      </c>
      <c r="K471" s="25">
        <f>VLOOKUP(A471,dataset_2!B:C,2,0)</f>
        <v>0.1515</v>
      </c>
      <c r="L471" s="25">
        <f>VLOOKUP(A471,dataset_2!B:D,3,0)</f>
        <v>0.25</v>
      </c>
      <c r="M471" s="25">
        <f>VLOOKUP(A471,dataset_2!B:E,4,0)</f>
        <v>0.52239999999999998</v>
      </c>
      <c r="N471" s="25">
        <f>VLOOKUP(A471,dataset_2!B:F,5,0)</f>
        <v>6</v>
      </c>
      <c r="O471" s="25">
        <f>VLOOKUP(A471,dataset_2!B:G,6,0)</f>
        <v>56</v>
      </c>
      <c r="P471" s="25">
        <f>VLOOKUP(A471,dataset_2!B:H,7,0)</f>
        <v>62</v>
      </c>
      <c r="Q471" s="27">
        <f>INDEX(dataset_2!G:G,MATCH(dataset_2!B471,dataset_1!A:A,0))</f>
        <v>56</v>
      </c>
    </row>
    <row r="472" spans="1:17" x14ac:dyDescent="0.25">
      <c r="A472" s="1">
        <v>471</v>
      </c>
      <c r="B472" s="2">
        <v>40564</v>
      </c>
      <c r="C472" s="1">
        <v>1</v>
      </c>
      <c r="D472" s="1">
        <v>0</v>
      </c>
      <c r="E472" s="1">
        <v>1</v>
      </c>
      <c r="F472" s="1">
        <v>15</v>
      </c>
      <c r="G472" s="1" t="b">
        <v>0</v>
      </c>
      <c r="H472" s="1">
        <v>5</v>
      </c>
      <c r="I472" s="1">
        <v>1</v>
      </c>
      <c r="J472" s="1">
        <v>0.16</v>
      </c>
      <c r="K472" s="25">
        <f>VLOOKUP(A472,dataset_2!B:C,2,0)</f>
        <v>0.1212</v>
      </c>
      <c r="L472" s="25">
        <f>VLOOKUP(A472,dataset_2!B:D,3,0)</f>
        <v>0.26</v>
      </c>
      <c r="M472" s="25">
        <f>VLOOKUP(A472,dataset_2!B:E,4,0)</f>
        <v>0.44779999999999998</v>
      </c>
      <c r="N472" s="25">
        <f>VLOOKUP(A472,dataset_2!B:F,5,0)</f>
        <v>4</v>
      </c>
      <c r="O472" s="25">
        <f>VLOOKUP(A472,dataset_2!B:G,6,0)</f>
        <v>61</v>
      </c>
      <c r="P472" s="25">
        <f>VLOOKUP(A472,dataset_2!B:H,7,0)</f>
        <v>65</v>
      </c>
      <c r="Q472" s="27">
        <f>INDEX(dataset_2!G:G,MATCH(dataset_2!B472,dataset_1!A:A,0))</f>
        <v>61</v>
      </c>
    </row>
    <row r="473" spans="1:17" x14ac:dyDescent="0.25">
      <c r="A473" s="1">
        <v>472</v>
      </c>
      <c r="B473" s="2">
        <v>40564</v>
      </c>
      <c r="C473" s="1">
        <v>1</v>
      </c>
      <c r="D473" s="1">
        <v>0</v>
      </c>
      <c r="E473" s="1">
        <v>1</v>
      </c>
      <c r="F473" s="1">
        <v>16</v>
      </c>
      <c r="G473" s="1" t="b">
        <v>0</v>
      </c>
      <c r="H473" s="1">
        <v>5</v>
      </c>
      <c r="I473" s="1">
        <v>1</v>
      </c>
      <c r="J473" s="1">
        <v>0.16</v>
      </c>
      <c r="K473" s="25">
        <f>VLOOKUP(A473,dataset_2!B:C,2,0)</f>
        <v>0.13639999999999999</v>
      </c>
      <c r="L473" s="25">
        <f>VLOOKUP(A473,dataset_2!B:D,3,0)</f>
        <v>0.26</v>
      </c>
      <c r="M473" s="25">
        <f>VLOOKUP(A473,dataset_2!B:E,4,0)</f>
        <v>0.35820000000000002</v>
      </c>
      <c r="N473" s="25">
        <f>VLOOKUP(A473,dataset_2!B:F,5,0)</f>
        <v>0</v>
      </c>
      <c r="O473" s="25">
        <f>VLOOKUP(A473,dataset_2!B:G,6,0)</f>
        <v>97</v>
      </c>
      <c r="P473" s="25">
        <f>VLOOKUP(A473,dataset_2!B:H,7,0)</f>
        <v>97</v>
      </c>
      <c r="Q473" s="27">
        <f>INDEX(dataset_2!G:G,MATCH(dataset_2!B473,dataset_1!A:A,0))</f>
        <v>97</v>
      </c>
    </row>
    <row r="474" spans="1:17" x14ac:dyDescent="0.25">
      <c r="A474" s="1">
        <v>473</v>
      </c>
      <c r="B474" s="2">
        <v>40564</v>
      </c>
      <c r="C474" s="1">
        <v>1</v>
      </c>
      <c r="D474" s="1">
        <v>0</v>
      </c>
      <c r="E474" s="1">
        <v>1</v>
      </c>
      <c r="F474" s="1">
        <v>17</v>
      </c>
      <c r="G474" s="1" t="b">
        <v>0</v>
      </c>
      <c r="H474" s="1">
        <v>5</v>
      </c>
      <c r="I474" s="1">
        <v>1</v>
      </c>
      <c r="J474" s="1">
        <v>0.14000000000000001</v>
      </c>
      <c r="K474" s="25">
        <f>VLOOKUP(A474,dataset_2!B:C,2,0)</f>
        <v>0.1212</v>
      </c>
      <c r="L474" s="25">
        <f>VLOOKUP(A474,dataset_2!B:D,3,0)</f>
        <v>0.28000000000000003</v>
      </c>
      <c r="M474" s="25">
        <f>VLOOKUP(A474,dataset_2!B:E,4,0)</f>
        <v>0.35820000000000002</v>
      </c>
      <c r="N474" s="25">
        <f>VLOOKUP(A474,dataset_2!B:F,5,0)</f>
        <v>10</v>
      </c>
      <c r="O474" s="25">
        <f>VLOOKUP(A474,dataset_2!B:G,6,0)</f>
        <v>151</v>
      </c>
      <c r="P474" s="25">
        <f>VLOOKUP(A474,dataset_2!B:H,7,0)</f>
        <v>161</v>
      </c>
      <c r="Q474" s="27">
        <f>INDEX(dataset_2!G:G,MATCH(dataset_2!B474,dataset_1!A:A,0))</f>
        <v>151</v>
      </c>
    </row>
    <row r="475" spans="1:17" x14ac:dyDescent="0.25">
      <c r="A475" s="1">
        <v>474</v>
      </c>
      <c r="B475" s="2">
        <v>40564</v>
      </c>
      <c r="C475" s="1">
        <v>1</v>
      </c>
      <c r="D475" s="1">
        <v>0</v>
      </c>
      <c r="E475" s="1">
        <v>1</v>
      </c>
      <c r="F475" s="1">
        <v>18</v>
      </c>
      <c r="G475" s="1" t="b">
        <v>0</v>
      </c>
      <c r="H475" s="1">
        <v>5</v>
      </c>
      <c r="I475" s="1">
        <v>1</v>
      </c>
      <c r="J475" s="1">
        <v>0.12</v>
      </c>
      <c r="K475" s="25">
        <f>VLOOKUP(A475,dataset_2!B:C,2,0)</f>
        <v>0.1212</v>
      </c>
      <c r="L475" s="25">
        <f>VLOOKUP(A475,dataset_2!B:D,3,0)</f>
        <v>0.3</v>
      </c>
      <c r="M475" s="25">
        <f>VLOOKUP(A475,dataset_2!B:E,4,0)</f>
        <v>0.25369999999999998</v>
      </c>
      <c r="N475" s="25">
        <f>VLOOKUP(A475,dataset_2!B:F,5,0)</f>
        <v>1</v>
      </c>
      <c r="O475" s="25">
        <f>VLOOKUP(A475,dataset_2!B:G,6,0)</f>
        <v>119</v>
      </c>
      <c r="P475" s="25">
        <f>VLOOKUP(A475,dataset_2!B:H,7,0)</f>
        <v>120</v>
      </c>
      <c r="Q475" s="27">
        <f>INDEX(dataset_2!G:G,MATCH(dataset_2!B475,dataset_1!A:A,0))</f>
        <v>119</v>
      </c>
    </row>
    <row r="476" spans="1:17" x14ac:dyDescent="0.25">
      <c r="A476" s="1">
        <v>475</v>
      </c>
      <c r="B476" s="2">
        <v>40564</v>
      </c>
      <c r="C476" s="1">
        <v>1</v>
      </c>
      <c r="D476" s="1">
        <v>0</v>
      </c>
      <c r="E476" s="1">
        <v>1</v>
      </c>
      <c r="F476" s="1">
        <v>19</v>
      </c>
      <c r="G476" s="1" t="b">
        <v>0</v>
      </c>
      <c r="H476" s="1">
        <v>5</v>
      </c>
      <c r="I476" s="1">
        <v>1</v>
      </c>
      <c r="J476" s="1">
        <v>0.12</v>
      </c>
      <c r="K476" s="25">
        <f>VLOOKUP(A476,dataset_2!B:C,2,0)</f>
        <v>0.1061</v>
      </c>
      <c r="L476" s="25">
        <f>VLOOKUP(A476,dataset_2!B:D,3,0)</f>
        <v>0.3</v>
      </c>
      <c r="M476" s="25">
        <f>VLOOKUP(A476,dataset_2!B:E,4,0)</f>
        <v>0.32840000000000003</v>
      </c>
      <c r="N476" s="25">
        <f>VLOOKUP(A476,dataset_2!B:F,5,0)</f>
        <v>3</v>
      </c>
      <c r="O476" s="25">
        <f>VLOOKUP(A476,dataset_2!B:G,6,0)</f>
        <v>93</v>
      </c>
      <c r="P476" s="25">
        <f>VLOOKUP(A476,dataset_2!B:H,7,0)</f>
        <v>96</v>
      </c>
      <c r="Q476" s="27">
        <f>INDEX(dataset_2!G:G,MATCH(dataset_2!B476,dataset_1!A:A,0))</f>
        <v>93</v>
      </c>
    </row>
    <row r="477" spans="1:17" x14ac:dyDescent="0.25">
      <c r="A477" s="1">
        <v>476</v>
      </c>
      <c r="B477" s="2">
        <v>40564</v>
      </c>
      <c r="C477" s="1">
        <v>1</v>
      </c>
      <c r="D477" s="1">
        <v>0</v>
      </c>
      <c r="E477" s="1">
        <v>1</v>
      </c>
      <c r="F477" s="1">
        <v>20</v>
      </c>
      <c r="G477" s="1" t="b">
        <v>0</v>
      </c>
      <c r="H477" s="1">
        <v>5</v>
      </c>
      <c r="I477" s="1">
        <v>1</v>
      </c>
      <c r="J477" s="1">
        <v>0.1</v>
      </c>
      <c r="K477" s="25">
        <f>VLOOKUP(A477,dataset_2!B:C,2,0)</f>
        <v>7.5800000000000006E-2</v>
      </c>
      <c r="L477" s="25">
        <f>VLOOKUP(A477,dataset_2!B:D,3,0)</f>
        <v>0.33</v>
      </c>
      <c r="M477" s="25">
        <f>VLOOKUP(A477,dataset_2!B:E,4,0)</f>
        <v>0.41789999999999999</v>
      </c>
      <c r="N477" s="25">
        <f>VLOOKUP(A477,dataset_2!B:F,5,0)</f>
        <v>1</v>
      </c>
      <c r="O477" s="25">
        <f>VLOOKUP(A477,dataset_2!B:G,6,0)</f>
        <v>52</v>
      </c>
      <c r="P477" s="25">
        <f>VLOOKUP(A477,dataset_2!B:H,7,0)</f>
        <v>53</v>
      </c>
      <c r="Q477" s="27">
        <f>INDEX(dataset_2!G:G,MATCH(dataset_2!B477,dataset_1!A:A,0))</f>
        <v>52</v>
      </c>
    </row>
    <row r="478" spans="1:17" x14ac:dyDescent="0.25">
      <c r="A478" s="1">
        <v>477</v>
      </c>
      <c r="B478" s="2">
        <v>40564</v>
      </c>
      <c r="C478" s="1">
        <v>1</v>
      </c>
      <c r="D478" s="1">
        <v>0</v>
      </c>
      <c r="E478" s="1">
        <v>1</v>
      </c>
      <c r="F478" s="1">
        <v>21</v>
      </c>
      <c r="G478" s="1" t="b">
        <v>0</v>
      </c>
      <c r="H478" s="1">
        <v>5</v>
      </c>
      <c r="I478" s="1">
        <v>1</v>
      </c>
      <c r="J478" s="1">
        <v>0.08</v>
      </c>
      <c r="K478" s="25">
        <f>VLOOKUP(A478,dataset_2!B:C,2,0)</f>
        <v>7.5800000000000006E-2</v>
      </c>
      <c r="L478" s="25">
        <f>VLOOKUP(A478,dataset_2!B:D,3,0)</f>
        <v>0.38</v>
      </c>
      <c r="M478" s="25">
        <f>VLOOKUP(A478,dataset_2!B:E,4,0)</f>
        <v>0.28360000000000002</v>
      </c>
      <c r="N478" s="25">
        <f>VLOOKUP(A478,dataset_2!B:F,5,0)</f>
        <v>0</v>
      </c>
      <c r="O478" s="25">
        <f>VLOOKUP(A478,dataset_2!B:G,6,0)</f>
        <v>41</v>
      </c>
      <c r="P478" s="25">
        <f>VLOOKUP(A478,dataset_2!B:H,7,0)</f>
        <v>41</v>
      </c>
      <c r="Q478" s="27">
        <f>INDEX(dataset_2!G:G,MATCH(dataset_2!B478,dataset_1!A:A,0))</f>
        <v>41</v>
      </c>
    </row>
    <row r="479" spans="1:17" x14ac:dyDescent="0.25">
      <c r="A479" s="1">
        <v>478</v>
      </c>
      <c r="B479" s="2">
        <v>40564</v>
      </c>
      <c r="C479" s="1">
        <v>1</v>
      </c>
      <c r="D479" s="1">
        <v>0</v>
      </c>
      <c r="E479" s="1">
        <v>1</v>
      </c>
      <c r="F479" s="1">
        <v>22</v>
      </c>
      <c r="G479" s="1" t="b">
        <v>0</v>
      </c>
      <c r="H479" s="1">
        <v>5</v>
      </c>
      <c r="I479" s="1">
        <v>1</v>
      </c>
      <c r="J479" s="1">
        <v>0.06</v>
      </c>
      <c r="K479" s="25">
        <f>VLOOKUP(A479,dataset_2!B:C,2,0)</f>
        <v>3.0300000000000001E-2</v>
      </c>
      <c r="L479" s="25">
        <f>VLOOKUP(A479,dataset_2!B:D,3,0)</f>
        <v>0.41</v>
      </c>
      <c r="M479" s="25">
        <f>VLOOKUP(A479,dataset_2!B:E,4,0)</f>
        <v>0.3881</v>
      </c>
      <c r="N479" s="25">
        <f>VLOOKUP(A479,dataset_2!B:F,5,0)</f>
        <v>1</v>
      </c>
      <c r="O479" s="25">
        <f>VLOOKUP(A479,dataset_2!B:G,6,0)</f>
        <v>33</v>
      </c>
      <c r="P479" s="25">
        <f>VLOOKUP(A479,dataset_2!B:H,7,0)</f>
        <v>34</v>
      </c>
      <c r="Q479" s="27">
        <f>INDEX(dataset_2!G:G,MATCH(dataset_2!B479,dataset_1!A:A,0))</f>
        <v>33</v>
      </c>
    </row>
    <row r="480" spans="1:17" x14ac:dyDescent="0.25">
      <c r="A480" s="1">
        <v>479</v>
      </c>
      <c r="B480" s="2">
        <v>40564</v>
      </c>
      <c r="C480" s="1">
        <v>1</v>
      </c>
      <c r="D480" s="1">
        <v>0</v>
      </c>
      <c r="E480" s="1">
        <v>1</v>
      </c>
      <c r="F480" s="1">
        <v>23</v>
      </c>
      <c r="G480" s="1" t="b">
        <v>0</v>
      </c>
      <c r="H480" s="1">
        <v>5</v>
      </c>
      <c r="I480" s="1">
        <v>1</v>
      </c>
      <c r="J480" s="1">
        <v>0.06</v>
      </c>
      <c r="K480" s="25">
        <f>VLOOKUP(A480,dataset_2!B:C,2,0)</f>
        <v>4.5499999999999999E-2</v>
      </c>
      <c r="L480" s="25">
        <f>VLOOKUP(A480,dataset_2!B:D,3,0)</f>
        <v>0.38</v>
      </c>
      <c r="M480" s="25">
        <f>VLOOKUP(A480,dataset_2!B:E,4,0)</f>
        <v>0.32840000000000003</v>
      </c>
      <c r="N480" s="25">
        <f>VLOOKUP(A480,dataset_2!B:F,5,0)</f>
        <v>0</v>
      </c>
      <c r="O480" s="25">
        <f>VLOOKUP(A480,dataset_2!B:G,6,0)</f>
        <v>27</v>
      </c>
      <c r="P480" s="25">
        <f>VLOOKUP(A480,dataset_2!B:H,7,0)</f>
        <v>27</v>
      </c>
      <c r="Q480" s="27">
        <f>INDEX(dataset_2!G:G,MATCH(dataset_2!B480,dataset_1!A:A,0))</f>
        <v>27</v>
      </c>
    </row>
    <row r="481" spans="1:17" x14ac:dyDescent="0.25">
      <c r="A481" s="1">
        <v>480</v>
      </c>
      <c r="B481" s="2">
        <v>40565</v>
      </c>
      <c r="C481" s="1">
        <v>1</v>
      </c>
      <c r="D481" s="1">
        <v>0</v>
      </c>
      <c r="E481" s="1">
        <v>1</v>
      </c>
      <c r="F481" s="1">
        <v>0</v>
      </c>
      <c r="G481" s="1" t="b">
        <v>0</v>
      </c>
      <c r="H481" s="1">
        <v>6</v>
      </c>
      <c r="I481" s="1">
        <v>1</v>
      </c>
      <c r="J481" s="1">
        <v>0.04</v>
      </c>
      <c r="K481" s="25">
        <f>VLOOKUP(A481,dataset_2!B:C,2,0)</f>
        <v>3.0300000000000001E-2</v>
      </c>
      <c r="L481" s="25">
        <f>VLOOKUP(A481,dataset_2!B:D,3,0)</f>
        <v>0.45</v>
      </c>
      <c r="M481" s="25">
        <f>VLOOKUP(A481,dataset_2!B:E,4,0)</f>
        <v>0.25369999999999998</v>
      </c>
      <c r="N481" s="25">
        <f>VLOOKUP(A481,dataset_2!B:F,5,0)</f>
        <v>0</v>
      </c>
      <c r="O481" s="25">
        <f>VLOOKUP(A481,dataset_2!B:G,6,0)</f>
        <v>13</v>
      </c>
      <c r="P481" s="25">
        <f>VLOOKUP(A481,dataset_2!B:H,7,0)</f>
        <v>13</v>
      </c>
      <c r="Q481" s="27">
        <f>INDEX(dataset_2!G:G,MATCH(dataset_2!B481,dataset_1!A:A,0))</f>
        <v>13</v>
      </c>
    </row>
    <row r="482" spans="1:17" x14ac:dyDescent="0.25">
      <c r="A482" s="1">
        <v>481</v>
      </c>
      <c r="B482" s="2">
        <v>40565</v>
      </c>
      <c r="C482" s="1">
        <v>1</v>
      </c>
      <c r="D482" s="1">
        <v>0</v>
      </c>
      <c r="E482" s="1">
        <v>1</v>
      </c>
      <c r="F482" s="1">
        <v>1</v>
      </c>
      <c r="G482" s="1" t="b">
        <v>0</v>
      </c>
      <c r="H482" s="1">
        <v>6</v>
      </c>
      <c r="I482" s="1">
        <v>2</v>
      </c>
      <c r="J482" s="1">
        <v>0.04</v>
      </c>
      <c r="K482" s="25">
        <f>VLOOKUP(A482,dataset_2!B:C,2,0)</f>
        <v>0</v>
      </c>
      <c r="L482" s="25">
        <f>VLOOKUP(A482,dataset_2!B:D,3,0)</f>
        <v>0.41</v>
      </c>
      <c r="M482" s="25">
        <f>VLOOKUP(A482,dataset_2!B:E,4,0)</f>
        <v>0.3881</v>
      </c>
      <c r="N482" s="25">
        <f>VLOOKUP(A482,dataset_2!B:F,5,0)</f>
        <v>3</v>
      </c>
      <c r="O482" s="25">
        <f>VLOOKUP(A482,dataset_2!B:G,6,0)</f>
        <v>9</v>
      </c>
      <c r="P482" s="25">
        <f>VLOOKUP(A482,dataset_2!B:H,7,0)</f>
        <v>12</v>
      </c>
      <c r="Q482" s="27">
        <f>INDEX(dataset_2!G:G,MATCH(dataset_2!B482,dataset_1!A:A,0))</f>
        <v>9</v>
      </c>
    </row>
    <row r="483" spans="1:17" x14ac:dyDescent="0.25">
      <c r="A483" s="1">
        <v>482</v>
      </c>
      <c r="B483" s="2">
        <v>40565</v>
      </c>
      <c r="C483" s="1">
        <v>1</v>
      </c>
      <c r="D483" s="1">
        <v>0</v>
      </c>
      <c r="E483" s="1">
        <v>1</v>
      </c>
      <c r="F483" s="1">
        <v>2</v>
      </c>
      <c r="G483" s="1" t="b">
        <v>0</v>
      </c>
      <c r="H483" s="1">
        <v>6</v>
      </c>
      <c r="I483" s="1">
        <v>2</v>
      </c>
      <c r="J483" s="1">
        <v>0.04</v>
      </c>
      <c r="K483" s="25">
        <f>VLOOKUP(A483,dataset_2!B:C,2,0)</f>
        <v>3.0300000000000001E-2</v>
      </c>
      <c r="L483" s="25">
        <f>VLOOKUP(A483,dataset_2!B:D,3,0)</f>
        <v>0.41</v>
      </c>
      <c r="M483" s="25">
        <f>VLOOKUP(A483,dataset_2!B:E,4,0)</f>
        <v>0.25369999999999998</v>
      </c>
      <c r="N483" s="25">
        <f>VLOOKUP(A483,dataset_2!B:F,5,0)</f>
        <v>0</v>
      </c>
      <c r="O483" s="25">
        <f>VLOOKUP(A483,dataset_2!B:G,6,0)</f>
        <v>11</v>
      </c>
      <c r="P483" s="25">
        <f>VLOOKUP(A483,dataset_2!B:H,7,0)</f>
        <v>11</v>
      </c>
      <c r="Q483" s="27">
        <f>INDEX(dataset_2!G:G,MATCH(dataset_2!B483,dataset_1!A:A,0))</f>
        <v>11</v>
      </c>
    </row>
    <row r="484" spans="1:17" x14ac:dyDescent="0.25">
      <c r="A484" s="1">
        <v>483</v>
      </c>
      <c r="B484" s="2">
        <v>40565</v>
      </c>
      <c r="C484" s="1">
        <v>1</v>
      </c>
      <c r="D484" s="1">
        <v>0</v>
      </c>
      <c r="E484" s="1">
        <v>1</v>
      </c>
      <c r="F484" s="1">
        <v>3</v>
      </c>
      <c r="G484" s="1" t="b">
        <v>0</v>
      </c>
      <c r="H484" s="1">
        <v>6</v>
      </c>
      <c r="I484" s="1">
        <v>2</v>
      </c>
      <c r="J484" s="1">
        <v>0.04</v>
      </c>
      <c r="K484" s="25">
        <f>VLOOKUP(A484,dataset_2!B:C,2,0)</f>
        <v>3.0300000000000001E-2</v>
      </c>
      <c r="L484" s="25">
        <f>VLOOKUP(A484,dataset_2!B:D,3,0)</f>
        <v>0.41</v>
      </c>
      <c r="M484" s="25">
        <f>VLOOKUP(A484,dataset_2!B:E,4,0)</f>
        <v>0.28360000000000002</v>
      </c>
      <c r="N484" s="25">
        <f>VLOOKUP(A484,dataset_2!B:F,5,0)</f>
        <v>1</v>
      </c>
      <c r="O484" s="25">
        <f>VLOOKUP(A484,dataset_2!B:G,6,0)</f>
        <v>6</v>
      </c>
      <c r="P484" s="25">
        <f>VLOOKUP(A484,dataset_2!B:H,7,0)</f>
        <v>7</v>
      </c>
      <c r="Q484" s="27">
        <f>INDEX(dataset_2!G:G,MATCH(dataset_2!B484,dataset_1!A:A,0))</f>
        <v>6</v>
      </c>
    </row>
    <row r="485" spans="1:17" x14ac:dyDescent="0.25">
      <c r="A485" s="1">
        <v>484</v>
      </c>
      <c r="B485" s="2">
        <v>40565</v>
      </c>
      <c r="C485" s="1">
        <v>1</v>
      </c>
      <c r="D485" s="1">
        <v>0</v>
      </c>
      <c r="E485" s="1">
        <v>1</v>
      </c>
      <c r="F485" s="1">
        <v>4</v>
      </c>
      <c r="G485" s="1" t="b">
        <v>0</v>
      </c>
      <c r="H485" s="1">
        <v>6</v>
      </c>
      <c r="I485" s="1">
        <v>2</v>
      </c>
      <c r="J485" s="1">
        <v>0.02</v>
      </c>
      <c r="K485" s="25">
        <f>VLOOKUP(A485,dataset_2!B:C,2,0)</f>
        <v>1.52E-2</v>
      </c>
      <c r="L485" s="25">
        <f>VLOOKUP(A485,dataset_2!B:D,3,0)</f>
        <v>0.48</v>
      </c>
      <c r="M485" s="25">
        <f>VLOOKUP(A485,dataset_2!B:E,4,0)</f>
        <v>0.29849999999999999</v>
      </c>
      <c r="N485" s="25">
        <f>VLOOKUP(A485,dataset_2!B:F,5,0)</f>
        <v>0</v>
      </c>
      <c r="O485" s="25">
        <f>VLOOKUP(A485,dataset_2!B:G,6,0)</f>
        <v>3</v>
      </c>
      <c r="P485" s="25">
        <f>VLOOKUP(A485,dataset_2!B:H,7,0)</f>
        <v>3</v>
      </c>
      <c r="Q485" s="27">
        <f>INDEX(dataset_2!G:G,MATCH(dataset_2!B485,dataset_1!A:A,0))</f>
        <v>3</v>
      </c>
    </row>
    <row r="486" spans="1:17" x14ac:dyDescent="0.25">
      <c r="A486" s="1">
        <v>485</v>
      </c>
      <c r="B486" s="2">
        <v>40565</v>
      </c>
      <c r="C486" s="1">
        <v>1</v>
      </c>
      <c r="D486" s="1">
        <v>0</v>
      </c>
      <c r="E486" s="1">
        <v>1</v>
      </c>
      <c r="F486" s="1">
        <v>6</v>
      </c>
      <c r="G486" s="1" t="b">
        <v>0</v>
      </c>
      <c r="H486" s="1">
        <v>6</v>
      </c>
      <c r="I486" s="1">
        <v>2</v>
      </c>
      <c r="J486" s="1">
        <v>0.02</v>
      </c>
      <c r="K486" s="25">
        <f>VLOOKUP(A486,dataset_2!B:C,2,0)</f>
        <v>3.0300000000000001E-2</v>
      </c>
      <c r="L486" s="25">
        <f>VLOOKUP(A486,dataset_2!B:D,3,0)</f>
        <v>0.44</v>
      </c>
      <c r="M486" s="25">
        <f>VLOOKUP(A486,dataset_2!B:E,4,0)</f>
        <v>0.22389999999999999</v>
      </c>
      <c r="N486" s="25">
        <f>VLOOKUP(A486,dataset_2!B:F,5,0)</f>
        <v>0</v>
      </c>
      <c r="O486" s="25">
        <f>VLOOKUP(A486,dataset_2!B:G,6,0)</f>
        <v>2</v>
      </c>
      <c r="P486" s="25">
        <f>VLOOKUP(A486,dataset_2!B:H,7,0)</f>
        <v>2</v>
      </c>
      <c r="Q486" s="27">
        <f>INDEX(dataset_2!G:G,MATCH(dataset_2!B486,dataset_1!A:A,0))</f>
        <v>2</v>
      </c>
    </row>
    <row r="487" spans="1:17" x14ac:dyDescent="0.25">
      <c r="A487" s="1">
        <v>486</v>
      </c>
      <c r="B487" s="2">
        <v>40565</v>
      </c>
      <c r="C487" s="1">
        <v>1</v>
      </c>
      <c r="D487" s="1">
        <v>0</v>
      </c>
      <c r="E487" s="1">
        <v>1</v>
      </c>
      <c r="F487" s="1">
        <v>7</v>
      </c>
      <c r="G487" s="1" t="b">
        <v>0</v>
      </c>
      <c r="H487" s="1">
        <v>6</v>
      </c>
      <c r="I487" s="1">
        <v>1</v>
      </c>
      <c r="J487" s="1">
        <v>0.02</v>
      </c>
      <c r="K487" s="25">
        <f>VLOOKUP(A487,dataset_2!B:C,2,0)</f>
        <v>1.52E-2</v>
      </c>
      <c r="L487" s="25">
        <f>VLOOKUP(A487,dataset_2!B:D,3,0)</f>
        <v>0.44</v>
      </c>
      <c r="M487" s="25">
        <f>VLOOKUP(A487,dataset_2!B:E,4,0)</f>
        <v>0.28360000000000002</v>
      </c>
      <c r="N487" s="25">
        <f>VLOOKUP(A487,dataset_2!B:F,5,0)</f>
        <v>0</v>
      </c>
      <c r="O487" s="25">
        <f>VLOOKUP(A487,dataset_2!B:G,6,0)</f>
        <v>8</v>
      </c>
      <c r="P487" s="25">
        <f>VLOOKUP(A487,dataset_2!B:H,7,0)</f>
        <v>8</v>
      </c>
      <c r="Q487" s="27">
        <f>INDEX(dataset_2!G:G,MATCH(dataset_2!B487,dataset_1!A:A,0))</f>
        <v>8</v>
      </c>
    </row>
    <row r="488" spans="1:17" x14ac:dyDescent="0.25">
      <c r="A488" s="1">
        <v>487</v>
      </c>
      <c r="B488" s="2">
        <v>40565</v>
      </c>
      <c r="C488" s="1">
        <v>1</v>
      </c>
      <c r="D488" s="1">
        <v>0</v>
      </c>
      <c r="E488" s="1">
        <v>1</v>
      </c>
      <c r="F488" s="1">
        <v>8</v>
      </c>
      <c r="G488" s="1" t="b">
        <v>0</v>
      </c>
      <c r="H488" s="1">
        <v>6</v>
      </c>
      <c r="I488" s="1">
        <v>1</v>
      </c>
      <c r="J488" s="1">
        <v>0.02</v>
      </c>
      <c r="K488" s="25">
        <f>VLOOKUP(A488,dataset_2!B:C,2,0)</f>
        <v>0</v>
      </c>
      <c r="L488" s="25">
        <f>VLOOKUP(A488,dataset_2!B:D,3,0)</f>
        <v>0.44</v>
      </c>
      <c r="M488" s="25">
        <f>VLOOKUP(A488,dataset_2!B:E,4,0)</f>
        <v>0.32840000000000003</v>
      </c>
      <c r="N488" s="25">
        <f>VLOOKUP(A488,dataset_2!B:F,5,0)</f>
        <v>1</v>
      </c>
      <c r="O488" s="25">
        <f>VLOOKUP(A488,dataset_2!B:G,6,0)</f>
        <v>26</v>
      </c>
      <c r="P488" s="25">
        <f>VLOOKUP(A488,dataset_2!B:H,7,0)</f>
        <v>27</v>
      </c>
      <c r="Q488" s="27">
        <f>INDEX(dataset_2!G:G,MATCH(dataset_2!B488,dataset_1!A:A,0))</f>
        <v>26</v>
      </c>
    </row>
    <row r="489" spans="1:17" x14ac:dyDescent="0.25">
      <c r="A489" s="1">
        <v>488</v>
      </c>
      <c r="B489" s="2">
        <v>40565</v>
      </c>
      <c r="C489" s="1">
        <v>1</v>
      </c>
      <c r="D489" s="1">
        <v>0</v>
      </c>
      <c r="E489" s="1">
        <v>1</v>
      </c>
      <c r="F489" s="1">
        <v>9</v>
      </c>
      <c r="G489" s="1" t="b">
        <v>0</v>
      </c>
      <c r="H489" s="1">
        <v>6</v>
      </c>
      <c r="I489" s="1">
        <v>1</v>
      </c>
      <c r="J489" s="1">
        <v>0.04</v>
      </c>
      <c r="K489" s="25">
        <f>VLOOKUP(A489,dataset_2!B:C,2,0)</f>
        <v>3.0300000000000001E-2</v>
      </c>
      <c r="L489" s="25">
        <f>VLOOKUP(A489,dataset_2!B:D,3,0)</f>
        <v>0.41</v>
      </c>
      <c r="M489" s="25">
        <f>VLOOKUP(A489,dataset_2!B:E,4,0)</f>
        <v>0.25369999999999998</v>
      </c>
      <c r="N489" s="25">
        <f>VLOOKUP(A489,dataset_2!B:F,5,0)</f>
        <v>3</v>
      </c>
      <c r="O489" s="25">
        <f>VLOOKUP(A489,dataset_2!B:G,6,0)</f>
        <v>37</v>
      </c>
      <c r="P489" s="25">
        <f>VLOOKUP(A489,dataset_2!B:H,7,0)</f>
        <v>40</v>
      </c>
      <c r="Q489" s="27">
        <f>INDEX(dataset_2!G:G,MATCH(dataset_2!B489,dataset_1!A:A,0))</f>
        <v>37</v>
      </c>
    </row>
    <row r="490" spans="1:17" x14ac:dyDescent="0.25">
      <c r="A490" s="1">
        <v>489</v>
      </c>
      <c r="B490" s="2">
        <v>40565</v>
      </c>
      <c r="C490" s="1">
        <v>1</v>
      </c>
      <c r="D490" s="1">
        <v>0</v>
      </c>
      <c r="E490" s="1">
        <v>1</v>
      </c>
      <c r="F490" s="1">
        <v>10</v>
      </c>
      <c r="G490" s="1" t="b">
        <v>0</v>
      </c>
      <c r="H490" s="1">
        <v>6</v>
      </c>
      <c r="I490" s="1">
        <v>2</v>
      </c>
      <c r="J490" s="1">
        <v>0.04</v>
      </c>
      <c r="K490" s="25">
        <f>VLOOKUP(A490,dataset_2!B:C,2,0)</f>
        <v>6.0600000000000001E-2</v>
      </c>
      <c r="L490" s="25">
        <f>VLOOKUP(A490,dataset_2!B:D,3,0)</f>
        <v>0.41</v>
      </c>
      <c r="M490" s="25">
        <f>VLOOKUP(A490,dataset_2!B:E,4,0)</f>
        <v>0.16420000000000001</v>
      </c>
      <c r="N490" s="25">
        <f>VLOOKUP(A490,dataset_2!B:F,5,0)</f>
        <v>3</v>
      </c>
      <c r="O490" s="25">
        <f>VLOOKUP(A490,dataset_2!B:G,6,0)</f>
        <v>50</v>
      </c>
      <c r="P490" s="25">
        <f>VLOOKUP(A490,dataset_2!B:H,7,0)</f>
        <v>53</v>
      </c>
      <c r="Q490" s="27">
        <f>INDEX(dataset_2!G:G,MATCH(dataset_2!B490,dataset_1!A:A,0))</f>
        <v>50</v>
      </c>
    </row>
    <row r="491" spans="1:17" x14ac:dyDescent="0.25">
      <c r="A491" s="1">
        <v>490</v>
      </c>
      <c r="B491" s="2">
        <v>40565</v>
      </c>
      <c r="C491" s="1">
        <v>1</v>
      </c>
      <c r="D491" s="1">
        <v>0</v>
      </c>
      <c r="E491" s="1">
        <v>1</v>
      </c>
      <c r="F491" s="1">
        <v>11</v>
      </c>
      <c r="G491" s="1" t="b">
        <v>0</v>
      </c>
      <c r="H491" s="1">
        <v>6</v>
      </c>
      <c r="I491" s="1">
        <v>2</v>
      </c>
      <c r="J491" s="1">
        <v>0.06</v>
      </c>
      <c r="K491" s="25">
        <f>VLOOKUP(A491,dataset_2!B:C,2,0)</f>
        <v>7.5800000000000006E-2</v>
      </c>
      <c r="L491" s="25">
        <f>VLOOKUP(A491,dataset_2!B:D,3,0)</f>
        <v>0.38</v>
      </c>
      <c r="M491" s="25">
        <f>VLOOKUP(A491,dataset_2!B:E,4,0)</f>
        <v>0.1343</v>
      </c>
      <c r="N491" s="25">
        <f>VLOOKUP(A491,dataset_2!B:F,5,0)</f>
        <v>4</v>
      </c>
      <c r="O491" s="25">
        <f>VLOOKUP(A491,dataset_2!B:G,6,0)</f>
        <v>59</v>
      </c>
      <c r="P491" s="25">
        <f>VLOOKUP(A491,dataset_2!B:H,7,0)</f>
        <v>63</v>
      </c>
      <c r="Q491" s="27">
        <f>INDEX(dataset_2!G:G,MATCH(dataset_2!B491,dataset_1!A:A,0))</f>
        <v>59</v>
      </c>
    </row>
    <row r="492" spans="1:17" x14ac:dyDescent="0.25">
      <c r="A492" s="1">
        <v>491</v>
      </c>
      <c r="B492" s="2">
        <v>40565</v>
      </c>
      <c r="C492" s="1">
        <v>1</v>
      </c>
      <c r="D492" s="1">
        <v>0</v>
      </c>
      <c r="E492" s="1">
        <v>1</v>
      </c>
      <c r="F492" s="1">
        <v>12</v>
      </c>
      <c r="G492" s="1" t="b">
        <v>0</v>
      </c>
      <c r="H492" s="1">
        <v>6</v>
      </c>
      <c r="I492" s="1">
        <v>2</v>
      </c>
      <c r="J492" s="1">
        <v>0.06</v>
      </c>
      <c r="K492" s="25">
        <f>VLOOKUP(A492,dataset_2!B:C,2,0)</f>
        <v>0.1061</v>
      </c>
      <c r="L492" s="25">
        <f>VLOOKUP(A492,dataset_2!B:D,3,0)</f>
        <v>0.38</v>
      </c>
      <c r="M492" s="25">
        <f>VLOOKUP(A492,dataset_2!B:E,4,0)</f>
        <v>0.1045</v>
      </c>
      <c r="N492" s="25">
        <f>VLOOKUP(A492,dataset_2!B:F,5,0)</f>
        <v>10</v>
      </c>
      <c r="O492" s="25">
        <f>VLOOKUP(A492,dataset_2!B:G,6,0)</f>
        <v>60</v>
      </c>
      <c r="P492" s="25">
        <f>VLOOKUP(A492,dataset_2!B:H,7,0)</f>
        <v>70</v>
      </c>
      <c r="Q492" s="27">
        <f>INDEX(dataset_2!G:G,MATCH(dataset_2!B492,dataset_1!A:A,0))</f>
        <v>60</v>
      </c>
    </row>
    <row r="493" spans="1:17" x14ac:dyDescent="0.25">
      <c r="A493" s="1">
        <v>492</v>
      </c>
      <c r="B493" s="2">
        <v>40565</v>
      </c>
      <c r="C493" s="1">
        <v>1</v>
      </c>
      <c r="D493" s="1">
        <v>0</v>
      </c>
      <c r="E493" s="1">
        <v>1</v>
      </c>
      <c r="F493" s="1">
        <v>13</v>
      </c>
      <c r="G493" s="1" t="b">
        <v>0</v>
      </c>
      <c r="H493" s="1">
        <v>6</v>
      </c>
      <c r="I493" s="1">
        <v>1</v>
      </c>
      <c r="J493" s="1">
        <v>0.08</v>
      </c>
      <c r="K493" s="25">
        <f>VLOOKUP(A493,dataset_2!B:C,2,0)</f>
        <v>0.16669999999999999</v>
      </c>
      <c r="L493" s="25">
        <f>VLOOKUP(A493,dataset_2!B:D,3,0)</f>
        <v>0.35</v>
      </c>
      <c r="M493" s="25">
        <f>VLOOKUP(A493,dataset_2!B:E,4,0)</f>
        <v>0</v>
      </c>
      <c r="N493" s="25">
        <f>VLOOKUP(A493,dataset_2!B:F,5,0)</f>
        <v>12</v>
      </c>
      <c r="O493" s="25">
        <f>VLOOKUP(A493,dataset_2!B:G,6,0)</f>
        <v>72</v>
      </c>
      <c r="P493" s="25">
        <f>VLOOKUP(A493,dataset_2!B:H,7,0)</f>
        <v>84</v>
      </c>
      <c r="Q493" s="27">
        <f>INDEX(dataset_2!G:G,MATCH(dataset_2!B493,dataset_1!A:A,0))</f>
        <v>72</v>
      </c>
    </row>
    <row r="494" spans="1:17" x14ac:dyDescent="0.25">
      <c r="A494" s="1">
        <v>493</v>
      </c>
      <c r="B494" s="2">
        <v>40565</v>
      </c>
      <c r="C494" s="1">
        <v>1</v>
      </c>
      <c r="D494" s="1">
        <v>0</v>
      </c>
      <c r="E494" s="1">
        <v>1</v>
      </c>
      <c r="F494" s="1">
        <v>14</v>
      </c>
      <c r="G494" s="1" t="b">
        <v>0</v>
      </c>
      <c r="H494" s="1">
        <v>6</v>
      </c>
      <c r="I494" s="1">
        <v>1</v>
      </c>
      <c r="J494" s="1">
        <v>0.1</v>
      </c>
      <c r="K494" s="25">
        <f>VLOOKUP(A494,dataset_2!B:C,2,0)</f>
        <v>0.13639999999999999</v>
      </c>
      <c r="L494" s="25">
        <f>VLOOKUP(A494,dataset_2!B:D,3,0)</f>
        <v>0.33</v>
      </c>
      <c r="M494" s="25">
        <f>VLOOKUP(A494,dataset_2!B:E,4,0)</f>
        <v>0.1045</v>
      </c>
      <c r="N494" s="25">
        <f>VLOOKUP(A494,dataset_2!B:F,5,0)</f>
        <v>11</v>
      </c>
      <c r="O494" s="25">
        <f>VLOOKUP(A494,dataset_2!B:G,6,0)</f>
        <v>64</v>
      </c>
      <c r="P494" s="25">
        <f>VLOOKUP(A494,dataset_2!B:H,7,0)</f>
        <v>75</v>
      </c>
      <c r="Q494" s="27">
        <f>INDEX(dataset_2!G:G,MATCH(dataset_2!B494,dataset_1!A:A,0))</f>
        <v>64</v>
      </c>
    </row>
    <row r="495" spans="1:17" x14ac:dyDescent="0.25">
      <c r="A495" s="1">
        <v>494</v>
      </c>
      <c r="B495" s="2">
        <v>40565</v>
      </c>
      <c r="C495" s="1">
        <v>1</v>
      </c>
      <c r="D495" s="1">
        <v>0</v>
      </c>
      <c r="E495" s="1">
        <v>1</v>
      </c>
      <c r="F495" s="1">
        <v>15</v>
      </c>
      <c r="G495" s="1" t="b">
        <v>0</v>
      </c>
      <c r="H495" s="1">
        <v>6</v>
      </c>
      <c r="I495" s="1">
        <v>1</v>
      </c>
      <c r="J495" s="1">
        <v>0.12</v>
      </c>
      <c r="K495" s="25">
        <f>VLOOKUP(A495,dataset_2!B:C,2,0)</f>
        <v>0.1515</v>
      </c>
      <c r="L495" s="25">
        <f>VLOOKUP(A495,dataset_2!B:D,3,0)</f>
        <v>0.28000000000000003</v>
      </c>
      <c r="M495" s="25">
        <f>VLOOKUP(A495,dataset_2!B:E,4,0)</f>
        <v>0</v>
      </c>
      <c r="N495" s="25">
        <f>VLOOKUP(A495,dataset_2!B:F,5,0)</f>
        <v>10</v>
      </c>
      <c r="O495" s="25">
        <f>VLOOKUP(A495,dataset_2!B:G,6,0)</f>
        <v>93</v>
      </c>
      <c r="P495" s="25">
        <f>VLOOKUP(A495,dataset_2!B:H,7,0)</f>
        <v>103</v>
      </c>
      <c r="Q495" s="27">
        <f>INDEX(dataset_2!G:G,MATCH(dataset_2!B495,dataset_1!A:A,0))</f>
        <v>93</v>
      </c>
    </row>
    <row r="496" spans="1:17" x14ac:dyDescent="0.25">
      <c r="A496" s="1">
        <v>495</v>
      </c>
      <c r="B496" s="2">
        <v>40565</v>
      </c>
      <c r="C496" s="1">
        <v>1</v>
      </c>
      <c r="D496" s="1">
        <v>0</v>
      </c>
      <c r="E496" s="1">
        <v>1</v>
      </c>
      <c r="F496" s="1">
        <v>16</v>
      </c>
      <c r="G496" s="1" t="b">
        <v>0</v>
      </c>
      <c r="H496" s="1">
        <v>6</v>
      </c>
      <c r="I496" s="1">
        <v>1</v>
      </c>
      <c r="J496" s="1">
        <v>0.12</v>
      </c>
      <c r="K496" s="25">
        <f>VLOOKUP(A496,dataset_2!B:C,2,0)</f>
        <v>0.13639999999999999</v>
      </c>
      <c r="L496" s="25">
        <f>VLOOKUP(A496,dataset_2!B:D,3,0)</f>
        <v>0.28000000000000003</v>
      </c>
      <c r="M496" s="25">
        <f>VLOOKUP(A496,dataset_2!B:E,4,0)</f>
        <v>0.19400000000000001</v>
      </c>
      <c r="N496" s="25">
        <f>VLOOKUP(A496,dataset_2!B:F,5,0)</f>
        <v>11</v>
      </c>
      <c r="O496" s="25">
        <f>VLOOKUP(A496,dataset_2!B:G,6,0)</f>
        <v>72</v>
      </c>
      <c r="P496" s="25">
        <f>VLOOKUP(A496,dataset_2!B:H,7,0)</f>
        <v>83</v>
      </c>
      <c r="Q496" s="27">
        <f>INDEX(dataset_2!G:G,MATCH(dataset_2!B496,dataset_1!A:A,0))</f>
        <v>72</v>
      </c>
    </row>
    <row r="497" spans="1:17" x14ac:dyDescent="0.25">
      <c r="A497" s="1">
        <v>496</v>
      </c>
      <c r="B497" s="2">
        <v>40565</v>
      </c>
      <c r="C497" s="1">
        <v>1</v>
      </c>
      <c r="D497" s="1">
        <v>0</v>
      </c>
      <c r="E497" s="1">
        <v>1</v>
      </c>
      <c r="F497" s="1">
        <v>17</v>
      </c>
      <c r="G497" s="1" t="b">
        <v>0</v>
      </c>
      <c r="H497" s="1">
        <v>6</v>
      </c>
      <c r="I497" s="1">
        <v>1</v>
      </c>
      <c r="J497" s="1">
        <v>0.12</v>
      </c>
      <c r="K497" s="25">
        <f>VLOOKUP(A497,dataset_2!B:C,2,0)</f>
        <v>0.19700000000000001</v>
      </c>
      <c r="L497" s="25">
        <f>VLOOKUP(A497,dataset_2!B:D,3,0)</f>
        <v>0.28000000000000003</v>
      </c>
      <c r="M497" s="25">
        <f>VLOOKUP(A497,dataset_2!B:E,4,0)</f>
        <v>0</v>
      </c>
      <c r="N497" s="25">
        <f>VLOOKUP(A497,dataset_2!B:F,5,0)</f>
        <v>8</v>
      </c>
      <c r="O497" s="25">
        <f>VLOOKUP(A497,dataset_2!B:G,6,0)</f>
        <v>59</v>
      </c>
      <c r="P497" s="25">
        <f>VLOOKUP(A497,dataset_2!B:H,7,0)</f>
        <v>67</v>
      </c>
      <c r="Q497" s="27">
        <f>INDEX(dataset_2!G:G,MATCH(dataset_2!B497,dataset_1!A:A,0))</f>
        <v>59</v>
      </c>
    </row>
    <row r="498" spans="1:17" x14ac:dyDescent="0.25">
      <c r="A498" s="1">
        <v>497</v>
      </c>
      <c r="B498" s="2">
        <v>40565</v>
      </c>
      <c r="C498" s="1">
        <v>1</v>
      </c>
      <c r="D498" s="1">
        <v>0</v>
      </c>
      <c r="E498" s="1">
        <v>1</v>
      </c>
      <c r="F498" s="1">
        <v>18</v>
      </c>
      <c r="G498" s="1" t="b">
        <v>0</v>
      </c>
      <c r="H498" s="1">
        <v>6</v>
      </c>
      <c r="I498" s="1">
        <v>1</v>
      </c>
      <c r="J498" s="1">
        <v>0.08</v>
      </c>
      <c r="K498" s="25">
        <f>VLOOKUP(A498,dataset_2!B:C,2,0)</f>
        <v>9.0899999999999995E-2</v>
      </c>
      <c r="L498" s="25">
        <f>VLOOKUP(A498,dataset_2!B:D,3,0)</f>
        <v>0.35</v>
      </c>
      <c r="M498" s="25">
        <f>VLOOKUP(A498,dataset_2!B:E,4,0)</f>
        <v>0.19400000000000001</v>
      </c>
      <c r="N498" s="25">
        <f>VLOOKUP(A498,dataset_2!B:F,5,0)</f>
        <v>0</v>
      </c>
      <c r="O498" s="25">
        <f>VLOOKUP(A498,dataset_2!B:G,6,0)</f>
        <v>54</v>
      </c>
      <c r="P498" s="25">
        <f>VLOOKUP(A498,dataset_2!B:H,7,0)</f>
        <v>54</v>
      </c>
      <c r="Q498" s="27">
        <f>INDEX(dataset_2!G:G,MATCH(dataset_2!B498,dataset_1!A:A,0))</f>
        <v>54</v>
      </c>
    </row>
    <row r="499" spans="1:17" x14ac:dyDescent="0.25">
      <c r="A499" s="1">
        <v>498</v>
      </c>
      <c r="B499" s="2">
        <v>40565</v>
      </c>
      <c r="C499" s="1">
        <v>1</v>
      </c>
      <c r="D499" s="1">
        <v>0</v>
      </c>
      <c r="E499" s="1">
        <v>1</v>
      </c>
      <c r="F499" s="1">
        <v>19</v>
      </c>
      <c r="G499" s="1" t="b">
        <v>0</v>
      </c>
      <c r="H499" s="1">
        <v>6</v>
      </c>
      <c r="I499" s="1">
        <v>1</v>
      </c>
      <c r="J499" s="1">
        <v>0.08</v>
      </c>
      <c r="K499" s="25">
        <f>VLOOKUP(A499,dataset_2!B:C,2,0)</f>
        <v>0.1061</v>
      </c>
      <c r="L499" s="25">
        <f>VLOOKUP(A499,dataset_2!B:D,3,0)</f>
        <v>0.35</v>
      </c>
      <c r="M499" s="25">
        <f>VLOOKUP(A499,dataset_2!B:E,4,0)</f>
        <v>0.1343</v>
      </c>
      <c r="N499" s="25">
        <f>VLOOKUP(A499,dataset_2!B:F,5,0)</f>
        <v>6</v>
      </c>
      <c r="O499" s="25">
        <f>VLOOKUP(A499,dataset_2!B:G,6,0)</f>
        <v>53</v>
      </c>
      <c r="P499" s="25">
        <f>VLOOKUP(A499,dataset_2!B:H,7,0)</f>
        <v>59</v>
      </c>
      <c r="Q499" s="27">
        <f>INDEX(dataset_2!G:G,MATCH(dataset_2!B499,dataset_1!A:A,0))</f>
        <v>53</v>
      </c>
    </row>
    <row r="500" spans="1:17" x14ac:dyDescent="0.25">
      <c r="A500" s="1">
        <v>499</v>
      </c>
      <c r="B500" s="2">
        <v>40565</v>
      </c>
      <c r="C500" s="1">
        <v>1</v>
      </c>
      <c r="D500" s="1">
        <v>0</v>
      </c>
      <c r="E500" s="1">
        <v>1</v>
      </c>
      <c r="F500" s="1">
        <v>20</v>
      </c>
      <c r="G500" s="1" t="b">
        <v>0</v>
      </c>
      <c r="H500" s="1">
        <v>6</v>
      </c>
      <c r="I500" s="1">
        <v>1</v>
      </c>
      <c r="J500" s="1">
        <v>0.06</v>
      </c>
      <c r="K500" s="25">
        <f>VLOOKUP(A500,dataset_2!B:C,2,0)</f>
        <v>7.5800000000000006E-2</v>
      </c>
      <c r="L500" s="25">
        <f>VLOOKUP(A500,dataset_2!B:D,3,0)</f>
        <v>0.45</v>
      </c>
      <c r="M500" s="25">
        <f>VLOOKUP(A500,dataset_2!B:E,4,0)</f>
        <v>0.16420000000000001</v>
      </c>
      <c r="N500" s="25">
        <f>VLOOKUP(A500,dataset_2!B:F,5,0)</f>
        <v>1</v>
      </c>
      <c r="O500" s="25">
        <f>VLOOKUP(A500,dataset_2!B:G,6,0)</f>
        <v>44</v>
      </c>
      <c r="P500" s="25">
        <f>VLOOKUP(A500,dataset_2!B:H,7,0)</f>
        <v>45</v>
      </c>
      <c r="Q500" s="27">
        <f>INDEX(dataset_2!G:G,MATCH(dataset_2!B500,dataset_1!A:A,0))</f>
        <v>44</v>
      </c>
    </row>
    <row r="501" spans="1:17" x14ac:dyDescent="0.25">
      <c r="A501" s="1">
        <v>500</v>
      </c>
      <c r="B501" s="2">
        <v>40565</v>
      </c>
      <c r="C501" s="1">
        <v>1</v>
      </c>
      <c r="D501" s="1">
        <v>0</v>
      </c>
      <c r="E501" s="1">
        <v>1</v>
      </c>
      <c r="F501" s="1">
        <v>21</v>
      </c>
      <c r="G501" s="1" t="b">
        <v>0</v>
      </c>
      <c r="H501" s="1">
        <v>6</v>
      </c>
      <c r="I501" s="1">
        <v>1</v>
      </c>
      <c r="J501" s="1">
        <v>0.06</v>
      </c>
      <c r="K501" s="25">
        <f>VLOOKUP(A501,dataset_2!B:C,2,0)</f>
        <v>0.1061</v>
      </c>
      <c r="L501" s="25">
        <f>VLOOKUP(A501,dataset_2!B:D,3,0)</f>
        <v>0.41</v>
      </c>
      <c r="M501" s="25">
        <f>VLOOKUP(A501,dataset_2!B:E,4,0)</f>
        <v>8.9599999999999999E-2</v>
      </c>
      <c r="N501" s="25">
        <f>VLOOKUP(A501,dataset_2!B:F,5,0)</f>
        <v>0</v>
      </c>
      <c r="O501" s="25">
        <f>VLOOKUP(A501,dataset_2!B:G,6,0)</f>
        <v>39</v>
      </c>
      <c r="P501" s="25">
        <f>VLOOKUP(A501,dataset_2!B:H,7,0)</f>
        <v>39</v>
      </c>
      <c r="Q501" s="27">
        <f>INDEX(dataset_2!G:G,MATCH(dataset_2!B501,dataset_1!A:A,0))</f>
        <v>39</v>
      </c>
    </row>
    <row r="502" spans="1:17" x14ac:dyDescent="0.25">
      <c r="A502" s="1">
        <v>501</v>
      </c>
      <c r="B502" s="2">
        <v>40565</v>
      </c>
      <c r="C502" s="1">
        <v>1</v>
      </c>
      <c r="D502" s="1">
        <v>0</v>
      </c>
      <c r="E502" s="1">
        <v>1</v>
      </c>
      <c r="F502" s="1">
        <v>22</v>
      </c>
      <c r="G502" s="1" t="b">
        <v>0</v>
      </c>
      <c r="H502" s="1">
        <v>6</v>
      </c>
      <c r="I502" s="1">
        <v>1</v>
      </c>
      <c r="J502" s="1">
        <v>0.06</v>
      </c>
      <c r="K502" s="25">
        <f>VLOOKUP(A502,dataset_2!B:C,2,0)</f>
        <v>0.1515</v>
      </c>
      <c r="L502" s="25">
        <f>VLOOKUP(A502,dataset_2!B:D,3,0)</f>
        <v>0.49</v>
      </c>
      <c r="M502" s="25">
        <f>VLOOKUP(A502,dataset_2!B:E,4,0)</f>
        <v>0</v>
      </c>
      <c r="N502" s="25">
        <f>VLOOKUP(A502,dataset_2!B:F,5,0)</f>
        <v>7</v>
      </c>
      <c r="O502" s="25">
        <f>VLOOKUP(A502,dataset_2!B:G,6,0)</f>
        <v>23</v>
      </c>
      <c r="P502" s="25">
        <f>VLOOKUP(A502,dataset_2!B:H,7,0)</f>
        <v>30</v>
      </c>
      <c r="Q502" s="27">
        <f>INDEX(dataset_2!G:G,MATCH(dataset_2!B502,dataset_1!A:A,0))</f>
        <v>23</v>
      </c>
    </row>
    <row r="503" spans="1:17" x14ac:dyDescent="0.25">
      <c r="A503" s="1">
        <v>502</v>
      </c>
      <c r="B503" s="2">
        <v>40565</v>
      </c>
      <c r="C503" s="1">
        <v>1</v>
      </c>
      <c r="D503" s="1">
        <v>0</v>
      </c>
      <c r="E503" s="1">
        <v>1</v>
      </c>
      <c r="F503" s="1">
        <v>23</v>
      </c>
      <c r="G503" s="1" t="b">
        <v>0</v>
      </c>
      <c r="H503" s="1">
        <v>6</v>
      </c>
      <c r="I503" s="1">
        <v>1</v>
      </c>
      <c r="J503" s="1">
        <v>0.04</v>
      </c>
      <c r="K503" s="25">
        <f>VLOOKUP(A503,dataset_2!B:C,2,0)</f>
        <v>7.5800000000000006E-2</v>
      </c>
      <c r="L503" s="25">
        <f>VLOOKUP(A503,dataset_2!B:D,3,0)</f>
        <v>0.56999999999999995</v>
      </c>
      <c r="M503" s="25">
        <f>VLOOKUP(A503,dataset_2!B:E,4,0)</f>
        <v>0.1045</v>
      </c>
      <c r="N503" s="25">
        <f>VLOOKUP(A503,dataset_2!B:F,5,0)</f>
        <v>2</v>
      </c>
      <c r="O503" s="25">
        <f>VLOOKUP(A503,dataset_2!B:G,6,0)</f>
        <v>31</v>
      </c>
      <c r="P503" s="25">
        <f>VLOOKUP(A503,dataset_2!B:H,7,0)</f>
        <v>33</v>
      </c>
      <c r="Q503" s="27">
        <f>INDEX(dataset_2!G:G,MATCH(dataset_2!B503,dataset_1!A:A,0))</f>
        <v>31</v>
      </c>
    </row>
    <row r="504" spans="1:17" x14ac:dyDescent="0.25">
      <c r="A504" s="1">
        <v>503</v>
      </c>
      <c r="B504" s="2">
        <v>40566</v>
      </c>
      <c r="C504" s="1">
        <v>1</v>
      </c>
      <c r="D504" s="1">
        <v>0</v>
      </c>
      <c r="E504" s="1">
        <v>1</v>
      </c>
      <c r="F504" s="1">
        <v>0</v>
      </c>
      <c r="G504" s="1" t="b">
        <v>0</v>
      </c>
      <c r="H504" s="1">
        <v>0</v>
      </c>
      <c r="I504" s="1">
        <v>1</v>
      </c>
      <c r="J504" s="1">
        <v>0.04</v>
      </c>
      <c r="K504" s="25">
        <f>VLOOKUP(A504,dataset_2!B:C,2,0)</f>
        <v>7.5800000000000006E-2</v>
      </c>
      <c r="L504" s="25">
        <f>VLOOKUP(A504,dataset_2!B:D,3,0)</f>
        <v>0.56999999999999995</v>
      </c>
      <c r="M504" s="25">
        <f>VLOOKUP(A504,dataset_2!B:E,4,0)</f>
        <v>0.1045</v>
      </c>
      <c r="N504" s="25">
        <f>VLOOKUP(A504,dataset_2!B:F,5,0)</f>
        <v>2</v>
      </c>
      <c r="O504" s="25">
        <f>VLOOKUP(A504,dataset_2!B:G,6,0)</f>
        <v>20</v>
      </c>
      <c r="P504" s="25">
        <f>VLOOKUP(A504,dataset_2!B:H,7,0)</f>
        <v>22</v>
      </c>
      <c r="Q504" s="27">
        <f>INDEX(dataset_2!G:G,MATCH(dataset_2!B504,dataset_1!A:A,0))</f>
        <v>20</v>
      </c>
    </row>
    <row r="505" spans="1:17" x14ac:dyDescent="0.25">
      <c r="A505" s="1">
        <v>504</v>
      </c>
      <c r="B505" s="2">
        <v>40566</v>
      </c>
      <c r="C505" s="1">
        <v>1</v>
      </c>
      <c r="D505" s="1">
        <v>0</v>
      </c>
      <c r="E505" s="1">
        <v>1</v>
      </c>
      <c r="F505" s="1">
        <v>1</v>
      </c>
      <c r="G505" s="1" t="b">
        <v>0</v>
      </c>
      <c r="H505" s="1">
        <v>0</v>
      </c>
      <c r="I505" s="1">
        <v>1</v>
      </c>
      <c r="J505" s="1">
        <v>0.04</v>
      </c>
      <c r="K505" s="25">
        <f>VLOOKUP(A505,dataset_2!B:C,2,0)</f>
        <v>7.5800000000000006E-2</v>
      </c>
      <c r="L505" s="25">
        <f>VLOOKUP(A505,dataset_2!B:D,3,0)</f>
        <v>0.56999999999999995</v>
      </c>
      <c r="M505" s="25">
        <f>VLOOKUP(A505,dataset_2!B:E,4,0)</f>
        <v>0.1045</v>
      </c>
      <c r="N505" s="25">
        <f>VLOOKUP(A505,dataset_2!B:F,5,0)</f>
        <v>1</v>
      </c>
      <c r="O505" s="25">
        <f>VLOOKUP(A505,dataset_2!B:G,6,0)</f>
        <v>12</v>
      </c>
      <c r="P505" s="25">
        <f>VLOOKUP(A505,dataset_2!B:H,7,0)</f>
        <v>13</v>
      </c>
      <c r="Q505" s="27">
        <f>INDEX(dataset_2!G:G,MATCH(dataset_2!B505,dataset_1!A:A,0))</f>
        <v>12</v>
      </c>
    </row>
    <row r="506" spans="1:17" x14ac:dyDescent="0.25">
      <c r="A506" s="1">
        <v>505</v>
      </c>
      <c r="B506" s="2">
        <v>40566</v>
      </c>
      <c r="C506" s="1">
        <v>1</v>
      </c>
      <c r="D506" s="1">
        <v>0</v>
      </c>
      <c r="E506" s="1">
        <v>1</v>
      </c>
      <c r="F506" s="1">
        <v>2</v>
      </c>
      <c r="G506" s="1" t="b">
        <v>0</v>
      </c>
      <c r="H506" s="1">
        <v>0</v>
      </c>
      <c r="I506" s="1">
        <v>1</v>
      </c>
      <c r="J506" s="1">
        <v>0.02</v>
      </c>
      <c r="K506" s="25">
        <f>VLOOKUP(A506,dataset_2!B:C,2,0)</f>
        <v>6.0600000000000001E-2</v>
      </c>
      <c r="L506" s="25">
        <f>VLOOKUP(A506,dataset_2!B:D,3,0)</f>
        <v>0.62</v>
      </c>
      <c r="M506" s="25">
        <f>VLOOKUP(A506,dataset_2!B:E,4,0)</f>
        <v>0.1343</v>
      </c>
      <c r="N506" s="25">
        <f>VLOOKUP(A506,dataset_2!B:F,5,0)</f>
        <v>3</v>
      </c>
      <c r="O506" s="25">
        <f>VLOOKUP(A506,dataset_2!B:G,6,0)</f>
        <v>15</v>
      </c>
      <c r="P506" s="25">
        <f>VLOOKUP(A506,dataset_2!B:H,7,0)</f>
        <v>18</v>
      </c>
      <c r="Q506" s="27">
        <f>INDEX(dataset_2!G:G,MATCH(dataset_2!B506,dataset_1!A:A,0))</f>
        <v>15</v>
      </c>
    </row>
    <row r="507" spans="1:17" x14ac:dyDescent="0.25">
      <c r="A507" s="1">
        <v>506</v>
      </c>
      <c r="B507" s="2">
        <v>40566</v>
      </c>
      <c r="C507" s="1">
        <v>1</v>
      </c>
      <c r="D507" s="1">
        <v>0</v>
      </c>
      <c r="E507" s="1">
        <v>1</v>
      </c>
      <c r="F507" s="1">
        <v>3</v>
      </c>
      <c r="G507" s="1" t="b">
        <v>0</v>
      </c>
      <c r="H507" s="1">
        <v>0</v>
      </c>
      <c r="I507" s="1">
        <v>1</v>
      </c>
      <c r="J507" s="1">
        <v>0.02</v>
      </c>
      <c r="K507" s="25">
        <f>VLOOKUP(A507,dataset_2!B:C,2,0)</f>
        <v>6.0600000000000001E-2</v>
      </c>
      <c r="L507" s="25">
        <f>VLOOKUP(A507,dataset_2!B:D,3,0)</f>
        <v>0.62</v>
      </c>
      <c r="M507" s="25">
        <f>VLOOKUP(A507,dataset_2!B:E,4,0)</f>
        <v>0.1343</v>
      </c>
      <c r="N507" s="25">
        <f>VLOOKUP(A507,dataset_2!B:F,5,0)</f>
        <v>1</v>
      </c>
      <c r="O507" s="25">
        <f>VLOOKUP(A507,dataset_2!B:G,6,0)</f>
        <v>4</v>
      </c>
      <c r="P507" s="25">
        <f>VLOOKUP(A507,dataset_2!B:H,7,0)</f>
        <v>5</v>
      </c>
      <c r="Q507" s="27">
        <f>INDEX(dataset_2!G:G,MATCH(dataset_2!B507,dataset_1!A:A,0))</f>
        <v>4</v>
      </c>
    </row>
    <row r="508" spans="1:17" x14ac:dyDescent="0.25">
      <c r="A508" s="1">
        <v>507</v>
      </c>
      <c r="B508" s="2">
        <v>40566</v>
      </c>
      <c r="C508" s="1">
        <v>1</v>
      </c>
      <c r="D508" s="1">
        <v>0</v>
      </c>
      <c r="E508" s="1">
        <v>1</v>
      </c>
      <c r="F508" s="1">
        <v>5</v>
      </c>
      <c r="G508" s="1" t="b">
        <v>0</v>
      </c>
      <c r="H508" s="1">
        <v>0</v>
      </c>
      <c r="I508" s="1">
        <v>2</v>
      </c>
      <c r="J508" s="1">
        <v>0.04</v>
      </c>
      <c r="K508" s="25">
        <f>VLOOKUP(A508,dataset_2!B:C,2,0)</f>
        <v>7.5800000000000006E-2</v>
      </c>
      <c r="L508" s="25">
        <f>VLOOKUP(A508,dataset_2!B:D,3,0)</f>
        <v>0.56999999999999995</v>
      </c>
      <c r="M508" s="25">
        <f>VLOOKUP(A508,dataset_2!B:E,4,0)</f>
        <v>0.1045</v>
      </c>
      <c r="N508" s="25">
        <f>VLOOKUP(A508,dataset_2!B:F,5,0)</f>
        <v>0</v>
      </c>
      <c r="O508" s="25">
        <f>VLOOKUP(A508,dataset_2!B:G,6,0)</f>
        <v>3</v>
      </c>
      <c r="P508" s="25">
        <f>VLOOKUP(A508,dataset_2!B:H,7,0)</f>
        <v>3</v>
      </c>
      <c r="Q508" s="27">
        <f>INDEX(dataset_2!G:G,MATCH(dataset_2!B508,dataset_1!A:A,0))</f>
        <v>3</v>
      </c>
    </row>
    <row r="509" spans="1:17" x14ac:dyDescent="0.25">
      <c r="A509" s="1">
        <v>508</v>
      </c>
      <c r="B509" s="2">
        <v>40566</v>
      </c>
      <c r="C509" s="1">
        <v>1</v>
      </c>
      <c r="D509" s="1">
        <v>0</v>
      </c>
      <c r="E509" s="1">
        <v>1</v>
      </c>
      <c r="F509" s="1">
        <v>6</v>
      </c>
      <c r="G509" s="1" t="b">
        <v>0</v>
      </c>
      <c r="H509" s="1">
        <v>0</v>
      </c>
      <c r="I509" s="1">
        <v>2</v>
      </c>
      <c r="J509" s="1">
        <v>0.04</v>
      </c>
      <c r="K509" s="25">
        <f>VLOOKUP(A509,dataset_2!B:C,2,0)</f>
        <v>7.5800000000000006E-2</v>
      </c>
      <c r="L509" s="25">
        <f>VLOOKUP(A509,dataset_2!B:D,3,0)</f>
        <v>0.56999999999999995</v>
      </c>
      <c r="M509" s="25">
        <f>VLOOKUP(A509,dataset_2!B:E,4,0)</f>
        <v>0.1045</v>
      </c>
      <c r="N509" s="25">
        <f>VLOOKUP(A509,dataset_2!B:F,5,0)</f>
        <v>0</v>
      </c>
      <c r="O509" s="25">
        <f>VLOOKUP(A509,dataset_2!B:G,6,0)</f>
        <v>1</v>
      </c>
      <c r="P509" s="25">
        <f>VLOOKUP(A509,dataset_2!B:H,7,0)</f>
        <v>1</v>
      </c>
      <c r="Q509" s="27">
        <f>INDEX(dataset_2!G:G,MATCH(dataset_2!B509,dataset_1!A:A,0))</f>
        <v>1</v>
      </c>
    </row>
    <row r="510" spans="1:17" x14ac:dyDescent="0.25">
      <c r="A510" s="1">
        <v>509</v>
      </c>
      <c r="B510" s="2">
        <v>40566</v>
      </c>
      <c r="C510" s="1">
        <v>1</v>
      </c>
      <c r="D510" s="1">
        <v>0</v>
      </c>
      <c r="E510" s="1">
        <v>1</v>
      </c>
      <c r="F510" s="1">
        <v>7</v>
      </c>
      <c r="G510" s="1" t="b">
        <v>0</v>
      </c>
      <c r="H510" s="1">
        <v>0</v>
      </c>
      <c r="I510" s="1">
        <v>1</v>
      </c>
      <c r="J510" s="1">
        <v>0.08</v>
      </c>
      <c r="K510" s="25">
        <f>VLOOKUP(A510,dataset_2!B:C,2,0)</f>
        <v>0.1061</v>
      </c>
      <c r="L510" s="25">
        <f>VLOOKUP(A510,dataset_2!B:D,3,0)</f>
        <v>0.57999999999999996</v>
      </c>
      <c r="M510" s="25">
        <f>VLOOKUP(A510,dataset_2!B:E,4,0)</f>
        <v>0.16420000000000001</v>
      </c>
      <c r="N510" s="25">
        <f>VLOOKUP(A510,dataset_2!B:F,5,0)</f>
        <v>1</v>
      </c>
      <c r="O510" s="25">
        <f>VLOOKUP(A510,dataset_2!B:G,6,0)</f>
        <v>1</v>
      </c>
      <c r="P510" s="25">
        <f>VLOOKUP(A510,dataset_2!B:H,7,0)</f>
        <v>2</v>
      </c>
      <c r="Q510" s="27">
        <f>INDEX(dataset_2!G:G,MATCH(dataset_2!B510,dataset_1!A:A,0))</f>
        <v>1</v>
      </c>
    </row>
    <row r="511" spans="1:17" x14ac:dyDescent="0.25">
      <c r="A511" s="1">
        <v>510</v>
      </c>
      <c r="B511" s="2">
        <v>40566</v>
      </c>
      <c r="C511" s="1">
        <v>1</v>
      </c>
      <c r="D511" s="1">
        <v>0</v>
      </c>
      <c r="E511" s="1">
        <v>1</v>
      </c>
      <c r="F511" s="1">
        <v>8</v>
      </c>
      <c r="G511" s="1" t="b">
        <v>0</v>
      </c>
      <c r="H511" s="1">
        <v>0</v>
      </c>
      <c r="I511" s="1">
        <v>1</v>
      </c>
      <c r="J511" s="1">
        <v>0.06</v>
      </c>
      <c r="K511" s="25">
        <f>VLOOKUP(A511,dataset_2!B:C,2,0)</f>
        <v>7.5800000000000006E-2</v>
      </c>
      <c r="L511" s="25">
        <f>VLOOKUP(A511,dataset_2!B:D,3,0)</f>
        <v>0.62</v>
      </c>
      <c r="M511" s="25">
        <f>VLOOKUP(A511,dataset_2!B:E,4,0)</f>
        <v>0.16420000000000001</v>
      </c>
      <c r="N511" s="25">
        <f>VLOOKUP(A511,dataset_2!B:F,5,0)</f>
        <v>2</v>
      </c>
      <c r="O511" s="25">
        <f>VLOOKUP(A511,dataset_2!B:G,6,0)</f>
        <v>17</v>
      </c>
      <c r="P511" s="25">
        <f>VLOOKUP(A511,dataset_2!B:H,7,0)</f>
        <v>19</v>
      </c>
      <c r="Q511" s="27">
        <f>INDEX(dataset_2!G:G,MATCH(dataset_2!B511,dataset_1!A:A,0))</f>
        <v>17</v>
      </c>
    </row>
    <row r="512" spans="1:17" x14ac:dyDescent="0.25">
      <c r="A512" s="1">
        <v>511</v>
      </c>
      <c r="B512" s="2">
        <v>40566</v>
      </c>
      <c r="C512" s="1">
        <v>1</v>
      </c>
      <c r="D512" s="1">
        <v>0</v>
      </c>
      <c r="E512" s="1">
        <v>1</v>
      </c>
      <c r="F512" s="1">
        <v>9</v>
      </c>
      <c r="G512" s="1" t="b">
        <v>0</v>
      </c>
      <c r="H512" s="1">
        <v>0</v>
      </c>
      <c r="I512" s="1">
        <v>1</v>
      </c>
      <c r="J512" s="1">
        <v>0.1</v>
      </c>
      <c r="K512" s="25">
        <f>VLOOKUP(A512,dataset_2!B:C,2,0)</f>
        <v>7.5800000000000006E-2</v>
      </c>
      <c r="L512" s="25">
        <f>VLOOKUP(A512,dataset_2!B:D,3,0)</f>
        <v>0.54</v>
      </c>
      <c r="M512" s="25">
        <f>VLOOKUP(A512,dataset_2!B:E,4,0)</f>
        <v>0.35820000000000002</v>
      </c>
      <c r="N512" s="25">
        <f>VLOOKUP(A512,dataset_2!B:F,5,0)</f>
        <v>3</v>
      </c>
      <c r="O512" s="25">
        <f>VLOOKUP(A512,dataset_2!B:G,6,0)</f>
        <v>25</v>
      </c>
      <c r="P512" s="25">
        <f>VLOOKUP(A512,dataset_2!B:H,7,0)</f>
        <v>28</v>
      </c>
      <c r="Q512" s="27">
        <f>INDEX(dataset_2!G:G,MATCH(dataset_2!B512,dataset_1!A:A,0))</f>
        <v>25</v>
      </c>
    </row>
    <row r="513" spans="1:17" x14ac:dyDescent="0.25">
      <c r="A513" s="1">
        <v>512</v>
      </c>
      <c r="B513" s="2">
        <v>40566</v>
      </c>
      <c r="C513" s="1">
        <v>1</v>
      </c>
      <c r="D513" s="1">
        <v>0</v>
      </c>
      <c r="E513" s="1">
        <v>1</v>
      </c>
      <c r="F513" s="1">
        <v>10</v>
      </c>
      <c r="G513" s="1" t="b">
        <v>0</v>
      </c>
      <c r="H513" s="1">
        <v>0</v>
      </c>
      <c r="I513" s="1">
        <v>1</v>
      </c>
      <c r="J513" s="1">
        <v>0.14000000000000001</v>
      </c>
      <c r="K513" s="25">
        <f>VLOOKUP(A513,dataset_2!B:C,2,0)</f>
        <v>0.1061</v>
      </c>
      <c r="L513" s="25">
        <f>VLOOKUP(A513,dataset_2!B:D,3,0)</f>
        <v>0.46</v>
      </c>
      <c r="M513" s="25">
        <f>VLOOKUP(A513,dataset_2!B:E,4,0)</f>
        <v>0.3881</v>
      </c>
      <c r="N513" s="25">
        <f>VLOOKUP(A513,dataset_2!B:F,5,0)</f>
        <v>7</v>
      </c>
      <c r="O513" s="25">
        <f>VLOOKUP(A513,dataset_2!B:G,6,0)</f>
        <v>51</v>
      </c>
      <c r="P513" s="25">
        <f>VLOOKUP(A513,dataset_2!B:H,7,0)</f>
        <v>58</v>
      </c>
      <c r="Q513" s="27">
        <f>INDEX(dataset_2!G:G,MATCH(dataset_2!B513,dataset_1!A:A,0))</f>
        <v>51</v>
      </c>
    </row>
    <row r="514" spans="1:17" x14ac:dyDescent="0.25">
      <c r="A514" s="1">
        <v>513</v>
      </c>
      <c r="B514" s="2">
        <v>40566</v>
      </c>
      <c r="C514" s="1">
        <v>1</v>
      </c>
      <c r="D514" s="1">
        <v>0</v>
      </c>
      <c r="E514" s="1">
        <v>1</v>
      </c>
      <c r="F514" s="1">
        <v>11</v>
      </c>
      <c r="G514" s="1" t="b">
        <v>0</v>
      </c>
      <c r="H514" s="1">
        <v>0</v>
      </c>
      <c r="I514" s="1">
        <v>1</v>
      </c>
      <c r="J514" s="1">
        <v>0.14000000000000001</v>
      </c>
      <c r="K514" s="25">
        <f>VLOOKUP(A514,dataset_2!B:C,2,0)</f>
        <v>0.13639999999999999</v>
      </c>
      <c r="L514" s="25">
        <f>VLOOKUP(A514,dataset_2!B:D,3,0)</f>
        <v>0.43</v>
      </c>
      <c r="M514" s="25">
        <f>VLOOKUP(A514,dataset_2!B:E,4,0)</f>
        <v>0.22389999999999999</v>
      </c>
      <c r="N514" s="25">
        <f>VLOOKUP(A514,dataset_2!B:F,5,0)</f>
        <v>22</v>
      </c>
      <c r="O514" s="25">
        <f>VLOOKUP(A514,dataset_2!B:G,6,0)</f>
        <v>77</v>
      </c>
      <c r="P514" s="25">
        <f>VLOOKUP(A514,dataset_2!B:H,7,0)</f>
        <v>99</v>
      </c>
      <c r="Q514" s="27">
        <f>INDEX(dataset_2!G:G,MATCH(dataset_2!B514,dataset_1!A:A,0))</f>
        <v>77</v>
      </c>
    </row>
    <row r="515" spans="1:17" x14ac:dyDescent="0.25">
      <c r="A515" s="1">
        <v>514</v>
      </c>
      <c r="B515" s="2">
        <v>40566</v>
      </c>
      <c r="C515" s="1">
        <v>1</v>
      </c>
      <c r="D515" s="1">
        <v>0</v>
      </c>
      <c r="E515" s="1">
        <v>1</v>
      </c>
      <c r="F515" s="1">
        <v>12</v>
      </c>
      <c r="G515" s="1" t="b">
        <v>0</v>
      </c>
      <c r="H515" s="1">
        <v>0</v>
      </c>
      <c r="I515" s="1">
        <v>1</v>
      </c>
      <c r="J515" s="1">
        <v>0.16</v>
      </c>
      <c r="K515" s="25">
        <f>VLOOKUP(A515,dataset_2!B:C,2,0)</f>
        <v>0.1212</v>
      </c>
      <c r="L515" s="25">
        <f>VLOOKUP(A515,dataset_2!B:D,3,0)</f>
        <v>0.37</v>
      </c>
      <c r="M515" s="25">
        <f>VLOOKUP(A515,dataset_2!B:E,4,0)</f>
        <v>0.4627</v>
      </c>
      <c r="N515" s="25">
        <f>VLOOKUP(A515,dataset_2!B:F,5,0)</f>
        <v>24</v>
      </c>
      <c r="O515" s="25">
        <f>VLOOKUP(A515,dataset_2!B:G,6,0)</f>
        <v>92</v>
      </c>
      <c r="P515" s="25">
        <f>VLOOKUP(A515,dataset_2!B:H,7,0)</f>
        <v>116</v>
      </c>
      <c r="Q515" s="27">
        <f>INDEX(dataset_2!G:G,MATCH(dataset_2!B515,dataset_1!A:A,0))</f>
        <v>92</v>
      </c>
    </row>
    <row r="516" spans="1:17" x14ac:dyDescent="0.25">
      <c r="A516" s="1">
        <v>515</v>
      </c>
      <c r="B516" s="2">
        <v>40566</v>
      </c>
      <c r="C516" s="1">
        <v>1</v>
      </c>
      <c r="D516" s="1">
        <v>0</v>
      </c>
      <c r="E516" s="1">
        <v>1</v>
      </c>
      <c r="F516" s="1">
        <v>13</v>
      </c>
      <c r="G516" s="1" t="b">
        <v>0</v>
      </c>
      <c r="H516" s="1">
        <v>0</v>
      </c>
      <c r="I516" s="1">
        <v>1</v>
      </c>
      <c r="J516" s="1">
        <v>0.14000000000000001</v>
      </c>
      <c r="K516" s="25">
        <f>VLOOKUP(A516,dataset_2!B:C,2,0)</f>
        <v>0.1061</v>
      </c>
      <c r="L516" s="25">
        <f>VLOOKUP(A516,dataset_2!B:D,3,0)</f>
        <v>0.33</v>
      </c>
      <c r="M516" s="25">
        <f>VLOOKUP(A516,dataset_2!B:E,4,0)</f>
        <v>0.3881</v>
      </c>
      <c r="N516" s="25">
        <f>VLOOKUP(A516,dataset_2!B:F,5,0)</f>
        <v>12</v>
      </c>
      <c r="O516" s="25">
        <f>VLOOKUP(A516,dataset_2!B:G,6,0)</f>
        <v>75</v>
      </c>
      <c r="P516" s="25">
        <f>VLOOKUP(A516,dataset_2!B:H,7,0)</f>
        <v>87</v>
      </c>
      <c r="Q516" s="27">
        <f>INDEX(dataset_2!G:G,MATCH(dataset_2!B516,dataset_1!A:A,0))</f>
        <v>75</v>
      </c>
    </row>
    <row r="517" spans="1:17" x14ac:dyDescent="0.25">
      <c r="A517" s="1">
        <v>516</v>
      </c>
      <c r="B517" s="2">
        <v>40566</v>
      </c>
      <c r="C517" s="1">
        <v>1</v>
      </c>
      <c r="D517" s="1">
        <v>0</v>
      </c>
      <c r="E517" s="1">
        <v>1</v>
      </c>
      <c r="F517" s="1">
        <v>14</v>
      </c>
      <c r="G517" s="1" t="b">
        <v>0</v>
      </c>
      <c r="H517" s="1">
        <v>0</v>
      </c>
      <c r="I517" s="1">
        <v>1</v>
      </c>
      <c r="J517" s="1">
        <v>0.16</v>
      </c>
      <c r="K517" s="25">
        <f>VLOOKUP(A517,dataset_2!B:C,2,0)</f>
        <v>0.13639999999999999</v>
      </c>
      <c r="L517" s="25">
        <f>VLOOKUP(A517,dataset_2!B:D,3,0)</f>
        <v>0.28000000000000003</v>
      </c>
      <c r="M517" s="25">
        <f>VLOOKUP(A517,dataset_2!B:E,4,0)</f>
        <v>0.35820000000000002</v>
      </c>
      <c r="N517" s="25">
        <f>VLOOKUP(A517,dataset_2!B:F,5,0)</f>
        <v>17</v>
      </c>
      <c r="O517" s="25">
        <f>VLOOKUP(A517,dataset_2!B:G,6,0)</f>
        <v>93</v>
      </c>
      <c r="P517" s="25">
        <f>VLOOKUP(A517,dataset_2!B:H,7,0)</f>
        <v>110</v>
      </c>
      <c r="Q517" s="27">
        <f>INDEX(dataset_2!G:G,MATCH(dataset_2!B517,dataset_1!A:A,0))</f>
        <v>93</v>
      </c>
    </row>
    <row r="518" spans="1:17" x14ac:dyDescent="0.25">
      <c r="A518" s="1">
        <v>517</v>
      </c>
      <c r="B518" s="2">
        <v>40566</v>
      </c>
      <c r="C518" s="1">
        <v>1</v>
      </c>
      <c r="D518" s="1">
        <v>0</v>
      </c>
      <c r="E518" s="1">
        <v>1</v>
      </c>
      <c r="F518" s="1">
        <v>15</v>
      </c>
      <c r="G518" s="1" t="b">
        <v>0</v>
      </c>
      <c r="H518" s="1">
        <v>0</v>
      </c>
      <c r="I518" s="1">
        <v>1</v>
      </c>
      <c r="J518" s="1">
        <v>0.16</v>
      </c>
      <c r="K518" s="25">
        <f>VLOOKUP(A518,dataset_2!B:C,2,0)</f>
        <v>0.13639999999999999</v>
      </c>
      <c r="L518" s="25">
        <f>VLOOKUP(A518,dataset_2!B:D,3,0)</f>
        <v>0.28000000000000003</v>
      </c>
      <c r="M518" s="25">
        <f>VLOOKUP(A518,dataset_2!B:E,4,0)</f>
        <v>0.35820000000000002</v>
      </c>
      <c r="N518" s="25">
        <f>VLOOKUP(A518,dataset_2!B:F,5,0)</f>
        <v>13</v>
      </c>
      <c r="O518" s="25">
        <f>VLOOKUP(A518,dataset_2!B:G,6,0)</f>
        <v>64</v>
      </c>
      <c r="P518" s="25">
        <f>VLOOKUP(A518,dataset_2!B:H,7,0)</f>
        <v>77</v>
      </c>
      <c r="Q518" s="27">
        <f>INDEX(dataset_2!G:G,MATCH(dataset_2!B518,dataset_1!A:A,0))</f>
        <v>64</v>
      </c>
    </row>
    <row r="519" spans="1:17" x14ac:dyDescent="0.25">
      <c r="A519" s="1">
        <v>518</v>
      </c>
      <c r="B519" s="2">
        <v>40566</v>
      </c>
      <c r="C519" s="1">
        <v>1</v>
      </c>
      <c r="D519" s="1">
        <v>0</v>
      </c>
      <c r="E519" s="1">
        <v>1</v>
      </c>
      <c r="F519" s="1">
        <v>16</v>
      </c>
      <c r="G519" s="1" t="b">
        <v>0</v>
      </c>
      <c r="H519" s="1">
        <v>0</v>
      </c>
      <c r="I519" s="1">
        <v>1</v>
      </c>
      <c r="J519" s="1">
        <v>0.16</v>
      </c>
      <c r="K519" s="25">
        <f>VLOOKUP(A519,dataset_2!B:C,2,0)</f>
        <v>0.13639999999999999</v>
      </c>
      <c r="L519" s="25">
        <f>VLOOKUP(A519,dataset_2!B:D,3,0)</f>
        <v>0.26</v>
      </c>
      <c r="M519" s="25">
        <f>VLOOKUP(A519,dataset_2!B:E,4,0)</f>
        <v>0.32840000000000003</v>
      </c>
      <c r="N519" s="25">
        <f>VLOOKUP(A519,dataset_2!B:F,5,0)</f>
        <v>9</v>
      </c>
      <c r="O519" s="25">
        <f>VLOOKUP(A519,dataset_2!B:G,6,0)</f>
        <v>56</v>
      </c>
      <c r="P519" s="25">
        <f>VLOOKUP(A519,dataset_2!B:H,7,0)</f>
        <v>65</v>
      </c>
      <c r="Q519" s="27">
        <f>INDEX(dataset_2!G:G,MATCH(dataset_2!B519,dataset_1!A:A,0))</f>
        <v>56</v>
      </c>
    </row>
    <row r="520" spans="1:17" x14ac:dyDescent="0.25">
      <c r="A520" s="1">
        <v>519</v>
      </c>
      <c r="B520" s="2">
        <v>40566</v>
      </c>
      <c r="C520" s="1">
        <v>1</v>
      </c>
      <c r="D520" s="1">
        <v>0</v>
      </c>
      <c r="E520" s="1">
        <v>1</v>
      </c>
      <c r="F520" s="1">
        <v>17</v>
      </c>
      <c r="G520" s="1" t="b">
        <v>0</v>
      </c>
      <c r="H520" s="1">
        <v>0</v>
      </c>
      <c r="I520" s="1">
        <v>1</v>
      </c>
      <c r="J520" s="1">
        <v>0.14000000000000001</v>
      </c>
      <c r="K520" s="25">
        <f>VLOOKUP(A520,dataset_2!B:C,2,0)</f>
        <v>0.1061</v>
      </c>
      <c r="L520" s="25">
        <f>VLOOKUP(A520,dataset_2!B:D,3,0)</f>
        <v>0.26</v>
      </c>
      <c r="M520" s="25">
        <f>VLOOKUP(A520,dataset_2!B:E,4,0)</f>
        <v>0.3881</v>
      </c>
      <c r="N520" s="25">
        <f>VLOOKUP(A520,dataset_2!B:F,5,0)</f>
        <v>5</v>
      </c>
      <c r="O520" s="25">
        <f>VLOOKUP(A520,dataset_2!B:G,6,0)</f>
        <v>50</v>
      </c>
      <c r="P520" s="25">
        <f>VLOOKUP(A520,dataset_2!B:H,7,0)</f>
        <v>55</v>
      </c>
      <c r="Q520" s="27">
        <f>INDEX(dataset_2!G:G,MATCH(dataset_2!B520,dataset_1!A:A,0))</f>
        <v>50</v>
      </c>
    </row>
    <row r="521" spans="1:17" x14ac:dyDescent="0.25">
      <c r="A521" s="1">
        <v>520</v>
      </c>
      <c r="B521" s="2">
        <v>40566</v>
      </c>
      <c r="C521" s="1">
        <v>1</v>
      </c>
      <c r="D521" s="1">
        <v>0</v>
      </c>
      <c r="E521" s="1">
        <v>1</v>
      </c>
      <c r="F521" s="1">
        <v>18</v>
      </c>
      <c r="G521" s="1" t="b">
        <v>0</v>
      </c>
      <c r="H521" s="1">
        <v>0</v>
      </c>
      <c r="I521" s="1">
        <v>1</v>
      </c>
      <c r="J521" s="1">
        <v>0.12</v>
      </c>
      <c r="K521" s="25">
        <f>VLOOKUP(A521,dataset_2!B:C,2,0)</f>
        <v>0.1212</v>
      </c>
      <c r="L521" s="25">
        <f>VLOOKUP(A521,dataset_2!B:D,3,0)</f>
        <v>0.3</v>
      </c>
      <c r="M521" s="25">
        <f>VLOOKUP(A521,dataset_2!B:E,4,0)</f>
        <v>0.25369999999999998</v>
      </c>
      <c r="N521" s="25">
        <f>VLOOKUP(A521,dataset_2!B:F,5,0)</f>
        <v>5</v>
      </c>
      <c r="O521" s="25">
        <f>VLOOKUP(A521,dataset_2!B:G,6,0)</f>
        <v>44</v>
      </c>
      <c r="P521" s="25">
        <f>VLOOKUP(A521,dataset_2!B:H,7,0)</f>
        <v>49</v>
      </c>
      <c r="Q521" s="27">
        <f>INDEX(dataset_2!G:G,MATCH(dataset_2!B521,dataset_1!A:A,0))</f>
        <v>44</v>
      </c>
    </row>
    <row r="522" spans="1:17" x14ac:dyDescent="0.25">
      <c r="A522" s="1">
        <v>521</v>
      </c>
      <c r="B522" s="2">
        <v>40566</v>
      </c>
      <c r="C522" s="1">
        <v>1</v>
      </c>
      <c r="D522" s="1">
        <v>0</v>
      </c>
      <c r="E522" s="1">
        <v>1</v>
      </c>
      <c r="F522" s="1">
        <v>19</v>
      </c>
      <c r="G522" s="1" t="b">
        <v>0</v>
      </c>
      <c r="H522" s="1">
        <v>0</v>
      </c>
      <c r="I522" s="1">
        <v>1</v>
      </c>
      <c r="J522" s="1">
        <v>0.12</v>
      </c>
      <c r="K522" s="25">
        <f>VLOOKUP(A522,dataset_2!B:C,2,0)</f>
        <v>0.1212</v>
      </c>
      <c r="L522" s="25">
        <f>VLOOKUP(A522,dataset_2!B:D,3,0)</f>
        <v>0.3</v>
      </c>
      <c r="M522" s="25">
        <f>VLOOKUP(A522,dataset_2!B:E,4,0)</f>
        <v>0.28360000000000002</v>
      </c>
      <c r="N522" s="25">
        <f>VLOOKUP(A522,dataset_2!B:F,5,0)</f>
        <v>5</v>
      </c>
      <c r="O522" s="25">
        <f>VLOOKUP(A522,dataset_2!B:G,6,0)</f>
        <v>45</v>
      </c>
      <c r="P522" s="25">
        <f>VLOOKUP(A522,dataset_2!B:H,7,0)</f>
        <v>50</v>
      </c>
      <c r="Q522" s="27">
        <f>INDEX(dataset_2!G:G,MATCH(dataset_2!B522,dataset_1!A:A,0))</f>
        <v>45</v>
      </c>
    </row>
    <row r="523" spans="1:17" x14ac:dyDescent="0.25">
      <c r="A523" s="1">
        <v>522</v>
      </c>
      <c r="B523" s="2">
        <v>40566</v>
      </c>
      <c r="C523" s="1">
        <v>1</v>
      </c>
      <c r="D523" s="1">
        <v>0</v>
      </c>
      <c r="E523" s="1">
        <v>1</v>
      </c>
      <c r="F523" s="1">
        <v>20</v>
      </c>
      <c r="G523" s="1" t="b">
        <v>0</v>
      </c>
      <c r="H523" s="1">
        <v>0</v>
      </c>
      <c r="I523" s="1">
        <v>1</v>
      </c>
      <c r="J523" s="1">
        <v>0.1</v>
      </c>
      <c r="K523" s="25">
        <f>VLOOKUP(A523,dataset_2!B:C,2,0)</f>
        <v>0.1061</v>
      </c>
      <c r="L523" s="25">
        <f>VLOOKUP(A523,dataset_2!B:D,3,0)</f>
        <v>0.36</v>
      </c>
      <c r="M523" s="25">
        <f>VLOOKUP(A523,dataset_2!B:E,4,0)</f>
        <v>0.25369999999999998</v>
      </c>
      <c r="N523" s="25">
        <f>VLOOKUP(A523,dataset_2!B:F,5,0)</f>
        <v>4</v>
      </c>
      <c r="O523" s="25">
        <f>VLOOKUP(A523,dataset_2!B:G,6,0)</f>
        <v>31</v>
      </c>
      <c r="P523" s="25">
        <f>VLOOKUP(A523,dataset_2!B:H,7,0)</f>
        <v>35</v>
      </c>
      <c r="Q523" s="27">
        <f>INDEX(dataset_2!G:G,MATCH(dataset_2!B523,dataset_1!A:A,0))</f>
        <v>31</v>
      </c>
    </row>
    <row r="524" spans="1:17" x14ac:dyDescent="0.25">
      <c r="A524" s="1">
        <v>523</v>
      </c>
      <c r="B524" s="2">
        <v>40566</v>
      </c>
      <c r="C524" s="1">
        <v>1</v>
      </c>
      <c r="D524" s="1">
        <v>0</v>
      </c>
      <c r="E524" s="1">
        <v>1</v>
      </c>
      <c r="F524" s="1">
        <v>21</v>
      </c>
      <c r="G524" s="1" t="b">
        <v>0</v>
      </c>
      <c r="H524" s="1">
        <v>0</v>
      </c>
      <c r="I524" s="1">
        <v>1</v>
      </c>
      <c r="J524" s="1">
        <v>0.1</v>
      </c>
      <c r="K524" s="25">
        <f>VLOOKUP(A524,dataset_2!B:C,2,0)</f>
        <v>0.1061</v>
      </c>
      <c r="L524" s="25">
        <f>VLOOKUP(A524,dataset_2!B:D,3,0)</f>
        <v>0.36</v>
      </c>
      <c r="M524" s="25">
        <f>VLOOKUP(A524,dataset_2!B:E,4,0)</f>
        <v>0.19400000000000001</v>
      </c>
      <c r="N524" s="25">
        <f>VLOOKUP(A524,dataset_2!B:F,5,0)</f>
        <v>5</v>
      </c>
      <c r="O524" s="25">
        <f>VLOOKUP(A524,dataset_2!B:G,6,0)</f>
        <v>20</v>
      </c>
      <c r="P524" s="25">
        <f>VLOOKUP(A524,dataset_2!B:H,7,0)</f>
        <v>25</v>
      </c>
      <c r="Q524" s="27">
        <f>INDEX(dataset_2!G:G,MATCH(dataset_2!B524,dataset_1!A:A,0))</f>
        <v>20</v>
      </c>
    </row>
    <row r="525" spans="1:17" x14ac:dyDescent="0.25">
      <c r="A525" s="1">
        <v>524</v>
      </c>
      <c r="B525" s="2">
        <v>40566</v>
      </c>
      <c r="C525" s="1">
        <v>1</v>
      </c>
      <c r="D525" s="1">
        <v>0</v>
      </c>
      <c r="E525" s="1">
        <v>1</v>
      </c>
      <c r="F525" s="1">
        <v>22</v>
      </c>
      <c r="G525" s="1" t="b">
        <v>0</v>
      </c>
      <c r="H525" s="1">
        <v>0</v>
      </c>
      <c r="I525" s="1">
        <v>1</v>
      </c>
      <c r="J525" s="1">
        <v>0.08</v>
      </c>
      <c r="K525" s="25">
        <f>VLOOKUP(A525,dataset_2!B:C,2,0)</f>
        <v>9.0899999999999995E-2</v>
      </c>
      <c r="L525" s="25">
        <f>VLOOKUP(A525,dataset_2!B:D,3,0)</f>
        <v>0.38</v>
      </c>
      <c r="M525" s="25">
        <f>VLOOKUP(A525,dataset_2!B:E,4,0)</f>
        <v>0.19400000000000001</v>
      </c>
      <c r="N525" s="25">
        <f>VLOOKUP(A525,dataset_2!B:F,5,0)</f>
        <v>5</v>
      </c>
      <c r="O525" s="25">
        <f>VLOOKUP(A525,dataset_2!B:G,6,0)</f>
        <v>23</v>
      </c>
      <c r="P525" s="25">
        <f>VLOOKUP(A525,dataset_2!B:H,7,0)</f>
        <v>28</v>
      </c>
      <c r="Q525" s="27">
        <f>INDEX(dataset_2!G:G,MATCH(dataset_2!B525,dataset_1!A:A,0))</f>
        <v>23</v>
      </c>
    </row>
    <row r="526" spans="1:17" x14ac:dyDescent="0.25">
      <c r="A526" s="1">
        <v>525</v>
      </c>
      <c r="B526" s="2">
        <v>40566</v>
      </c>
      <c r="C526" s="1">
        <v>1</v>
      </c>
      <c r="D526" s="1">
        <v>0</v>
      </c>
      <c r="E526" s="1">
        <v>1</v>
      </c>
      <c r="F526" s="1">
        <v>23</v>
      </c>
      <c r="G526" s="1" t="b">
        <v>0</v>
      </c>
      <c r="H526" s="1">
        <v>0</v>
      </c>
      <c r="I526" s="1">
        <v>1</v>
      </c>
      <c r="J526" s="1">
        <v>0.06</v>
      </c>
      <c r="K526" s="25">
        <f>VLOOKUP(A526,dataset_2!B:C,2,0)</f>
        <v>6.0600000000000001E-2</v>
      </c>
      <c r="L526" s="25">
        <f>VLOOKUP(A526,dataset_2!B:D,3,0)</f>
        <v>0.41</v>
      </c>
      <c r="M526" s="25">
        <f>VLOOKUP(A526,dataset_2!B:E,4,0)</f>
        <v>0.22389999999999999</v>
      </c>
      <c r="N526" s="25">
        <f>VLOOKUP(A526,dataset_2!B:F,5,0)</f>
        <v>4</v>
      </c>
      <c r="O526" s="25">
        <f>VLOOKUP(A526,dataset_2!B:G,6,0)</f>
        <v>17</v>
      </c>
      <c r="P526" s="25">
        <f>VLOOKUP(A526,dataset_2!B:H,7,0)</f>
        <v>21</v>
      </c>
      <c r="Q526" s="27">
        <f>INDEX(dataset_2!G:G,MATCH(dataset_2!B526,dataset_1!A:A,0))</f>
        <v>17</v>
      </c>
    </row>
    <row r="527" spans="1:17" x14ac:dyDescent="0.25">
      <c r="A527" s="1">
        <v>526</v>
      </c>
      <c r="B527" s="2">
        <v>40567</v>
      </c>
      <c r="C527" s="1">
        <v>1</v>
      </c>
      <c r="D527" s="1">
        <v>0</v>
      </c>
      <c r="E527" s="1">
        <v>1</v>
      </c>
      <c r="F527" s="1">
        <v>0</v>
      </c>
      <c r="G527" s="1" t="b">
        <v>0</v>
      </c>
      <c r="H527" s="1">
        <v>1</v>
      </c>
      <c r="I527" s="1">
        <v>1</v>
      </c>
      <c r="J527" s="1">
        <v>0.06</v>
      </c>
      <c r="K527" s="25">
        <f>VLOOKUP(A527,dataset_2!B:C,2,0)</f>
        <v>6.0600000000000001E-2</v>
      </c>
      <c r="L527" s="25">
        <f>VLOOKUP(A527,dataset_2!B:D,3,0)</f>
        <v>0.41</v>
      </c>
      <c r="M527" s="25">
        <f>VLOOKUP(A527,dataset_2!B:E,4,0)</f>
        <v>0.19400000000000001</v>
      </c>
      <c r="N527" s="25">
        <f>VLOOKUP(A527,dataset_2!B:F,5,0)</f>
        <v>0</v>
      </c>
      <c r="O527" s="25">
        <f>VLOOKUP(A527,dataset_2!B:G,6,0)</f>
        <v>7</v>
      </c>
      <c r="P527" s="25">
        <f>VLOOKUP(A527,dataset_2!B:H,7,0)</f>
        <v>7</v>
      </c>
      <c r="Q527" s="27">
        <f>INDEX(dataset_2!G:G,MATCH(dataset_2!B527,dataset_1!A:A,0))</f>
        <v>7</v>
      </c>
    </row>
    <row r="528" spans="1:17" x14ac:dyDescent="0.25">
      <c r="A528" s="1">
        <v>527</v>
      </c>
      <c r="B528" s="2">
        <v>40567</v>
      </c>
      <c r="C528" s="1">
        <v>1</v>
      </c>
      <c r="D528" s="1">
        <v>0</v>
      </c>
      <c r="E528" s="1">
        <v>1</v>
      </c>
      <c r="F528" s="1">
        <v>1</v>
      </c>
      <c r="G528" s="1" t="b">
        <v>0</v>
      </c>
      <c r="H528" s="1">
        <v>1</v>
      </c>
      <c r="I528" s="1">
        <v>1</v>
      </c>
      <c r="J528" s="1">
        <v>0.04</v>
      </c>
      <c r="K528" s="25">
        <f>VLOOKUP(A528,dataset_2!B:C,2,0)</f>
        <v>4.5499999999999999E-2</v>
      </c>
      <c r="L528" s="25">
        <f>VLOOKUP(A528,dataset_2!B:D,3,0)</f>
        <v>0.45</v>
      </c>
      <c r="M528" s="25">
        <f>VLOOKUP(A528,dataset_2!B:E,4,0)</f>
        <v>0.19400000000000001</v>
      </c>
      <c r="N528" s="25">
        <f>VLOOKUP(A528,dataset_2!B:F,5,0)</f>
        <v>0</v>
      </c>
      <c r="O528" s="25">
        <f>VLOOKUP(A528,dataset_2!B:G,6,0)</f>
        <v>1</v>
      </c>
      <c r="P528" s="25">
        <f>VLOOKUP(A528,dataset_2!B:H,7,0)</f>
        <v>1</v>
      </c>
      <c r="Q528" s="27">
        <f>INDEX(dataset_2!G:G,MATCH(dataset_2!B528,dataset_1!A:A,0))</f>
        <v>1</v>
      </c>
    </row>
    <row r="529" spans="1:17" x14ac:dyDescent="0.25">
      <c r="A529" s="1">
        <v>528</v>
      </c>
      <c r="B529" s="2">
        <v>40567</v>
      </c>
      <c r="C529" s="1">
        <v>1</v>
      </c>
      <c r="D529" s="1">
        <v>0</v>
      </c>
      <c r="E529" s="1">
        <v>1</v>
      </c>
      <c r="F529" s="1">
        <v>3</v>
      </c>
      <c r="G529" s="1" t="b">
        <v>0</v>
      </c>
      <c r="H529" s="1">
        <v>1</v>
      </c>
      <c r="I529" s="1">
        <v>1</v>
      </c>
      <c r="J529" s="1">
        <v>0.04</v>
      </c>
      <c r="K529" s="25">
        <f>VLOOKUP(A529,dataset_2!B:C,2,0)</f>
        <v>3.0300000000000001E-2</v>
      </c>
      <c r="L529" s="25">
        <f>VLOOKUP(A529,dataset_2!B:D,3,0)</f>
        <v>0.45</v>
      </c>
      <c r="M529" s="25">
        <f>VLOOKUP(A529,dataset_2!B:E,4,0)</f>
        <v>0.25369999999999998</v>
      </c>
      <c r="N529" s="25">
        <f>VLOOKUP(A529,dataset_2!B:F,5,0)</f>
        <v>0</v>
      </c>
      <c r="O529" s="25">
        <f>VLOOKUP(A529,dataset_2!B:G,6,0)</f>
        <v>1</v>
      </c>
      <c r="P529" s="25">
        <f>VLOOKUP(A529,dataset_2!B:H,7,0)</f>
        <v>1</v>
      </c>
      <c r="Q529" s="27">
        <f>INDEX(dataset_2!G:G,MATCH(dataset_2!B529,dataset_1!A:A,0))</f>
        <v>1</v>
      </c>
    </row>
    <row r="530" spans="1:17" x14ac:dyDescent="0.25">
      <c r="A530" s="1">
        <v>529</v>
      </c>
      <c r="B530" s="2">
        <v>40567</v>
      </c>
      <c r="C530" s="1">
        <v>1</v>
      </c>
      <c r="D530" s="1">
        <v>0</v>
      </c>
      <c r="E530" s="1">
        <v>1</v>
      </c>
      <c r="F530" s="1">
        <v>4</v>
      </c>
      <c r="G530" s="1" t="b">
        <v>0</v>
      </c>
      <c r="H530" s="1">
        <v>1</v>
      </c>
      <c r="I530" s="1">
        <v>1</v>
      </c>
      <c r="J530" s="1">
        <v>0.02</v>
      </c>
      <c r="K530" s="25">
        <f>VLOOKUP(A530,dataset_2!B:C,2,0)</f>
        <v>6.0600000000000001E-2</v>
      </c>
      <c r="L530" s="25">
        <f>VLOOKUP(A530,dataset_2!B:D,3,0)</f>
        <v>0.48</v>
      </c>
      <c r="M530" s="25">
        <f>VLOOKUP(A530,dataset_2!B:E,4,0)</f>
        <v>0.1343</v>
      </c>
      <c r="N530" s="25">
        <f>VLOOKUP(A530,dataset_2!B:F,5,0)</f>
        <v>0</v>
      </c>
      <c r="O530" s="25">
        <f>VLOOKUP(A530,dataset_2!B:G,6,0)</f>
        <v>1</v>
      </c>
      <c r="P530" s="25">
        <f>VLOOKUP(A530,dataset_2!B:H,7,0)</f>
        <v>1</v>
      </c>
      <c r="Q530" s="27">
        <f>INDEX(dataset_2!G:G,MATCH(dataset_2!B530,dataset_1!A:A,0))</f>
        <v>1</v>
      </c>
    </row>
    <row r="531" spans="1:17" x14ac:dyDescent="0.25">
      <c r="A531" s="1">
        <v>530</v>
      </c>
      <c r="B531" s="2">
        <v>40567</v>
      </c>
      <c r="C531" s="1">
        <v>1</v>
      </c>
      <c r="D531" s="1">
        <v>0</v>
      </c>
      <c r="E531" s="1">
        <v>1</v>
      </c>
      <c r="F531" s="1">
        <v>5</v>
      </c>
      <c r="G531" s="1" t="b">
        <v>0</v>
      </c>
      <c r="H531" s="1">
        <v>1</v>
      </c>
      <c r="I531" s="1">
        <v>1</v>
      </c>
      <c r="J531" s="1">
        <v>0.02</v>
      </c>
      <c r="K531" s="25">
        <f>VLOOKUP(A531,dataset_2!B:C,2,0)</f>
        <v>6.0600000000000001E-2</v>
      </c>
      <c r="L531" s="25">
        <f>VLOOKUP(A531,dataset_2!B:D,3,0)</f>
        <v>0.48</v>
      </c>
      <c r="M531" s="25">
        <f>VLOOKUP(A531,dataset_2!B:E,4,0)</f>
        <v>0.1343</v>
      </c>
      <c r="N531" s="25">
        <f>VLOOKUP(A531,dataset_2!B:F,5,0)</f>
        <v>0</v>
      </c>
      <c r="O531" s="25">
        <f>VLOOKUP(A531,dataset_2!B:G,6,0)</f>
        <v>5</v>
      </c>
      <c r="P531" s="25">
        <f>VLOOKUP(A531,dataset_2!B:H,7,0)</f>
        <v>5</v>
      </c>
      <c r="Q531" s="27">
        <f>INDEX(dataset_2!G:G,MATCH(dataset_2!B531,dataset_1!A:A,0))</f>
        <v>5</v>
      </c>
    </row>
    <row r="532" spans="1:17" x14ac:dyDescent="0.25">
      <c r="A532" s="1">
        <v>531</v>
      </c>
      <c r="B532" s="2">
        <v>40567</v>
      </c>
      <c r="C532" s="1">
        <v>1</v>
      </c>
      <c r="D532" s="1">
        <v>0</v>
      </c>
      <c r="E532" s="1">
        <v>1</v>
      </c>
      <c r="F532" s="1">
        <v>6</v>
      </c>
      <c r="G532" s="1" t="b">
        <v>0</v>
      </c>
      <c r="H532" s="1">
        <v>1</v>
      </c>
      <c r="I532" s="1">
        <v>1</v>
      </c>
      <c r="J532" s="1">
        <v>0.02</v>
      </c>
      <c r="K532" s="25">
        <f>VLOOKUP(A532,dataset_2!B:C,2,0)</f>
        <v>7.5800000000000006E-2</v>
      </c>
      <c r="L532" s="25">
        <f>VLOOKUP(A532,dataset_2!B:D,3,0)</f>
        <v>0.48</v>
      </c>
      <c r="M532" s="25">
        <f>VLOOKUP(A532,dataset_2!B:E,4,0)</f>
        <v>8.9599999999999999E-2</v>
      </c>
      <c r="N532" s="25">
        <f>VLOOKUP(A532,dataset_2!B:F,5,0)</f>
        <v>0</v>
      </c>
      <c r="O532" s="25">
        <f>VLOOKUP(A532,dataset_2!B:G,6,0)</f>
        <v>15</v>
      </c>
      <c r="P532" s="25">
        <f>VLOOKUP(A532,dataset_2!B:H,7,0)</f>
        <v>15</v>
      </c>
      <c r="Q532" s="27">
        <f>INDEX(dataset_2!G:G,MATCH(dataset_2!B532,dataset_1!A:A,0))</f>
        <v>15</v>
      </c>
    </row>
    <row r="533" spans="1:17" x14ac:dyDescent="0.25">
      <c r="A533" s="1">
        <v>532</v>
      </c>
      <c r="B533" s="2">
        <v>40567</v>
      </c>
      <c r="C533" s="1">
        <v>1</v>
      </c>
      <c r="D533" s="1">
        <v>0</v>
      </c>
      <c r="E533" s="1">
        <v>1</v>
      </c>
      <c r="F533" s="1">
        <v>7</v>
      </c>
      <c r="G533" s="1" t="b">
        <v>0</v>
      </c>
      <c r="H533" s="1">
        <v>1</v>
      </c>
      <c r="I533" s="1">
        <v>1</v>
      </c>
      <c r="J533" s="1">
        <v>0.02</v>
      </c>
      <c r="K533" s="25">
        <f>VLOOKUP(A533,dataset_2!B:C,2,0)</f>
        <v>0.1212</v>
      </c>
      <c r="L533" s="25">
        <f>VLOOKUP(A533,dataset_2!B:D,3,0)</f>
        <v>0.48</v>
      </c>
      <c r="M533" s="25">
        <f>VLOOKUP(A533,dataset_2!B:E,4,0)</f>
        <v>0</v>
      </c>
      <c r="N533" s="25">
        <f>VLOOKUP(A533,dataset_2!B:F,5,0)</f>
        <v>5</v>
      </c>
      <c r="O533" s="25">
        <f>VLOOKUP(A533,dataset_2!B:G,6,0)</f>
        <v>79</v>
      </c>
      <c r="P533" s="25">
        <f>VLOOKUP(A533,dataset_2!B:H,7,0)</f>
        <v>84</v>
      </c>
      <c r="Q533" s="27">
        <f>INDEX(dataset_2!G:G,MATCH(dataset_2!B533,dataset_1!A:A,0))</f>
        <v>79</v>
      </c>
    </row>
    <row r="534" spans="1:17" x14ac:dyDescent="0.25">
      <c r="A534" s="1">
        <v>533</v>
      </c>
      <c r="B534" s="2">
        <v>40567</v>
      </c>
      <c r="C534" s="1">
        <v>1</v>
      </c>
      <c r="D534" s="1">
        <v>0</v>
      </c>
      <c r="E534" s="1">
        <v>1</v>
      </c>
      <c r="F534" s="1">
        <v>8</v>
      </c>
      <c r="G534" s="1" t="b">
        <v>0</v>
      </c>
      <c r="H534" s="1">
        <v>1</v>
      </c>
      <c r="I534" s="1">
        <v>1</v>
      </c>
      <c r="J534" s="1">
        <v>0.04</v>
      </c>
      <c r="K534" s="25">
        <f>VLOOKUP(A534,dataset_2!B:C,2,0)</f>
        <v>0.13639999999999999</v>
      </c>
      <c r="L534" s="25">
        <f>VLOOKUP(A534,dataset_2!B:D,3,0)</f>
        <v>0.49</v>
      </c>
      <c r="M534" s="25">
        <f>VLOOKUP(A534,dataset_2!B:E,4,0)</f>
        <v>0</v>
      </c>
      <c r="N534" s="25">
        <f>VLOOKUP(A534,dataset_2!B:F,5,0)</f>
        <v>6</v>
      </c>
      <c r="O534" s="25">
        <f>VLOOKUP(A534,dataset_2!B:G,6,0)</f>
        <v>171</v>
      </c>
      <c r="P534" s="25">
        <f>VLOOKUP(A534,dataset_2!B:H,7,0)</f>
        <v>177</v>
      </c>
      <c r="Q534" s="27">
        <f>INDEX(dataset_2!G:G,MATCH(dataset_2!B534,dataset_1!A:A,0))</f>
        <v>171</v>
      </c>
    </row>
    <row r="535" spans="1:17" x14ac:dyDescent="0.25">
      <c r="A535" s="1">
        <v>534</v>
      </c>
      <c r="B535" s="2">
        <v>40567</v>
      </c>
      <c r="C535" s="1">
        <v>1</v>
      </c>
      <c r="D535" s="1">
        <v>0</v>
      </c>
      <c r="E535" s="1">
        <v>1</v>
      </c>
      <c r="F535" s="1">
        <v>9</v>
      </c>
      <c r="G535" s="1" t="b">
        <v>0</v>
      </c>
      <c r="H535" s="1">
        <v>1</v>
      </c>
      <c r="I535" s="1">
        <v>1</v>
      </c>
      <c r="J535" s="1">
        <v>0.06</v>
      </c>
      <c r="K535" s="25">
        <f>VLOOKUP(A535,dataset_2!B:C,2,0)</f>
        <v>0.1515</v>
      </c>
      <c r="L535" s="25">
        <f>VLOOKUP(A535,dataset_2!B:D,3,0)</f>
        <v>0.41</v>
      </c>
      <c r="M535" s="25">
        <f>VLOOKUP(A535,dataset_2!B:E,4,0)</f>
        <v>0</v>
      </c>
      <c r="N535" s="25">
        <f>VLOOKUP(A535,dataset_2!B:F,5,0)</f>
        <v>4</v>
      </c>
      <c r="O535" s="25">
        <f>VLOOKUP(A535,dataset_2!B:G,6,0)</f>
        <v>98</v>
      </c>
      <c r="P535" s="25">
        <f>VLOOKUP(A535,dataset_2!B:H,7,0)</f>
        <v>102</v>
      </c>
      <c r="Q535" s="27">
        <f>INDEX(dataset_2!G:G,MATCH(dataset_2!B535,dataset_1!A:A,0))</f>
        <v>98</v>
      </c>
    </row>
    <row r="536" spans="1:17" x14ac:dyDescent="0.25">
      <c r="A536" s="1">
        <v>535</v>
      </c>
      <c r="B536" s="2">
        <v>40567</v>
      </c>
      <c r="C536" s="1">
        <v>1</v>
      </c>
      <c r="D536" s="1">
        <v>0</v>
      </c>
      <c r="E536" s="1">
        <v>1</v>
      </c>
      <c r="F536" s="1">
        <v>10</v>
      </c>
      <c r="G536" s="1" t="b">
        <v>0</v>
      </c>
      <c r="H536" s="1">
        <v>1</v>
      </c>
      <c r="I536" s="1">
        <v>1</v>
      </c>
      <c r="J536" s="1">
        <v>0.1</v>
      </c>
      <c r="K536" s="25">
        <f>VLOOKUP(A536,dataset_2!B:C,2,0)</f>
        <v>0.13639999999999999</v>
      </c>
      <c r="L536" s="25">
        <f>VLOOKUP(A536,dataset_2!B:D,3,0)</f>
        <v>0.42</v>
      </c>
      <c r="M536" s="25">
        <f>VLOOKUP(A536,dataset_2!B:E,4,0)</f>
        <v>0</v>
      </c>
      <c r="N536" s="25">
        <f>VLOOKUP(A536,dataset_2!B:F,5,0)</f>
        <v>6</v>
      </c>
      <c r="O536" s="25">
        <f>VLOOKUP(A536,dataset_2!B:G,6,0)</f>
        <v>34</v>
      </c>
      <c r="P536" s="25">
        <f>VLOOKUP(A536,dataset_2!B:H,7,0)</f>
        <v>40</v>
      </c>
      <c r="Q536" s="27">
        <f>INDEX(dataset_2!G:G,MATCH(dataset_2!B536,dataset_1!A:A,0))</f>
        <v>34</v>
      </c>
    </row>
    <row r="537" spans="1:17" x14ac:dyDescent="0.25">
      <c r="A537" s="1">
        <v>536</v>
      </c>
      <c r="B537" s="2">
        <v>40567</v>
      </c>
      <c r="C537" s="1">
        <v>1</v>
      </c>
      <c r="D537" s="1">
        <v>0</v>
      </c>
      <c r="E537" s="1">
        <v>1</v>
      </c>
      <c r="F537" s="1">
        <v>11</v>
      </c>
      <c r="G537" s="1" t="b">
        <v>0</v>
      </c>
      <c r="H537" s="1">
        <v>1</v>
      </c>
      <c r="I537" s="1">
        <v>1</v>
      </c>
      <c r="J537" s="1">
        <v>0.1</v>
      </c>
      <c r="K537" s="25">
        <f>VLOOKUP(A537,dataset_2!B:C,2,0)</f>
        <v>0.1212</v>
      </c>
      <c r="L537" s="25">
        <f>VLOOKUP(A537,dataset_2!B:D,3,0)</f>
        <v>0.46</v>
      </c>
      <c r="M537" s="25">
        <f>VLOOKUP(A537,dataset_2!B:E,4,0)</f>
        <v>0.1343</v>
      </c>
      <c r="N537" s="25">
        <f>VLOOKUP(A537,dataset_2!B:F,5,0)</f>
        <v>3</v>
      </c>
      <c r="O537" s="25">
        <f>VLOOKUP(A537,dataset_2!B:G,6,0)</f>
        <v>43</v>
      </c>
      <c r="P537" s="25">
        <f>VLOOKUP(A537,dataset_2!B:H,7,0)</f>
        <v>46</v>
      </c>
      <c r="Q537" s="27">
        <f>INDEX(dataset_2!G:G,MATCH(dataset_2!B537,dataset_1!A:A,0))</f>
        <v>43</v>
      </c>
    </row>
    <row r="538" spans="1:17" x14ac:dyDescent="0.25">
      <c r="A538" s="1">
        <v>537</v>
      </c>
      <c r="B538" s="2">
        <v>40567</v>
      </c>
      <c r="C538" s="1">
        <v>1</v>
      </c>
      <c r="D538" s="1">
        <v>0</v>
      </c>
      <c r="E538" s="1">
        <v>1</v>
      </c>
      <c r="F538" s="1">
        <v>12</v>
      </c>
      <c r="G538" s="1" t="b">
        <v>0</v>
      </c>
      <c r="H538" s="1">
        <v>1</v>
      </c>
      <c r="I538" s="1">
        <v>2</v>
      </c>
      <c r="J538" s="1">
        <v>0.12</v>
      </c>
      <c r="K538" s="25">
        <f>VLOOKUP(A538,dataset_2!B:C,2,0)</f>
        <v>0.13639999999999999</v>
      </c>
      <c r="L538" s="25">
        <f>VLOOKUP(A538,dataset_2!B:D,3,0)</f>
        <v>0.42</v>
      </c>
      <c r="M538" s="25">
        <f>VLOOKUP(A538,dataset_2!B:E,4,0)</f>
        <v>0.19400000000000001</v>
      </c>
      <c r="N538" s="25">
        <f>VLOOKUP(A538,dataset_2!B:F,5,0)</f>
        <v>11</v>
      </c>
      <c r="O538" s="25">
        <f>VLOOKUP(A538,dataset_2!B:G,6,0)</f>
        <v>52</v>
      </c>
      <c r="P538" s="25">
        <f>VLOOKUP(A538,dataset_2!B:H,7,0)</f>
        <v>63</v>
      </c>
      <c r="Q538" s="27">
        <f>INDEX(dataset_2!G:G,MATCH(dataset_2!B538,dataset_1!A:A,0))</f>
        <v>52</v>
      </c>
    </row>
    <row r="539" spans="1:17" x14ac:dyDescent="0.25">
      <c r="A539" s="1">
        <v>538</v>
      </c>
      <c r="B539" s="2">
        <v>40567</v>
      </c>
      <c r="C539" s="1">
        <v>1</v>
      </c>
      <c r="D539" s="1">
        <v>0</v>
      </c>
      <c r="E539" s="1">
        <v>1</v>
      </c>
      <c r="F539" s="1">
        <v>13</v>
      </c>
      <c r="G539" s="1" t="b">
        <v>0</v>
      </c>
      <c r="H539" s="1">
        <v>1</v>
      </c>
      <c r="I539" s="1">
        <v>2</v>
      </c>
      <c r="J539" s="1">
        <v>0.14000000000000001</v>
      </c>
      <c r="K539" s="25">
        <f>VLOOKUP(A539,dataset_2!B:C,2,0)</f>
        <v>0.13639999999999999</v>
      </c>
      <c r="L539" s="25">
        <f>VLOOKUP(A539,dataset_2!B:D,3,0)</f>
        <v>0.43</v>
      </c>
      <c r="M539" s="25">
        <f>VLOOKUP(A539,dataset_2!B:E,4,0)</f>
        <v>0.22389999999999999</v>
      </c>
      <c r="N539" s="25">
        <f>VLOOKUP(A539,dataset_2!B:F,5,0)</f>
        <v>6</v>
      </c>
      <c r="O539" s="25">
        <f>VLOOKUP(A539,dataset_2!B:G,6,0)</f>
        <v>54</v>
      </c>
      <c r="P539" s="25">
        <f>VLOOKUP(A539,dataset_2!B:H,7,0)</f>
        <v>60</v>
      </c>
      <c r="Q539" s="27">
        <f>INDEX(dataset_2!G:G,MATCH(dataset_2!B539,dataset_1!A:A,0))</f>
        <v>54</v>
      </c>
    </row>
    <row r="540" spans="1:17" x14ac:dyDescent="0.25">
      <c r="A540" s="1">
        <v>539</v>
      </c>
      <c r="B540" s="2">
        <v>40567</v>
      </c>
      <c r="C540" s="1">
        <v>1</v>
      </c>
      <c r="D540" s="1">
        <v>0</v>
      </c>
      <c r="E540" s="1">
        <v>1</v>
      </c>
      <c r="F540" s="1">
        <v>14</v>
      </c>
      <c r="G540" s="1" t="b">
        <v>0</v>
      </c>
      <c r="H540" s="1">
        <v>1</v>
      </c>
      <c r="I540" s="1">
        <v>2</v>
      </c>
      <c r="J540" s="1">
        <v>0.14000000000000001</v>
      </c>
      <c r="K540" s="25">
        <f>VLOOKUP(A540,dataset_2!B:C,2,0)</f>
        <v>0.13639999999999999</v>
      </c>
      <c r="L540" s="25">
        <f>VLOOKUP(A540,dataset_2!B:D,3,0)</f>
        <v>0.46</v>
      </c>
      <c r="M540" s="25">
        <f>VLOOKUP(A540,dataset_2!B:E,4,0)</f>
        <v>0.22389999999999999</v>
      </c>
      <c r="N540" s="25">
        <f>VLOOKUP(A540,dataset_2!B:F,5,0)</f>
        <v>2</v>
      </c>
      <c r="O540" s="25">
        <f>VLOOKUP(A540,dataset_2!B:G,6,0)</f>
        <v>43</v>
      </c>
      <c r="P540" s="25">
        <f>VLOOKUP(A540,dataset_2!B:H,7,0)</f>
        <v>45</v>
      </c>
      <c r="Q540" s="27">
        <f>INDEX(dataset_2!G:G,MATCH(dataset_2!B540,dataset_1!A:A,0))</f>
        <v>43</v>
      </c>
    </row>
    <row r="541" spans="1:17" x14ac:dyDescent="0.25">
      <c r="A541" s="1">
        <v>540</v>
      </c>
      <c r="B541" s="2">
        <v>40567</v>
      </c>
      <c r="C541" s="1">
        <v>1</v>
      </c>
      <c r="D541" s="1">
        <v>0</v>
      </c>
      <c r="E541" s="1">
        <v>1</v>
      </c>
      <c r="F541" s="1">
        <v>15</v>
      </c>
      <c r="G541" s="1" t="b">
        <v>0</v>
      </c>
      <c r="H541" s="1">
        <v>1</v>
      </c>
      <c r="I541" s="1">
        <v>1</v>
      </c>
      <c r="J541" s="1">
        <v>0.16</v>
      </c>
      <c r="K541" s="25">
        <f>VLOOKUP(A541,dataset_2!B:C,2,0)</f>
        <v>0.16669999999999999</v>
      </c>
      <c r="L541" s="25">
        <f>VLOOKUP(A541,dataset_2!B:D,3,0)</f>
        <v>0.4</v>
      </c>
      <c r="M541" s="25">
        <f>VLOOKUP(A541,dataset_2!B:E,4,0)</f>
        <v>0.16420000000000001</v>
      </c>
      <c r="N541" s="25">
        <f>VLOOKUP(A541,dataset_2!B:F,5,0)</f>
        <v>7</v>
      </c>
      <c r="O541" s="25">
        <f>VLOOKUP(A541,dataset_2!B:G,6,0)</f>
        <v>50</v>
      </c>
      <c r="P541" s="25">
        <f>VLOOKUP(A541,dataset_2!B:H,7,0)</f>
        <v>57</v>
      </c>
      <c r="Q541" s="27">
        <f>INDEX(dataset_2!G:G,MATCH(dataset_2!B541,dataset_1!A:A,0))</f>
        <v>50</v>
      </c>
    </row>
    <row r="542" spans="1:17" x14ac:dyDescent="0.25">
      <c r="A542" s="1">
        <v>541</v>
      </c>
      <c r="B542" s="2">
        <v>40567</v>
      </c>
      <c r="C542" s="1">
        <v>1</v>
      </c>
      <c r="D542" s="1">
        <v>0</v>
      </c>
      <c r="E542" s="1">
        <v>1</v>
      </c>
      <c r="F542" s="1">
        <v>16</v>
      </c>
      <c r="G542" s="1" t="b">
        <v>0</v>
      </c>
      <c r="H542" s="1">
        <v>1</v>
      </c>
      <c r="I542" s="1">
        <v>1</v>
      </c>
      <c r="J542" s="1">
        <v>0.16</v>
      </c>
      <c r="K542" s="25">
        <f>VLOOKUP(A542,dataset_2!B:C,2,0)</f>
        <v>0.1515</v>
      </c>
      <c r="L542" s="25">
        <f>VLOOKUP(A542,dataset_2!B:D,3,0)</f>
        <v>0.47</v>
      </c>
      <c r="M542" s="25">
        <f>VLOOKUP(A542,dataset_2!B:E,4,0)</f>
        <v>0.25369999999999998</v>
      </c>
      <c r="N542" s="25">
        <f>VLOOKUP(A542,dataset_2!B:F,5,0)</f>
        <v>4</v>
      </c>
      <c r="O542" s="25">
        <f>VLOOKUP(A542,dataset_2!B:G,6,0)</f>
        <v>66</v>
      </c>
      <c r="P542" s="25">
        <f>VLOOKUP(A542,dataset_2!B:H,7,0)</f>
        <v>70</v>
      </c>
      <c r="Q542" s="27">
        <f>INDEX(dataset_2!G:G,MATCH(dataset_2!B542,dataset_1!A:A,0))</f>
        <v>66</v>
      </c>
    </row>
    <row r="543" spans="1:17" x14ac:dyDescent="0.25">
      <c r="A543" s="1">
        <v>542</v>
      </c>
      <c r="B543" s="2">
        <v>40567</v>
      </c>
      <c r="C543" s="1">
        <v>1</v>
      </c>
      <c r="D543" s="1">
        <v>0</v>
      </c>
      <c r="E543" s="1">
        <v>1</v>
      </c>
      <c r="F543" s="1">
        <v>17</v>
      </c>
      <c r="G543" s="1" t="b">
        <v>0</v>
      </c>
      <c r="H543" s="1">
        <v>1</v>
      </c>
      <c r="I543" s="1">
        <v>1</v>
      </c>
      <c r="J543" s="1">
        <v>0.14000000000000001</v>
      </c>
      <c r="K543" s="25">
        <f>VLOOKUP(A543,dataset_2!B:C,2,0)</f>
        <v>0.1212</v>
      </c>
      <c r="L543" s="25">
        <f>VLOOKUP(A543,dataset_2!B:D,3,0)</f>
        <v>0.5</v>
      </c>
      <c r="M543" s="25">
        <f>VLOOKUP(A543,dataset_2!B:E,4,0)</f>
        <v>0.25369999999999998</v>
      </c>
      <c r="N543" s="25">
        <f>VLOOKUP(A543,dataset_2!B:F,5,0)</f>
        <v>6</v>
      </c>
      <c r="O543" s="25">
        <f>VLOOKUP(A543,dataset_2!B:G,6,0)</f>
        <v>178</v>
      </c>
      <c r="P543" s="25">
        <f>VLOOKUP(A543,dataset_2!B:H,7,0)</f>
        <v>184</v>
      </c>
      <c r="Q543" s="27">
        <f>INDEX(dataset_2!G:G,MATCH(dataset_2!B543,dataset_1!A:A,0))</f>
        <v>178</v>
      </c>
    </row>
    <row r="544" spans="1:17" x14ac:dyDescent="0.25">
      <c r="A544" s="1">
        <v>543</v>
      </c>
      <c r="B544" s="2">
        <v>40567</v>
      </c>
      <c r="C544" s="1">
        <v>1</v>
      </c>
      <c r="D544" s="1">
        <v>0</v>
      </c>
      <c r="E544" s="1">
        <v>1</v>
      </c>
      <c r="F544" s="1">
        <v>18</v>
      </c>
      <c r="G544" s="1" t="b">
        <v>0</v>
      </c>
      <c r="H544" s="1">
        <v>1</v>
      </c>
      <c r="I544" s="1">
        <v>1</v>
      </c>
      <c r="J544" s="1">
        <v>0.14000000000000001</v>
      </c>
      <c r="K544" s="25">
        <f>VLOOKUP(A544,dataset_2!B:C,2,0)</f>
        <v>0.13639999999999999</v>
      </c>
      <c r="L544" s="25">
        <f>VLOOKUP(A544,dataset_2!B:D,3,0)</f>
        <v>0.59</v>
      </c>
      <c r="M544" s="25">
        <f>VLOOKUP(A544,dataset_2!B:E,4,0)</f>
        <v>0.19400000000000001</v>
      </c>
      <c r="N544" s="25">
        <f>VLOOKUP(A544,dataset_2!B:F,5,0)</f>
        <v>8</v>
      </c>
      <c r="O544" s="25">
        <f>VLOOKUP(A544,dataset_2!B:G,6,0)</f>
        <v>145</v>
      </c>
      <c r="P544" s="25">
        <f>VLOOKUP(A544,dataset_2!B:H,7,0)</f>
        <v>153</v>
      </c>
      <c r="Q544" s="27">
        <f>INDEX(dataset_2!G:G,MATCH(dataset_2!B544,dataset_1!A:A,0))</f>
        <v>145</v>
      </c>
    </row>
    <row r="545" spans="1:17" x14ac:dyDescent="0.25">
      <c r="A545" s="1">
        <v>544</v>
      </c>
      <c r="B545" s="2">
        <v>40567</v>
      </c>
      <c r="C545" s="1">
        <v>1</v>
      </c>
      <c r="D545" s="1">
        <v>0</v>
      </c>
      <c r="E545" s="1">
        <v>1</v>
      </c>
      <c r="F545" s="1">
        <v>19</v>
      </c>
      <c r="G545" s="1" t="b">
        <v>0</v>
      </c>
      <c r="H545" s="1">
        <v>1</v>
      </c>
      <c r="I545" s="1">
        <v>1</v>
      </c>
      <c r="J545" s="1">
        <v>0.14000000000000001</v>
      </c>
      <c r="K545" s="25">
        <f>VLOOKUP(A545,dataset_2!B:C,2,0)</f>
        <v>0.1515</v>
      </c>
      <c r="L545" s="25">
        <f>VLOOKUP(A545,dataset_2!B:D,3,0)</f>
        <v>0.54</v>
      </c>
      <c r="M545" s="25">
        <f>VLOOKUP(A545,dataset_2!B:E,4,0)</f>
        <v>0.16420000000000001</v>
      </c>
      <c r="N545" s="25">
        <f>VLOOKUP(A545,dataset_2!B:F,5,0)</f>
        <v>5</v>
      </c>
      <c r="O545" s="25">
        <f>VLOOKUP(A545,dataset_2!B:G,6,0)</f>
        <v>101</v>
      </c>
      <c r="P545" s="25">
        <f>VLOOKUP(A545,dataset_2!B:H,7,0)</f>
        <v>106</v>
      </c>
      <c r="Q545" s="27">
        <f>INDEX(dataset_2!G:G,MATCH(dataset_2!B545,dataset_1!A:A,0))</f>
        <v>101</v>
      </c>
    </row>
    <row r="546" spans="1:17" x14ac:dyDescent="0.25">
      <c r="A546" s="1">
        <v>545</v>
      </c>
      <c r="B546" s="2">
        <v>40567</v>
      </c>
      <c r="C546" s="1">
        <v>1</v>
      </c>
      <c r="D546" s="1">
        <v>0</v>
      </c>
      <c r="E546" s="1">
        <v>1</v>
      </c>
      <c r="F546" s="1">
        <v>20</v>
      </c>
      <c r="G546" s="1" t="b">
        <v>0</v>
      </c>
      <c r="H546" s="1">
        <v>1</v>
      </c>
      <c r="I546" s="1">
        <v>1</v>
      </c>
      <c r="J546" s="1">
        <v>0.14000000000000001</v>
      </c>
      <c r="K546" s="25">
        <f>VLOOKUP(A546,dataset_2!B:C,2,0)</f>
        <v>0.13639999999999999</v>
      </c>
      <c r="L546" s="25">
        <f>VLOOKUP(A546,dataset_2!B:D,3,0)</f>
        <v>0.59</v>
      </c>
      <c r="M546" s="25">
        <f>VLOOKUP(A546,dataset_2!B:E,4,0)</f>
        <v>0.19400000000000001</v>
      </c>
      <c r="N546" s="25">
        <f>VLOOKUP(A546,dataset_2!B:F,5,0)</f>
        <v>1</v>
      </c>
      <c r="O546" s="25">
        <f>VLOOKUP(A546,dataset_2!B:G,6,0)</f>
        <v>80</v>
      </c>
      <c r="P546" s="25">
        <f>VLOOKUP(A546,dataset_2!B:H,7,0)</f>
        <v>81</v>
      </c>
      <c r="Q546" s="27">
        <f>INDEX(dataset_2!G:G,MATCH(dataset_2!B546,dataset_1!A:A,0))</f>
        <v>80</v>
      </c>
    </row>
    <row r="547" spans="1:17" x14ac:dyDescent="0.25">
      <c r="A547" s="1">
        <v>546</v>
      </c>
      <c r="B547" s="2">
        <v>40567</v>
      </c>
      <c r="C547" s="1">
        <v>1</v>
      </c>
      <c r="D547" s="1">
        <v>0</v>
      </c>
      <c r="E547" s="1">
        <v>1</v>
      </c>
      <c r="F547" s="1">
        <v>21</v>
      </c>
      <c r="G547" s="1" t="b">
        <v>0</v>
      </c>
      <c r="H547" s="1">
        <v>1</v>
      </c>
      <c r="I547" s="1">
        <v>1</v>
      </c>
      <c r="J547" s="1">
        <v>0.14000000000000001</v>
      </c>
      <c r="K547" s="25">
        <f>VLOOKUP(A547,dataset_2!B:C,2,0)</f>
        <v>0.1515</v>
      </c>
      <c r="L547" s="25">
        <f>VLOOKUP(A547,dataset_2!B:D,3,0)</f>
        <v>0.63</v>
      </c>
      <c r="M547" s="25">
        <f>VLOOKUP(A547,dataset_2!B:E,4,0)</f>
        <v>0.16420000000000001</v>
      </c>
      <c r="N547" s="25">
        <f>VLOOKUP(A547,dataset_2!B:F,5,0)</f>
        <v>6</v>
      </c>
      <c r="O547" s="25">
        <f>VLOOKUP(A547,dataset_2!B:G,6,0)</f>
        <v>53</v>
      </c>
      <c r="P547" s="25">
        <f>VLOOKUP(A547,dataset_2!B:H,7,0)</f>
        <v>59</v>
      </c>
      <c r="Q547" s="27">
        <f>INDEX(dataset_2!G:G,MATCH(dataset_2!B547,dataset_1!A:A,0))</f>
        <v>53</v>
      </c>
    </row>
    <row r="548" spans="1:17" x14ac:dyDescent="0.25">
      <c r="A548" s="1">
        <v>547</v>
      </c>
      <c r="B548" s="2">
        <v>40567</v>
      </c>
      <c r="C548" s="1">
        <v>1</v>
      </c>
      <c r="D548" s="1">
        <v>0</v>
      </c>
      <c r="E548" s="1">
        <v>1</v>
      </c>
      <c r="F548" s="1">
        <v>22</v>
      </c>
      <c r="G548" s="1" t="b">
        <v>0</v>
      </c>
      <c r="H548" s="1">
        <v>1</v>
      </c>
      <c r="I548" s="1">
        <v>2</v>
      </c>
      <c r="J548" s="1">
        <v>0.14000000000000001</v>
      </c>
      <c r="K548" s="25">
        <f>VLOOKUP(A548,dataset_2!B:C,2,0)</f>
        <v>0.13639999999999999</v>
      </c>
      <c r="L548" s="25">
        <f>VLOOKUP(A548,dataset_2!B:D,3,0)</f>
        <v>0.63</v>
      </c>
      <c r="M548" s="25">
        <f>VLOOKUP(A548,dataset_2!B:E,4,0)</f>
        <v>0.22389999999999999</v>
      </c>
      <c r="N548" s="25">
        <f>VLOOKUP(A548,dataset_2!B:F,5,0)</f>
        <v>3</v>
      </c>
      <c r="O548" s="25">
        <f>VLOOKUP(A548,dataset_2!B:G,6,0)</f>
        <v>32</v>
      </c>
      <c r="P548" s="25">
        <f>VLOOKUP(A548,dataset_2!B:H,7,0)</f>
        <v>35</v>
      </c>
      <c r="Q548" s="27">
        <f>INDEX(dataset_2!G:G,MATCH(dataset_2!B548,dataset_1!A:A,0))</f>
        <v>32</v>
      </c>
    </row>
    <row r="549" spans="1:17" x14ac:dyDescent="0.25">
      <c r="A549" s="1">
        <v>548</v>
      </c>
      <c r="B549" s="2">
        <v>40567</v>
      </c>
      <c r="C549" s="1">
        <v>1</v>
      </c>
      <c r="D549" s="1">
        <v>0</v>
      </c>
      <c r="E549" s="1">
        <v>1</v>
      </c>
      <c r="F549" s="1">
        <v>23</v>
      </c>
      <c r="G549" s="1" t="b">
        <v>0</v>
      </c>
      <c r="H549" s="1">
        <v>1</v>
      </c>
      <c r="I549" s="1">
        <v>2</v>
      </c>
      <c r="J549" s="1">
        <v>0.16</v>
      </c>
      <c r="K549" s="25">
        <f>VLOOKUP(A549,dataset_2!B:C,2,0)</f>
        <v>0.1515</v>
      </c>
      <c r="L549" s="25">
        <f>VLOOKUP(A549,dataset_2!B:D,3,0)</f>
        <v>0.64</v>
      </c>
      <c r="M549" s="25">
        <f>VLOOKUP(A549,dataset_2!B:E,4,0)</f>
        <v>0.25369999999999998</v>
      </c>
      <c r="N549" s="25">
        <f>VLOOKUP(A549,dataset_2!B:F,5,0)</f>
        <v>3</v>
      </c>
      <c r="O549" s="25">
        <f>VLOOKUP(A549,dataset_2!B:G,6,0)</f>
        <v>21</v>
      </c>
      <c r="P549" s="25">
        <f>VLOOKUP(A549,dataset_2!B:H,7,0)</f>
        <v>24</v>
      </c>
      <c r="Q549" s="27">
        <f>INDEX(dataset_2!G:G,MATCH(dataset_2!B549,dataset_1!A:A,0))</f>
        <v>21</v>
      </c>
    </row>
    <row r="550" spans="1:17" x14ac:dyDescent="0.25">
      <c r="A550" s="1">
        <v>549</v>
      </c>
      <c r="B550" s="2">
        <v>40568</v>
      </c>
      <c r="C550" s="1">
        <v>1</v>
      </c>
      <c r="D550" s="1">
        <v>0</v>
      </c>
      <c r="E550" s="1">
        <v>1</v>
      </c>
      <c r="F550" s="1">
        <v>0</v>
      </c>
      <c r="G550" s="1" t="b">
        <v>0</v>
      </c>
      <c r="H550" s="1">
        <v>2</v>
      </c>
      <c r="I550" s="1">
        <v>2</v>
      </c>
      <c r="J550" s="1">
        <v>0.16</v>
      </c>
      <c r="K550" s="25">
        <f>VLOOKUP(A550,dataset_2!B:C,2,0)</f>
        <v>0.13639999999999999</v>
      </c>
      <c r="L550" s="25">
        <f>VLOOKUP(A550,dataset_2!B:D,3,0)</f>
        <v>0.69</v>
      </c>
      <c r="M550" s="25">
        <f>VLOOKUP(A550,dataset_2!B:E,4,0)</f>
        <v>0.28360000000000002</v>
      </c>
      <c r="N550" s="25">
        <f>VLOOKUP(A550,dataset_2!B:F,5,0)</f>
        <v>3</v>
      </c>
      <c r="O550" s="25">
        <f>VLOOKUP(A550,dataset_2!B:G,6,0)</f>
        <v>6</v>
      </c>
      <c r="P550" s="25">
        <f>VLOOKUP(A550,dataset_2!B:H,7,0)</f>
        <v>9</v>
      </c>
      <c r="Q550" s="27">
        <f>INDEX(dataset_2!G:G,MATCH(dataset_2!B550,dataset_1!A:A,0))</f>
        <v>6</v>
      </c>
    </row>
    <row r="551" spans="1:17" x14ac:dyDescent="0.25">
      <c r="A551" s="1">
        <v>550</v>
      </c>
      <c r="B551" s="2">
        <v>40568</v>
      </c>
      <c r="C551" s="1">
        <v>1</v>
      </c>
      <c r="D551" s="1">
        <v>0</v>
      </c>
      <c r="E551" s="1">
        <v>1</v>
      </c>
      <c r="F551" s="1">
        <v>1</v>
      </c>
      <c r="G551" s="1" t="b">
        <v>0</v>
      </c>
      <c r="H551" s="1">
        <v>2</v>
      </c>
      <c r="I551" s="1">
        <v>2</v>
      </c>
      <c r="J551" s="1">
        <v>0.16</v>
      </c>
      <c r="K551" s="25">
        <f>VLOOKUP(A551,dataset_2!B:C,2,0)</f>
        <v>0.16669999999999999</v>
      </c>
      <c r="L551" s="25">
        <f>VLOOKUP(A551,dataset_2!B:D,3,0)</f>
        <v>0.69</v>
      </c>
      <c r="M551" s="25">
        <f>VLOOKUP(A551,dataset_2!B:E,4,0)</f>
        <v>0.16420000000000001</v>
      </c>
      <c r="N551" s="25">
        <f>VLOOKUP(A551,dataset_2!B:F,5,0)</f>
        <v>0</v>
      </c>
      <c r="O551" s="25">
        <f>VLOOKUP(A551,dataset_2!B:G,6,0)</f>
        <v>5</v>
      </c>
      <c r="P551" s="25">
        <f>VLOOKUP(A551,dataset_2!B:H,7,0)</f>
        <v>5</v>
      </c>
      <c r="Q551" s="27">
        <f>INDEX(dataset_2!G:G,MATCH(dataset_2!B551,dataset_1!A:A,0))</f>
        <v>5</v>
      </c>
    </row>
    <row r="552" spans="1:17" x14ac:dyDescent="0.25">
      <c r="A552" s="1">
        <v>551</v>
      </c>
      <c r="B552" s="2">
        <v>40568</v>
      </c>
      <c r="C552" s="1">
        <v>1</v>
      </c>
      <c r="D552" s="1">
        <v>0</v>
      </c>
      <c r="E552" s="1">
        <v>1</v>
      </c>
      <c r="F552" s="1">
        <v>2</v>
      </c>
      <c r="G552" s="1" t="b">
        <v>0</v>
      </c>
      <c r="H552" s="1">
        <v>2</v>
      </c>
      <c r="I552" s="1">
        <v>1</v>
      </c>
      <c r="J552" s="1">
        <v>0.16</v>
      </c>
      <c r="K552" s="25">
        <f>VLOOKUP(A552,dataset_2!B:C,2,0)</f>
        <v>0.1515</v>
      </c>
      <c r="L552" s="25">
        <f>VLOOKUP(A552,dataset_2!B:D,3,0)</f>
        <v>0.69</v>
      </c>
      <c r="M552" s="25">
        <f>VLOOKUP(A552,dataset_2!B:E,4,0)</f>
        <v>0.22389999999999999</v>
      </c>
      <c r="N552" s="25">
        <f>VLOOKUP(A552,dataset_2!B:F,5,0)</f>
        <v>0</v>
      </c>
      <c r="O552" s="25">
        <f>VLOOKUP(A552,dataset_2!B:G,6,0)</f>
        <v>2</v>
      </c>
      <c r="P552" s="25">
        <f>VLOOKUP(A552,dataset_2!B:H,7,0)</f>
        <v>2</v>
      </c>
      <c r="Q552" s="27">
        <f>INDEX(dataset_2!G:G,MATCH(dataset_2!B552,dataset_1!A:A,0))</f>
        <v>2</v>
      </c>
    </row>
    <row r="553" spans="1:17" x14ac:dyDescent="0.25">
      <c r="A553" s="1">
        <v>552</v>
      </c>
      <c r="B553" s="2">
        <v>40568</v>
      </c>
      <c r="C553" s="1">
        <v>1</v>
      </c>
      <c r="D553" s="1">
        <v>0</v>
      </c>
      <c r="E553" s="1">
        <v>1</v>
      </c>
      <c r="F553" s="1">
        <v>4</v>
      </c>
      <c r="G553" s="1" t="b">
        <v>0</v>
      </c>
      <c r="H553" s="1">
        <v>2</v>
      </c>
      <c r="I553" s="1">
        <v>1</v>
      </c>
      <c r="J553" s="1">
        <v>0.14000000000000001</v>
      </c>
      <c r="K553" s="25">
        <f>VLOOKUP(A553,dataset_2!B:C,2,0)</f>
        <v>0.16669999999999999</v>
      </c>
      <c r="L553" s="25">
        <f>VLOOKUP(A553,dataset_2!B:D,3,0)</f>
        <v>0.74</v>
      </c>
      <c r="M553" s="25">
        <f>VLOOKUP(A553,dataset_2!B:E,4,0)</f>
        <v>0.1045</v>
      </c>
      <c r="N553" s="25">
        <f>VLOOKUP(A553,dataset_2!B:F,5,0)</f>
        <v>0</v>
      </c>
      <c r="O553" s="25">
        <f>VLOOKUP(A553,dataset_2!B:G,6,0)</f>
        <v>1</v>
      </c>
      <c r="P553" s="25">
        <f>VLOOKUP(A553,dataset_2!B:H,7,0)</f>
        <v>1</v>
      </c>
      <c r="Q553" s="27">
        <f>INDEX(dataset_2!G:G,MATCH(dataset_2!B553,dataset_1!A:A,0))</f>
        <v>1</v>
      </c>
    </row>
    <row r="554" spans="1:17" x14ac:dyDescent="0.25">
      <c r="A554" s="1">
        <v>553</v>
      </c>
      <c r="B554" s="2">
        <v>40568</v>
      </c>
      <c r="C554" s="1">
        <v>1</v>
      </c>
      <c r="D554" s="1">
        <v>0</v>
      </c>
      <c r="E554" s="1">
        <v>1</v>
      </c>
      <c r="F554" s="1">
        <v>5</v>
      </c>
      <c r="G554" s="1" t="b">
        <v>0</v>
      </c>
      <c r="H554" s="1">
        <v>2</v>
      </c>
      <c r="I554" s="1">
        <v>1</v>
      </c>
      <c r="J554" s="1">
        <v>0.14000000000000001</v>
      </c>
      <c r="K554" s="25">
        <f>VLOOKUP(A554,dataset_2!B:C,2,0)</f>
        <v>0.13639999999999999</v>
      </c>
      <c r="L554" s="25">
        <f>VLOOKUP(A554,dataset_2!B:D,3,0)</f>
        <v>0.74</v>
      </c>
      <c r="M554" s="25">
        <f>VLOOKUP(A554,dataset_2!B:E,4,0)</f>
        <v>0.22389999999999999</v>
      </c>
      <c r="N554" s="25">
        <f>VLOOKUP(A554,dataset_2!B:F,5,0)</f>
        <v>0</v>
      </c>
      <c r="O554" s="25">
        <f>VLOOKUP(A554,dataset_2!B:G,6,0)</f>
        <v>9</v>
      </c>
      <c r="P554" s="25">
        <f>VLOOKUP(A554,dataset_2!B:H,7,0)</f>
        <v>9</v>
      </c>
      <c r="Q554" s="27">
        <f>INDEX(dataset_2!G:G,MATCH(dataset_2!B554,dataset_1!A:A,0))</f>
        <v>9</v>
      </c>
    </row>
    <row r="555" spans="1:17" x14ac:dyDescent="0.25">
      <c r="A555" s="1">
        <v>554</v>
      </c>
      <c r="B555" s="2">
        <v>40568</v>
      </c>
      <c r="C555" s="1">
        <v>1</v>
      </c>
      <c r="D555" s="1">
        <v>0</v>
      </c>
      <c r="E555" s="1">
        <v>1</v>
      </c>
      <c r="F555" s="1">
        <v>6</v>
      </c>
      <c r="G555" s="1" t="b">
        <v>0</v>
      </c>
      <c r="H555" s="1">
        <v>2</v>
      </c>
      <c r="I555" s="1">
        <v>1</v>
      </c>
      <c r="J555" s="1">
        <v>0.16</v>
      </c>
      <c r="K555" s="25">
        <f>VLOOKUP(A555,dataset_2!B:C,2,0)</f>
        <v>0.18179999999999999</v>
      </c>
      <c r="L555" s="25">
        <f>VLOOKUP(A555,dataset_2!B:D,3,0)</f>
        <v>0.74</v>
      </c>
      <c r="M555" s="25">
        <f>VLOOKUP(A555,dataset_2!B:E,4,0)</f>
        <v>0.1045</v>
      </c>
      <c r="N555" s="25">
        <f>VLOOKUP(A555,dataset_2!B:F,5,0)</f>
        <v>1</v>
      </c>
      <c r="O555" s="25">
        <f>VLOOKUP(A555,dataset_2!B:G,6,0)</f>
        <v>35</v>
      </c>
      <c r="P555" s="25">
        <f>VLOOKUP(A555,dataset_2!B:H,7,0)</f>
        <v>36</v>
      </c>
      <c r="Q555" s="27">
        <f>INDEX(dataset_2!G:G,MATCH(dataset_2!B555,dataset_1!A:A,0))</f>
        <v>35</v>
      </c>
    </row>
    <row r="556" spans="1:17" x14ac:dyDescent="0.25">
      <c r="A556" s="1">
        <v>555</v>
      </c>
      <c r="B556" s="2">
        <v>40568</v>
      </c>
      <c r="C556" s="1">
        <v>1</v>
      </c>
      <c r="D556" s="1">
        <v>0</v>
      </c>
      <c r="E556" s="1">
        <v>1</v>
      </c>
      <c r="F556" s="1">
        <v>7</v>
      </c>
      <c r="G556" s="1" t="b">
        <v>0</v>
      </c>
      <c r="H556" s="1">
        <v>2</v>
      </c>
      <c r="I556" s="1">
        <v>1</v>
      </c>
      <c r="J556" s="1">
        <v>0.16</v>
      </c>
      <c r="K556" s="25">
        <f>VLOOKUP(A556,dataset_2!B:C,2,0)</f>
        <v>0.1515</v>
      </c>
      <c r="L556" s="25">
        <f>VLOOKUP(A556,dataset_2!B:D,3,0)</f>
        <v>0.74</v>
      </c>
      <c r="M556" s="25">
        <f>VLOOKUP(A556,dataset_2!B:E,4,0)</f>
        <v>0.22389999999999999</v>
      </c>
      <c r="N556" s="25">
        <f>VLOOKUP(A556,dataset_2!B:F,5,0)</f>
        <v>5</v>
      </c>
      <c r="O556" s="25">
        <f>VLOOKUP(A556,dataset_2!B:G,6,0)</f>
        <v>103</v>
      </c>
      <c r="P556" s="25">
        <f>VLOOKUP(A556,dataset_2!B:H,7,0)</f>
        <v>108</v>
      </c>
      <c r="Q556" s="27">
        <f>INDEX(dataset_2!G:G,MATCH(dataset_2!B556,dataset_1!A:A,0))</f>
        <v>103</v>
      </c>
    </row>
    <row r="557" spans="1:17" x14ac:dyDescent="0.25">
      <c r="A557" s="1">
        <v>556</v>
      </c>
      <c r="B557" s="2">
        <v>40568</v>
      </c>
      <c r="C557" s="1">
        <v>1</v>
      </c>
      <c r="D557" s="1">
        <v>0</v>
      </c>
      <c r="E557" s="1">
        <v>1</v>
      </c>
      <c r="F557" s="1">
        <v>8</v>
      </c>
      <c r="G557" s="1" t="b">
        <v>0</v>
      </c>
      <c r="H557" s="1">
        <v>2</v>
      </c>
      <c r="I557" s="1">
        <v>2</v>
      </c>
      <c r="J557" s="1">
        <v>0.16</v>
      </c>
      <c r="K557" s="25">
        <f>VLOOKUP(A557,dataset_2!B:C,2,0)</f>
        <v>0.18179999999999999</v>
      </c>
      <c r="L557" s="25">
        <f>VLOOKUP(A557,dataset_2!B:D,3,0)</f>
        <v>0.74</v>
      </c>
      <c r="M557" s="25">
        <f>VLOOKUP(A557,dataset_2!B:E,4,0)</f>
        <v>0.1343</v>
      </c>
      <c r="N557" s="25">
        <f>VLOOKUP(A557,dataset_2!B:F,5,0)</f>
        <v>5</v>
      </c>
      <c r="O557" s="25">
        <f>VLOOKUP(A557,dataset_2!B:G,6,0)</f>
        <v>233</v>
      </c>
      <c r="P557" s="25">
        <f>VLOOKUP(A557,dataset_2!B:H,7,0)</f>
        <v>238</v>
      </c>
      <c r="Q557" s="27">
        <f>INDEX(dataset_2!G:G,MATCH(dataset_2!B557,dataset_1!A:A,0))</f>
        <v>233</v>
      </c>
    </row>
    <row r="558" spans="1:17" x14ac:dyDescent="0.25">
      <c r="A558" s="1">
        <v>557</v>
      </c>
      <c r="B558" s="2">
        <v>40568</v>
      </c>
      <c r="C558" s="1">
        <v>1</v>
      </c>
      <c r="D558" s="1">
        <v>0</v>
      </c>
      <c r="E558" s="1">
        <v>1</v>
      </c>
      <c r="F558" s="1">
        <v>9</v>
      </c>
      <c r="G558" s="1" t="b">
        <v>0</v>
      </c>
      <c r="H558" s="1">
        <v>2</v>
      </c>
      <c r="I558" s="1">
        <v>2</v>
      </c>
      <c r="J558" s="1">
        <v>0.2</v>
      </c>
      <c r="K558" s="25">
        <f>VLOOKUP(A558,dataset_2!B:C,2,0)</f>
        <v>0.2273</v>
      </c>
      <c r="L558" s="25">
        <f>VLOOKUP(A558,dataset_2!B:D,3,0)</f>
        <v>0.64</v>
      </c>
      <c r="M558" s="25">
        <f>VLOOKUP(A558,dataset_2!B:E,4,0)</f>
        <v>8.9599999999999999E-2</v>
      </c>
      <c r="N558" s="25">
        <f>VLOOKUP(A558,dataset_2!B:F,5,0)</f>
        <v>10</v>
      </c>
      <c r="O558" s="25">
        <f>VLOOKUP(A558,dataset_2!B:G,6,0)</f>
        <v>134</v>
      </c>
      <c r="P558" s="25">
        <f>VLOOKUP(A558,dataset_2!B:H,7,0)</f>
        <v>144</v>
      </c>
      <c r="Q558" s="27">
        <f>INDEX(dataset_2!G:G,MATCH(dataset_2!B558,dataset_1!A:A,0))</f>
        <v>134</v>
      </c>
    </row>
    <row r="559" spans="1:17" x14ac:dyDescent="0.25">
      <c r="A559" s="1">
        <v>558</v>
      </c>
      <c r="B559" s="2">
        <v>40568</v>
      </c>
      <c r="C559" s="1">
        <v>1</v>
      </c>
      <c r="D559" s="1">
        <v>0</v>
      </c>
      <c r="E559" s="1">
        <v>1</v>
      </c>
      <c r="F559" s="1">
        <v>10</v>
      </c>
      <c r="G559" s="1" t="b">
        <v>0</v>
      </c>
      <c r="H559" s="1">
        <v>2</v>
      </c>
      <c r="I559" s="1">
        <v>2</v>
      </c>
      <c r="J559" s="1">
        <v>0.22</v>
      </c>
      <c r="K559" s="25">
        <f>VLOOKUP(A559,dataset_2!B:C,2,0)</f>
        <v>0.2424</v>
      </c>
      <c r="L559" s="25">
        <f>VLOOKUP(A559,dataset_2!B:D,3,0)</f>
        <v>0.6</v>
      </c>
      <c r="M559" s="25">
        <f>VLOOKUP(A559,dataset_2!B:E,4,0)</f>
        <v>0.1045</v>
      </c>
      <c r="N559" s="25">
        <f>VLOOKUP(A559,dataset_2!B:F,5,0)</f>
        <v>6</v>
      </c>
      <c r="O559" s="25">
        <f>VLOOKUP(A559,dataset_2!B:G,6,0)</f>
        <v>49</v>
      </c>
      <c r="P559" s="25">
        <f>VLOOKUP(A559,dataset_2!B:H,7,0)</f>
        <v>55</v>
      </c>
      <c r="Q559" s="27">
        <f>INDEX(dataset_2!G:G,MATCH(dataset_2!B559,dataset_1!A:A,0))</f>
        <v>49</v>
      </c>
    </row>
    <row r="560" spans="1:17" x14ac:dyDescent="0.25">
      <c r="A560" s="1">
        <v>559</v>
      </c>
      <c r="B560" s="2">
        <v>40568</v>
      </c>
      <c r="C560" s="1">
        <v>1</v>
      </c>
      <c r="D560" s="1">
        <v>0</v>
      </c>
      <c r="E560" s="1">
        <v>1</v>
      </c>
      <c r="F560" s="1">
        <v>11</v>
      </c>
      <c r="G560" s="1" t="b">
        <v>0</v>
      </c>
      <c r="H560" s="1">
        <v>2</v>
      </c>
      <c r="I560" s="1">
        <v>2</v>
      </c>
      <c r="J560" s="1">
        <v>0.24</v>
      </c>
      <c r="K560" s="25">
        <f>VLOOKUP(A560,dataset_2!B:C,2,0)</f>
        <v>0.2424</v>
      </c>
      <c r="L560" s="25">
        <f>VLOOKUP(A560,dataset_2!B:D,3,0)</f>
        <v>0.6</v>
      </c>
      <c r="M560" s="25">
        <f>VLOOKUP(A560,dataset_2!B:E,4,0)</f>
        <v>0.1343</v>
      </c>
      <c r="N560" s="25">
        <f>VLOOKUP(A560,dataset_2!B:F,5,0)</f>
        <v>6</v>
      </c>
      <c r="O560" s="25">
        <f>VLOOKUP(A560,dataset_2!B:G,6,0)</f>
        <v>55</v>
      </c>
      <c r="P560" s="25">
        <f>VLOOKUP(A560,dataset_2!B:H,7,0)</f>
        <v>61</v>
      </c>
      <c r="Q560" s="27">
        <f>INDEX(dataset_2!G:G,MATCH(dataset_2!B560,dataset_1!A:A,0))</f>
        <v>55</v>
      </c>
    </row>
    <row r="561" spans="1:17" x14ac:dyDescent="0.25">
      <c r="A561" s="1">
        <v>560</v>
      </c>
      <c r="B561" s="2">
        <v>40568</v>
      </c>
      <c r="C561" s="1">
        <v>1</v>
      </c>
      <c r="D561" s="1">
        <v>0</v>
      </c>
      <c r="E561" s="1">
        <v>1</v>
      </c>
      <c r="F561" s="1">
        <v>12</v>
      </c>
      <c r="G561" s="1" t="b">
        <v>0</v>
      </c>
      <c r="H561" s="1">
        <v>2</v>
      </c>
      <c r="I561" s="1">
        <v>2</v>
      </c>
      <c r="J561" s="1">
        <v>0.26</v>
      </c>
      <c r="K561" s="25">
        <f>VLOOKUP(A561,dataset_2!B:C,2,0)</f>
        <v>0.28789999999999999</v>
      </c>
      <c r="L561" s="25">
        <f>VLOOKUP(A561,dataset_2!B:D,3,0)</f>
        <v>0.56000000000000005</v>
      </c>
      <c r="M561" s="25">
        <f>VLOOKUP(A561,dataset_2!B:E,4,0)</f>
        <v>8.9599999999999999E-2</v>
      </c>
      <c r="N561" s="25">
        <f>VLOOKUP(A561,dataset_2!B:F,5,0)</f>
        <v>21</v>
      </c>
      <c r="O561" s="25">
        <f>VLOOKUP(A561,dataset_2!B:G,6,0)</f>
        <v>85</v>
      </c>
      <c r="P561" s="25">
        <f>VLOOKUP(A561,dataset_2!B:H,7,0)</f>
        <v>106</v>
      </c>
      <c r="Q561" s="27">
        <f>INDEX(dataset_2!G:G,MATCH(dataset_2!B561,dataset_1!A:A,0))</f>
        <v>85</v>
      </c>
    </row>
    <row r="562" spans="1:17" x14ac:dyDescent="0.25">
      <c r="A562" s="1">
        <v>561</v>
      </c>
      <c r="B562" s="2">
        <v>40568</v>
      </c>
      <c r="C562" s="1">
        <v>1</v>
      </c>
      <c r="D562" s="1">
        <v>0</v>
      </c>
      <c r="E562" s="1">
        <v>1</v>
      </c>
      <c r="F562" s="1">
        <v>13</v>
      </c>
      <c r="G562" s="1" t="b">
        <v>0</v>
      </c>
      <c r="H562" s="1">
        <v>2</v>
      </c>
      <c r="I562" s="1">
        <v>2</v>
      </c>
      <c r="J562" s="1">
        <v>0.26</v>
      </c>
      <c r="K562" s="25">
        <f>VLOOKUP(A562,dataset_2!B:C,2,0)</f>
        <v>0.2727</v>
      </c>
      <c r="L562" s="25">
        <f>VLOOKUP(A562,dataset_2!B:D,3,0)</f>
        <v>0.56000000000000005</v>
      </c>
      <c r="M562" s="25">
        <f>VLOOKUP(A562,dataset_2!B:E,4,0)</f>
        <v>0.1343</v>
      </c>
      <c r="N562" s="25">
        <f>VLOOKUP(A562,dataset_2!B:F,5,0)</f>
        <v>21</v>
      </c>
      <c r="O562" s="25">
        <f>VLOOKUP(A562,dataset_2!B:G,6,0)</f>
        <v>72</v>
      </c>
      <c r="P562" s="25">
        <f>VLOOKUP(A562,dataset_2!B:H,7,0)</f>
        <v>93</v>
      </c>
      <c r="Q562" s="27">
        <f>INDEX(dataset_2!G:G,MATCH(dataset_2!B562,dataset_1!A:A,0))</f>
        <v>72</v>
      </c>
    </row>
    <row r="563" spans="1:17" x14ac:dyDescent="0.25">
      <c r="A563" s="1">
        <v>562</v>
      </c>
      <c r="B563" s="2">
        <v>40568</v>
      </c>
      <c r="C563" s="1">
        <v>1</v>
      </c>
      <c r="D563" s="1">
        <v>0</v>
      </c>
      <c r="E563" s="1">
        <v>1</v>
      </c>
      <c r="F563" s="1">
        <v>14</v>
      </c>
      <c r="G563" s="1" t="b">
        <v>0</v>
      </c>
      <c r="H563" s="1">
        <v>2</v>
      </c>
      <c r="I563" s="1">
        <v>2</v>
      </c>
      <c r="J563" s="1">
        <v>0.3</v>
      </c>
      <c r="K563" s="25">
        <f>VLOOKUP(A563,dataset_2!B:C,2,0)</f>
        <v>0.33329999999999999</v>
      </c>
      <c r="L563" s="25">
        <f>VLOOKUP(A563,dataset_2!B:D,3,0)</f>
        <v>0.45</v>
      </c>
      <c r="M563" s="25">
        <f>VLOOKUP(A563,dataset_2!B:E,4,0)</f>
        <v>0</v>
      </c>
      <c r="N563" s="25">
        <f>VLOOKUP(A563,dataset_2!B:F,5,0)</f>
        <v>11</v>
      </c>
      <c r="O563" s="25">
        <f>VLOOKUP(A563,dataset_2!B:G,6,0)</f>
        <v>57</v>
      </c>
      <c r="P563" s="25">
        <f>VLOOKUP(A563,dataset_2!B:H,7,0)</f>
        <v>68</v>
      </c>
      <c r="Q563" s="27">
        <f>INDEX(dataset_2!G:G,MATCH(dataset_2!B563,dataset_1!A:A,0))</f>
        <v>57</v>
      </c>
    </row>
    <row r="564" spans="1:17" x14ac:dyDescent="0.25">
      <c r="A564" s="1">
        <v>563</v>
      </c>
      <c r="B564" s="2">
        <v>40568</v>
      </c>
      <c r="C564" s="1">
        <v>1</v>
      </c>
      <c r="D564" s="1">
        <v>0</v>
      </c>
      <c r="E564" s="1">
        <v>1</v>
      </c>
      <c r="F564" s="1">
        <v>15</v>
      </c>
      <c r="G564" s="1" t="b">
        <v>0</v>
      </c>
      <c r="H564" s="1">
        <v>2</v>
      </c>
      <c r="I564" s="1">
        <v>2</v>
      </c>
      <c r="J564" s="1">
        <v>0.32</v>
      </c>
      <c r="K564" s="25">
        <f>VLOOKUP(A564,dataset_2!B:C,2,0)</f>
        <v>0.34849999999999998</v>
      </c>
      <c r="L564" s="25">
        <f>VLOOKUP(A564,dataset_2!B:D,3,0)</f>
        <v>0.42</v>
      </c>
      <c r="M564" s="25">
        <f>VLOOKUP(A564,dataset_2!B:E,4,0)</f>
        <v>0</v>
      </c>
      <c r="N564" s="25">
        <f>VLOOKUP(A564,dataset_2!B:F,5,0)</f>
        <v>21</v>
      </c>
      <c r="O564" s="25">
        <f>VLOOKUP(A564,dataset_2!B:G,6,0)</f>
        <v>63</v>
      </c>
      <c r="P564" s="25">
        <f>VLOOKUP(A564,dataset_2!B:H,7,0)</f>
        <v>84</v>
      </c>
      <c r="Q564" s="27">
        <f>INDEX(dataset_2!G:G,MATCH(dataset_2!B564,dataset_1!A:A,0))</f>
        <v>63</v>
      </c>
    </row>
    <row r="565" spans="1:17" x14ac:dyDescent="0.25">
      <c r="A565" s="1">
        <v>564</v>
      </c>
      <c r="B565" s="2">
        <v>40568</v>
      </c>
      <c r="C565" s="1">
        <v>1</v>
      </c>
      <c r="D565" s="1">
        <v>0</v>
      </c>
      <c r="E565" s="1">
        <v>1</v>
      </c>
      <c r="F565" s="1">
        <v>16</v>
      </c>
      <c r="G565" s="1" t="b">
        <v>0</v>
      </c>
      <c r="H565" s="1">
        <v>2</v>
      </c>
      <c r="I565" s="1">
        <v>2</v>
      </c>
      <c r="J565" s="1">
        <v>0.32</v>
      </c>
      <c r="K565" s="25">
        <f>VLOOKUP(A565,dataset_2!B:C,2,0)</f>
        <v>0.34849999999999998</v>
      </c>
      <c r="L565" s="25">
        <f>VLOOKUP(A565,dataset_2!B:D,3,0)</f>
        <v>0.42</v>
      </c>
      <c r="M565" s="25">
        <f>VLOOKUP(A565,dataset_2!B:E,4,0)</f>
        <v>0</v>
      </c>
      <c r="N565" s="25">
        <f>VLOOKUP(A565,dataset_2!B:F,5,0)</f>
        <v>14</v>
      </c>
      <c r="O565" s="25">
        <f>VLOOKUP(A565,dataset_2!B:G,6,0)</f>
        <v>102</v>
      </c>
      <c r="P565" s="25">
        <f>VLOOKUP(A565,dataset_2!B:H,7,0)</f>
        <v>116</v>
      </c>
      <c r="Q565" s="27">
        <f>INDEX(dataset_2!G:G,MATCH(dataset_2!B565,dataset_1!A:A,0))</f>
        <v>102</v>
      </c>
    </row>
    <row r="566" spans="1:17" x14ac:dyDescent="0.25">
      <c r="A566" s="1">
        <v>565</v>
      </c>
      <c r="B566" s="2">
        <v>40568</v>
      </c>
      <c r="C566" s="1">
        <v>1</v>
      </c>
      <c r="D566" s="1">
        <v>0</v>
      </c>
      <c r="E566" s="1">
        <v>1</v>
      </c>
      <c r="F566" s="1">
        <v>17</v>
      </c>
      <c r="G566" s="1" t="b">
        <v>0</v>
      </c>
      <c r="H566" s="1">
        <v>2</v>
      </c>
      <c r="I566" s="1">
        <v>1</v>
      </c>
      <c r="J566" s="1">
        <v>0.3</v>
      </c>
      <c r="K566" s="25">
        <f>VLOOKUP(A566,dataset_2!B:C,2,0)</f>
        <v>0.33329999999999999</v>
      </c>
      <c r="L566" s="25">
        <f>VLOOKUP(A566,dataset_2!B:D,3,0)</f>
        <v>0.45</v>
      </c>
      <c r="M566" s="25">
        <f>VLOOKUP(A566,dataset_2!B:E,4,0)</f>
        <v>0</v>
      </c>
      <c r="N566" s="25">
        <f>VLOOKUP(A566,dataset_2!B:F,5,0)</f>
        <v>14</v>
      </c>
      <c r="O566" s="25">
        <f>VLOOKUP(A566,dataset_2!B:G,6,0)</f>
        <v>208</v>
      </c>
      <c r="P566" s="25">
        <f>VLOOKUP(A566,dataset_2!B:H,7,0)</f>
        <v>222</v>
      </c>
      <c r="Q566" s="27">
        <f>INDEX(dataset_2!G:G,MATCH(dataset_2!B566,dataset_1!A:A,0))</f>
        <v>208</v>
      </c>
    </row>
    <row r="567" spans="1:17" x14ac:dyDescent="0.25">
      <c r="A567" s="1">
        <v>566</v>
      </c>
      <c r="B567" s="2">
        <v>40568</v>
      </c>
      <c r="C567" s="1">
        <v>1</v>
      </c>
      <c r="D567" s="1">
        <v>0</v>
      </c>
      <c r="E567" s="1">
        <v>1</v>
      </c>
      <c r="F567" s="1">
        <v>18</v>
      </c>
      <c r="G567" s="1" t="b">
        <v>0</v>
      </c>
      <c r="H567" s="1">
        <v>2</v>
      </c>
      <c r="I567" s="1">
        <v>2</v>
      </c>
      <c r="J567" s="1">
        <v>0.3</v>
      </c>
      <c r="K567" s="25">
        <f>VLOOKUP(A567,dataset_2!B:C,2,0)</f>
        <v>0.31819999999999998</v>
      </c>
      <c r="L567" s="25">
        <f>VLOOKUP(A567,dataset_2!B:D,3,0)</f>
        <v>0.49</v>
      </c>
      <c r="M567" s="25">
        <f>VLOOKUP(A567,dataset_2!B:E,4,0)</f>
        <v>8.9599999999999999E-2</v>
      </c>
      <c r="N567" s="25">
        <f>VLOOKUP(A567,dataset_2!B:F,5,0)</f>
        <v>7</v>
      </c>
      <c r="O567" s="25">
        <f>VLOOKUP(A567,dataset_2!B:G,6,0)</f>
        <v>218</v>
      </c>
      <c r="P567" s="25">
        <f>VLOOKUP(A567,dataset_2!B:H,7,0)</f>
        <v>225</v>
      </c>
      <c r="Q567" s="27">
        <f>INDEX(dataset_2!G:G,MATCH(dataset_2!B567,dataset_1!A:A,0))</f>
        <v>218</v>
      </c>
    </row>
    <row r="568" spans="1:17" x14ac:dyDescent="0.25">
      <c r="A568" s="1">
        <v>567</v>
      </c>
      <c r="B568" s="2">
        <v>40568</v>
      </c>
      <c r="C568" s="1">
        <v>1</v>
      </c>
      <c r="D568" s="1">
        <v>0</v>
      </c>
      <c r="E568" s="1">
        <v>1</v>
      </c>
      <c r="F568" s="1">
        <v>19</v>
      </c>
      <c r="G568" s="1" t="b">
        <v>0</v>
      </c>
      <c r="H568" s="1">
        <v>2</v>
      </c>
      <c r="I568" s="1">
        <v>2</v>
      </c>
      <c r="J568" s="1">
        <v>0.26</v>
      </c>
      <c r="K568" s="25">
        <f>VLOOKUP(A568,dataset_2!B:C,2,0)</f>
        <v>0.2576</v>
      </c>
      <c r="L568" s="25">
        <f>VLOOKUP(A568,dataset_2!B:D,3,0)</f>
        <v>0.65</v>
      </c>
      <c r="M568" s="25">
        <f>VLOOKUP(A568,dataset_2!B:E,4,0)</f>
        <v>0.16420000000000001</v>
      </c>
      <c r="N568" s="25">
        <f>VLOOKUP(A568,dataset_2!B:F,5,0)</f>
        <v>13</v>
      </c>
      <c r="O568" s="25">
        <f>VLOOKUP(A568,dataset_2!B:G,6,0)</f>
        <v>133</v>
      </c>
      <c r="P568" s="25">
        <f>VLOOKUP(A568,dataset_2!B:H,7,0)</f>
        <v>146</v>
      </c>
      <c r="Q568" s="27">
        <f>INDEX(dataset_2!G:G,MATCH(dataset_2!B568,dataset_1!A:A,0))</f>
        <v>133</v>
      </c>
    </row>
    <row r="569" spans="1:17" x14ac:dyDescent="0.25">
      <c r="A569" s="1">
        <v>568</v>
      </c>
      <c r="B569" s="2">
        <v>40568</v>
      </c>
      <c r="C569" s="1">
        <v>1</v>
      </c>
      <c r="D569" s="1">
        <v>0</v>
      </c>
      <c r="E569" s="1">
        <v>1</v>
      </c>
      <c r="F569" s="1">
        <v>20</v>
      </c>
      <c r="G569" s="1" t="b">
        <v>0</v>
      </c>
      <c r="H569" s="1">
        <v>2</v>
      </c>
      <c r="I569" s="1">
        <v>1</v>
      </c>
      <c r="J569" s="1">
        <v>0.24</v>
      </c>
      <c r="K569" s="25">
        <f>VLOOKUP(A569,dataset_2!B:C,2,0)</f>
        <v>0.2273</v>
      </c>
      <c r="L569" s="25">
        <f>VLOOKUP(A569,dataset_2!B:D,3,0)</f>
        <v>0.65</v>
      </c>
      <c r="M569" s="25">
        <f>VLOOKUP(A569,dataset_2!B:E,4,0)</f>
        <v>0.19400000000000001</v>
      </c>
      <c r="N569" s="25">
        <f>VLOOKUP(A569,dataset_2!B:F,5,0)</f>
        <v>16</v>
      </c>
      <c r="O569" s="25">
        <f>VLOOKUP(A569,dataset_2!B:G,6,0)</f>
        <v>103</v>
      </c>
      <c r="P569" s="25">
        <f>VLOOKUP(A569,dataset_2!B:H,7,0)</f>
        <v>119</v>
      </c>
      <c r="Q569" s="27">
        <f>INDEX(dataset_2!G:G,MATCH(dataset_2!B569,dataset_1!A:A,0))</f>
        <v>103</v>
      </c>
    </row>
    <row r="570" spans="1:17" x14ac:dyDescent="0.25">
      <c r="A570" s="1">
        <v>569</v>
      </c>
      <c r="B570" s="2">
        <v>40568</v>
      </c>
      <c r="C570" s="1">
        <v>1</v>
      </c>
      <c r="D570" s="1">
        <v>0</v>
      </c>
      <c r="E570" s="1">
        <v>1</v>
      </c>
      <c r="F570" s="1">
        <v>21</v>
      </c>
      <c r="G570" s="1" t="b">
        <v>0</v>
      </c>
      <c r="H570" s="1">
        <v>2</v>
      </c>
      <c r="I570" s="1">
        <v>1</v>
      </c>
      <c r="J570" s="1">
        <v>0.24</v>
      </c>
      <c r="K570" s="25">
        <f>VLOOKUP(A570,dataset_2!B:C,2,0)</f>
        <v>0.2273</v>
      </c>
      <c r="L570" s="25">
        <f>VLOOKUP(A570,dataset_2!B:D,3,0)</f>
        <v>0.65</v>
      </c>
      <c r="M570" s="25">
        <f>VLOOKUP(A570,dataset_2!B:E,4,0)</f>
        <v>0.19400000000000001</v>
      </c>
      <c r="N570" s="25">
        <f>VLOOKUP(A570,dataset_2!B:F,5,0)</f>
        <v>5</v>
      </c>
      <c r="O570" s="25">
        <f>VLOOKUP(A570,dataset_2!B:G,6,0)</f>
        <v>40</v>
      </c>
      <c r="P570" s="25">
        <f>VLOOKUP(A570,dataset_2!B:H,7,0)</f>
        <v>45</v>
      </c>
      <c r="Q570" s="27">
        <f>INDEX(dataset_2!G:G,MATCH(dataset_2!B570,dataset_1!A:A,0))</f>
        <v>40</v>
      </c>
    </row>
    <row r="571" spans="1:17" x14ac:dyDescent="0.25">
      <c r="A571" s="1">
        <v>570</v>
      </c>
      <c r="B571" s="2">
        <v>40568</v>
      </c>
      <c r="C571" s="1">
        <v>1</v>
      </c>
      <c r="D571" s="1">
        <v>0</v>
      </c>
      <c r="E571" s="1">
        <v>1</v>
      </c>
      <c r="F571" s="1">
        <v>22</v>
      </c>
      <c r="G571" s="1" t="b">
        <v>0</v>
      </c>
      <c r="H571" s="1">
        <v>2</v>
      </c>
      <c r="I571" s="1">
        <v>1</v>
      </c>
      <c r="J571" s="1">
        <v>0.22</v>
      </c>
      <c r="K571" s="25">
        <f>VLOOKUP(A571,dataset_2!B:C,2,0)</f>
        <v>0.2273</v>
      </c>
      <c r="L571" s="25">
        <f>VLOOKUP(A571,dataset_2!B:D,3,0)</f>
        <v>0.64</v>
      </c>
      <c r="M571" s="25">
        <f>VLOOKUP(A571,dataset_2!B:E,4,0)</f>
        <v>0.16420000000000001</v>
      </c>
      <c r="N571" s="25">
        <f>VLOOKUP(A571,dataset_2!B:F,5,0)</f>
        <v>4</v>
      </c>
      <c r="O571" s="25">
        <f>VLOOKUP(A571,dataset_2!B:G,6,0)</f>
        <v>49</v>
      </c>
      <c r="P571" s="25">
        <f>VLOOKUP(A571,dataset_2!B:H,7,0)</f>
        <v>53</v>
      </c>
      <c r="Q571" s="27">
        <f>INDEX(dataset_2!G:G,MATCH(dataset_2!B571,dataset_1!A:A,0))</f>
        <v>49</v>
      </c>
    </row>
    <row r="572" spans="1:17" x14ac:dyDescent="0.25">
      <c r="A572" s="1">
        <v>571</v>
      </c>
      <c r="B572" s="2">
        <v>40568</v>
      </c>
      <c r="C572" s="1">
        <v>1</v>
      </c>
      <c r="D572" s="1">
        <v>0</v>
      </c>
      <c r="E572" s="1">
        <v>1</v>
      </c>
      <c r="F572" s="1">
        <v>23</v>
      </c>
      <c r="G572" s="1" t="b">
        <v>0</v>
      </c>
      <c r="H572" s="1">
        <v>2</v>
      </c>
      <c r="I572" s="1">
        <v>2</v>
      </c>
      <c r="J572" s="1">
        <v>0.22</v>
      </c>
      <c r="K572" s="25">
        <f>VLOOKUP(A572,dataset_2!B:C,2,0)</f>
        <v>0.2273</v>
      </c>
      <c r="L572" s="25">
        <f>VLOOKUP(A572,dataset_2!B:D,3,0)</f>
        <v>0.64</v>
      </c>
      <c r="M572" s="25">
        <f>VLOOKUP(A572,dataset_2!B:E,4,0)</f>
        <v>0.16420000000000001</v>
      </c>
      <c r="N572" s="25">
        <f>VLOOKUP(A572,dataset_2!B:F,5,0)</f>
        <v>3</v>
      </c>
      <c r="O572" s="25">
        <f>VLOOKUP(A572,dataset_2!B:G,6,0)</f>
        <v>37</v>
      </c>
      <c r="P572" s="25">
        <f>VLOOKUP(A572,dataset_2!B:H,7,0)</f>
        <v>40</v>
      </c>
      <c r="Q572" s="27">
        <f>INDEX(dataset_2!G:G,MATCH(dataset_2!B572,dataset_1!A:A,0))</f>
        <v>37</v>
      </c>
    </row>
    <row r="573" spans="1:17" x14ac:dyDescent="0.25">
      <c r="A573" s="1">
        <v>572</v>
      </c>
      <c r="B573" s="2">
        <v>40569</v>
      </c>
      <c r="C573" s="1">
        <v>1</v>
      </c>
      <c r="D573" s="1">
        <v>0</v>
      </c>
      <c r="E573" s="1">
        <v>1</v>
      </c>
      <c r="F573" s="1">
        <v>0</v>
      </c>
      <c r="G573" s="1" t="b">
        <v>0</v>
      </c>
      <c r="H573" s="1">
        <v>3</v>
      </c>
      <c r="I573" s="1">
        <v>2</v>
      </c>
      <c r="J573" s="1">
        <v>0.22</v>
      </c>
      <c r="K573" s="25">
        <f>VLOOKUP(A573,dataset_2!B:C,2,0)</f>
        <v>0.2273</v>
      </c>
      <c r="L573" s="25">
        <f>VLOOKUP(A573,dataset_2!B:D,3,0)</f>
        <v>0.69</v>
      </c>
      <c r="M573" s="25">
        <f>VLOOKUP(A573,dataset_2!B:E,4,0)</f>
        <v>0.1343</v>
      </c>
      <c r="N573" s="25">
        <f>VLOOKUP(A573,dataset_2!B:F,5,0)</f>
        <v>3</v>
      </c>
      <c r="O573" s="25">
        <f>VLOOKUP(A573,dataset_2!B:G,6,0)</f>
        <v>14</v>
      </c>
      <c r="P573" s="25">
        <f>VLOOKUP(A573,dataset_2!B:H,7,0)</f>
        <v>17</v>
      </c>
      <c r="Q573" s="27">
        <f>INDEX(dataset_2!G:G,MATCH(dataset_2!B573,dataset_1!A:A,0))</f>
        <v>14</v>
      </c>
    </row>
    <row r="574" spans="1:17" x14ac:dyDescent="0.25">
      <c r="A574" s="1">
        <v>573</v>
      </c>
      <c r="B574" s="2">
        <v>40569</v>
      </c>
      <c r="C574" s="1">
        <v>1</v>
      </c>
      <c r="D574" s="1">
        <v>0</v>
      </c>
      <c r="E574" s="1">
        <v>1</v>
      </c>
      <c r="F574" s="1">
        <v>1</v>
      </c>
      <c r="G574" s="1" t="b">
        <v>0</v>
      </c>
      <c r="H574" s="1">
        <v>3</v>
      </c>
      <c r="I574" s="1">
        <v>2</v>
      </c>
      <c r="J574" s="1">
        <v>0.24</v>
      </c>
      <c r="K574" s="25">
        <f>VLOOKUP(A574,dataset_2!B:C,2,0)</f>
        <v>0.2424</v>
      </c>
      <c r="L574" s="25">
        <f>VLOOKUP(A574,dataset_2!B:D,3,0)</f>
        <v>0.65</v>
      </c>
      <c r="M574" s="25">
        <f>VLOOKUP(A574,dataset_2!B:E,4,0)</f>
        <v>0.1343</v>
      </c>
      <c r="N574" s="25">
        <f>VLOOKUP(A574,dataset_2!B:F,5,0)</f>
        <v>0</v>
      </c>
      <c r="O574" s="25">
        <f>VLOOKUP(A574,dataset_2!B:G,6,0)</f>
        <v>5</v>
      </c>
      <c r="P574" s="25">
        <f>VLOOKUP(A574,dataset_2!B:H,7,0)</f>
        <v>5</v>
      </c>
      <c r="Q574" s="27">
        <f>INDEX(dataset_2!G:G,MATCH(dataset_2!B574,dataset_1!A:A,0))</f>
        <v>5</v>
      </c>
    </row>
    <row r="575" spans="1:17" x14ac:dyDescent="0.25">
      <c r="A575" s="1">
        <v>574</v>
      </c>
      <c r="B575" s="2">
        <v>40569</v>
      </c>
      <c r="C575" s="1">
        <v>1</v>
      </c>
      <c r="D575" s="1">
        <v>0</v>
      </c>
      <c r="E575" s="1">
        <v>1</v>
      </c>
      <c r="F575" s="1">
        <v>2</v>
      </c>
      <c r="G575" s="1" t="b">
        <v>0</v>
      </c>
      <c r="H575" s="1">
        <v>3</v>
      </c>
      <c r="I575" s="1">
        <v>3</v>
      </c>
      <c r="J575" s="1">
        <v>0.22</v>
      </c>
      <c r="K575" s="25">
        <f>VLOOKUP(A575,dataset_2!B:C,2,0)</f>
        <v>0.2273</v>
      </c>
      <c r="L575" s="25">
        <f>VLOOKUP(A575,dataset_2!B:D,3,0)</f>
        <v>0.69</v>
      </c>
      <c r="M575" s="25">
        <f>VLOOKUP(A575,dataset_2!B:E,4,0)</f>
        <v>0.19400000000000001</v>
      </c>
      <c r="N575" s="25">
        <f>VLOOKUP(A575,dataset_2!B:F,5,0)</f>
        <v>3</v>
      </c>
      <c r="O575" s="25">
        <f>VLOOKUP(A575,dataset_2!B:G,6,0)</f>
        <v>7</v>
      </c>
      <c r="P575" s="25">
        <f>VLOOKUP(A575,dataset_2!B:H,7,0)</f>
        <v>10</v>
      </c>
      <c r="Q575" s="27">
        <f>INDEX(dataset_2!G:G,MATCH(dataset_2!B575,dataset_1!A:A,0))</f>
        <v>7</v>
      </c>
    </row>
    <row r="576" spans="1:17" x14ac:dyDescent="0.25">
      <c r="A576" s="1">
        <v>575</v>
      </c>
      <c r="B576" s="2">
        <v>40569</v>
      </c>
      <c r="C576" s="1">
        <v>1</v>
      </c>
      <c r="D576" s="1">
        <v>0</v>
      </c>
      <c r="E576" s="1">
        <v>1</v>
      </c>
      <c r="F576" s="1">
        <v>5</v>
      </c>
      <c r="G576" s="1" t="b">
        <v>0</v>
      </c>
      <c r="H576" s="1">
        <v>3</v>
      </c>
      <c r="I576" s="1">
        <v>3</v>
      </c>
      <c r="J576" s="1">
        <v>0.2</v>
      </c>
      <c r="K576" s="25">
        <f>VLOOKUP(A576,dataset_2!B:C,2,0)</f>
        <v>0.18179999999999999</v>
      </c>
      <c r="L576" s="25">
        <f>VLOOKUP(A576,dataset_2!B:D,3,0)</f>
        <v>0.86</v>
      </c>
      <c r="M576" s="25">
        <f>VLOOKUP(A576,dataset_2!B:E,4,0)</f>
        <v>0.28360000000000002</v>
      </c>
      <c r="N576" s="25">
        <f>VLOOKUP(A576,dataset_2!B:F,5,0)</f>
        <v>0</v>
      </c>
      <c r="O576" s="25">
        <f>VLOOKUP(A576,dataset_2!B:G,6,0)</f>
        <v>1</v>
      </c>
      <c r="P576" s="25">
        <f>VLOOKUP(A576,dataset_2!B:H,7,0)</f>
        <v>1</v>
      </c>
      <c r="Q576" s="27">
        <f>INDEX(dataset_2!G:G,MATCH(dataset_2!B576,dataset_1!A:A,0))</f>
        <v>1</v>
      </c>
    </row>
    <row r="577" spans="1:17" x14ac:dyDescent="0.25">
      <c r="A577" s="1">
        <v>576</v>
      </c>
      <c r="B577" s="2">
        <v>40569</v>
      </c>
      <c r="C577" s="1">
        <v>1</v>
      </c>
      <c r="D577" s="1">
        <v>0</v>
      </c>
      <c r="E577" s="1">
        <v>1</v>
      </c>
      <c r="F577" s="1">
        <v>6</v>
      </c>
      <c r="G577" s="1" t="b">
        <v>0</v>
      </c>
      <c r="H577" s="1">
        <v>3</v>
      </c>
      <c r="I577" s="1">
        <v>3</v>
      </c>
      <c r="J577" s="1">
        <v>0.2</v>
      </c>
      <c r="K577" s="25">
        <f>VLOOKUP(A577,dataset_2!B:C,2,0)</f>
        <v>0.18179999999999999</v>
      </c>
      <c r="L577" s="25">
        <f>VLOOKUP(A577,dataset_2!B:D,3,0)</f>
        <v>0.86</v>
      </c>
      <c r="M577" s="25">
        <f>VLOOKUP(A577,dataset_2!B:E,4,0)</f>
        <v>0.28360000000000002</v>
      </c>
      <c r="N577" s="25">
        <f>VLOOKUP(A577,dataset_2!B:F,5,0)</f>
        <v>0</v>
      </c>
      <c r="O577" s="25">
        <f>VLOOKUP(A577,dataset_2!B:G,6,0)</f>
        <v>8</v>
      </c>
      <c r="P577" s="25">
        <f>VLOOKUP(A577,dataset_2!B:H,7,0)</f>
        <v>8</v>
      </c>
      <c r="Q577" s="27">
        <f>INDEX(dataset_2!G:G,MATCH(dataset_2!B577,dataset_1!A:A,0))</f>
        <v>8</v>
      </c>
    </row>
    <row r="578" spans="1:17" x14ac:dyDescent="0.25">
      <c r="A578" s="1">
        <v>577</v>
      </c>
      <c r="B578" s="2">
        <v>40569</v>
      </c>
      <c r="C578" s="1">
        <v>1</v>
      </c>
      <c r="D578" s="1">
        <v>0</v>
      </c>
      <c r="E578" s="1">
        <v>1</v>
      </c>
      <c r="F578" s="1">
        <v>7</v>
      </c>
      <c r="G578" s="1" t="b">
        <v>0</v>
      </c>
      <c r="H578" s="1">
        <v>3</v>
      </c>
      <c r="I578" s="1">
        <v>3</v>
      </c>
      <c r="J578" s="1">
        <v>0.22</v>
      </c>
      <c r="K578" s="25">
        <f>VLOOKUP(A578,dataset_2!B:C,2,0)</f>
        <v>0.21210000000000001</v>
      </c>
      <c r="L578" s="25">
        <f>VLOOKUP(A578,dataset_2!B:D,3,0)</f>
        <v>0.87</v>
      </c>
      <c r="M578" s="25">
        <f>VLOOKUP(A578,dataset_2!B:E,4,0)</f>
        <v>0.29849999999999999</v>
      </c>
      <c r="N578" s="25">
        <f>VLOOKUP(A578,dataset_2!B:F,5,0)</f>
        <v>1</v>
      </c>
      <c r="O578" s="25">
        <f>VLOOKUP(A578,dataset_2!B:G,6,0)</f>
        <v>29</v>
      </c>
      <c r="P578" s="25">
        <f>VLOOKUP(A578,dataset_2!B:H,7,0)</f>
        <v>30</v>
      </c>
      <c r="Q578" s="27">
        <f>INDEX(dataset_2!G:G,MATCH(dataset_2!B578,dataset_1!A:A,0))</f>
        <v>29</v>
      </c>
    </row>
    <row r="579" spans="1:17" x14ac:dyDescent="0.25">
      <c r="A579" s="1">
        <v>578</v>
      </c>
      <c r="B579" s="2">
        <v>40569</v>
      </c>
      <c r="C579" s="1">
        <v>1</v>
      </c>
      <c r="D579" s="1">
        <v>0</v>
      </c>
      <c r="E579" s="1">
        <v>1</v>
      </c>
      <c r="F579" s="1">
        <v>8</v>
      </c>
      <c r="G579" s="1" t="b">
        <v>0</v>
      </c>
      <c r="H579" s="1">
        <v>3</v>
      </c>
      <c r="I579" s="1">
        <v>3</v>
      </c>
      <c r="J579" s="1">
        <v>0.22</v>
      </c>
      <c r="K579" s="25">
        <f>VLOOKUP(A579,dataset_2!B:C,2,0)</f>
        <v>0.21210000000000001</v>
      </c>
      <c r="L579" s="25">
        <f>VLOOKUP(A579,dataset_2!B:D,3,0)</f>
        <v>0.87</v>
      </c>
      <c r="M579" s="25">
        <f>VLOOKUP(A579,dataset_2!B:E,4,0)</f>
        <v>0.29849999999999999</v>
      </c>
      <c r="N579" s="25">
        <f>VLOOKUP(A579,dataset_2!B:F,5,0)</f>
        <v>3</v>
      </c>
      <c r="O579" s="25">
        <f>VLOOKUP(A579,dataset_2!B:G,6,0)</f>
        <v>69</v>
      </c>
      <c r="P579" s="25">
        <f>VLOOKUP(A579,dataset_2!B:H,7,0)</f>
        <v>72</v>
      </c>
      <c r="Q579" s="27">
        <f>INDEX(dataset_2!G:G,MATCH(dataset_2!B579,dataset_1!A:A,0))</f>
        <v>69</v>
      </c>
    </row>
    <row r="580" spans="1:17" x14ac:dyDescent="0.25">
      <c r="A580" s="1">
        <v>579</v>
      </c>
      <c r="B580" s="2">
        <v>40569</v>
      </c>
      <c r="C580" s="1">
        <v>1</v>
      </c>
      <c r="D580" s="1">
        <v>0</v>
      </c>
      <c r="E580" s="1">
        <v>1</v>
      </c>
      <c r="F580" s="1">
        <v>9</v>
      </c>
      <c r="G580" s="1" t="b">
        <v>0</v>
      </c>
      <c r="H580" s="1">
        <v>3</v>
      </c>
      <c r="I580" s="1">
        <v>3</v>
      </c>
      <c r="J580" s="1">
        <v>0.22</v>
      </c>
      <c r="K580" s="25">
        <f>VLOOKUP(A580,dataset_2!B:C,2,0)</f>
        <v>0.21210000000000001</v>
      </c>
      <c r="L580" s="25">
        <f>VLOOKUP(A580,dataset_2!B:D,3,0)</f>
        <v>0.87</v>
      </c>
      <c r="M580" s="25">
        <f>VLOOKUP(A580,dataset_2!B:E,4,0)</f>
        <v>0.29849999999999999</v>
      </c>
      <c r="N580" s="25">
        <f>VLOOKUP(A580,dataset_2!B:F,5,0)</f>
        <v>3</v>
      </c>
      <c r="O580" s="25">
        <f>VLOOKUP(A580,dataset_2!B:G,6,0)</f>
        <v>55</v>
      </c>
      <c r="P580" s="25">
        <f>VLOOKUP(A580,dataset_2!B:H,7,0)</f>
        <v>58</v>
      </c>
      <c r="Q580" s="27">
        <f>INDEX(dataset_2!G:G,MATCH(dataset_2!B580,dataset_1!A:A,0))</f>
        <v>55</v>
      </c>
    </row>
    <row r="581" spans="1:17" x14ac:dyDescent="0.25">
      <c r="A581" s="1">
        <v>580</v>
      </c>
      <c r="B581" s="2">
        <v>40569</v>
      </c>
      <c r="C581" s="1">
        <v>1</v>
      </c>
      <c r="D581" s="1">
        <v>0</v>
      </c>
      <c r="E581" s="1">
        <v>1</v>
      </c>
      <c r="F581" s="1">
        <v>10</v>
      </c>
      <c r="G581" s="1" t="b">
        <v>0</v>
      </c>
      <c r="H581" s="1">
        <v>3</v>
      </c>
      <c r="I581" s="1">
        <v>3</v>
      </c>
      <c r="J581" s="1">
        <v>0.22</v>
      </c>
      <c r="K581" s="25">
        <f>VLOOKUP(A581,dataset_2!B:C,2,0)</f>
        <v>0.21210000000000001</v>
      </c>
      <c r="L581" s="25">
        <f>VLOOKUP(A581,dataset_2!B:D,3,0)</f>
        <v>0.93</v>
      </c>
      <c r="M581" s="25">
        <f>VLOOKUP(A581,dataset_2!B:E,4,0)</f>
        <v>0.28360000000000002</v>
      </c>
      <c r="N581" s="25">
        <f>VLOOKUP(A581,dataset_2!B:F,5,0)</f>
        <v>2</v>
      </c>
      <c r="O581" s="25">
        <f>VLOOKUP(A581,dataset_2!B:G,6,0)</f>
        <v>26</v>
      </c>
      <c r="P581" s="25">
        <f>VLOOKUP(A581,dataset_2!B:H,7,0)</f>
        <v>28</v>
      </c>
      <c r="Q581" s="27">
        <f>INDEX(dataset_2!G:G,MATCH(dataset_2!B581,dataset_1!A:A,0))</f>
        <v>26</v>
      </c>
    </row>
    <row r="582" spans="1:17" x14ac:dyDescent="0.25">
      <c r="A582" s="1">
        <v>581</v>
      </c>
      <c r="B582" s="2">
        <v>40569</v>
      </c>
      <c r="C582" s="1">
        <v>1</v>
      </c>
      <c r="D582" s="1">
        <v>0</v>
      </c>
      <c r="E582" s="1">
        <v>1</v>
      </c>
      <c r="F582" s="1">
        <v>11</v>
      </c>
      <c r="G582" s="1" t="b">
        <v>0</v>
      </c>
      <c r="H582" s="1">
        <v>3</v>
      </c>
      <c r="I582" s="1">
        <v>3</v>
      </c>
      <c r="J582" s="1">
        <v>0.22</v>
      </c>
      <c r="K582" s="25">
        <f>VLOOKUP(A582,dataset_2!B:C,2,0)</f>
        <v>0.19700000000000001</v>
      </c>
      <c r="L582" s="25">
        <f>VLOOKUP(A582,dataset_2!B:D,3,0)</f>
        <v>0.93</v>
      </c>
      <c r="M582" s="25">
        <f>VLOOKUP(A582,dataset_2!B:E,4,0)</f>
        <v>0.32840000000000003</v>
      </c>
      <c r="N582" s="25">
        <f>VLOOKUP(A582,dataset_2!B:F,5,0)</f>
        <v>6</v>
      </c>
      <c r="O582" s="25">
        <f>VLOOKUP(A582,dataset_2!B:G,6,0)</f>
        <v>35</v>
      </c>
      <c r="P582" s="25">
        <f>VLOOKUP(A582,dataset_2!B:H,7,0)</f>
        <v>41</v>
      </c>
      <c r="Q582" s="27">
        <f>INDEX(dataset_2!G:G,MATCH(dataset_2!B582,dataset_1!A:A,0))</f>
        <v>35</v>
      </c>
    </row>
    <row r="583" spans="1:17" x14ac:dyDescent="0.25">
      <c r="A583" s="1">
        <v>582</v>
      </c>
      <c r="B583" s="2">
        <v>40569</v>
      </c>
      <c r="C583" s="1">
        <v>1</v>
      </c>
      <c r="D583" s="1">
        <v>0</v>
      </c>
      <c r="E583" s="1">
        <v>1</v>
      </c>
      <c r="F583" s="1">
        <v>12</v>
      </c>
      <c r="G583" s="1" t="b">
        <v>0</v>
      </c>
      <c r="H583" s="1">
        <v>3</v>
      </c>
      <c r="I583" s="1">
        <v>3</v>
      </c>
      <c r="J583" s="1">
        <v>0.22</v>
      </c>
      <c r="K583" s="25">
        <f>VLOOKUP(A583,dataset_2!B:C,2,0)</f>
        <v>0.19700000000000001</v>
      </c>
      <c r="L583" s="25">
        <f>VLOOKUP(A583,dataset_2!B:D,3,0)</f>
        <v>0.93</v>
      </c>
      <c r="M583" s="25">
        <f>VLOOKUP(A583,dataset_2!B:E,4,0)</f>
        <v>0.32840000000000003</v>
      </c>
      <c r="N583" s="25">
        <f>VLOOKUP(A583,dataset_2!B:F,5,0)</f>
        <v>7</v>
      </c>
      <c r="O583" s="25">
        <f>VLOOKUP(A583,dataset_2!B:G,6,0)</f>
        <v>41</v>
      </c>
      <c r="P583" s="25">
        <f>VLOOKUP(A583,dataset_2!B:H,7,0)</f>
        <v>48</v>
      </c>
      <c r="Q583" s="27">
        <f>INDEX(dataset_2!G:G,MATCH(dataset_2!B583,dataset_1!A:A,0))</f>
        <v>41</v>
      </c>
    </row>
    <row r="584" spans="1:17" x14ac:dyDescent="0.25">
      <c r="A584" s="1">
        <v>583</v>
      </c>
      <c r="B584" s="2">
        <v>40569</v>
      </c>
      <c r="C584" s="1">
        <v>1</v>
      </c>
      <c r="D584" s="1">
        <v>0</v>
      </c>
      <c r="E584" s="1">
        <v>1</v>
      </c>
      <c r="F584" s="1">
        <v>13</v>
      </c>
      <c r="G584" s="1" t="b">
        <v>0</v>
      </c>
      <c r="H584" s="1">
        <v>3</v>
      </c>
      <c r="I584" s="1">
        <v>3</v>
      </c>
      <c r="J584" s="1">
        <v>0.22</v>
      </c>
      <c r="K584" s="25">
        <f>VLOOKUP(A584,dataset_2!B:C,2,0)</f>
        <v>0.19700000000000001</v>
      </c>
      <c r="L584" s="25">
        <f>VLOOKUP(A584,dataset_2!B:D,3,0)</f>
        <v>0.93</v>
      </c>
      <c r="M584" s="25">
        <f>VLOOKUP(A584,dataset_2!B:E,4,0)</f>
        <v>0.32840000000000003</v>
      </c>
      <c r="N584" s="25">
        <f>VLOOKUP(A584,dataset_2!B:F,5,0)</f>
        <v>4</v>
      </c>
      <c r="O584" s="25">
        <f>VLOOKUP(A584,dataset_2!B:G,6,0)</f>
        <v>43</v>
      </c>
      <c r="P584" s="25">
        <f>VLOOKUP(A584,dataset_2!B:H,7,0)</f>
        <v>47</v>
      </c>
      <c r="Q584" s="27">
        <f>INDEX(dataset_2!G:G,MATCH(dataset_2!B584,dataset_1!A:A,0))</f>
        <v>43</v>
      </c>
    </row>
    <row r="585" spans="1:17" x14ac:dyDescent="0.25">
      <c r="A585" s="1">
        <v>584</v>
      </c>
      <c r="B585" s="2">
        <v>40569</v>
      </c>
      <c r="C585" s="1">
        <v>1</v>
      </c>
      <c r="D585" s="1">
        <v>0</v>
      </c>
      <c r="E585" s="1">
        <v>1</v>
      </c>
      <c r="F585" s="1">
        <v>14</v>
      </c>
      <c r="G585" s="1" t="b">
        <v>0</v>
      </c>
      <c r="H585" s="1">
        <v>3</v>
      </c>
      <c r="I585" s="1">
        <v>3</v>
      </c>
      <c r="J585" s="1">
        <v>0.22</v>
      </c>
      <c r="K585" s="25">
        <f>VLOOKUP(A585,dataset_2!B:C,2,0)</f>
        <v>0.19700000000000001</v>
      </c>
      <c r="L585" s="25">
        <f>VLOOKUP(A585,dataset_2!B:D,3,0)</f>
        <v>0.93</v>
      </c>
      <c r="M585" s="25">
        <f>VLOOKUP(A585,dataset_2!B:E,4,0)</f>
        <v>0.35820000000000002</v>
      </c>
      <c r="N585" s="25">
        <f>VLOOKUP(A585,dataset_2!B:F,5,0)</f>
        <v>0</v>
      </c>
      <c r="O585" s="25">
        <f>VLOOKUP(A585,dataset_2!B:G,6,0)</f>
        <v>36</v>
      </c>
      <c r="P585" s="25">
        <f>VLOOKUP(A585,dataset_2!B:H,7,0)</f>
        <v>36</v>
      </c>
      <c r="Q585" s="27">
        <f>INDEX(dataset_2!G:G,MATCH(dataset_2!B585,dataset_1!A:A,0))</f>
        <v>36</v>
      </c>
    </row>
    <row r="586" spans="1:17" x14ac:dyDescent="0.25">
      <c r="A586" s="1">
        <v>585</v>
      </c>
      <c r="B586" s="2">
        <v>40569</v>
      </c>
      <c r="C586" s="1">
        <v>1</v>
      </c>
      <c r="D586" s="1">
        <v>0</v>
      </c>
      <c r="E586" s="1">
        <v>1</v>
      </c>
      <c r="F586" s="1">
        <v>15</v>
      </c>
      <c r="G586" s="1" t="b">
        <v>0</v>
      </c>
      <c r="H586" s="1">
        <v>3</v>
      </c>
      <c r="I586" s="1">
        <v>3</v>
      </c>
      <c r="J586" s="1">
        <v>0.22</v>
      </c>
      <c r="K586" s="25">
        <f>VLOOKUP(A586,dataset_2!B:C,2,0)</f>
        <v>0.18179999999999999</v>
      </c>
      <c r="L586" s="25">
        <f>VLOOKUP(A586,dataset_2!B:D,3,0)</f>
        <v>0.93</v>
      </c>
      <c r="M586" s="25">
        <f>VLOOKUP(A586,dataset_2!B:E,4,0)</f>
        <v>0.4627</v>
      </c>
      <c r="N586" s="25">
        <f>VLOOKUP(A586,dataset_2!B:F,5,0)</f>
        <v>1</v>
      </c>
      <c r="O586" s="25">
        <f>VLOOKUP(A586,dataset_2!B:G,6,0)</f>
        <v>42</v>
      </c>
      <c r="P586" s="25">
        <f>VLOOKUP(A586,dataset_2!B:H,7,0)</f>
        <v>43</v>
      </c>
      <c r="Q586" s="27">
        <f>INDEX(dataset_2!G:G,MATCH(dataset_2!B586,dataset_1!A:A,0))</f>
        <v>42</v>
      </c>
    </row>
    <row r="587" spans="1:17" x14ac:dyDescent="0.25">
      <c r="A587" s="1">
        <v>586</v>
      </c>
      <c r="B587" s="2">
        <v>40569</v>
      </c>
      <c r="C587" s="1">
        <v>1</v>
      </c>
      <c r="D587" s="1">
        <v>0</v>
      </c>
      <c r="E587" s="1">
        <v>1</v>
      </c>
      <c r="F587" s="1">
        <v>16</v>
      </c>
      <c r="G587" s="1" t="b">
        <v>0</v>
      </c>
      <c r="H587" s="1">
        <v>3</v>
      </c>
      <c r="I587" s="1">
        <v>4</v>
      </c>
      <c r="J587" s="1">
        <v>0.22</v>
      </c>
      <c r="K587" s="25">
        <f>VLOOKUP(A587,dataset_2!B:C,2,0)</f>
        <v>0.19700000000000001</v>
      </c>
      <c r="L587" s="25">
        <f>VLOOKUP(A587,dataset_2!B:D,3,0)</f>
        <v>0.93</v>
      </c>
      <c r="M587" s="25">
        <f>VLOOKUP(A587,dataset_2!B:E,4,0)</f>
        <v>0.32840000000000003</v>
      </c>
      <c r="N587" s="25">
        <f>VLOOKUP(A587,dataset_2!B:F,5,0)</f>
        <v>1</v>
      </c>
      <c r="O587" s="25">
        <f>VLOOKUP(A587,dataset_2!B:G,6,0)</f>
        <v>35</v>
      </c>
      <c r="P587" s="25">
        <f>VLOOKUP(A587,dataset_2!B:H,7,0)</f>
        <v>36</v>
      </c>
      <c r="Q587" s="27">
        <f>INDEX(dataset_2!G:G,MATCH(dataset_2!B587,dataset_1!A:A,0))</f>
        <v>35</v>
      </c>
    </row>
    <row r="588" spans="1:17" x14ac:dyDescent="0.25">
      <c r="A588" s="1">
        <v>587</v>
      </c>
      <c r="B588" s="2">
        <v>40569</v>
      </c>
      <c r="C588" s="1">
        <v>1</v>
      </c>
      <c r="D588" s="1">
        <v>0</v>
      </c>
      <c r="E588" s="1">
        <v>1</v>
      </c>
      <c r="F588" s="1">
        <v>17</v>
      </c>
      <c r="G588" s="1" t="b">
        <v>0</v>
      </c>
      <c r="H588" s="1">
        <v>3</v>
      </c>
      <c r="I588" s="1">
        <v>3</v>
      </c>
      <c r="J588" s="1">
        <v>0.2</v>
      </c>
      <c r="K588" s="25">
        <f>VLOOKUP(A588,dataset_2!B:C,2,0)</f>
        <v>0.18179999999999999</v>
      </c>
      <c r="L588" s="25">
        <f>VLOOKUP(A588,dataset_2!B:D,3,0)</f>
        <v>0.93</v>
      </c>
      <c r="M588" s="25">
        <f>VLOOKUP(A588,dataset_2!B:E,4,0)</f>
        <v>0.35820000000000002</v>
      </c>
      <c r="N588" s="25">
        <f>VLOOKUP(A588,dataset_2!B:F,5,0)</f>
        <v>0</v>
      </c>
      <c r="O588" s="25">
        <f>VLOOKUP(A588,dataset_2!B:G,6,0)</f>
        <v>26</v>
      </c>
      <c r="P588" s="25">
        <f>VLOOKUP(A588,dataset_2!B:H,7,0)</f>
        <v>26</v>
      </c>
      <c r="Q588" s="27">
        <f>INDEX(dataset_2!G:G,MATCH(dataset_2!B588,dataset_1!A:A,0))</f>
        <v>26</v>
      </c>
    </row>
    <row r="589" spans="1:17" x14ac:dyDescent="0.25">
      <c r="A589" s="1">
        <v>588</v>
      </c>
      <c r="B589" s="2">
        <v>40570</v>
      </c>
      <c r="C589" s="1">
        <v>1</v>
      </c>
      <c r="D589" s="1">
        <v>0</v>
      </c>
      <c r="E589" s="1">
        <v>1</v>
      </c>
      <c r="F589" s="1">
        <v>16</v>
      </c>
      <c r="G589" s="1" t="b">
        <v>0</v>
      </c>
      <c r="H589" s="1">
        <v>4</v>
      </c>
      <c r="I589" s="1">
        <v>1</v>
      </c>
      <c r="J589" s="1">
        <v>0.22</v>
      </c>
      <c r="K589" s="25">
        <f>VLOOKUP(A589,dataset_2!B:C,2,0)</f>
        <v>0.2273</v>
      </c>
      <c r="L589" s="25">
        <f>VLOOKUP(A589,dataset_2!B:D,3,0)</f>
        <v>0.55000000000000004</v>
      </c>
      <c r="M589" s="25">
        <f>VLOOKUP(A589,dataset_2!B:E,4,0)</f>
        <v>0.19400000000000001</v>
      </c>
      <c r="N589" s="25">
        <f>VLOOKUP(A589,dataset_2!B:F,5,0)</f>
        <v>1</v>
      </c>
      <c r="O589" s="25">
        <f>VLOOKUP(A589,dataset_2!B:G,6,0)</f>
        <v>23</v>
      </c>
      <c r="P589" s="25">
        <f>VLOOKUP(A589,dataset_2!B:H,7,0)</f>
        <v>24</v>
      </c>
      <c r="Q589" s="27">
        <f>INDEX(dataset_2!G:G,MATCH(dataset_2!B589,dataset_1!A:A,0))</f>
        <v>23</v>
      </c>
    </row>
    <row r="590" spans="1:17" x14ac:dyDescent="0.25">
      <c r="A590" s="1">
        <v>589</v>
      </c>
      <c r="B590" s="2">
        <v>40570</v>
      </c>
      <c r="C590" s="1">
        <v>1</v>
      </c>
      <c r="D590" s="1">
        <v>0</v>
      </c>
      <c r="E590" s="1">
        <v>1</v>
      </c>
      <c r="F590" s="1">
        <v>17</v>
      </c>
      <c r="G590" s="1" t="b">
        <v>0</v>
      </c>
      <c r="H590" s="1">
        <v>4</v>
      </c>
      <c r="I590" s="1">
        <v>1</v>
      </c>
      <c r="J590" s="1">
        <v>0.22</v>
      </c>
      <c r="K590" s="25">
        <f>VLOOKUP(A590,dataset_2!B:C,2,0)</f>
        <v>0.2424</v>
      </c>
      <c r="L590" s="25">
        <f>VLOOKUP(A590,dataset_2!B:D,3,0)</f>
        <v>0.55000000000000004</v>
      </c>
      <c r="M590" s="25">
        <f>VLOOKUP(A590,dataset_2!B:E,4,0)</f>
        <v>0.1045</v>
      </c>
      <c r="N590" s="25">
        <f>VLOOKUP(A590,dataset_2!B:F,5,0)</f>
        <v>2</v>
      </c>
      <c r="O590" s="25">
        <f>VLOOKUP(A590,dataset_2!B:G,6,0)</f>
        <v>82</v>
      </c>
      <c r="P590" s="25">
        <f>VLOOKUP(A590,dataset_2!B:H,7,0)</f>
        <v>84</v>
      </c>
      <c r="Q590" s="27">
        <f>INDEX(dataset_2!G:G,MATCH(dataset_2!B590,dataset_1!A:A,0))</f>
        <v>82</v>
      </c>
    </row>
    <row r="591" spans="1:17" x14ac:dyDescent="0.25">
      <c r="A591" s="1">
        <v>590</v>
      </c>
      <c r="B591" s="2">
        <v>40570</v>
      </c>
      <c r="C591" s="1">
        <v>1</v>
      </c>
      <c r="D591" s="1">
        <v>0</v>
      </c>
      <c r="E591" s="1">
        <v>1</v>
      </c>
      <c r="F591" s="1">
        <v>18</v>
      </c>
      <c r="G591" s="1" t="b">
        <v>0</v>
      </c>
      <c r="H591" s="1">
        <v>4</v>
      </c>
      <c r="I591" s="1">
        <v>1</v>
      </c>
      <c r="J591" s="1">
        <v>0.2</v>
      </c>
      <c r="K591" s="25">
        <f>VLOOKUP(A591,dataset_2!B:C,2,0)</f>
        <v>0.2273</v>
      </c>
      <c r="L591" s="25">
        <f>VLOOKUP(A591,dataset_2!B:D,3,0)</f>
        <v>0.69</v>
      </c>
      <c r="M591" s="25">
        <f>VLOOKUP(A591,dataset_2!B:E,4,0)</f>
        <v>8.9599999999999999E-2</v>
      </c>
      <c r="N591" s="25">
        <f>VLOOKUP(A591,dataset_2!B:F,5,0)</f>
        <v>3</v>
      </c>
      <c r="O591" s="25">
        <f>VLOOKUP(A591,dataset_2!B:G,6,0)</f>
        <v>101</v>
      </c>
      <c r="P591" s="25">
        <f>VLOOKUP(A591,dataset_2!B:H,7,0)</f>
        <v>104</v>
      </c>
      <c r="Q591" s="27">
        <f>INDEX(dataset_2!G:G,MATCH(dataset_2!B591,dataset_1!A:A,0))</f>
        <v>101</v>
      </c>
    </row>
    <row r="592" spans="1:17" x14ac:dyDescent="0.25">
      <c r="A592" s="1">
        <v>591</v>
      </c>
      <c r="B592" s="2">
        <v>40570</v>
      </c>
      <c r="C592" s="1">
        <v>1</v>
      </c>
      <c r="D592" s="1">
        <v>0</v>
      </c>
      <c r="E592" s="1">
        <v>1</v>
      </c>
      <c r="F592" s="1">
        <v>19</v>
      </c>
      <c r="G592" s="1" t="b">
        <v>0</v>
      </c>
      <c r="H592" s="1">
        <v>4</v>
      </c>
      <c r="I592" s="1">
        <v>1</v>
      </c>
      <c r="J592" s="1">
        <v>0.2</v>
      </c>
      <c r="K592" s="25">
        <f>VLOOKUP(A592,dataset_2!B:C,2,0)</f>
        <v>0.2273</v>
      </c>
      <c r="L592" s="25">
        <f>VLOOKUP(A592,dataset_2!B:D,3,0)</f>
        <v>0.69</v>
      </c>
      <c r="M592" s="25">
        <f>VLOOKUP(A592,dataset_2!B:E,4,0)</f>
        <v>8.9599999999999999E-2</v>
      </c>
      <c r="N592" s="25">
        <f>VLOOKUP(A592,dataset_2!B:F,5,0)</f>
        <v>3</v>
      </c>
      <c r="O592" s="25">
        <f>VLOOKUP(A592,dataset_2!B:G,6,0)</f>
        <v>76</v>
      </c>
      <c r="P592" s="25">
        <f>VLOOKUP(A592,dataset_2!B:H,7,0)</f>
        <v>79</v>
      </c>
      <c r="Q592" s="27">
        <f>INDEX(dataset_2!G:G,MATCH(dataset_2!B592,dataset_1!A:A,0))</f>
        <v>76</v>
      </c>
    </row>
    <row r="593" spans="1:17" x14ac:dyDescent="0.25">
      <c r="A593" s="1">
        <v>592</v>
      </c>
      <c r="B593" s="2">
        <v>40570</v>
      </c>
      <c r="C593" s="1">
        <v>1</v>
      </c>
      <c r="D593" s="1">
        <v>0</v>
      </c>
      <c r="E593" s="1">
        <v>1</v>
      </c>
      <c r="F593" s="1">
        <v>20</v>
      </c>
      <c r="G593" s="1" t="b">
        <v>0</v>
      </c>
      <c r="H593" s="1">
        <v>4</v>
      </c>
      <c r="I593" s="1">
        <v>1</v>
      </c>
      <c r="J593" s="1">
        <v>0.18</v>
      </c>
      <c r="K593" s="25">
        <f>VLOOKUP(A593,dataset_2!B:C,2,0)</f>
        <v>0.21210000000000001</v>
      </c>
      <c r="L593" s="25">
        <f>VLOOKUP(A593,dataset_2!B:D,3,0)</f>
        <v>0.74</v>
      </c>
      <c r="M593" s="25">
        <f>VLOOKUP(A593,dataset_2!B:E,4,0)</f>
        <v>8.9599999999999999E-2</v>
      </c>
      <c r="N593" s="25">
        <f>VLOOKUP(A593,dataset_2!B:F,5,0)</f>
        <v>4</v>
      </c>
      <c r="O593" s="25">
        <f>VLOOKUP(A593,dataset_2!B:G,6,0)</f>
        <v>55</v>
      </c>
      <c r="P593" s="25">
        <f>VLOOKUP(A593,dataset_2!B:H,7,0)</f>
        <v>59</v>
      </c>
      <c r="Q593" s="27">
        <f>INDEX(dataset_2!G:G,MATCH(dataset_2!B593,dataset_1!A:A,0))</f>
        <v>55</v>
      </c>
    </row>
    <row r="594" spans="1:17" x14ac:dyDescent="0.25">
      <c r="A594" s="1">
        <v>593</v>
      </c>
      <c r="B594" s="2">
        <v>40570</v>
      </c>
      <c r="C594" s="1">
        <v>1</v>
      </c>
      <c r="D594" s="1">
        <v>0</v>
      </c>
      <c r="E594" s="1">
        <v>1</v>
      </c>
      <c r="F594" s="1">
        <v>21</v>
      </c>
      <c r="G594" s="1" t="b">
        <v>0</v>
      </c>
      <c r="H594" s="1">
        <v>4</v>
      </c>
      <c r="I594" s="1">
        <v>1</v>
      </c>
      <c r="J594" s="1">
        <v>0.18</v>
      </c>
      <c r="K594" s="25">
        <f>VLOOKUP(A594,dataset_2!B:C,2,0)</f>
        <v>0.21210000000000001</v>
      </c>
      <c r="L594" s="25">
        <f>VLOOKUP(A594,dataset_2!B:D,3,0)</f>
        <v>0.74</v>
      </c>
      <c r="M594" s="25">
        <f>VLOOKUP(A594,dataset_2!B:E,4,0)</f>
        <v>8.9599999999999999E-2</v>
      </c>
      <c r="N594" s="25">
        <f>VLOOKUP(A594,dataset_2!B:F,5,0)</f>
        <v>2</v>
      </c>
      <c r="O594" s="25">
        <f>VLOOKUP(A594,dataset_2!B:G,6,0)</f>
        <v>36</v>
      </c>
      <c r="P594" s="25">
        <f>VLOOKUP(A594,dataset_2!B:H,7,0)</f>
        <v>38</v>
      </c>
      <c r="Q594" s="27">
        <f>INDEX(dataset_2!G:G,MATCH(dataset_2!B594,dataset_1!A:A,0))</f>
        <v>36</v>
      </c>
    </row>
    <row r="595" spans="1:17" x14ac:dyDescent="0.25">
      <c r="A595" s="1">
        <v>594</v>
      </c>
      <c r="B595" s="2">
        <v>40570</v>
      </c>
      <c r="C595" s="1">
        <v>1</v>
      </c>
      <c r="D595" s="1">
        <v>0</v>
      </c>
      <c r="E595" s="1">
        <v>1</v>
      </c>
      <c r="F595" s="1">
        <v>22</v>
      </c>
      <c r="G595" s="1" t="b">
        <v>0</v>
      </c>
      <c r="H595" s="1">
        <v>4</v>
      </c>
      <c r="I595" s="1">
        <v>1</v>
      </c>
      <c r="J595" s="1">
        <v>0.18</v>
      </c>
      <c r="K595" s="25">
        <f>VLOOKUP(A595,dataset_2!B:C,2,0)</f>
        <v>0.21210000000000001</v>
      </c>
      <c r="L595" s="25">
        <f>VLOOKUP(A595,dataset_2!B:D,3,0)</f>
        <v>0.74</v>
      </c>
      <c r="M595" s="25">
        <f>VLOOKUP(A595,dataset_2!B:E,4,0)</f>
        <v>8.9599999999999999E-2</v>
      </c>
      <c r="N595" s="25">
        <f>VLOOKUP(A595,dataset_2!B:F,5,0)</f>
        <v>0</v>
      </c>
      <c r="O595" s="25">
        <f>VLOOKUP(A595,dataset_2!B:G,6,0)</f>
        <v>27</v>
      </c>
      <c r="P595" s="25">
        <f>VLOOKUP(A595,dataset_2!B:H,7,0)</f>
        <v>27</v>
      </c>
      <c r="Q595" s="27">
        <f>INDEX(dataset_2!G:G,MATCH(dataset_2!B595,dataset_1!A:A,0))</f>
        <v>27</v>
      </c>
    </row>
    <row r="596" spans="1:17" x14ac:dyDescent="0.25">
      <c r="A596" s="1">
        <v>595</v>
      </c>
      <c r="B596" s="2">
        <v>40570</v>
      </c>
      <c r="C596" s="1">
        <v>1</v>
      </c>
      <c r="D596" s="1">
        <v>0</v>
      </c>
      <c r="E596" s="1">
        <v>1</v>
      </c>
      <c r="F596" s="1">
        <v>23</v>
      </c>
      <c r="G596" s="1" t="b">
        <v>0</v>
      </c>
      <c r="H596" s="1">
        <v>4</v>
      </c>
      <c r="I596" s="1">
        <v>1</v>
      </c>
      <c r="J596" s="1">
        <v>0.18</v>
      </c>
      <c r="K596" s="25">
        <f>VLOOKUP(A596,dataset_2!B:C,2,0)</f>
        <v>0.19700000000000001</v>
      </c>
      <c r="L596" s="25">
        <f>VLOOKUP(A596,dataset_2!B:D,3,0)</f>
        <v>0.8</v>
      </c>
      <c r="M596" s="25">
        <f>VLOOKUP(A596,dataset_2!B:E,4,0)</f>
        <v>0.16420000000000001</v>
      </c>
      <c r="N596" s="25">
        <f>VLOOKUP(A596,dataset_2!B:F,5,0)</f>
        <v>0</v>
      </c>
      <c r="O596" s="25">
        <f>VLOOKUP(A596,dataset_2!B:G,6,0)</f>
        <v>16</v>
      </c>
      <c r="P596" s="25">
        <f>VLOOKUP(A596,dataset_2!B:H,7,0)</f>
        <v>16</v>
      </c>
      <c r="Q596" s="27">
        <f>INDEX(dataset_2!G:G,MATCH(dataset_2!B596,dataset_1!A:A,0))</f>
        <v>16</v>
      </c>
    </row>
    <row r="597" spans="1:17" x14ac:dyDescent="0.25">
      <c r="A597" s="1">
        <v>596</v>
      </c>
      <c r="B597" s="2">
        <v>40571</v>
      </c>
      <c r="C597" s="1">
        <v>1</v>
      </c>
      <c r="D597" s="1">
        <v>0</v>
      </c>
      <c r="E597" s="1">
        <v>1</v>
      </c>
      <c r="F597" s="1">
        <v>0</v>
      </c>
      <c r="G597" s="1" t="b">
        <v>0</v>
      </c>
      <c r="H597" s="1">
        <v>5</v>
      </c>
      <c r="I597" s="1">
        <v>2</v>
      </c>
      <c r="J597" s="1">
        <v>0.2</v>
      </c>
      <c r="K597" s="25">
        <f>VLOOKUP(A597,dataset_2!B:C,2,0)</f>
        <v>0.21210000000000001</v>
      </c>
      <c r="L597" s="25">
        <f>VLOOKUP(A597,dataset_2!B:D,3,0)</f>
        <v>0.75</v>
      </c>
      <c r="M597" s="25">
        <f>VLOOKUP(A597,dataset_2!B:E,4,0)</f>
        <v>0.1343</v>
      </c>
      <c r="N597" s="25">
        <f>VLOOKUP(A597,dataset_2!B:F,5,0)</f>
        <v>0</v>
      </c>
      <c r="O597" s="25">
        <f>VLOOKUP(A597,dataset_2!B:G,6,0)</f>
        <v>9</v>
      </c>
      <c r="P597" s="25">
        <f>VLOOKUP(A597,dataset_2!B:H,7,0)</f>
        <v>9</v>
      </c>
      <c r="Q597" s="27">
        <f>INDEX(dataset_2!G:G,MATCH(dataset_2!B597,dataset_1!A:A,0))</f>
        <v>9</v>
      </c>
    </row>
    <row r="598" spans="1:17" x14ac:dyDescent="0.25">
      <c r="A598" s="1">
        <v>597</v>
      </c>
      <c r="B598" s="2">
        <v>40571</v>
      </c>
      <c r="C598" s="1">
        <v>1</v>
      </c>
      <c r="D598" s="1">
        <v>0</v>
      </c>
      <c r="E598" s="1">
        <v>1</v>
      </c>
      <c r="F598" s="1">
        <v>1</v>
      </c>
      <c r="G598" s="1" t="b">
        <v>0</v>
      </c>
      <c r="H598" s="1">
        <v>5</v>
      </c>
      <c r="I598" s="1">
        <v>2</v>
      </c>
      <c r="J598" s="1">
        <v>0.2</v>
      </c>
      <c r="K598" s="25">
        <f>VLOOKUP(A598,dataset_2!B:C,2,0)</f>
        <v>0.21210000000000001</v>
      </c>
      <c r="L598" s="25">
        <f>VLOOKUP(A598,dataset_2!B:D,3,0)</f>
        <v>0.75</v>
      </c>
      <c r="M598" s="25">
        <f>VLOOKUP(A598,dataset_2!B:E,4,0)</f>
        <v>0.1343</v>
      </c>
      <c r="N598" s="25">
        <f>VLOOKUP(A598,dataset_2!B:F,5,0)</f>
        <v>1</v>
      </c>
      <c r="O598" s="25">
        <f>VLOOKUP(A598,dataset_2!B:G,6,0)</f>
        <v>2</v>
      </c>
      <c r="P598" s="25">
        <f>VLOOKUP(A598,dataset_2!B:H,7,0)</f>
        <v>3</v>
      </c>
      <c r="Q598" s="27">
        <f>INDEX(dataset_2!G:G,MATCH(dataset_2!B598,dataset_1!A:A,0))</f>
        <v>2</v>
      </c>
    </row>
    <row r="599" spans="1:17" x14ac:dyDescent="0.25">
      <c r="A599" s="1">
        <v>598</v>
      </c>
      <c r="B599" s="2">
        <v>40571</v>
      </c>
      <c r="C599" s="1">
        <v>1</v>
      </c>
      <c r="D599" s="1">
        <v>0</v>
      </c>
      <c r="E599" s="1">
        <v>1</v>
      </c>
      <c r="F599" s="1">
        <v>2</v>
      </c>
      <c r="G599" s="1" t="b">
        <v>0</v>
      </c>
      <c r="H599" s="1">
        <v>5</v>
      </c>
      <c r="I599" s="1">
        <v>2</v>
      </c>
      <c r="J599" s="1">
        <v>0.2</v>
      </c>
      <c r="K599" s="25">
        <f>VLOOKUP(A599,dataset_2!B:C,2,0)</f>
        <v>0.21210000000000001</v>
      </c>
      <c r="L599" s="25">
        <f>VLOOKUP(A599,dataset_2!B:D,3,0)</f>
        <v>0.75</v>
      </c>
      <c r="M599" s="25">
        <f>VLOOKUP(A599,dataset_2!B:E,4,0)</f>
        <v>0.16420000000000001</v>
      </c>
      <c r="N599" s="25">
        <f>VLOOKUP(A599,dataset_2!B:F,5,0)</f>
        <v>0</v>
      </c>
      <c r="O599" s="25">
        <f>VLOOKUP(A599,dataset_2!B:G,6,0)</f>
        <v>2</v>
      </c>
      <c r="P599" s="25">
        <f>VLOOKUP(A599,dataset_2!B:H,7,0)</f>
        <v>2</v>
      </c>
      <c r="Q599" s="27">
        <f>INDEX(dataset_2!G:G,MATCH(dataset_2!B599,dataset_1!A:A,0))</f>
        <v>2</v>
      </c>
    </row>
    <row r="600" spans="1:17" x14ac:dyDescent="0.25">
      <c r="A600" s="1">
        <v>599</v>
      </c>
      <c r="B600" s="2">
        <v>40571</v>
      </c>
      <c r="C600" s="1">
        <v>1</v>
      </c>
      <c r="D600" s="1">
        <v>0</v>
      </c>
      <c r="E600" s="1">
        <v>1</v>
      </c>
      <c r="F600" s="1">
        <v>3</v>
      </c>
      <c r="G600" s="1" t="b">
        <v>0</v>
      </c>
      <c r="H600" s="1">
        <v>5</v>
      </c>
      <c r="I600" s="1">
        <v>2</v>
      </c>
      <c r="J600" s="1">
        <v>0.2</v>
      </c>
      <c r="K600" s="25">
        <f>VLOOKUP(A600,dataset_2!B:C,2,0)</f>
        <v>0.2273</v>
      </c>
      <c r="L600" s="25">
        <f>VLOOKUP(A600,dataset_2!B:D,3,0)</f>
        <v>0.75</v>
      </c>
      <c r="M600" s="25">
        <f>VLOOKUP(A600,dataset_2!B:E,4,0)</f>
        <v>0.1045</v>
      </c>
      <c r="N600" s="25">
        <f>VLOOKUP(A600,dataset_2!B:F,5,0)</f>
        <v>1</v>
      </c>
      <c r="O600" s="25">
        <f>VLOOKUP(A600,dataset_2!B:G,6,0)</f>
        <v>0</v>
      </c>
      <c r="P600" s="25">
        <f>VLOOKUP(A600,dataset_2!B:H,7,0)</f>
        <v>1</v>
      </c>
      <c r="Q600" s="27">
        <f>INDEX(dataset_2!G:G,MATCH(dataset_2!B600,dataset_1!A:A,0))</f>
        <v>0</v>
      </c>
    </row>
    <row r="601" spans="1:17" x14ac:dyDescent="0.25">
      <c r="A601" s="1">
        <v>600</v>
      </c>
      <c r="B601" s="2">
        <v>40571</v>
      </c>
      <c r="C601" s="1">
        <v>1</v>
      </c>
      <c r="D601" s="1">
        <v>0</v>
      </c>
      <c r="E601" s="1">
        <v>1</v>
      </c>
      <c r="F601" s="1">
        <v>5</v>
      </c>
      <c r="G601" s="1" t="b">
        <v>0</v>
      </c>
      <c r="H601" s="1">
        <v>5</v>
      </c>
      <c r="I601" s="1">
        <v>2</v>
      </c>
      <c r="J601" s="1">
        <v>0.18</v>
      </c>
      <c r="K601" s="25">
        <f>VLOOKUP(A601,dataset_2!B:C,2,0)</f>
        <v>0.21210000000000001</v>
      </c>
      <c r="L601" s="25">
        <f>VLOOKUP(A601,dataset_2!B:D,3,0)</f>
        <v>0.8</v>
      </c>
      <c r="M601" s="25">
        <f>VLOOKUP(A601,dataset_2!B:E,4,0)</f>
        <v>0.1045</v>
      </c>
      <c r="N601" s="25">
        <f>VLOOKUP(A601,dataset_2!B:F,5,0)</f>
        <v>0</v>
      </c>
      <c r="O601" s="25">
        <f>VLOOKUP(A601,dataset_2!B:G,6,0)</f>
        <v>4</v>
      </c>
      <c r="P601" s="25">
        <f>VLOOKUP(A601,dataset_2!B:H,7,0)</f>
        <v>4</v>
      </c>
      <c r="Q601" s="27">
        <f>INDEX(dataset_2!G:G,MATCH(dataset_2!B601,dataset_1!A:A,0))</f>
        <v>4</v>
      </c>
    </row>
    <row r="602" spans="1:17" x14ac:dyDescent="0.25">
      <c r="A602" s="1">
        <v>601</v>
      </c>
      <c r="B602" s="2">
        <v>40571</v>
      </c>
      <c r="C602" s="1">
        <v>1</v>
      </c>
      <c r="D602" s="1">
        <v>0</v>
      </c>
      <c r="E602" s="1">
        <v>1</v>
      </c>
      <c r="F602" s="1">
        <v>6</v>
      </c>
      <c r="G602" s="1" t="b">
        <v>0</v>
      </c>
      <c r="H602" s="1">
        <v>5</v>
      </c>
      <c r="I602" s="1">
        <v>2</v>
      </c>
      <c r="J602" s="1">
        <v>0.18</v>
      </c>
      <c r="K602" s="25">
        <f>VLOOKUP(A602,dataset_2!B:C,2,0)</f>
        <v>0.19700000000000001</v>
      </c>
      <c r="L602" s="25">
        <f>VLOOKUP(A602,dataset_2!B:D,3,0)</f>
        <v>0.8</v>
      </c>
      <c r="M602" s="25">
        <f>VLOOKUP(A602,dataset_2!B:E,4,0)</f>
        <v>0.1343</v>
      </c>
      <c r="N602" s="25">
        <f>VLOOKUP(A602,dataset_2!B:F,5,0)</f>
        <v>0</v>
      </c>
      <c r="O602" s="25">
        <f>VLOOKUP(A602,dataset_2!B:G,6,0)</f>
        <v>16</v>
      </c>
      <c r="P602" s="25">
        <f>VLOOKUP(A602,dataset_2!B:H,7,0)</f>
        <v>16</v>
      </c>
      <c r="Q602" s="27">
        <f>INDEX(dataset_2!G:G,MATCH(dataset_2!B602,dataset_1!A:A,0))</f>
        <v>16</v>
      </c>
    </row>
    <row r="603" spans="1:17" x14ac:dyDescent="0.25">
      <c r="A603" s="1">
        <v>602</v>
      </c>
      <c r="B603" s="2">
        <v>40571</v>
      </c>
      <c r="C603" s="1">
        <v>1</v>
      </c>
      <c r="D603" s="1">
        <v>0</v>
      </c>
      <c r="E603" s="1">
        <v>1</v>
      </c>
      <c r="F603" s="1">
        <v>7</v>
      </c>
      <c r="G603" s="1" t="b">
        <v>0</v>
      </c>
      <c r="H603" s="1">
        <v>5</v>
      </c>
      <c r="I603" s="1">
        <v>2</v>
      </c>
      <c r="J603" s="1">
        <v>0.16</v>
      </c>
      <c r="K603" s="25">
        <f>VLOOKUP(A603,dataset_2!B:C,2,0)</f>
        <v>0.19700000000000001</v>
      </c>
      <c r="L603" s="25">
        <f>VLOOKUP(A603,dataset_2!B:D,3,0)</f>
        <v>0.86</v>
      </c>
      <c r="M603" s="25">
        <f>VLOOKUP(A603,dataset_2!B:E,4,0)</f>
        <v>8.9599999999999999E-2</v>
      </c>
      <c r="N603" s="25">
        <f>VLOOKUP(A603,dataset_2!B:F,5,0)</f>
        <v>2</v>
      </c>
      <c r="O603" s="25">
        <f>VLOOKUP(A603,dataset_2!B:G,6,0)</f>
        <v>58</v>
      </c>
      <c r="P603" s="25">
        <f>VLOOKUP(A603,dataset_2!B:H,7,0)</f>
        <v>60</v>
      </c>
      <c r="Q603" s="27">
        <f>INDEX(dataset_2!G:G,MATCH(dataset_2!B603,dataset_1!A:A,0))</f>
        <v>58</v>
      </c>
    </row>
    <row r="604" spans="1:17" x14ac:dyDescent="0.25">
      <c r="A604" s="1">
        <v>603</v>
      </c>
      <c r="B604" s="2">
        <v>40571</v>
      </c>
      <c r="C604" s="1">
        <v>1</v>
      </c>
      <c r="D604" s="1">
        <v>0</v>
      </c>
      <c r="E604" s="1">
        <v>1</v>
      </c>
      <c r="F604" s="1">
        <v>8</v>
      </c>
      <c r="G604" s="1" t="b">
        <v>0</v>
      </c>
      <c r="H604" s="1">
        <v>5</v>
      </c>
      <c r="I604" s="1">
        <v>2</v>
      </c>
      <c r="J604" s="1">
        <v>0.16</v>
      </c>
      <c r="K604" s="25">
        <f>VLOOKUP(A604,dataset_2!B:C,2,0)</f>
        <v>0.19700000000000001</v>
      </c>
      <c r="L604" s="25">
        <f>VLOOKUP(A604,dataset_2!B:D,3,0)</f>
        <v>0.86</v>
      </c>
      <c r="M604" s="25">
        <f>VLOOKUP(A604,dataset_2!B:E,4,0)</f>
        <v>8.9599999999999999E-2</v>
      </c>
      <c r="N604" s="25">
        <f>VLOOKUP(A604,dataset_2!B:F,5,0)</f>
        <v>2</v>
      </c>
      <c r="O604" s="25">
        <f>VLOOKUP(A604,dataset_2!B:G,6,0)</f>
        <v>155</v>
      </c>
      <c r="P604" s="25">
        <f>VLOOKUP(A604,dataset_2!B:H,7,0)</f>
        <v>157</v>
      </c>
      <c r="Q604" s="27">
        <f>INDEX(dataset_2!G:G,MATCH(dataset_2!B604,dataset_1!A:A,0))</f>
        <v>155</v>
      </c>
    </row>
    <row r="605" spans="1:17" x14ac:dyDescent="0.25">
      <c r="A605" s="1">
        <v>604</v>
      </c>
      <c r="B605" s="2">
        <v>40571</v>
      </c>
      <c r="C605" s="1">
        <v>1</v>
      </c>
      <c r="D605" s="1">
        <v>0</v>
      </c>
      <c r="E605" s="1">
        <v>1</v>
      </c>
      <c r="F605" s="1">
        <v>9</v>
      </c>
      <c r="G605" s="1" t="b">
        <v>0</v>
      </c>
      <c r="H605" s="1">
        <v>5</v>
      </c>
      <c r="I605" s="1">
        <v>3</v>
      </c>
      <c r="J605" s="1">
        <v>0.18</v>
      </c>
      <c r="K605" s="25">
        <f>VLOOKUP(A605,dataset_2!B:C,2,0)</f>
        <v>0.21210000000000001</v>
      </c>
      <c r="L605" s="25">
        <f>VLOOKUP(A605,dataset_2!B:D,3,0)</f>
        <v>0.86</v>
      </c>
      <c r="M605" s="25">
        <f>VLOOKUP(A605,dataset_2!B:E,4,0)</f>
        <v>8.9599999999999999E-2</v>
      </c>
      <c r="N605" s="25">
        <f>VLOOKUP(A605,dataset_2!B:F,5,0)</f>
        <v>6</v>
      </c>
      <c r="O605" s="25">
        <f>VLOOKUP(A605,dataset_2!B:G,6,0)</f>
        <v>95</v>
      </c>
      <c r="P605" s="25">
        <f>VLOOKUP(A605,dataset_2!B:H,7,0)</f>
        <v>101</v>
      </c>
      <c r="Q605" s="27">
        <f>INDEX(dataset_2!G:G,MATCH(dataset_2!B605,dataset_1!A:A,0))</f>
        <v>95</v>
      </c>
    </row>
    <row r="606" spans="1:17" x14ac:dyDescent="0.25">
      <c r="A606" s="1">
        <v>605</v>
      </c>
      <c r="B606" s="2">
        <v>40571</v>
      </c>
      <c r="C606" s="1">
        <v>1</v>
      </c>
      <c r="D606" s="1">
        <v>0</v>
      </c>
      <c r="E606" s="1">
        <v>1</v>
      </c>
      <c r="F606" s="1">
        <v>10</v>
      </c>
      <c r="G606" s="1" t="b">
        <v>0</v>
      </c>
      <c r="H606" s="1">
        <v>5</v>
      </c>
      <c r="I606" s="1">
        <v>3</v>
      </c>
      <c r="J606" s="1">
        <v>0.18</v>
      </c>
      <c r="K606" s="25">
        <f>VLOOKUP(A606,dataset_2!B:C,2,0)</f>
        <v>0.21210000000000001</v>
      </c>
      <c r="L606" s="25">
        <f>VLOOKUP(A606,dataset_2!B:D,3,0)</f>
        <v>0.86</v>
      </c>
      <c r="M606" s="25">
        <f>VLOOKUP(A606,dataset_2!B:E,4,0)</f>
        <v>0.1045</v>
      </c>
      <c r="N606" s="25">
        <f>VLOOKUP(A606,dataset_2!B:F,5,0)</f>
        <v>0</v>
      </c>
      <c r="O606" s="25">
        <f>VLOOKUP(A606,dataset_2!B:G,6,0)</f>
        <v>49</v>
      </c>
      <c r="P606" s="25">
        <f>VLOOKUP(A606,dataset_2!B:H,7,0)</f>
        <v>49</v>
      </c>
      <c r="Q606" s="27">
        <f>INDEX(dataset_2!G:G,MATCH(dataset_2!B606,dataset_1!A:A,0))</f>
        <v>49</v>
      </c>
    </row>
    <row r="607" spans="1:17" x14ac:dyDescent="0.25">
      <c r="A607" s="1">
        <v>606</v>
      </c>
      <c r="B607" s="2">
        <v>40571</v>
      </c>
      <c r="C607" s="1">
        <v>1</v>
      </c>
      <c r="D607" s="1">
        <v>0</v>
      </c>
      <c r="E607" s="1">
        <v>1</v>
      </c>
      <c r="F607" s="1">
        <v>11</v>
      </c>
      <c r="G607" s="1" t="b">
        <v>0</v>
      </c>
      <c r="H607" s="1">
        <v>5</v>
      </c>
      <c r="I607" s="1">
        <v>3</v>
      </c>
      <c r="J607" s="1">
        <v>0.18</v>
      </c>
      <c r="K607" s="25">
        <f>VLOOKUP(A607,dataset_2!B:C,2,0)</f>
        <v>0.21210000000000001</v>
      </c>
      <c r="L607" s="25">
        <f>VLOOKUP(A607,dataset_2!B:D,3,0)</f>
        <v>0.93</v>
      </c>
      <c r="M607" s="25">
        <f>VLOOKUP(A607,dataset_2!B:E,4,0)</f>
        <v>0.1045</v>
      </c>
      <c r="N607" s="25">
        <f>VLOOKUP(A607,dataset_2!B:F,5,0)</f>
        <v>0</v>
      </c>
      <c r="O607" s="25">
        <f>VLOOKUP(A607,dataset_2!B:G,6,0)</f>
        <v>30</v>
      </c>
      <c r="P607" s="25">
        <f>VLOOKUP(A607,dataset_2!B:H,7,0)</f>
        <v>30</v>
      </c>
      <c r="Q607" s="27">
        <f>INDEX(dataset_2!G:G,MATCH(dataset_2!B607,dataset_1!A:A,0))</f>
        <v>30</v>
      </c>
    </row>
    <row r="608" spans="1:17" x14ac:dyDescent="0.25">
      <c r="A608" s="1">
        <v>607</v>
      </c>
      <c r="B608" s="2">
        <v>40571</v>
      </c>
      <c r="C608" s="1">
        <v>1</v>
      </c>
      <c r="D608" s="1">
        <v>0</v>
      </c>
      <c r="E608" s="1">
        <v>1</v>
      </c>
      <c r="F608" s="1">
        <v>12</v>
      </c>
      <c r="G608" s="1" t="b">
        <v>0</v>
      </c>
      <c r="H608" s="1">
        <v>5</v>
      </c>
      <c r="I608" s="1">
        <v>3</v>
      </c>
      <c r="J608" s="1">
        <v>0.18</v>
      </c>
      <c r="K608" s="25">
        <f>VLOOKUP(A608,dataset_2!B:C,2,0)</f>
        <v>0.21210000000000001</v>
      </c>
      <c r="L608" s="25">
        <f>VLOOKUP(A608,dataset_2!B:D,3,0)</f>
        <v>0.93</v>
      </c>
      <c r="M608" s="25">
        <f>VLOOKUP(A608,dataset_2!B:E,4,0)</f>
        <v>0.1045</v>
      </c>
      <c r="N608" s="25">
        <f>VLOOKUP(A608,dataset_2!B:F,5,0)</f>
        <v>1</v>
      </c>
      <c r="O608" s="25">
        <f>VLOOKUP(A608,dataset_2!B:G,6,0)</f>
        <v>28</v>
      </c>
      <c r="P608" s="25">
        <f>VLOOKUP(A608,dataset_2!B:H,7,0)</f>
        <v>29</v>
      </c>
      <c r="Q608" s="27">
        <f>INDEX(dataset_2!G:G,MATCH(dataset_2!B608,dataset_1!A:A,0))</f>
        <v>28</v>
      </c>
    </row>
    <row r="609" spans="1:17" x14ac:dyDescent="0.25">
      <c r="A609" s="1">
        <v>608</v>
      </c>
      <c r="B609" s="2">
        <v>40571</v>
      </c>
      <c r="C609" s="1">
        <v>1</v>
      </c>
      <c r="D609" s="1">
        <v>0</v>
      </c>
      <c r="E609" s="1">
        <v>1</v>
      </c>
      <c r="F609" s="1">
        <v>13</v>
      </c>
      <c r="G609" s="1" t="b">
        <v>0</v>
      </c>
      <c r="H609" s="1">
        <v>5</v>
      </c>
      <c r="I609" s="1">
        <v>3</v>
      </c>
      <c r="J609" s="1">
        <v>0.18</v>
      </c>
      <c r="K609" s="25">
        <f>VLOOKUP(A609,dataset_2!B:C,2,0)</f>
        <v>0.21210000000000001</v>
      </c>
      <c r="L609" s="25">
        <f>VLOOKUP(A609,dataset_2!B:D,3,0)</f>
        <v>0.93</v>
      </c>
      <c r="M609" s="25">
        <f>VLOOKUP(A609,dataset_2!B:E,4,0)</f>
        <v>0.1045</v>
      </c>
      <c r="N609" s="25">
        <f>VLOOKUP(A609,dataset_2!B:F,5,0)</f>
        <v>0</v>
      </c>
      <c r="O609" s="25">
        <f>VLOOKUP(A609,dataset_2!B:G,6,0)</f>
        <v>31</v>
      </c>
      <c r="P609" s="25">
        <f>VLOOKUP(A609,dataset_2!B:H,7,0)</f>
        <v>31</v>
      </c>
      <c r="Q609" s="27">
        <f>INDEX(dataset_2!G:G,MATCH(dataset_2!B609,dataset_1!A:A,0))</f>
        <v>31</v>
      </c>
    </row>
    <row r="610" spans="1:17" x14ac:dyDescent="0.25">
      <c r="A610" s="1">
        <v>609</v>
      </c>
      <c r="B610" s="2">
        <v>40571</v>
      </c>
      <c r="C610" s="1">
        <v>1</v>
      </c>
      <c r="D610" s="1">
        <v>0</v>
      </c>
      <c r="E610" s="1">
        <v>1</v>
      </c>
      <c r="F610" s="1">
        <v>14</v>
      </c>
      <c r="G610" s="1" t="b">
        <v>0</v>
      </c>
      <c r="H610" s="1">
        <v>5</v>
      </c>
      <c r="I610" s="1">
        <v>3</v>
      </c>
      <c r="J610" s="1">
        <v>0.22</v>
      </c>
      <c r="K610" s="25">
        <f>VLOOKUP(A610,dataset_2!B:C,2,0)</f>
        <v>0.2727</v>
      </c>
      <c r="L610" s="25">
        <f>VLOOKUP(A610,dataset_2!B:D,3,0)</f>
        <v>0.8</v>
      </c>
      <c r="M610" s="25">
        <f>VLOOKUP(A610,dataset_2!B:E,4,0)</f>
        <v>0</v>
      </c>
      <c r="N610" s="25">
        <f>VLOOKUP(A610,dataset_2!B:F,5,0)</f>
        <v>2</v>
      </c>
      <c r="O610" s="25">
        <f>VLOOKUP(A610,dataset_2!B:G,6,0)</f>
        <v>36</v>
      </c>
      <c r="P610" s="25">
        <f>VLOOKUP(A610,dataset_2!B:H,7,0)</f>
        <v>38</v>
      </c>
      <c r="Q610" s="27">
        <f>INDEX(dataset_2!G:G,MATCH(dataset_2!B610,dataset_1!A:A,0))</f>
        <v>36</v>
      </c>
    </row>
    <row r="611" spans="1:17" x14ac:dyDescent="0.25">
      <c r="A611" s="1">
        <v>610</v>
      </c>
      <c r="B611" s="2">
        <v>40571</v>
      </c>
      <c r="C611" s="1">
        <v>1</v>
      </c>
      <c r="D611" s="1">
        <v>0</v>
      </c>
      <c r="E611" s="1">
        <v>1</v>
      </c>
      <c r="F611" s="1">
        <v>15</v>
      </c>
      <c r="G611" s="1" t="b">
        <v>0</v>
      </c>
      <c r="H611" s="1">
        <v>5</v>
      </c>
      <c r="I611" s="1">
        <v>2</v>
      </c>
      <c r="J611" s="1">
        <v>0.2</v>
      </c>
      <c r="K611" s="25">
        <f>VLOOKUP(A611,dataset_2!B:C,2,0)</f>
        <v>0.2576</v>
      </c>
      <c r="L611" s="25">
        <f>VLOOKUP(A611,dataset_2!B:D,3,0)</f>
        <v>0.86</v>
      </c>
      <c r="M611" s="25">
        <f>VLOOKUP(A611,dataset_2!B:E,4,0)</f>
        <v>0</v>
      </c>
      <c r="N611" s="25">
        <f>VLOOKUP(A611,dataset_2!B:F,5,0)</f>
        <v>1</v>
      </c>
      <c r="O611" s="25">
        <f>VLOOKUP(A611,dataset_2!B:G,6,0)</f>
        <v>40</v>
      </c>
      <c r="P611" s="25">
        <f>VLOOKUP(A611,dataset_2!B:H,7,0)</f>
        <v>41</v>
      </c>
      <c r="Q611" s="27">
        <f>INDEX(dataset_2!G:G,MATCH(dataset_2!B611,dataset_1!A:A,0))</f>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9776E-54F3-40A7-9096-60C50DD3099F}">
  <sheetPr codeName="Sheet2"/>
  <dimension ref="A1:H1000"/>
  <sheetViews>
    <sheetView workbookViewId="0"/>
  </sheetViews>
  <sheetFormatPr defaultColWidth="14.453125" defaultRowHeight="12.5" x14ac:dyDescent="0.25"/>
  <cols>
    <col min="1" max="4" width="8.7265625" customWidth="1"/>
    <col min="5" max="5" width="10.453125" customWidth="1"/>
    <col min="6" max="6" width="8.7265625" customWidth="1"/>
    <col min="7" max="7" width="9.7265625" customWidth="1"/>
    <col min="8" max="8" width="4.26953125" customWidth="1"/>
    <col min="9" max="26" width="8.7265625" customWidth="1"/>
  </cols>
  <sheetData>
    <row r="1" spans="1:8" ht="14" x14ac:dyDescent="0.3">
      <c r="A1" s="21" t="s">
        <v>38</v>
      </c>
      <c r="B1" s="21" t="s">
        <v>0</v>
      </c>
      <c r="C1" s="21" t="s">
        <v>10</v>
      </c>
      <c r="D1" s="21" t="s">
        <v>11</v>
      </c>
      <c r="E1" s="21" t="s">
        <v>12</v>
      </c>
      <c r="F1" s="21" t="s">
        <v>13</v>
      </c>
      <c r="G1" s="21" t="s">
        <v>14</v>
      </c>
      <c r="H1" s="21" t="s">
        <v>15</v>
      </c>
    </row>
    <row r="2" spans="1:8" ht="14" x14ac:dyDescent="0.3">
      <c r="A2" s="21">
        <v>0</v>
      </c>
      <c r="B2" s="21">
        <v>1</v>
      </c>
      <c r="C2" s="21">
        <v>0.28789999999999999</v>
      </c>
      <c r="D2" s="21">
        <v>0.81</v>
      </c>
      <c r="E2" s="21">
        <v>0</v>
      </c>
      <c r="F2" s="21">
        <v>3</v>
      </c>
      <c r="G2" s="21">
        <v>13</v>
      </c>
      <c r="H2" s="21">
        <v>16</v>
      </c>
    </row>
    <row r="3" spans="1:8" ht="14" x14ac:dyDescent="0.3">
      <c r="A3" s="21">
        <v>1</v>
      </c>
      <c r="B3" s="21">
        <v>2</v>
      </c>
      <c r="C3" s="21">
        <v>0.2727</v>
      </c>
      <c r="D3" s="21">
        <v>0.8</v>
      </c>
      <c r="E3" s="21">
        <v>0</v>
      </c>
      <c r="F3" s="21">
        <v>8</v>
      </c>
      <c r="G3" s="21">
        <v>32</v>
      </c>
      <c r="H3" s="21">
        <v>40</v>
      </c>
    </row>
    <row r="4" spans="1:8" ht="14" x14ac:dyDescent="0.3">
      <c r="A4" s="21">
        <v>2</v>
      </c>
      <c r="B4" s="21">
        <v>3</v>
      </c>
      <c r="C4" s="21">
        <v>0.2727</v>
      </c>
      <c r="D4" s="21">
        <v>0.8</v>
      </c>
      <c r="E4" s="21">
        <v>0</v>
      </c>
      <c r="F4" s="21">
        <v>5</v>
      </c>
      <c r="G4" s="21">
        <v>27</v>
      </c>
      <c r="H4" s="21">
        <v>32</v>
      </c>
    </row>
    <row r="5" spans="1:8" ht="14" x14ac:dyDescent="0.3">
      <c r="A5" s="21">
        <v>3</v>
      </c>
      <c r="B5" s="21">
        <v>4</v>
      </c>
      <c r="C5" s="21">
        <v>0.28789999999999999</v>
      </c>
      <c r="D5" s="21">
        <v>0.75</v>
      </c>
      <c r="E5" s="21">
        <v>0</v>
      </c>
      <c r="F5" s="21">
        <v>3</v>
      </c>
      <c r="G5" s="21">
        <v>10</v>
      </c>
      <c r="H5" s="21">
        <v>13</v>
      </c>
    </row>
    <row r="6" spans="1:8" ht="14" x14ac:dyDescent="0.3">
      <c r="A6" s="21">
        <v>4</v>
      </c>
      <c r="B6" s="21">
        <v>5</v>
      </c>
      <c r="C6" s="21">
        <v>0.28789999999999999</v>
      </c>
      <c r="D6" s="21">
        <v>0.75</v>
      </c>
      <c r="E6" s="21">
        <v>0</v>
      </c>
      <c r="F6" s="21">
        <v>0</v>
      </c>
      <c r="G6" s="21">
        <v>1</v>
      </c>
      <c r="H6" s="21">
        <v>1</v>
      </c>
    </row>
    <row r="7" spans="1:8" ht="14" x14ac:dyDescent="0.3">
      <c r="A7" s="21">
        <v>5</v>
      </c>
      <c r="B7" s="21">
        <v>6</v>
      </c>
      <c r="C7" s="21">
        <v>0.2576</v>
      </c>
      <c r="D7" s="21">
        <v>0.75</v>
      </c>
      <c r="E7" s="21">
        <v>8.9599999999999999E-2</v>
      </c>
      <c r="F7" s="21">
        <v>0</v>
      </c>
      <c r="G7" s="21">
        <v>1</v>
      </c>
      <c r="H7" s="21">
        <v>1</v>
      </c>
    </row>
    <row r="8" spans="1:8" ht="14" x14ac:dyDescent="0.3">
      <c r="A8" s="21">
        <v>6</v>
      </c>
      <c r="B8" s="21">
        <v>7</v>
      </c>
      <c r="C8" s="21">
        <v>0.2727</v>
      </c>
      <c r="D8" s="21">
        <v>0.8</v>
      </c>
      <c r="E8" s="21">
        <v>0</v>
      </c>
      <c r="F8" s="21">
        <v>2</v>
      </c>
      <c r="G8" s="21">
        <v>0</v>
      </c>
      <c r="H8" s="21">
        <v>2</v>
      </c>
    </row>
    <row r="9" spans="1:8" ht="14" x14ac:dyDescent="0.3">
      <c r="A9" s="21">
        <v>7</v>
      </c>
      <c r="B9" s="21">
        <v>8</v>
      </c>
      <c r="C9" s="21">
        <v>0.2576</v>
      </c>
      <c r="D9" s="21">
        <v>0.86</v>
      </c>
      <c r="E9" s="21">
        <v>0</v>
      </c>
      <c r="F9" s="21">
        <v>1</v>
      </c>
      <c r="G9" s="21">
        <v>2</v>
      </c>
      <c r="H9" s="21">
        <v>3</v>
      </c>
    </row>
    <row r="10" spans="1:8" ht="14" x14ac:dyDescent="0.3">
      <c r="A10" s="21">
        <v>8</v>
      </c>
      <c r="B10" s="21">
        <v>9</v>
      </c>
      <c r="D10" s="21">
        <v>0.75</v>
      </c>
      <c r="E10" s="21">
        <v>0</v>
      </c>
      <c r="F10" s="21">
        <v>1</v>
      </c>
      <c r="G10" s="21">
        <v>7</v>
      </c>
      <c r="H10" s="21">
        <v>8</v>
      </c>
    </row>
    <row r="11" spans="1:8" ht="14" x14ac:dyDescent="0.3">
      <c r="A11" s="21">
        <v>9</v>
      </c>
      <c r="B11" s="21">
        <v>10</v>
      </c>
      <c r="C11" s="21">
        <v>0.34849999999999998</v>
      </c>
      <c r="D11" s="21">
        <v>0.76</v>
      </c>
      <c r="E11" s="21">
        <v>0</v>
      </c>
      <c r="F11" s="21">
        <v>8</v>
      </c>
      <c r="G11" s="21">
        <v>6</v>
      </c>
      <c r="H11" s="21">
        <v>14</v>
      </c>
    </row>
    <row r="12" spans="1:8" ht="14" x14ac:dyDescent="0.3">
      <c r="A12" s="21">
        <v>10</v>
      </c>
      <c r="B12" s="21">
        <v>11</v>
      </c>
      <c r="C12" s="21">
        <v>0.39389999999999997</v>
      </c>
      <c r="D12" s="21">
        <v>0.76</v>
      </c>
      <c r="E12" s="21">
        <v>0.25369999999999998</v>
      </c>
      <c r="F12" s="21">
        <v>12</v>
      </c>
      <c r="G12" s="21">
        <v>24</v>
      </c>
      <c r="H12" s="21">
        <v>36</v>
      </c>
    </row>
    <row r="13" spans="1:8" ht="14" x14ac:dyDescent="0.3">
      <c r="A13" s="21">
        <v>11</v>
      </c>
      <c r="B13" s="21">
        <v>12</v>
      </c>
      <c r="C13" s="21">
        <v>0.33329999999999999</v>
      </c>
      <c r="D13" s="21">
        <v>0.81</v>
      </c>
      <c r="E13" s="21">
        <v>0.28360000000000002</v>
      </c>
      <c r="F13" s="21">
        <v>26</v>
      </c>
      <c r="G13" s="21">
        <v>30</v>
      </c>
      <c r="H13" s="21">
        <v>56</v>
      </c>
    </row>
    <row r="14" spans="1:8" ht="14" x14ac:dyDescent="0.3">
      <c r="A14" s="21">
        <v>12</v>
      </c>
      <c r="B14" s="21">
        <v>13</v>
      </c>
      <c r="C14" s="21">
        <v>0.42420000000000002</v>
      </c>
      <c r="D14" s="21">
        <v>0.77</v>
      </c>
      <c r="E14" s="21">
        <v>0.28360000000000002</v>
      </c>
      <c r="F14" s="21">
        <v>29</v>
      </c>
      <c r="G14" s="21">
        <v>55</v>
      </c>
      <c r="H14" s="21">
        <v>84</v>
      </c>
    </row>
    <row r="15" spans="1:8" ht="14" x14ac:dyDescent="0.3">
      <c r="A15" s="21">
        <v>13</v>
      </c>
      <c r="B15" s="21">
        <v>14</v>
      </c>
      <c r="C15" s="21">
        <v>0.45450000000000002</v>
      </c>
      <c r="D15" s="21">
        <v>0.72</v>
      </c>
      <c r="E15" s="21">
        <v>0.29849999999999999</v>
      </c>
      <c r="F15" s="21">
        <v>47</v>
      </c>
      <c r="G15" s="21">
        <v>47</v>
      </c>
      <c r="H15" s="21">
        <v>94</v>
      </c>
    </row>
    <row r="16" spans="1:8" ht="14" x14ac:dyDescent="0.3">
      <c r="A16" s="21">
        <v>14</v>
      </c>
      <c r="B16" s="21">
        <v>15</v>
      </c>
      <c r="C16" s="21">
        <v>0.45450000000000002</v>
      </c>
      <c r="D16" s="21">
        <v>0.72</v>
      </c>
      <c r="E16" s="21">
        <v>0.28360000000000002</v>
      </c>
      <c r="F16" s="21">
        <v>35</v>
      </c>
      <c r="G16" s="21">
        <v>71</v>
      </c>
      <c r="H16" s="21">
        <v>106</v>
      </c>
    </row>
    <row r="17" spans="1:8" ht="14" x14ac:dyDescent="0.3">
      <c r="A17" s="21">
        <v>15</v>
      </c>
      <c r="B17" s="21">
        <v>16</v>
      </c>
      <c r="C17" s="21">
        <v>0.43940000000000001</v>
      </c>
      <c r="D17" s="21">
        <v>0.77</v>
      </c>
      <c r="E17" s="21">
        <v>0.29849999999999999</v>
      </c>
      <c r="F17" s="21">
        <v>40</v>
      </c>
      <c r="G17" s="21">
        <v>70</v>
      </c>
      <c r="H17" s="21">
        <v>110</v>
      </c>
    </row>
    <row r="18" spans="1:8" ht="14" x14ac:dyDescent="0.3">
      <c r="A18" s="21">
        <v>16</v>
      </c>
      <c r="B18" s="21">
        <v>17</v>
      </c>
      <c r="C18" s="21">
        <v>0.42420000000000002</v>
      </c>
      <c r="D18" s="21">
        <v>0.82</v>
      </c>
      <c r="E18" s="21">
        <v>0.29849999999999999</v>
      </c>
      <c r="F18" s="21">
        <v>41</v>
      </c>
      <c r="G18" s="21">
        <v>52</v>
      </c>
      <c r="H18" s="21">
        <v>93</v>
      </c>
    </row>
    <row r="19" spans="1:8" ht="14" x14ac:dyDescent="0.3">
      <c r="A19" s="21">
        <v>17</v>
      </c>
      <c r="B19" s="21">
        <v>18</v>
      </c>
      <c r="D19" s="21">
        <v>0.82</v>
      </c>
      <c r="E19" s="21">
        <v>0.28360000000000002</v>
      </c>
      <c r="F19" s="21">
        <v>15</v>
      </c>
      <c r="G19" s="21">
        <v>52</v>
      </c>
      <c r="H19" s="21">
        <v>67</v>
      </c>
    </row>
    <row r="20" spans="1:8" ht="14" x14ac:dyDescent="0.3">
      <c r="A20" s="21">
        <v>18</v>
      </c>
      <c r="B20" s="21">
        <v>19</v>
      </c>
      <c r="C20" s="21">
        <v>0.42420000000000002</v>
      </c>
      <c r="D20" s="21">
        <v>0.88</v>
      </c>
      <c r="E20" s="21">
        <v>0.25369999999999998</v>
      </c>
      <c r="F20" s="21">
        <v>9</v>
      </c>
      <c r="G20" s="21">
        <v>26</v>
      </c>
      <c r="H20" s="21">
        <v>35</v>
      </c>
    </row>
    <row r="21" spans="1:8" ht="15.75" customHeight="1" x14ac:dyDescent="0.3">
      <c r="A21" s="21">
        <v>19</v>
      </c>
      <c r="B21" s="21">
        <v>20</v>
      </c>
      <c r="C21" s="21">
        <v>0.42420000000000002</v>
      </c>
      <c r="D21" s="21">
        <v>0.88</v>
      </c>
      <c r="E21" s="21">
        <v>0.25369999999999998</v>
      </c>
      <c r="F21" s="21">
        <v>6</v>
      </c>
      <c r="G21" s="21">
        <v>31</v>
      </c>
      <c r="H21" s="21">
        <v>37</v>
      </c>
    </row>
    <row r="22" spans="1:8" ht="15.75" customHeight="1" x14ac:dyDescent="0.3">
      <c r="A22" s="21">
        <v>20</v>
      </c>
      <c r="B22" s="21">
        <v>21</v>
      </c>
      <c r="C22" s="21">
        <v>0.40910000000000002</v>
      </c>
      <c r="D22" s="21">
        <v>0.87</v>
      </c>
      <c r="E22" s="21">
        <v>0.25369999999999998</v>
      </c>
      <c r="F22" s="21">
        <v>11</v>
      </c>
      <c r="G22" s="21">
        <v>25</v>
      </c>
      <c r="H22" s="21">
        <v>36</v>
      </c>
    </row>
    <row r="23" spans="1:8" ht="15.75" customHeight="1" x14ac:dyDescent="0.3">
      <c r="A23" s="21">
        <v>21</v>
      </c>
      <c r="B23" s="21">
        <v>22</v>
      </c>
      <c r="C23" s="21">
        <v>0.40910000000000002</v>
      </c>
      <c r="D23" s="21">
        <v>0.87</v>
      </c>
      <c r="E23" s="21">
        <v>0.19400000000000001</v>
      </c>
      <c r="F23" s="21">
        <v>3</v>
      </c>
      <c r="G23" s="21">
        <v>31</v>
      </c>
      <c r="H23" s="21">
        <v>34</v>
      </c>
    </row>
    <row r="24" spans="1:8" ht="15.75" customHeight="1" x14ac:dyDescent="0.3">
      <c r="A24" s="21">
        <v>22</v>
      </c>
      <c r="B24" s="21">
        <v>23</v>
      </c>
      <c r="C24" s="21">
        <v>0.40910000000000002</v>
      </c>
      <c r="D24" s="21">
        <v>0.94</v>
      </c>
      <c r="E24" s="21">
        <v>0.22389999999999999</v>
      </c>
      <c r="F24" s="21">
        <v>11</v>
      </c>
      <c r="G24" s="21">
        <v>17</v>
      </c>
      <c r="H24" s="21">
        <v>28</v>
      </c>
    </row>
    <row r="25" spans="1:8" ht="15.75" customHeight="1" x14ac:dyDescent="0.3">
      <c r="A25" s="21">
        <v>23</v>
      </c>
      <c r="B25" s="21">
        <v>24</v>
      </c>
      <c r="D25" s="21">
        <v>0.88</v>
      </c>
      <c r="E25" s="21">
        <v>0.29849999999999999</v>
      </c>
      <c r="F25" s="21">
        <v>15</v>
      </c>
      <c r="G25" s="21">
        <v>24</v>
      </c>
      <c r="H25" s="21">
        <v>39</v>
      </c>
    </row>
    <row r="26" spans="1:8" ht="15.75" customHeight="1" x14ac:dyDescent="0.3">
      <c r="A26" s="21">
        <v>24</v>
      </c>
      <c r="B26" s="21">
        <v>25</v>
      </c>
      <c r="C26" s="21">
        <v>0.45450000000000002</v>
      </c>
      <c r="D26" s="21">
        <v>0.88</v>
      </c>
      <c r="E26" s="21">
        <v>0.29849999999999999</v>
      </c>
      <c r="F26" s="21">
        <v>4</v>
      </c>
      <c r="G26" s="21">
        <v>13</v>
      </c>
      <c r="H26" s="21">
        <v>17</v>
      </c>
    </row>
    <row r="27" spans="1:8" ht="15.75" customHeight="1" x14ac:dyDescent="0.3">
      <c r="A27" s="21">
        <v>25</v>
      </c>
      <c r="B27" s="21">
        <v>26</v>
      </c>
      <c r="C27" s="21">
        <v>0.43940000000000001</v>
      </c>
      <c r="D27" s="21">
        <v>0.94</v>
      </c>
      <c r="E27" s="21">
        <v>0.25369999999999998</v>
      </c>
      <c r="F27" s="21">
        <v>1</v>
      </c>
      <c r="G27" s="21">
        <v>16</v>
      </c>
      <c r="H27" s="21">
        <v>17</v>
      </c>
    </row>
    <row r="28" spans="1:8" ht="15.75" customHeight="1" x14ac:dyDescent="0.3">
      <c r="A28" s="21">
        <v>26</v>
      </c>
      <c r="B28" s="21">
        <v>27</v>
      </c>
      <c r="C28" s="21">
        <v>0.42420000000000002</v>
      </c>
      <c r="D28" s="21">
        <v>1</v>
      </c>
      <c r="E28" s="21">
        <v>0.28360000000000002</v>
      </c>
      <c r="F28" s="21">
        <v>1</v>
      </c>
      <c r="G28" s="21">
        <v>8</v>
      </c>
      <c r="H28" s="21">
        <v>9</v>
      </c>
    </row>
    <row r="29" spans="1:8" ht="15.75" customHeight="1" x14ac:dyDescent="0.3">
      <c r="A29" s="21">
        <v>27</v>
      </c>
      <c r="B29" s="21">
        <v>28</v>
      </c>
      <c r="C29" s="21">
        <v>0.45450000000000002</v>
      </c>
      <c r="D29" s="21">
        <v>0.94</v>
      </c>
      <c r="E29" s="21">
        <v>0.19400000000000001</v>
      </c>
      <c r="F29" s="21">
        <v>2</v>
      </c>
      <c r="G29" s="21">
        <v>4</v>
      </c>
      <c r="H29" s="21">
        <v>6</v>
      </c>
    </row>
    <row r="30" spans="1:8" ht="15.75" customHeight="1" x14ac:dyDescent="0.3">
      <c r="A30" s="21">
        <v>28</v>
      </c>
      <c r="B30" s="21">
        <v>29</v>
      </c>
      <c r="D30" s="21">
        <v>0.94</v>
      </c>
      <c r="E30" s="21">
        <v>0.19400000000000001</v>
      </c>
      <c r="F30" s="21">
        <v>2</v>
      </c>
      <c r="G30" s="21">
        <v>1</v>
      </c>
      <c r="H30" s="21">
        <v>3</v>
      </c>
    </row>
    <row r="31" spans="1:8" ht="15.75" customHeight="1" x14ac:dyDescent="0.3">
      <c r="A31" s="21">
        <v>29</v>
      </c>
      <c r="B31" s="21">
        <v>30</v>
      </c>
      <c r="C31" s="21">
        <v>0.42420000000000002</v>
      </c>
      <c r="D31" s="21">
        <v>0.77</v>
      </c>
      <c r="E31" s="21">
        <v>0.29849999999999999</v>
      </c>
      <c r="F31" s="21">
        <v>0</v>
      </c>
      <c r="G31" s="21">
        <v>2</v>
      </c>
      <c r="H31" s="21">
        <v>2</v>
      </c>
    </row>
    <row r="32" spans="1:8" ht="15.75" customHeight="1" x14ac:dyDescent="0.3">
      <c r="A32" s="21">
        <v>30</v>
      </c>
      <c r="B32" s="21">
        <v>31</v>
      </c>
      <c r="C32" s="21">
        <v>0.40910000000000002</v>
      </c>
      <c r="D32" s="21">
        <v>0.76</v>
      </c>
      <c r="E32" s="21">
        <v>0.19400000000000001</v>
      </c>
      <c r="F32" s="21">
        <v>0</v>
      </c>
      <c r="G32" s="21">
        <v>1</v>
      </c>
      <c r="H32" s="21">
        <v>1</v>
      </c>
    </row>
    <row r="33" spans="1:8" ht="15.75" customHeight="1" x14ac:dyDescent="0.3">
      <c r="A33" s="21">
        <v>31</v>
      </c>
      <c r="B33" s="21">
        <v>32</v>
      </c>
      <c r="C33" s="21">
        <v>0.40910000000000002</v>
      </c>
      <c r="D33" s="21">
        <v>0.71</v>
      </c>
      <c r="E33" s="21">
        <v>0.22389999999999999</v>
      </c>
      <c r="F33" s="21">
        <v>0</v>
      </c>
      <c r="G33" s="21">
        <v>8</v>
      </c>
      <c r="H33" s="21">
        <v>8</v>
      </c>
    </row>
    <row r="34" spans="1:8" ht="15.75" customHeight="1" x14ac:dyDescent="0.3">
      <c r="A34" s="21">
        <v>32</v>
      </c>
      <c r="B34" s="21">
        <v>33</v>
      </c>
      <c r="D34" s="21">
        <v>0.76</v>
      </c>
      <c r="E34" s="21">
        <v>0.22389999999999999</v>
      </c>
      <c r="F34" s="21">
        <v>1</v>
      </c>
      <c r="G34" s="21">
        <v>19</v>
      </c>
      <c r="H34" s="21">
        <v>20</v>
      </c>
    </row>
    <row r="35" spans="1:8" ht="15.75" customHeight="1" x14ac:dyDescent="0.3">
      <c r="A35" s="21">
        <v>33</v>
      </c>
      <c r="B35" s="21">
        <v>34</v>
      </c>
      <c r="C35" s="21">
        <v>0.34849999999999998</v>
      </c>
      <c r="D35" s="21">
        <v>0.81</v>
      </c>
      <c r="E35" s="21">
        <v>0.22389999999999999</v>
      </c>
      <c r="F35" s="21">
        <v>7</v>
      </c>
      <c r="G35" s="21">
        <v>46</v>
      </c>
      <c r="H35" s="21">
        <v>53</v>
      </c>
    </row>
    <row r="36" spans="1:8" ht="15.75" customHeight="1" x14ac:dyDescent="0.3">
      <c r="A36" s="21">
        <v>34</v>
      </c>
      <c r="B36" s="21">
        <v>35</v>
      </c>
      <c r="C36" s="21">
        <v>0.33329999999999999</v>
      </c>
      <c r="D36" s="21">
        <v>0.71</v>
      </c>
      <c r="E36" s="21">
        <v>0.25369999999999998</v>
      </c>
      <c r="F36" s="21">
        <v>16</v>
      </c>
      <c r="G36" s="21">
        <v>54</v>
      </c>
      <c r="H36" s="21">
        <v>70</v>
      </c>
    </row>
    <row r="37" spans="1:8" ht="15.75" customHeight="1" x14ac:dyDescent="0.3">
      <c r="A37" s="21">
        <v>35</v>
      </c>
      <c r="B37" s="21">
        <v>36</v>
      </c>
      <c r="C37" s="21">
        <v>0.33329999999999999</v>
      </c>
      <c r="D37" s="21">
        <v>0.66</v>
      </c>
      <c r="E37" s="21">
        <v>0.29849999999999999</v>
      </c>
      <c r="F37" s="21">
        <v>20</v>
      </c>
      <c r="G37" s="21">
        <v>73</v>
      </c>
      <c r="H37" s="21">
        <v>93</v>
      </c>
    </row>
    <row r="38" spans="1:8" ht="15.75" customHeight="1" x14ac:dyDescent="0.3">
      <c r="A38" s="21">
        <v>36</v>
      </c>
      <c r="B38" s="21">
        <v>37</v>
      </c>
      <c r="C38" s="21">
        <v>0.34849999999999998</v>
      </c>
      <c r="D38" s="21">
        <v>0.66</v>
      </c>
      <c r="E38" s="21">
        <v>0.1343</v>
      </c>
      <c r="F38" s="21">
        <v>11</v>
      </c>
      <c r="G38" s="21">
        <v>64</v>
      </c>
      <c r="H38" s="21">
        <v>75</v>
      </c>
    </row>
    <row r="39" spans="1:8" ht="15.75" customHeight="1" x14ac:dyDescent="0.3">
      <c r="A39" s="21">
        <v>37</v>
      </c>
      <c r="B39" s="21">
        <v>38</v>
      </c>
      <c r="D39" s="21">
        <v>0.76</v>
      </c>
      <c r="E39" s="21">
        <v>0.19400000000000001</v>
      </c>
      <c r="F39" s="21">
        <v>4</v>
      </c>
      <c r="G39" s="21">
        <v>55</v>
      </c>
      <c r="H39" s="21">
        <v>59</v>
      </c>
    </row>
    <row r="40" spans="1:8" ht="15.75" customHeight="1" x14ac:dyDescent="0.3">
      <c r="A40" s="21">
        <v>38</v>
      </c>
      <c r="B40" s="21">
        <v>39</v>
      </c>
      <c r="C40" s="21">
        <v>0.33329999999999999</v>
      </c>
      <c r="D40" s="21">
        <v>0.81</v>
      </c>
      <c r="E40" s="21">
        <v>0.16420000000000001</v>
      </c>
      <c r="F40" s="21">
        <v>19</v>
      </c>
      <c r="G40" s="21">
        <v>55</v>
      </c>
      <c r="H40" s="21">
        <v>74</v>
      </c>
    </row>
    <row r="41" spans="1:8" ht="15.75" customHeight="1" x14ac:dyDescent="0.3">
      <c r="A41" s="21">
        <v>39</v>
      </c>
      <c r="B41" s="21">
        <v>40</v>
      </c>
      <c r="C41" s="21">
        <v>0.33329999999999999</v>
      </c>
      <c r="D41" s="21">
        <v>0.71</v>
      </c>
      <c r="E41" s="21">
        <v>0.16420000000000001</v>
      </c>
      <c r="F41" s="21">
        <v>9</v>
      </c>
      <c r="G41" s="21">
        <v>67</v>
      </c>
      <c r="H41" s="21">
        <v>76</v>
      </c>
    </row>
    <row r="42" spans="1:8" ht="15.75" customHeight="1" x14ac:dyDescent="0.3">
      <c r="A42" s="21">
        <v>40</v>
      </c>
      <c r="B42" s="21">
        <v>41</v>
      </c>
      <c r="C42" s="21">
        <v>0.33329999999999999</v>
      </c>
      <c r="D42" s="21">
        <v>0.56999999999999995</v>
      </c>
      <c r="E42" s="21">
        <v>0.19400000000000001</v>
      </c>
      <c r="F42" s="21">
        <v>7</v>
      </c>
      <c r="G42" s="21">
        <v>58</v>
      </c>
      <c r="H42" s="21">
        <v>65</v>
      </c>
    </row>
    <row r="43" spans="1:8" ht="15.75" customHeight="1" x14ac:dyDescent="0.3">
      <c r="A43" s="21">
        <v>41</v>
      </c>
      <c r="B43" s="21">
        <v>42</v>
      </c>
      <c r="C43" s="21">
        <v>0.33329999999999999</v>
      </c>
      <c r="D43" s="21">
        <v>0.46</v>
      </c>
      <c r="E43" s="21">
        <v>0.32840000000000003</v>
      </c>
      <c r="F43" s="21">
        <v>10</v>
      </c>
      <c r="G43" s="21">
        <v>43</v>
      </c>
      <c r="H43" s="21">
        <v>53</v>
      </c>
    </row>
    <row r="44" spans="1:8" ht="15.75" customHeight="1" x14ac:dyDescent="0.3">
      <c r="A44" s="21">
        <v>42</v>
      </c>
      <c r="B44" s="21">
        <v>43</v>
      </c>
      <c r="C44" s="21">
        <v>0.28789999999999999</v>
      </c>
      <c r="D44" s="21">
        <v>0.42</v>
      </c>
      <c r="E44" s="21">
        <v>0.44779999999999998</v>
      </c>
      <c r="F44" s="21">
        <v>1</v>
      </c>
      <c r="G44" s="21">
        <v>29</v>
      </c>
      <c r="H44" s="21">
        <v>30</v>
      </c>
    </row>
    <row r="45" spans="1:8" ht="15.75" customHeight="1" x14ac:dyDescent="0.3">
      <c r="A45" s="21">
        <v>43</v>
      </c>
      <c r="B45" s="21">
        <v>44</v>
      </c>
      <c r="D45" s="21">
        <v>0.39</v>
      </c>
      <c r="E45" s="21">
        <v>0.35820000000000002</v>
      </c>
      <c r="F45" s="21">
        <v>5</v>
      </c>
      <c r="G45" s="21">
        <v>17</v>
      </c>
      <c r="H45" s="21">
        <v>22</v>
      </c>
    </row>
    <row r="46" spans="1:8" ht="15.75" customHeight="1" x14ac:dyDescent="0.3">
      <c r="A46" s="21">
        <v>44</v>
      </c>
      <c r="B46" s="21">
        <v>45</v>
      </c>
      <c r="C46" s="21">
        <v>0.2273</v>
      </c>
      <c r="D46" s="21">
        <v>0.44</v>
      </c>
      <c r="E46" s="21">
        <v>0.32840000000000003</v>
      </c>
      <c r="F46" s="21">
        <v>11</v>
      </c>
      <c r="G46" s="21">
        <v>20</v>
      </c>
      <c r="H46" s="21">
        <v>31</v>
      </c>
    </row>
    <row r="47" spans="1:8" ht="15.75" customHeight="1" x14ac:dyDescent="0.3">
      <c r="A47" s="21">
        <v>45</v>
      </c>
      <c r="B47" s="21">
        <v>46</v>
      </c>
      <c r="C47" s="21">
        <v>0.21210000000000001</v>
      </c>
      <c r="D47" s="21">
        <v>0.44</v>
      </c>
      <c r="E47" s="21">
        <v>0.29849999999999999</v>
      </c>
      <c r="F47" s="21">
        <v>0</v>
      </c>
      <c r="G47" s="21">
        <v>9</v>
      </c>
      <c r="H47" s="21">
        <v>9</v>
      </c>
    </row>
    <row r="48" spans="1:8" ht="15.75" customHeight="1" x14ac:dyDescent="0.3">
      <c r="A48" s="21">
        <v>46</v>
      </c>
      <c r="B48" s="21">
        <v>47</v>
      </c>
      <c r="C48" s="21">
        <v>0.2273</v>
      </c>
      <c r="D48" s="21">
        <v>0.47</v>
      </c>
      <c r="E48" s="21">
        <v>0.16420000000000001</v>
      </c>
      <c r="F48" s="21">
        <v>0</v>
      </c>
      <c r="G48" s="21">
        <v>8</v>
      </c>
      <c r="H48" s="21">
        <v>8</v>
      </c>
    </row>
    <row r="49" spans="1:8" ht="15.75" customHeight="1" x14ac:dyDescent="0.3">
      <c r="A49" s="21">
        <v>47</v>
      </c>
      <c r="B49" s="21">
        <v>48</v>
      </c>
      <c r="C49" s="21">
        <v>0.19700000000000001</v>
      </c>
      <c r="D49" s="21">
        <v>0.44</v>
      </c>
      <c r="E49" s="21">
        <v>0.35820000000000002</v>
      </c>
      <c r="F49" s="21">
        <v>0</v>
      </c>
      <c r="G49" s="21">
        <v>5</v>
      </c>
      <c r="H49" s="21">
        <v>5</v>
      </c>
    </row>
    <row r="50" spans="1:8" ht="15.75" customHeight="1" x14ac:dyDescent="0.3">
      <c r="A50" s="21">
        <v>48</v>
      </c>
      <c r="B50" s="21">
        <v>49</v>
      </c>
      <c r="D50" s="21">
        <v>0.44</v>
      </c>
      <c r="E50" s="21">
        <v>0.41789999999999999</v>
      </c>
      <c r="F50" s="21">
        <v>0</v>
      </c>
      <c r="G50" s="21">
        <v>2</v>
      </c>
      <c r="H50" s="21">
        <v>2</v>
      </c>
    </row>
    <row r="51" spans="1:8" ht="15.75" customHeight="1" x14ac:dyDescent="0.3">
      <c r="A51" s="21">
        <v>49</v>
      </c>
      <c r="B51" s="21">
        <v>50</v>
      </c>
      <c r="C51" s="21">
        <v>0.13639999999999999</v>
      </c>
      <c r="D51" s="21">
        <v>0.47</v>
      </c>
      <c r="E51" s="21">
        <v>0.3881</v>
      </c>
      <c r="F51" s="21">
        <v>0</v>
      </c>
      <c r="G51" s="21">
        <v>1</v>
      </c>
      <c r="H51" s="21">
        <v>1</v>
      </c>
    </row>
    <row r="52" spans="1:8" ht="15.75" customHeight="1" x14ac:dyDescent="0.3">
      <c r="A52" s="21">
        <v>50</v>
      </c>
      <c r="B52" s="21">
        <v>51</v>
      </c>
      <c r="C52" s="21">
        <v>0.13639999999999999</v>
      </c>
      <c r="D52" s="21">
        <v>0.47</v>
      </c>
      <c r="E52" s="21">
        <v>0.28360000000000002</v>
      </c>
      <c r="F52" s="21">
        <v>0</v>
      </c>
      <c r="G52" s="21">
        <v>3</v>
      </c>
      <c r="H52" s="21">
        <v>3</v>
      </c>
    </row>
    <row r="53" spans="1:8" ht="15.75" customHeight="1" x14ac:dyDescent="0.3">
      <c r="A53" s="21">
        <v>51</v>
      </c>
      <c r="B53" s="21">
        <v>52</v>
      </c>
      <c r="C53" s="21">
        <v>0.1061</v>
      </c>
      <c r="D53" s="21">
        <v>0.5</v>
      </c>
      <c r="E53" s="21">
        <v>0.3881</v>
      </c>
      <c r="F53" s="21">
        <v>0</v>
      </c>
      <c r="G53" s="21">
        <v>30</v>
      </c>
      <c r="H53" s="21">
        <v>30</v>
      </c>
    </row>
    <row r="54" spans="1:8" ht="15.75" customHeight="1" x14ac:dyDescent="0.3">
      <c r="A54" s="21">
        <v>52</v>
      </c>
      <c r="B54" s="21">
        <v>53</v>
      </c>
      <c r="C54" s="21">
        <v>0.13639999999999999</v>
      </c>
      <c r="D54" s="21">
        <v>0.5</v>
      </c>
      <c r="E54" s="21">
        <v>0.19400000000000001</v>
      </c>
      <c r="F54" s="21">
        <v>1</v>
      </c>
      <c r="G54" s="21">
        <v>63</v>
      </c>
      <c r="H54" s="21">
        <v>64</v>
      </c>
    </row>
    <row r="55" spans="1:8" ht="15.75" customHeight="1" x14ac:dyDescent="0.3">
      <c r="A55" s="21">
        <v>53</v>
      </c>
      <c r="B55" s="21">
        <v>54</v>
      </c>
      <c r="C55" s="21">
        <v>0.1212</v>
      </c>
      <c r="D55" s="21">
        <v>0.5</v>
      </c>
      <c r="E55" s="21">
        <v>0.28360000000000002</v>
      </c>
      <c r="F55" s="21">
        <v>1</v>
      </c>
      <c r="G55" s="21">
        <v>153</v>
      </c>
      <c r="H55" s="21">
        <v>154</v>
      </c>
    </row>
    <row r="56" spans="1:8" ht="15.75" customHeight="1" x14ac:dyDescent="0.3">
      <c r="A56" s="21">
        <v>54</v>
      </c>
      <c r="B56" s="21">
        <v>55</v>
      </c>
      <c r="C56" s="21">
        <v>0.13639999999999999</v>
      </c>
      <c r="D56" s="21">
        <v>0.43</v>
      </c>
      <c r="E56" s="21">
        <v>0.3881</v>
      </c>
      <c r="F56" s="21">
        <v>7</v>
      </c>
      <c r="G56" s="21">
        <v>81</v>
      </c>
      <c r="H56" s="21">
        <v>88</v>
      </c>
    </row>
    <row r="57" spans="1:8" ht="15.75" customHeight="1" x14ac:dyDescent="0.3">
      <c r="A57" s="21">
        <v>55</v>
      </c>
      <c r="B57" s="21">
        <v>56</v>
      </c>
      <c r="C57" s="21">
        <v>0.16669999999999999</v>
      </c>
      <c r="D57" s="21">
        <v>0.43</v>
      </c>
      <c r="E57" s="21">
        <v>0.25369999999999998</v>
      </c>
      <c r="F57" s="21">
        <v>11</v>
      </c>
      <c r="G57" s="21">
        <v>33</v>
      </c>
      <c r="H57" s="21">
        <v>44</v>
      </c>
    </row>
    <row r="58" spans="1:8" ht="15.75" customHeight="1" x14ac:dyDescent="0.3">
      <c r="A58" s="21">
        <v>56</v>
      </c>
      <c r="B58" s="21">
        <v>57</v>
      </c>
      <c r="C58" s="21">
        <v>0.18179999999999999</v>
      </c>
      <c r="D58" s="21">
        <v>0.4</v>
      </c>
      <c r="E58" s="21">
        <v>0.32840000000000003</v>
      </c>
      <c r="F58" s="21">
        <v>10</v>
      </c>
      <c r="G58" s="21">
        <v>41</v>
      </c>
      <c r="H58" s="21">
        <v>51</v>
      </c>
    </row>
    <row r="59" spans="1:8" ht="15.75" customHeight="1" x14ac:dyDescent="0.3">
      <c r="A59" s="21">
        <v>57</v>
      </c>
      <c r="B59" s="21">
        <v>58</v>
      </c>
      <c r="C59" s="21">
        <v>0.21210000000000001</v>
      </c>
      <c r="D59" s="21">
        <v>0.35</v>
      </c>
      <c r="E59" s="21">
        <v>0.29849999999999999</v>
      </c>
      <c r="F59" s="21">
        <v>13</v>
      </c>
      <c r="G59" s="21">
        <v>48</v>
      </c>
      <c r="H59" s="21">
        <v>61</v>
      </c>
    </row>
    <row r="60" spans="1:8" ht="15.75" customHeight="1" x14ac:dyDescent="0.3">
      <c r="A60" s="21">
        <v>58</v>
      </c>
      <c r="B60" s="21">
        <v>59</v>
      </c>
      <c r="D60" s="21">
        <v>0.35</v>
      </c>
      <c r="E60" s="21">
        <v>0.28360000000000002</v>
      </c>
      <c r="F60" s="21">
        <v>8</v>
      </c>
      <c r="G60" s="21">
        <v>53</v>
      </c>
      <c r="H60" s="21">
        <v>61</v>
      </c>
    </row>
    <row r="61" spans="1:8" ht="15.75" customHeight="1" x14ac:dyDescent="0.3">
      <c r="A61" s="21">
        <v>59</v>
      </c>
      <c r="B61" s="21">
        <v>60</v>
      </c>
      <c r="C61" s="21">
        <v>0.2424</v>
      </c>
      <c r="D61" s="21">
        <v>0.3</v>
      </c>
      <c r="E61" s="21">
        <v>0.28360000000000002</v>
      </c>
      <c r="F61" s="21">
        <v>11</v>
      </c>
      <c r="G61" s="21">
        <v>66</v>
      </c>
      <c r="H61" s="21">
        <v>77</v>
      </c>
    </row>
    <row r="62" spans="1:8" ht="15.75" customHeight="1" x14ac:dyDescent="0.3">
      <c r="A62" s="21">
        <v>60</v>
      </c>
      <c r="B62" s="21">
        <v>61</v>
      </c>
      <c r="C62" s="21">
        <v>0.2424</v>
      </c>
      <c r="D62" s="21">
        <v>0.3</v>
      </c>
      <c r="E62" s="21">
        <v>0.25369999999999998</v>
      </c>
      <c r="F62" s="21">
        <v>14</v>
      </c>
      <c r="G62" s="21">
        <v>58</v>
      </c>
      <c r="H62" s="21">
        <v>72</v>
      </c>
    </row>
    <row r="63" spans="1:8" ht="15.75" customHeight="1" x14ac:dyDescent="0.3">
      <c r="A63" s="21">
        <v>61</v>
      </c>
      <c r="B63" s="21">
        <v>62</v>
      </c>
      <c r="C63" s="21">
        <v>0.2424</v>
      </c>
      <c r="D63" s="21">
        <v>0.3</v>
      </c>
      <c r="E63" s="21">
        <v>0.25369999999999998</v>
      </c>
      <c r="F63" s="21">
        <v>9</v>
      </c>
      <c r="G63" s="21">
        <v>67</v>
      </c>
      <c r="H63" s="21">
        <v>76</v>
      </c>
    </row>
    <row r="64" spans="1:8" ht="15.75" customHeight="1" x14ac:dyDescent="0.3">
      <c r="A64" s="21">
        <v>62</v>
      </c>
      <c r="B64" s="21">
        <v>63</v>
      </c>
      <c r="C64" s="21">
        <v>0.2273</v>
      </c>
      <c r="D64" s="21">
        <v>0.3</v>
      </c>
      <c r="E64" s="21">
        <v>0.22389999999999999</v>
      </c>
      <c r="F64" s="21">
        <v>11</v>
      </c>
      <c r="G64" s="21">
        <v>146</v>
      </c>
      <c r="H64" s="21">
        <v>157</v>
      </c>
    </row>
    <row r="65" spans="1:8" ht="15.75" customHeight="1" x14ac:dyDescent="0.3">
      <c r="A65" s="21">
        <v>63</v>
      </c>
      <c r="B65" s="21">
        <v>64</v>
      </c>
      <c r="C65" s="21">
        <v>0.2576</v>
      </c>
      <c r="D65" s="21">
        <v>0.32</v>
      </c>
      <c r="E65" s="21">
        <v>0.1045</v>
      </c>
      <c r="F65" s="21">
        <v>9</v>
      </c>
      <c r="G65" s="21">
        <v>148</v>
      </c>
      <c r="H65" s="21">
        <v>157</v>
      </c>
    </row>
    <row r="66" spans="1:8" ht="15.75" customHeight="1" x14ac:dyDescent="0.3">
      <c r="A66" s="21">
        <v>64</v>
      </c>
      <c r="B66" s="21">
        <v>65</v>
      </c>
      <c r="C66" s="21">
        <v>0.2576</v>
      </c>
      <c r="D66" s="21">
        <v>0.47</v>
      </c>
      <c r="E66" s="21">
        <v>0</v>
      </c>
      <c r="F66" s="21">
        <v>8</v>
      </c>
      <c r="G66" s="21">
        <v>102</v>
      </c>
      <c r="H66" s="21">
        <v>110</v>
      </c>
    </row>
    <row r="67" spans="1:8" ht="15.75" customHeight="1" x14ac:dyDescent="0.3">
      <c r="A67" s="21">
        <v>65</v>
      </c>
      <c r="B67" s="21">
        <v>66</v>
      </c>
      <c r="D67" s="21">
        <v>0.47</v>
      </c>
      <c r="E67" s="21">
        <v>0.1045</v>
      </c>
      <c r="F67" s="21">
        <v>3</v>
      </c>
      <c r="G67" s="21">
        <v>49</v>
      </c>
      <c r="H67" s="21">
        <v>52</v>
      </c>
    </row>
    <row r="68" spans="1:8" ht="15.75" customHeight="1" x14ac:dyDescent="0.3">
      <c r="A68" s="21">
        <v>66</v>
      </c>
      <c r="B68" s="21">
        <v>67</v>
      </c>
      <c r="C68" s="21">
        <v>0.19700000000000001</v>
      </c>
      <c r="D68" s="21">
        <v>0.64</v>
      </c>
      <c r="E68" s="21">
        <v>0.1343</v>
      </c>
      <c r="F68" s="21">
        <v>3</v>
      </c>
      <c r="G68" s="21">
        <v>49</v>
      </c>
      <c r="H68" s="21">
        <v>52</v>
      </c>
    </row>
    <row r="69" spans="1:8" ht="15.75" customHeight="1" x14ac:dyDescent="0.3">
      <c r="A69" s="21">
        <v>67</v>
      </c>
      <c r="B69" s="21">
        <v>68</v>
      </c>
      <c r="C69" s="21">
        <v>0.1515</v>
      </c>
      <c r="D69" s="21">
        <v>0.69</v>
      </c>
      <c r="E69" s="21">
        <v>0.1343</v>
      </c>
      <c r="F69" s="21">
        <v>0</v>
      </c>
      <c r="G69" s="21">
        <v>20</v>
      </c>
      <c r="H69" s="21">
        <v>20</v>
      </c>
    </row>
    <row r="70" spans="1:8" ht="15.75" customHeight="1" x14ac:dyDescent="0.3">
      <c r="A70" s="21">
        <v>68</v>
      </c>
      <c r="B70" s="21">
        <v>69</v>
      </c>
      <c r="C70" s="21">
        <v>0.21210000000000001</v>
      </c>
      <c r="D70" s="21">
        <v>0.55000000000000004</v>
      </c>
      <c r="E70" s="21">
        <v>0.1045</v>
      </c>
      <c r="F70" s="21">
        <v>1</v>
      </c>
      <c r="G70" s="21">
        <v>11</v>
      </c>
      <c r="H70" s="21">
        <v>12</v>
      </c>
    </row>
    <row r="71" spans="1:8" ht="15.75" customHeight="1" x14ac:dyDescent="0.3">
      <c r="A71" s="21">
        <v>69</v>
      </c>
      <c r="B71" s="21">
        <v>70</v>
      </c>
      <c r="D71" s="21">
        <v>0.55000000000000004</v>
      </c>
      <c r="E71" s="21">
        <v>0.1045</v>
      </c>
      <c r="F71" s="21">
        <v>0</v>
      </c>
      <c r="G71" s="21">
        <v>5</v>
      </c>
      <c r="H71" s="21">
        <v>5</v>
      </c>
    </row>
    <row r="72" spans="1:8" ht="15.75" customHeight="1" x14ac:dyDescent="0.3">
      <c r="A72" s="21">
        <v>70</v>
      </c>
      <c r="B72" s="21">
        <v>71</v>
      </c>
      <c r="C72" s="21">
        <v>0.18179999999999999</v>
      </c>
      <c r="D72" s="21">
        <v>0.59</v>
      </c>
      <c r="E72" s="21">
        <v>0.1045</v>
      </c>
      <c r="F72" s="21">
        <v>0</v>
      </c>
      <c r="G72" s="21">
        <v>2</v>
      </c>
      <c r="H72" s="21">
        <v>2</v>
      </c>
    </row>
    <row r="73" spans="1:8" ht="15.75" customHeight="1" x14ac:dyDescent="0.3">
      <c r="A73" s="21">
        <v>71</v>
      </c>
      <c r="B73" s="21">
        <v>72</v>
      </c>
      <c r="C73" s="21">
        <v>0.1515</v>
      </c>
      <c r="D73" s="21">
        <v>0.63</v>
      </c>
      <c r="E73" s="21">
        <v>0.1343</v>
      </c>
      <c r="F73" s="21">
        <v>0</v>
      </c>
      <c r="G73" s="21">
        <v>1</v>
      </c>
      <c r="H73" s="21">
        <v>1</v>
      </c>
    </row>
    <row r="74" spans="1:8" ht="15.75" customHeight="1" x14ac:dyDescent="0.3">
      <c r="A74" s="21">
        <v>72</v>
      </c>
      <c r="B74" s="21">
        <v>73</v>
      </c>
      <c r="C74" s="21">
        <v>0.18179999999999999</v>
      </c>
      <c r="D74" s="21">
        <v>0.63</v>
      </c>
      <c r="E74" s="21">
        <v>8.9599999999999999E-2</v>
      </c>
      <c r="F74" s="21">
        <v>0</v>
      </c>
      <c r="G74" s="21">
        <v>2</v>
      </c>
      <c r="H74" s="21">
        <v>2</v>
      </c>
    </row>
    <row r="75" spans="1:8" ht="15.75" customHeight="1" x14ac:dyDescent="0.3">
      <c r="A75" s="21">
        <v>73</v>
      </c>
      <c r="B75" s="21">
        <v>74</v>
      </c>
      <c r="C75" s="21">
        <v>0.1515</v>
      </c>
      <c r="D75" s="21">
        <v>0.68</v>
      </c>
      <c r="E75" s="21">
        <v>0.1045</v>
      </c>
      <c r="F75" s="21">
        <v>0</v>
      </c>
      <c r="G75" s="21">
        <v>4</v>
      </c>
      <c r="H75" s="21">
        <v>4</v>
      </c>
    </row>
    <row r="76" spans="1:8" ht="15.75" customHeight="1" x14ac:dyDescent="0.3">
      <c r="A76" s="21">
        <v>74</v>
      </c>
      <c r="B76" s="21">
        <v>75</v>
      </c>
      <c r="C76" s="21">
        <v>0.1515</v>
      </c>
      <c r="D76" s="21">
        <v>0.74</v>
      </c>
      <c r="E76" s="21">
        <v>0.1045</v>
      </c>
      <c r="F76" s="21">
        <v>0</v>
      </c>
      <c r="G76" s="21">
        <v>36</v>
      </c>
      <c r="H76" s="21">
        <v>36</v>
      </c>
    </row>
    <row r="77" spans="1:8" ht="15.75" customHeight="1" x14ac:dyDescent="0.3">
      <c r="A77" s="21">
        <v>75</v>
      </c>
      <c r="B77" s="21">
        <v>76</v>
      </c>
      <c r="C77" s="21">
        <v>0.1515</v>
      </c>
      <c r="D77" s="21">
        <v>0.74</v>
      </c>
      <c r="E77" s="21">
        <v>0.1343</v>
      </c>
      <c r="F77" s="21">
        <v>2</v>
      </c>
      <c r="G77" s="21">
        <v>92</v>
      </c>
      <c r="H77" s="21">
        <v>94</v>
      </c>
    </row>
    <row r="78" spans="1:8" ht="15.75" customHeight="1" x14ac:dyDescent="0.3">
      <c r="A78" s="21">
        <v>76</v>
      </c>
      <c r="B78" s="21">
        <v>77</v>
      </c>
      <c r="C78" s="21">
        <v>0.1515</v>
      </c>
      <c r="D78" s="21">
        <v>0.69</v>
      </c>
      <c r="E78" s="21">
        <v>0.16420000000000001</v>
      </c>
      <c r="F78" s="21">
        <v>2</v>
      </c>
      <c r="G78" s="21">
        <v>177</v>
      </c>
      <c r="H78" s="21">
        <v>179</v>
      </c>
    </row>
    <row r="79" spans="1:8" ht="15.75" customHeight="1" x14ac:dyDescent="0.3">
      <c r="A79" s="21">
        <v>77</v>
      </c>
      <c r="B79" s="21">
        <v>78</v>
      </c>
      <c r="C79" s="21">
        <v>0.1515</v>
      </c>
      <c r="D79" s="21">
        <v>0.64</v>
      </c>
      <c r="E79" s="21">
        <v>0.22389999999999999</v>
      </c>
      <c r="F79" s="21">
        <v>2</v>
      </c>
      <c r="G79" s="21">
        <v>98</v>
      </c>
      <c r="H79" s="21">
        <v>100</v>
      </c>
    </row>
    <row r="80" spans="1:8" ht="15.75" customHeight="1" x14ac:dyDescent="0.3">
      <c r="A80" s="21">
        <v>78</v>
      </c>
      <c r="B80" s="21">
        <v>79</v>
      </c>
      <c r="C80" s="21">
        <v>0.13639999999999999</v>
      </c>
      <c r="D80" s="21">
        <v>0.69</v>
      </c>
      <c r="E80" s="21">
        <v>0.32840000000000003</v>
      </c>
      <c r="F80" s="21">
        <v>5</v>
      </c>
      <c r="G80" s="21">
        <v>37</v>
      </c>
      <c r="H80" s="21">
        <v>42</v>
      </c>
    </row>
    <row r="81" spans="1:8" ht="15.75" customHeight="1" x14ac:dyDescent="0.3">
      <c r="A81" s="21">
        <v>79</v>
      </c>
      <c r="B81" s="21">
        <v>80</v>
      </c>
      <c r="C81" s="21">
        <v>0.21210000000000001</v>
      </c>
      <c r="D81" s="21">
        <v>0.51</v>
      </c>
      <c r="E81" s="21">
        <v>0.29849999999999999</v>
      </c>
      <c r="F81" s="21">
        <v>7</v>
      </c>
      <c r="G81" s="21">
        <v>50</v>
      </c>
      <c r="H81" s="21">
        <v>57</v>
      </c>
    </row>
    <row r="82" spans="1:8" ht="15.75" customHeight="1" x14ac:dyDescent="0.3">
      <c r="A82" s="21">
        <v>80</v>
      </c>
      <c r="B82" s="21">
        <v>81</v>
      </c>
      <c r="C82" s="21">
        <v>0.2273</v>
      </c>
      <c r="D82" s="21">
        <v>0.51</v>
      </c>
      <c r="E82" s="21">
        <v>0.16420000000000001</v>
      </c>
      <c r="F82" s="21">
        <v>12</v>
      </c>
      <c r="G82" s="21">
        <v>66</v>
      </c>
      <c r="H82" s="21">
        <v>78</v>
      </c>
    </row>
    <row r="83" spans="1:8" ht="15.75" customHeight="1" x14ac:dyDescent="0.3">
      <c r="A83" s="21">
        <v>81</v>
      </c>
      <c r="B83" s="21">
        <v>82</v>
      </c>
      <c r="C83" s="21">
        <v>0.2273</v>
      </c>
      <c r="D83" s="21">
        <v>0.56000000000000005</v>
      </c>
      <c r="E83" s="21">
        <v>0.19400000000000001</v>
      </c>
      <c r="F83" s="21">
        <v>18</v>
      </c>
      <c r="G83" s="21">
        <v>79</v>
      </c>
      <c r="H83" s="21">
        <v>97</v>
      </c>
    </row>
    <row r="84" spans="1:8" ht="15.75" customHeight="1" x14ac:dyDescent="0.3">
      <c r="A84" s="21">
        <v>82</v>
      </c>
      <c r="B84" s="21">
        <v>83</v>
      </c>
      <c r="C84" s="21">
        <v>0.2576</v>
      </c>
      <c r="D84" s="21">
        <v>0.52</v>
      </c>
      <c r="E84" s="21">
        <v>0.22389999999999999</v>
      </c>
      <c r="F84" s="21">
        <v>9</v>
      </c>
      <c r="G84" s="21">
        <v>54</v>
      </c>
      <c r="H84" s="21">
        <v>63</v>
      </c>
    </row>
    <row r="85" spans="1:8" ht="15.75" customHeight="1" x14ac:dyDescent="0.3">
      <c r="A85" s="21">
        <v>83</v>
      </c>
      <c r="B85" s="21">
        <v>84</v>
      </c>
      <c r="C85" s="21">
        <v>0.2727</v>
      </c>
      <c r="D85" s="21">
        <v>0.52</v>
      </c>
      <c r="E85" s="21">
        <v>0.25369999999999998</v>
      </c>
      <c r="F85" s="21">
        <v>17</v>
      </c>
      <c r="G85" s="21">
        <v>48</v>
      </c>
      <c r="H85" s="21">
        <v>65</v>
      </c>
    </row>
    <row r="86" spans="1:8" ht="15.75" customHeight="1" x14ac:dyDescent="0.3">
      <c r="A86" s="21">
        <v>84</v>
      </c>
      <c r="B86" s="21">
        <v>85</v>
      </c>
      <c r="C86" s="21">
        <v>0.28789999999999999</v>
      </c>
      <c r="D86" s="21">
        <v>0.49</v>
      </c>
      <c r="E86" s="21">
        <v>0.25369999999999998</v>
      </c>
      <c r="F86" s="21">
        <v>15</v>
      </c>
      <c r="G86" s="21">
        <v>68</v>
      </c>
      <c r="H86" s="21">
        <v>83</v>
      </c>
    </row>
    <row r="87" spans="1:8" ht="15.75" customHeight="1" x14ac:dyDescent="0.3">
      <c r="A87" s="21">
        <v>85</v>
      </c>
      <c r="B87" s="21">
        <v>86</v>
      </c>
      <c r="C87" s="21">
        <v>0.2727</v>
      </c>
      <c r="D87" s="21">
        <v>0.48</v>
      </c>
      <c r="E87" s="21">
        <v>0.22389999999999999</v>
      </c>
      <c r="F87" s="21">
        <v>10</v>
      </c>
      <c r="G87" s="21">
        <v>202</v>
      </c>
      <c r="H87" s="21">
        <v>212</v>
      </c>
    </row>
    <row r="88" spans="1:8" ht="15.75" customHeight="1" x14ac:dyDescent="0.3">
      <c r="A88" s="21">
        <v>86</v>
      </c>
      <c r="B88" s="21">
        <v>87</v>
      </c>
      <c r="C88" s="21">
        <v>0.2576</v>
      </c>
      <c r="D88" s="21">
        <v>0.48</v>
      </c>
      <c r="E88" s="21">
        <v>0.19400000000000001</v>
      </c>
      <c r="F88" s="21">
        <v>3</v>
      </c>
      <c r="G88" s="21">
        <v>179</v>
      </c>
      <c r="H88" s="21">
        <v>182</v>
      </c>
    </row>
    <row r="89" spans="1:8" ht="15.75" customHeight="1" x14ac:dyDescent="0.3">
      <c r="A89" s="21">
        <v>87</v>
      </c>
      <c r="B89" s="21">
        <v>88</v>
      </c>
      <c r="C89" s="21">
        <v>0.2576</v>
      </c>
      <c r="D89" s="21">
        <v>0.48</v>
      </c>
      <c r="E89" s="21">
        <v>0.1045</v>
      </c>
      <c r="F89" s="21">
        <v>2</v>
      </c>
      <c r="G89" s="21">
        <v>110</v>
      </c>
      <c r="H89" s="21">
        <v>112</v>
      </c>
    </row>
    <row r="90" spans="1:8" ht="15.75" customHeight="1" x14ac:dyDescent="0.3">
      <c r="A90" s="21">
        <v>88</v>
      </c>
      <c r="B90" s="21">
        <v>89</v>
      </c>
      <c r="C90" s="21">
        <v>0.2576</v>
      </c>
      <c r="D90" s="21">
        <v>0.48</v>
      </c>
      <c r="E90" s="21">
        <v>0.1045</v>
      </c>
      <c r="F90" s="21">
        <v>1</v>
      </c>
      <c r="G90" s="21">
        <v>53</v>
      </c>
      <c r="H90" s="21">
        <v>54</v>
      </c>
    </row>
    <row r="91" spans="1:8" ht="15.75" customHeight="1" x14ac:dyDescent="0.3">
      <c r="A91" s="21">
        <v>89</v>
      </c>
      <c r="B91" s="21">
        <v>90</v>
      </c>
      <c r="C91" s="21">
        <v>0.2727</v>
      </c>
      <c r="D91" s="21">
        <v>0.64</v>
      </c>
      <c r="E91" s="21">
        <v>0</v>
      </c>
      <c r="F91" s="21">
        <v>0</v>
      </c>
      <c r="G91" s="21">
        <v>48</v>
      </c>
      <c r="H91" s="21">
        <v>48</v>
      </c>
    </row>
    <row r="92" spans="1:8" ht="15.75" customHeight="1" x14ac:dyDescent="0.3">
      <c r="A92" s="21">
        <v>90</v>
      </c>
      <c r="B92" s="21">
        <v>91</v>
      </c>
      <c r="C92" s="21">
        <v>0.2576</v>
      </c>
      <c r="D92" s="21">
        <v>0.64</v>
      </c>
      <c r="E92" s="21">
        <v>8.9599999999999999E-2</v>
      </c>
      <c r="F92" s="21">
        <v>1</v>
      </c>
      <c r="G92" s="21">
        <v>34</v>
      </c>
      <c r="H92" s="21">
        <v>35</v>
      </c>
    </row>
    <row r="93" spans="1:8" ht="15.75" customHeight="1" x14ac:dyDescent="0.3">
      <c r="A93" s="21">
        <v>91</v>
      </c>
      <c r="B93" s="21">
        <v>92</v>
      </c>
      <c r="C93" s="21">
        <v>0.2273</v>
      </c>
      <c r="D93" s="21">
        <v>0.69</v>
      </c>
      <c r="E93" s="21">
        <v>8.9599999999999999E-2</v>
      </c>
      <c r="F93" s="21">
        <v>2</v>
      </c>
      <c r="G93" s="21">
        <v>9</v>
      </c>
      <c r="H93" s="21">
        <v>11</v>
      </c>
    </row>
    <row r="94" spans="1:8" ht="15.75" customHeight="1" x14ac:dyDescent="0.3">
      <c r="A94" s="21">
        <v>92</v>
      </c>
      <c r="B94" s="21">
        <v>93</v>
      </c>
      <c r="C94" s="21">
        <v>0.2576</v>
      </c>
      <c r="D94" s="21">
        <v>0.64</v>
      </c>
      <c r="E94" s="21">
        <v>0</v>
      </c>
      <c r="F94" s="21">
        <v>0</v>
      </c>
      <c r="G94" s="21">
        <v>6</v>
      </c>
      <c r="H94" s="21">
        <v>6</v>
      </c>
    </row>
    <row r="95" spans="1:8" ht="15.75" customHeight="1" x14ac:dyDescent="0.3">
      <c r="A95" s="21">
        <v>93</v>
      </c>
      <c r="B95" s="21">
        <v>94</v>
      </c>
      <c r="C95" s="21">
        <v>0.19700000000000001</v>
      </c>
      <c r="D95" s="21">
        <v>0.74</v>
      </c>
      <c r="E95" s="21">
        <v>8.9599999999999999E-2</v>
      </c>
      <c r="F95" s="21">
        <v>0</v>
      </c>
      <c r="G95" s="21">
        <v>6</v>
      </c>
      <c r="H95" s="21">
        <v>6</v>
      </c>
    </row>
    <row r="96" spans="1:8" ht="15.75" customHeight="1" x14ac:dyDescent="0.3">
      <c r="A96" s="21">
        <v>94</v>
      </c>
      <c r="B96" s="21">
        <v>95</v>
      </c>
      <c r="C96" s="21">
        <v>0.19700000000000001</v>
      </c>
      <c r="D96" s="21">
        <v>0.74</v>
      </c>
      <c r="E96" s="21">
        <v>8.9599999999999999E-2</v>
      </c>
      <c r="F96" s="21">
        <v>0</v>
      </c>
      <c r="G96" s="21">
        <v>2</v>
      </c>
      <c r="H96" s="21">
        <v>2</v>
      </c>
    </row>
    <row r="97" spans="1:8" ht="15.75" customHeight="1" x14ac:dyDescent="0.3">
      <c r="A97" s="21">
        <v>95</v>
      </c>
      <c r="B97" s="21">
        <v>96</v>
      </c>
      <c r="C97" s="21">
        <v>0.2273</v>
      </c>
      <c r="D97" s="21">
        <v>0.48</v>
      </c>
      <c r="E97" s="21">
        <v>0.22389999999999999</v>
      </c>
      <c r="F97" s="21">
        <v>0</v>
      </c>
      <c r="G97" s="21">
        <v>2</v>
      </c>
      <c r="H97" s="21">
        <v>2</v>
      </c>
    </row>
    <row r="98" spans="1:8" ht="15.75" customHeight="1" x14ac:dyDescent="0.3">
      <c r="A98" s="21">
        <v>96</v>
      </c>
      <c r="B98" s="21">
        <v>97</v>
      </c>
      <c r="C98" s="21">
        <v>0.2273</v>
      </c>
      <c r="D98" s="21">
        <v>0.47</v>
      </c>
      <c r="E98" s="21">
        <v>0.16420000000000001</v>
      </c>
      <c r="F98" s="21">
        <v>0</v>
      </c>
      <c r="G98" s="21">
        <v>3</v>
      </c>
      <c r="H98" s="21">
        <v>3</v>
      </c>
    </row>
    <row r="99" spans="1:8" ht="15.75" customHeight="1" x14ac:dyDescent="0.3">
      <c r="A99" s="21">
        <v>97</v>
      </c>
      <c r="B99" s="21">
        <v>98</v>
      </c>
      <c r="C99" s="21">
        <v>0.19700000000000001</v>
      </c>
      <c r="D99" s="21">
        <v>0.47</v>
      </c>
      <c r="E99" s="21">
        <v>0.22389999999999999</v>
      </c>
      <c r="F99" s="21">
        <v>0</v>
      </c>
      <c r="G99" s="21">
        <v>33</v>
      </c>
      <c r="H99" s="21">
        <v>33</v>
      </c>
    </row>
    <row r="100" spans="1:8" ht="15.75" customHeight="1" x14ac:dyDescent="0.3">
      <c r="A100" s="21">
        <v>98</v>
      </c>
      <c r="B100" s="21">
        <v>99</v>
      </c>
      <c r="C100" s="21">
        <v>0.18179999999999999</v>
      </c>
      <c r="D100" s="21">
        <v>0.43</v>
      </c>
      <c r="E100" s="21">
        <v>0.19400000000000001</v>
      </c>
      <c r="F100" s="21">
        <v>1</v>
      </c>
      <c r="G100" s="21">
        <v>87</v>
      </c>
      <c r="H100" s="21">
        <v>88</v>
      </c>
    </row>
    <row r="101" spans="1:8" ht="15.75" customHeight="1" x14ac:dyDescent="0.3">
      <c r="A101" s="21">
        <v>99</v>
      </c>
      <c r="B101" s="21">
        <v>100</v>
      </c>
      <c r="C101" s="21">
        <v>0.18179999999999999</v>
      </c>
      <c r="D101" s="21">
        <v>0.4</v>
      </c>
      <c r="E101" s="21">
        <v>0.29849999999999999</v>
      </c>
      <c r="F101" s="21">
        <v>3</v>
      </c>
      <c r="G101" s="21">
        <v>192</v>
      </c>
      <c r="H101" s="21">
        <v>195</v>
      </c>
    </row>
    <row r="102" spans="1:8" ht="15.75" customHeight="1" x14ac:dyDescent="0.3">
      <c r="A102" s="21">
        <v>100</v>
      </c>
      <c r="B102" s="21">
        <v>101</v>
      </c>
      <c r="C102" s="21">
        <v>0.19700000000000001</v>
      </c>
      <c r="D102" s="21">
        <v>0.37</v>
      </c>
      <c r="E102" s="21">
        <v>0.32840000000000003</v>
      </c>
      <c r="F102" s="21">
        <v>6</v>
      </c>
      <c r="G102" s="21">
        <v>109</v>
      </c>
      <c r="H102" s="21">
        <v>115</v>
      </c>
    </row>
    <row r="103" spans="1:8" ht="15.75" customHeight="1" x14ac:dyDescent="0.3">
      <c r="A103" s="21">
        <v>101</v>
      </c>
      <c r="B103" s="21">
        <v>102</v>
      </c>
      <c r="C103" s="21">
        <v>0.19700000000000001</v>
      </c>
      <c r="D103" s="21">
        <v>0.37</v>
      </c>
      <c r="E103" s="21">
        <v>0.32840000000000003</v>
      </c>
      <c r="F103" s="21">
        <v>4</v>
      </c>
      <c r="G103" s="21">
        <v>53</v>
      </c>
      <c r="H103" s="21">
        <v>57</v>
      </c>
    </row>
    <row r="104" spans="1:8" ht="15.75" customHeight="1" x14ac:dyDescent="0.3">
      <c r="A104" s="21">
        <v>102</v>
      </c>
      <c r="B104" s="21">
        <v>103</v>
      </c>
      <c r="C104" s="21">
        <v>0.2273</v>
      </c>
      <c r="D104" s="21">
        <v>0.33</v>
      </c>
      <c r="E104" s="21">
        <v>0.32840000000000003</v>
      </c>
      <c r="F104" s="21">
        <v>12</v>
      </c>
      <c r="G104" s="21">
        <v>34</v>
      </c>
      <c r="H104" s="21">
        <v>46</v>
      </c>
    </row>
    <row r="105" spans="1:8" ht="15.75" customHeight="1" x14ac:dyDescent="0.3">
      <c r="A105" s="21">
        <v>103</v>
      </c>
      <c r="B105" s="21">
        <v>104</v>
      </c>
      <c r="C105" s="21">
        <v>0.2273</v>
      </c>
      <c r="D105" s="21">
        <v>0.33</v>
      </c>
      <c r="E105" s="21">
        <v>0.32840000000000003</v>
      </c>
      <c r="F105" s="21">
        <v>5</v>
      </c>
      <c r="G105" s="21">
        <v>74</v>
      </c>
      <c r="H105" s="21">
        <v>79</v>
      </c>
    </row>
    <row r="106" spans="1:8" ht="15.75" customHeight="1" x14ac:dyDescent="0.3">
      <c r="A106" s="21">
        <v>104</v>
      </c>
      <c r="B106" s="21">
        <v>105</v>
      </c>
      <c r="C106" s="21">
        <v>0.2576</v>
      </c>
      <c r="D106" s="21">
        <v>0.3</v>
      </c>
      <c r="E106" s="21">
        <v>0.29849999999999999</v>
      </c>
      <c r="F106" s="21">
        <v>6</v>
      </c>
      <c r="G106" s="21">
        <v>65</v>
      </c>
      <c r="H106" s="21">
        <v>71</v>
      </c>
    </row>
    <row r="107" spans="1:8" ht="15.75" customHeight="1" x14ac:dyDescent="0.3">
      <c r="A107" s="21">
        <v>105</v>
      </c>
      <c r="B107" s="21">
        <v>106</v>
      </c>
      <c r="C107" s="21">
        <v>0.28789999999999999</v>
      </c>
      <c r="D107" s="21">
        <v>0.28000000000000003</v>
      </c>
      <c r="E107" s="21">
        <v>0.19400000000000001</v>
      </c>
      <c r="F107" s="21">
        <v>10</v>
      </c>
      <c r="G107" s="21">
        <v>52</v>
      </c>
      <c r="H107" s="21">
        <v>62</v>
      </c>
    </row>
    <row r="108" spans="1:8" ht="15.75" customHeight="1" x14ac:dyDescent="0.3">
      <c r="A108" s="21">
        <v>106</v>
      </c>
      <c r="B108" s="21">
        <v>107</v>
      </c>
      <c r="C108" s="21">
        <v>0.28789999999999999</v>
      </c>
      <c r="D108" s="21">
        <v>0.28000000000000003</v>
      </c>
      <c r="E108" s="21">
        <v>0.19400000000000001</v>
      </c>
      <c r="F108" s="21">
        <v>7</v>
      </c>
      <c r="G108" s="21">
        <v>55</v>
      </c>
      <c r="H108" s="21">
        <v>62</v>
      </c>
    </row>
    <row r="109" spans="1:8" ht="15.75" customHeight="1" x14ac:dyDescent="0.3">
      <c r="A109" s="21">
        <v>107</v>
      </c>
      <c r="B109" s="21">
        <v>108</v>
      </c>
      <c r="C109" s="21">
        <v>0.31819999999999998</v>
      </c>
      <c r="D109" s="21">
        <v>0.28000000000000003</v>
      </c>
      <c r="E109" s="21">
        <v>8.9599999999999999E-2</v>
      </c>
      <c r="F109" s="21">
        <v>4</v>
      </c>
      <c r="G109" s="21">
        <v>85</v>
      </c>
      <c r="H109" s="21">
        <v>89</v>
      </c>
    </row>
    <row r="110" spans="1:8" ht="15.75" customHeight="1" x14ac:dyDescent="0.3">
      <c r="A110" s="21">
        <v>108</v>
      </c>
      <c r="B110" s="21">
        <v>109</v>
      </c>
      <c r="C110" s="21">
        <v>0.2273</v>
      </c>
      <c r="D110" s="21">
        <v>0.38</v>
      </c>
      <c r="E110" s="21">
        <v>0.19400000000000001</v>
      </c>
      <c r="F110" s="21">
        <v>4</v>
      </c>
      <c r="G110" s="21">
        <v>186</v>
      </c>
      <c r="H110" s="21">
        <v>190</v>
      </c>
    </row>
    <row r="111" spans="1:8" ht="15.75" customHeight="1" x14ac:dyDescent="0.3">
      <c r="A111" s="21">
        <v>109</v>
      </c>
      <c r="B111" s="21">
        <v>110</v>
      </c>
      <c r="C111" s="21">
        <v>0.2424</v>
      </c>
      <c r="D111" s="21">
        <v>0.38</v>
      </c>
      <c r="E111" s="21">
        <v>0.1343</v>
      </c>
      <c r="F111" s="21">
        <v>3</v>
      </c>
      <c r="G111" s="21">
        <v>166</v>
      </c>
      <c r="H111" s="21">
        <v>169</v>
      </c>
    </row>
    <row r="112" spans="1:8" ht="15.75" customHeight="1" x14ac:dyDescent="0.3">
      <c r="A112" s="21">
        <v>110</v>
      </c>
      <c r="B112" s="21">
        <v>111</v>
      </c>
      <c r="C112" s="21">
        <v>0.2576</v>
      </c>
      <c r="D112" s="21">
        <v>0.38</v>
      </c>
      <c r="E112" s="21">
        <v>0.1045</v>
      </c>
      <c r="F112" s="21">
        <v>5</v>
      </c>
      <c r="G112" s="21">
        <v>127</v>
      </c>
      <c r="H112" s="21">
        <v>132</v>
      </c>
    </row>
    <row r="113" spans="1:8" ht="15.75" customHeight="1" x14ac:dyDescent="0.3">
      <c r="A113" s="21">
        <v>111</v>
      </c>
      <c r="B113" s="21">
        <v>112</v>
      </c>
      <c r="C113" s="21">
        <v>0.2273</v>
      </c>
      <c r="D113" s="21">
        <v>0.47</v>
      </c>
      <c r="E113" s="21">
        <v>0.16420000000000001</v>
      </c>
      <c r="F113" s="21">
        <v>7</v>
      </c>
      <c r="G113" s="21">
        <v>82</v>
      </c>
      <c r="H113" s="21">
        <v>89</v>
      </c>
    </row>
    <row r="114" spans="1:8" ht="15.75" customHeight="1" x14ac:dyDescent="0.3">
      <c r="A114" s="21">
        <v>112</v>
      </c>
      <c r="B114" s="21">
        <v>113</v>
      </c>
      <c r="C114" s="21">
        <v>0.19700000000000001</v>
      </c>
      <c r="D114" s="21">
        <v>0.51</v>
      </c>
      <c r="E114" s="21">
        <v>0.19400000000000001</v>
      </c>
      <c r="F114" s="21">
        <v>3</v>
      </c>
      <c r="G114" s="21">
        <v>40</v>
      </c>
      <c r="H114" s="21">
        <v>43</v>
      </c>
    </row>
    <row r="115" spans="1:8" ht="15.75" customHeight="1" x14ac:dyDescent="0.3">
      <c r="A115" s="21">
        <v>113</v>
      </c>
      <c r="B115" s="21">
        <v>114</v>
      </c>
      <c r="C115" s="21">
        <v>0.19700000000000001</v>
      </c>
      <c r="D115" s="21">
        <v>0.55000000000000004</v>
      </c>
      <c r="E115" s="21">
        <v>0.1343</v>
      </c>
      <c r="F115" s="21">
        <v>1</v>
      </c>
      <c r="G115" s="21">
        <v>41</v>
      </c>
      <c r="H115" s="21">
        <v>42</v>
      </c>
    </row>
    <row r="116" spans="1:8" ht="15.75" customHeight="1" x14ac:dyDescent="0.3">
      <c r="A116" s="21">
        <v>114</v>
      </c>
      <c r="B116" s="21">
        <v>115</v>
      </c>
      <c r="C116" s="21">
        <v>0.2576</v>
      </c>
      <c r="D116" s="21">
        <v>0.47</v>
      </c>
      <c r="E116" s="21">
        <v>0</v>
      </c>
      <c r="F116" s="21">
        <v>1</v>
      </c>
      <c r="G116" s="21">
        <v>18</v>
      </c>
      <c r="H116" s="21">
        <v>19</v>
      </c>
    </row>
    <row r="117" spans="1:8" ht="15.75" customHeight="1" x14ac:dyDescent="0.3">
      <c r="A117" s="21">
        <v>115</v>
      </c>
      <c r="B117" s="21">
        <v>116</v>
      </c>
      <c r="C117" s="21">
        <v>0.2424</v>
      </c>
      <c r="D117" s="21">
        <v>0.55000000000000004</v>
      </c>
      <c r="E117" s="21">
        <v>0</v>
      </c>
      <c r="F117" s="21">
        <v>0</v>
      </c>
      <c r="G117" s="21">
        <v>11</v>
      </c>
      <c r="H117" s="21">
        <v>11</v>
      </c>
    </row>
    <row r="118" spans="1:8" ht="15.75" customHeight="1" x14ac:dyDescent="0.3">
      <c r="A118" s="21">
        <v>116</v>
      </c>
      <c r="B118" s="21">
        <v>117</v>
      </c>
      <c r="C118" s="21">
        <v>0.2273</v>
      </c>
      <c r="D118" s="21">
        <v>0.64</v>
      </c>
      <c r="E118" s="21">
        <v>0</v>
      </c>
      <c r="F118" s="21">
        <v>0</v>
      </c>
      <c r="G118" s="21">
        <v>4</v>
      </c>
      <c r="H118" s="21">
        <v>4</v>
      </c>
    </row>
    <row r="119" spans="1:8" ht="15.75" customHeight="1" x14ac:dyDescent="0.3">
      <c r="A119" s="21">
        <v>117</v>
      </c>
      <c r="B119" s="21">
        <v>118</v>
      </c>
      <c r="C119" s="21">
        <v>0.2273</v>
      </c>
      <c r="D119" s="21">
        <v>0.64</v>
      </c>
      <c r="E119" s="21">
        <v>0</v>
      </c>
      <c r="F119" s="21">
        <v>0</v>
      </c>
      <c r="G119" s="21">
        <v>2</v>
      </c>
      <c r="H119" s="21">
        <v>2</v>
      </c>
    </row>
    <row r="120" spans="1:8" ht="15.75" customHeight="1" x14ac:dyDescent="0.3">
      <c r="A120" s="21">
        <v>118</v>
      </c>
      <c r="B120" s="21">
        <v>119</v>
      </c>
      <c r="C120" s="21">
        <v>0.19700000000000001</v>
      </c>
      <c r="D120" s="21">
        <v>0.64</v>
      </c>
      <c r="E120" s="21">
        <v>8.9599999999999999E-2</v>
      </c>
      <c r="F120" s="21">
        <v>0</v>
      </c>
      <c r="G120" s="21">
        <v>1</v>
      </c>
      <c r="H120" s="21">
        <v>1</v>
      </c>
    </row>
    <row r="121" spans="1:8" ht="15.75" customHeight="1" x14ac:dyDescent="0.3">
      <c r="A121" s="21">
        <v>119</v>
      </c>
      <c r="B121" s="21">
        <v>120</v>
      </c>
      <c r="C121" s="21">
        <v>0.18179999999999999</v>
      </c>
      <c r="D121" s="21">
        <v>0.69</v>
      </c>
      <c r="E121" s="21">
        <v>8.9599999999999999E-2</v>
      </c>
      <c r="F121" s="21">
        <v>0</v>
      </c>
      <c r="G121" s="21">
        <v>4</v>
      </c>
      <c r="H121" s="21">
        <v>4</v>
      </c>
    </row>
    <row r="122" spans="1:8" ht="15.75" customHeight="1" x14ac:dyDescent="0.3">
      <c r="A122" s="21">
        <v>120</v>
      </c>
      <c r="B122" s="21">
        <v>121</v>
      </c>
      <c r="C122" s="21">
        <v>0.16669999999999999</v>
      </c>
      <c r="D122" s="21">
        <v>0.63</v>
      </c>
      <c r="E122" s="21">
        <v>0.1045</v>
      </c>
      <c r="F122" s="21">
        <v>0</v>
      </c>
      <c r="G122" s="21">
        <v>36</v>
      </c>
      <c r="H122" s="21">
        <v>36</v>
      </c>
    </row>
    <row r="123" spans="1:8" ht="15.75" customHeight="1" x14ac:dyDescent="0.3">
      <c r="A123" s="21">
        <v>121</v>
      </c>
      <c r="B123" s="21">
        <v>122</v>
      </c>
      <c r="C123" s="21">
        <v>0.2273</v>
      </c>
      <c r="D123" s="21">
        <v>0.59</v>
      </c>
      <c r="E123" s="21">
        <v>0</v>
      </c>
      <c r="F123" s="21">
        <v>0</v>
      </c>
      <c r="G123" s="21">
        <v>95</v>
      </c>
      <c r="H123" s="21">
        <v>95</v>
      </c>
    </row>
    <row r="124" spans="1:8" ht="15.75" customHeight="1" x14ac:dyDescent="0.3">
      <c r="A124" s="21">
        <v>122</v>
      </c>
      <c r="B124" s="21">
        <v>123</v>
      </c>
      <c r="C124" s="21">
        <v>0.2273</v>
      </c>
      <c r="D124" s="21">
        <v>0.59</v>
      </c>
      <c r="E124" s="21">
        <v>0</v>
      </c>
      <c r="F124" s="21">
        <v>3</v>
      </c>
      <c r="G124" s="21">
        <v>216</v>
      </c>
      <c r="H124" s="21">
        <v>219</v>
      </c>
    </row>
    <row r="125" spans="1:8" ht="15.75" customHeight="1" x14ac:dyDescent="0.3">
      <c r="A125" s="21">
        <v>123</v>
      </c>
      <c r="B125" s="21">
        <v>124</v>
      </c>
      <c r="C125" s="21">
        <v>0.2424</v>
      </c>
      <c r="D125" s="21">
        <v>0.51</v>
      </c>
      <c r="E125" s="21">
        <v>0</v>
      </c>
      <c r="F125" s="21">
        <v>6</v>
      </c>
      <c r="G125" s="21">
        <v>116</v>
      </c>
      <c r="H125" s="21">
        <v>122</v>
      </c>
    </row>
    <row r="126" spans="1:8" ht="15.75" customHeight="1" x14ac:dyDescent="0.3">
      <c r="A126" s="21">
        <v>124</v>
      </c>
      <c r="B126" s="21">
        <v>125</v>
      </c>
      <c r="C126" s="21">
        <v>0.2576</v>
      </c>
      <c r="D126" s="21">
        <v>0.47</v>
      </c>
      <c r="E126" s="21">
        <v>0</v>
      </c>
      <c r="F126" s="21">
        <v>3</v>
      </c>
      <c r="G126" s="21">
        <v>42</v>
      </c>
      <c r="H126" s="21">
        <v>45</v>
      </c>
    </row>
    <row r="127" spans="1:8" ht="15.75" customHeight="1" x14ac:dyDescent="0.3">
      <c r="A127" s="21">
        <v>125</v>
      </c>
      <c r="B127" s="21">
        <v>126</v>
      </c>
      <c r="C127" s="21">
        <v>0.2576</v>
      </c>
      <c r="D127" s="21">
        <v>0.44</v>
      </c>
      <c r="E127" s="21">
        <v>8.9599999999999999E-2</v>
      </c>
      <c r="F127" s="21">
        <v>2</v>
      </c>
      <c r="G127" s="21">
        <v>57</v>
      </c>
      <c r="H127" s="21">
        <v>59</v>
      </c>
    </row>
    <row r="128" spans="1:8" ht="15.75" customHeight="1" x14ac:dyDescent="0.3">
      <c r="A128" s="21">
        <v>126</v>
      </c>
      <c r="B128" s="21">
        <v>127</v>
      </c>
      <c r="C128" s="21">
        <v>0.28789999999999999</v>
      </c>
      <c r="D128" s="21">
        <v>0.35</v>
      </c>
      <c r="E128" s="21">
        <v>0</v>
      </c>
      <c r="F128" s="21">
        <v>6</v>
      </c>
      <c r="G128" s="21">
        <v>78</v>
      </c>
      <c r="H128" s="21">
        <v>84</v>
      </c>
    </row>
    <row r="129" spans="1:8" ht="15.75" customHeight="1" x14ac:dyDescent="0.3">
      <c r="A129" s="21">
        <v>127</v>
      </c>
      <c r="B129" s="21">
        <v>128</v>
      </c>
      <c r="C129" s="21">
        <v>0.2727</v>
      </c>
      <c r="D129" s="21">
        <v>0.35</v>
      </c>
      <c r="E129" s="21">
        <v>0.1045</v>
      </c>
      <c r="F129" s="21">
        <v>12</v>
      </c>
      <c r="G129" s="21">
        <v>55</v>
      </c>
      <c r="H129" s="21">
        <v>67</v>
      </c>
    </row>
    <row r="130" spans="1:8" ht="15.75" customHeight="1" x14ac:dyDescent="0.3">
      <c r="A130" s="21">
        <v>128</v>
      </c>
      <c r="B130" s="21">
        <v>129</v>
      </c>
      <c r="C130" s="21">
        <v>0.2727</v>
      </c>
      <c r="D130" s="21">
        <v>0.36</v>
      </c>
      <c r="E130" s="21">
        <v>0.16420000000000001</v>
      </c>
      <c r="F130" s="21">
        <v>11</v>
      </c>
      <c r="G130" s="21">
        <v>59</v>
      </c>
      <c r="H130" s="21">
        <v>70</v>
      </c>
    </row>
    <row r="131" spans="1:8" ht="15.75" customHeight="1" x14ac:dyDescent="0.3">
      <c r="A131" s="21">
        <v>129</v>
      </c>
      <c r="B131" s="21">
        <v>130</v>
      </c>
      <c r="C131" s="21">
        <v>0.2727</v>
      </c>
      <c r="D131" s="21">
        <v>0.36</v>
      </c>
      <c r="E131" s="21">
        <v>0</v>
      </c>
      <c r="F131" s="21">
        <v>8</v>
      </c>
      <c r="G131" s="21">
        <v>54</v>
      </c>
      <c r="H131" s="21">
        <v>62</v>
      </c>
    </row>
    <row r="132" spans="1:8" ht="15.75" customHeight="1" x14ac:dyDescent="0.3">
      <c r="A132" s="21">
        <v>130</v>
      </c>
      <c r="B132" s="21">
        <v>131</v>
      </c>
      <c r="C132" s="21">
        <v>0.2576</v>
      </c>
      <c r="D132" s="21">
        <v>0.38</v>
      </c>
      <c r="E132" s="21">
        <v>0.16420000000000001</v>
      </c>
      <c r="F132" s="21">
        <v>12</v>
      </c>
      <c r="G132" s="21">
        <v>74</v>
      </c>
      <c r="H132" s="21">
        <v>86</v>
      </c>
    </row>
    <row r="133" spans="1:8" ht="15.75" customHeight="1" x14ac:dyDescent="0.3">
      <c r="A133" s="21">
        <v>131</v>
      </c>
      <c r="B133" s="21">
        <v>132</v>
      </c>
      <c r="C133" s="21">
        <v>0.2273</v>
      </c>
      <c r="D133" s="21">
        <v>0.51</v>
      </c>
      <c r="E133" s="21">
        <v>0.16420000000000001</v>
      </c>
      <c r="F133" s="21">
        <v>9</v>
      </c>
      <c r="G133" s="21">
        <v>163</v>
      </c>
      <c r="H133" s="21">
        <v>172</v>
      </c>
    </row>
    <row r="134" spans="1:8" ht="15.75" customHeight="1" x14ac:dyDescent="0.3">
      <c r="A134" s="21">
        <v>132</v>
      </c>
      <c r="B134" s="21">
        <v>133</v>
      </c>
      <c r="C134" s="21">
        <v>0.2273</v>
      </c>
      <c r="D134" s="21">
        <v>0.51</v>
      </c>
      <c r="E134" s="21">
        <v>0.1343</v>
      </c>
      <c r="F134" s="21">
        <v>5</v>
      </c>
      <c r="G134" s="21">
        <v>158</v>
      </c>
      <c r="H134" s="21">
        <v>163</v>
      </c>
    </row>
    <row r="135" spans="1:8" ht="15.75" customHeight="1" x14ac:dyDescent="0.3">
      <c r="A135" s="21">
        <v>133</v>
      </c>
      <c r="B135" s="21">
        <v>134</v>
      </c>
      <c r="C135" s="21">
        <v>0.2576</v>
      </c>
      <c r="D135" s="21">
        <v>0.55000000000000004</v>
      </c>
      <c r="E135" s="21">
        <v>8.9599999999999999E-2</v>
      </c>
      <c r="F135" s="21">
        <v>3</v>
      </c>
      <c r="G135" s="21">
        <v>109</v>
      </c>
      <c r="H135" s="21">
        <v>112</v>
      </c>
    </row>
    <row r="136" spans="1:8" ht="15.75" customHeight="1" x14ac:dyDescent="0.3">
      <c r="A136" s="21">
        <v>134</v>
      </c>
      <c r="B136" s="21">
        <v>135</v>
      </c>
      <c r="C136" s="21">
        <v>0.21210000000000001</v>
      </c>
      <c r="D136" s="21">
        <v>0.51</v>
      </c>
      <c r="E136" s="21">
        <v>0.16420000000000001</v>
      </c>
      <c r="F136" s="21">
        <v>3</v>
      </c>
      <c r="G136" s="21">
        <v>66</v>
      </c>
      <c r="H136" s="21">
        <v>69</v>
      </c>
    </row>
    <row r="137" spans="1:8" ht="15.75" customHeight="1" x14ac:dyDescent="0.3">
      <c r="A137" s="21">
        <v>135</v>
      </c>
      <c r="B137" s="21">
        <v>136</v>
      </c>
      <c r="C137" s="21">
        <v>0.21210000000000001</v>
      </c>
      <c r="D137" s="21">
        <v>0.55000000000000004</v>
      </c>
      <c r="E137" s="21">
        <v>0.22389999999999999</v>
      </c>
      <c r="F137" s="21">
        <v>0</v>
      </c>
      <c r="G137" s="21">
        <v>48</v>
      </c>
      <c r="H137" s="21">
        <v>48</v>
      </c>
    </row>
    <row r="138" spans="1:8" ht="15.75" customHeight="1" x14ac:dyDescent="0.3">
      <c r="A138" s="21">
        <v>136</v>
      </c>
      <c r="B138" s="21">
        <v>137</v>
      </c>
      <c r="C138" s="21">
        <v>0.21210000000000001</v>
      </c>
      <c r="D138" s="21">
        <v>0.51</v>
      </c>
      <c r="E138" s="21">
        <v>0.28360000000000002</v>
      </c>
      <c r="F138" s="21">
        <v>1</v>
      </c>
      <c r="G138" s="21">
        <v>51</v>
      </c>
      <c r="H138" s="21">
        <v>52</v>
      </c>
    </row>
    <row r="139" spans="1:8" ht="15.75" customHeight="1" x14ac:dyDescent="0.3">
      <c r="A139" s="21">
        <v>137</v>
      </c>
      <c r="B139" s="21">
        <v>138</v>
      </c>
      <c r="C139" s="21">
        <v>0.19700000000000001</v>
      </c>
      <c r="D139" s="21">
        <v>0.59</v>
      </c>
      <c r="E139" s="21">
        <v>0.19400000000000001</v>
      </c>
      <c r="F139" s="21">
        <v>4</v>
      </c>
      <c r="G139" s="21">
        <v>19</v>
      </c>
      <c r="H139" s="21">
        <v>23</v>
      </c>
    </row>
    <row r="140" spans="1:8" ht="15.75" customHeight="1" x14ac:dyDescent="0.3">
      <c r="A140" s="21">
        <v>138</v>
      </c>
      <c r="B140" s="21">
        <v>139</v>
      </c>
      <c r="C140" s="21">
        <v>0.19700000000000001</v>
      </c>
      <c r="D140" s="21">
        <v>0.64</v>
      </c>
      <c r="E140" s="21">
        <v>0.19400000000000001</v>
      </c>
      <c r="F140" s="21">
        <v>4</v>
      </c>
      <c r="G140" s="21">
        <v>13</v>
      </c>
      <c r="H140" s="21">
        <v>17</v>
      </c>
    </row>
    <row r="141" spans="1:8" ht="15.75" customHeight="1" x14ac:dyDescent="0.3">
      <c r="A141" s="21">
        <v>139</v>
      </c>
      <c r="B141" s="21">
        <v>140</v>
      </c>
      <c r="C141" s="21">
        <v>0.19700000000000001</v>
      </c>
      <c r="D141" s="21">
        <v>0.69</v>
      </c>
      <c r="E141" s="21">
        <v>0.22389999999999999</v>
      </c>
      <c r="F141" s="21">
        <v>2</v>
      </c>
      <c r="G141" s="21">
        <v>5</v>
      </c>
      <c r="H141" s="21">
        <v>7</v>
      </c>
    </row>
    <row r="142" spans="1:8" ht="15.75" customHeight="1" x14ac:dyDescent="0.3">
      <c r="A142" s="21">
        <v>140</v>
      </c>
      <c r="B142" s="21">
        <v>141</v>
      </c>
      <c r="C142" s="21">
        <v>0.19700000000000001</v>
      </c>
      <c r="D142" s="21">
        <v>0.69</v>
      </c>
      <c r="E142" s="21">
        <v>0.22389999999999999</v>
      </c>
      <c r="F142" s="21">
        <v>0</v>
      </c>
      <c r="G142" s="21">
        <v>1</v>
      </c>
      <c r="H142" s="21">
        <v>1</v>
      </c>
    </row>
    <row r="143" spans="1:8" ht="15.75" customHeight="1" x14ac:dyDescent="0.3">
      <c r="A143" s="21">
        <v>141</v>
      </c>
      <c r="B143" s="21">
        <v>142</v>
      </c>
      <c r="C143" s="21">
        <v>0.21210000000000001</v>
      </c>
      <c r="D143" s="21">
        <v>0.69</v>
      </c>
      <c r="E143" s="21">
        <v>0.1343</v>
      </c>
      <c r="F143" s="21">
        <v>0</v>
      </c>
      <c r="G143" s="21">
        <v>1</v>
      </c>
      <c r="H143" s="21">
        <v>1</v>
      </c>
    </row>
    <row r="144" spans="1:8" ht="15.75" customHeight="1" x14ac:dyDescent="0.3">
      <c r="A144" s="21">
        <v>142</v>
      </c>
      <c r="B144" s="21">
        <v>143</v>
      </c>
      <c r="C144" s="21">
        <v>0.2727</v>
      </c>
      <c r="D144" s="21">
        <v>0.55000000000000004</v>
      </c>
      <c r="E144" s="21">
        <v>0</v>
      </c>
      <c r="F144" s="21">
        <v>0</v>
      </c>
      <c r="G144" s="21">
        <v>5</v>
      </c>
      <c r="H144" s="21">
        <v>5</v>
      </c>
    </row>
    <row r="145" spans="1:8" ht="15.75" customHeight="1" x14ac:dyDescent="0.3">
      <c r="A145" s="21">
        <v>143</v>
      </c>
      <c r="B145" s="21">
        <v>144</v>
      </c>
      <c r="C145" s="21">
        <v>0.2576</v>
      </c>
      <c r="D145" s="21">
        <v>0.69</v>
      </c>
      <c r="E145" s="21">
        <v>0</v>
      </c>
      <c r="F145" s="21">
        <v>8</v>
      </c>
      <c r="G145" s="21">
        <v>26</v>
      </c>
      <c r="H145" s="21">
        <v>34</v>
      </c>
    </row>
    <row r="146" spans="1:8" ht="15.75" customHeight="1" x14ac:dyDescent="0.3">
      <c r="A146" s="21">
        <v>144</v>
      </c>
      <c r="B146" s="21">
        <v>145</v>
      </c>
      <c r="C146" s="21">
        <v>0.21210000000000001</v>
      </c>
      <c r="D146" s="21">
        <v>0.69</v>
      </c>
      <c r="E146" s="21">
        <v>0.1343</v>
      </c>
      <c r="F146" s="21">
        <v>8</v>
      </c>
      <c r="G146" s="21">
        <v>76</v>
      </c>
      <c r="H146" s="21">
        <v>84</v>
      </c>
    </row>
    <row r="147" spans="1:8" ht="15.75" customHeight="1" x14ac:dyDescent="0.3">
      <c r="A147" s="21">
        <v>145</v>
      </c>
      <c r="B147" s="21">
        <v>146</v>
      </c>
      <c r="C147" s="21">
        <v>0.19700000000000001</v>
      </c>
      <c r="D147" s="21">
        <v>0.51</v>
      </c>
      <c r="E147" s="21">
        <v>0.25369999999999998</v>
      </c>
      <c r="F147" s="21">
        <v>20</v>
      </c>
      <c r="G147" s="21">
        <v>190</v>
      </c>
      <c r="H147" s="21">
        <v>210</v>
      </c>
    </row>
    <row r="148" spans="1:8" ht="15.75" customHeight="1" x14ac:dyDescent="0.3">
      <c r="A148" s="21">
        <v>146</v>
      </c>
      <c r="B148" s="21">
        <v>147</v>
      </c>
      <c r="C148" s="21">
        <v>0.18179999999999999</v>
      </c>
      <c r="D148" s="21">
        <v>0.47</v>
      </c>
      <c r="E148" s="21">
        <v>0.29849999999999999</v>
      </c>
      <c r="F148" s="21">
        <v>9</v>
      </c>
      <c r="G148" s="21">
        <v>125</v>
      </c>
      <c r="H148" s="21">
        <v>134</v>
      </c>
    </row>
    <row r="149" spans="1:8" ht="15.75" customHeight="1" x14ac:dyDescent="0.3">
      <c r="A149" s="21">
        <v>147</v>
      </c>
      <c r="B149" s="21">
        <v>148</v>
      </c>
      <c r="C149" s="21">
        <v>0.19700000000000001</v>
      </c>
      <c r="D149" s="21">
        <v>0.37</v>
      </c>
      <c r="E149" s="21">
        <v>0.32840000000000003</v>
      </c>
      <c r="F149" s="21">
        <v>16</v>
      </c>
      <c r="G149" s="21">
        <v>47</v>
      </c>
      <c r="H149" s="21">
        <v>63</v>
      </c>
    </row>
    <row r="150" spans="1:8" ht="15.75" customHeight="1" x14ac:dyDescent="0.3">
      <c r="A150" s="21">
        <v>148</v>
      </c>
      <c r="B150" s="21">
        <v>149</v>
      </c>
      <c r="C150" s="21">
        <v>0.19700000000000001</v>
      </c>
      <c r="D150" s="21">
        <v>0.4</v>
      </c>
      <c r="E150" s="21">
        <v>0.22389999999999999</v>
      </c>
      <c r="F150" s="21">
        <v>19</v>
      </c>
      <c r="G150" s="21">
        <v>48</v>
      </c>
      <c r="H150" s="21">
        <v>67</v>
      </c>
    </row>
    <row r="151" spans="1:8" ht="15.75" customHeight="1" x14ac:dyDescent="0.3">
      <c r="A151" s="21">
        <v>149</v>
      </c>
      <c r="B151" s="21">
        <v>150</v>
      </c>
      <c r="C151" s="21">
        <v>0.19700000000000001</v>
      </c>
      <c r="D151" s="21">
        <v>0.37</v>
      </c>
      <c r="E151" s="21">
        <v>0.25369999999999998</v>
      </c>
      <c r="F151" s="21">
        <v>9</v>
      </c>
      <c r="G151" s="21">
        <v>50</v>
      </c>
      <c r="H151" s="21">
        <v>59</v>
      </c>
    </row>
    <row r="152" spans="1:8" ht="15.75" customHeight="1" x14ac:dyDescent="0.3">
      <c r="A152" s="21">
        <v>150</v>
      </c>
      <c r="B152" s="21">
        <v>151</v>
      </c>
      <c r="C152" s="21">
        <v>0.18179999999999999</v>
      </c>
      <c r="D152" s="21">
        <v>0.37</v>
      </c>
      <c r="E152" s="21">
        <v>0.28360000000000002</v>
      </c>
      <c r="F152" s="21">
        <v>9</v>
      </c>
      <c r="G152" s="21">
        <v>64</v>
      </c>
      <c r="H152" s="21">
        <v>73</v>
      </c>
    </row>
    <row r="153" spans="1:8" ht="15.75" customHeight="1" x14ac:dyDescent="0.3">
      <c r="A153" s="21">
        <v>151</v>
      </c>
      <c r="B153" s="21">
        <v>152</v>
      </c>
      <c r="C153" s="21">
        <v>0.19700000000000001</v>
      </c>
      <c r="D153" s="21">
        <v>0.4</v>
      </c>
      <c r="E153" s="21">
        <v>0.25369999999999998</v>
      </c>
      <c r="F153" s="21">
        <v>7</v>
      </c>
      <c r="G153" s="21">
        <v>43</v>
      </c>
      <c r="H153" s="21">
        <v>50</v>
      </c>
    </row>
    <row r="154" spans="1:8" ht="15.75" customHeight="1" x14ac:dyDescent="0.3">
      <c r="A154" s="21">
        <v>152</v>
      </c>
      <c r="B154" s="21">
        <v>153</v>
      </c>
      <c r="C154" s="21">
        <v>0.21210000000000001</v>
      </c>
      <c r="D154" s="21">
        <v>0.37</v>
      </c>
      <c r="E154" s="21">
        <v>0.16420000000000001</v>
      </c>
      <c r="F154" s="21">
        <v>9</v>
      </c>
      <c r="G154" s="21">
        <v>63</v>
      </c>
      <c r="H154" s="21">
        <v>72</v>
      </c>
    </row>
    <row r="155" spans="1:8" ht="15.75" customHeight="1" x14ac:dyDescent="0.3">
      <c r="A155" s="21">
        <v>153</v>
      </c>
      <c r="B155" s="21">
        <v>154</v>
      </c>
      <c r="C155" s="21">
        <v>0.21210000000000001</v>
      </c>
      <c r="D155" s="21">
        <v>0.37</v>
      </c>
      <c r="E155" s="21">
        <v>0.16420000000000001</v>
      </c>
      <c r="F155" s="21">
        <v>5</v>
      </c>
      <c r="G155" s="21">
        <v>82</v>
      </c>
      <c r="H155" s="21">
        <v>87</v>
      </c>
    </row>
    <row r="156" spans="1:8" ht="15.75" customHeight="1" x14ac:dyDescent="0.3">
      <c r="A156" s="21">
        <v>154</v>
      </c>
      <c r="B156" s="21">
        <v>155</v>
      </c>
      <c r="C156" s="21">
        <v>0.2576</v>
      </c>
      <c r="D156" s="21">
        <v>0.37</v>
      </c>
      <c r="E156" s="21">
        <v>0</v>
      </c>
      <c r="F156" s="21">
        <v>9</v>
      </c>
      <c r="G156" s="21">
        <v>178</v>
      </c>
      <c r="H156" s="21">
        <v>187</v>
      </c>
    </row>
    <row r="157" spans="1:8" ht="15.75" customHeight="1" x14ac:dyDescent="0.3">
      <c r="A157" s="21">
        <v>155</v>
      </c>
      <c r="B157" s="21">
        <v>156</v>
      </c>
      <c r="C157" s="21">
        <v>0.2273</v>
      </c>
      <c r="D157" s="21">
        <v>0.4</v>
      </c>
      <c r="E157" s="21">
        <v>8.9599999999999999E-2</v>
      </c>
      <c r="F157" s="21">
        <v>7</v>
      </c>
      <c r="G157" s="21">
        <v>116</v>
      </c>
      <c r="H157" s="21">
        <v>123</v>
      </c>
    </row>
    <row r="158" spans="1:8" ht="15.75" customHeight="1" x14ac:dyDescent="0.3">
      <c r="A158" s="21">
        <v>156</v>
      </c>
      <c r="B158" s="21">
        <v>157</v>
      </c>
      <c r="C158" s="21">
        <v>0.19700000000000001</v>
      </c>
      <c r="D158" s="21">
        <v>0.55000000000000004</v>
      </c>
      <c r="E158" s="21">
        <v>8.9599999999999999E-2</v>
      </c>
      <c r="F158" s="21">
        <v>3</v>
      </c>
      <c r="G158" s="21">
        <v>92</v>
      </c>
      <c r="H158" s="21">
        <v>95</v>
      </c>
    </row>
    <row r="159" spans="1:8" ht="15.75" customHeight="1" x14ac:dyDescent="0.3">
      <c r="A159" s="21">
        <v>157</v>
      </c>
      <c r="B159" s="21">
        <v>158</v>
      </c>
      <c r="C159" s="21">
        <v>0.21210000000000001</v>
      </c>
      <c r="D159" s="21">
        <v>0.47</v>
      </c>
      <c r="E159" s="21">
        <v>0.1045</v>
      </c>
      <c r="F159" s="21">
        <v>1</v>
      </c>
      <c r="G159" s="21">
        <v>50</v>
      </c>
      <c r="H159" s="21">
        <v>51</v>
      </c>
    </row>
    <row r="160" spans="1:8" ht="15.75" customHeight="1" x14ac:dyDescent="0.3">
      <c r="A160" s="21">
        <v>158</v>
      </c>
      <c r="B160" s="21">
        <v>159</v>
      </c>
      <c r="C160" s="21">
        <v>0.19700000000000001</v>
      </c>
      <c r="D160" s="21">
        <v>0.47</v>
      </c>
      <c r="E160" s="21">
        <v>0.1343</v>
      </c>
      <c r="F160" s="21">
        <v>0</v>
      </c>
      <c r="G160" s="21">
        <v>39</v>
      </c>
      <c r="H160" s="21">
        <v>39</v>
      </c>
    </row>
    <row r="161" spans="1:8" ht="15.75" customHeight="1" x14ac:dyDescent="0.3">
      <c r="A161" s="21">
        <v>159</v>
      </c>
      <c r="B161" s="21">
        <v>160</v>
      </c>
      <c r="C161" s="21">
        <v>0.19700000000000001</v>
      </c>
      <c r="D161" s="21">
        <v>0.43</v>
      </c>
      <c r="E161" s="21">
        <v>0.16420000000000001</v>
      </c>
      <c r="F161" s="21">
        <v>2</v>
      </c>
      <c r="G161" s="21">
        <v>34</v>
      </c>
      <c r="H161" s="21">
        <v>36</v>
      </c>
    </row>
    <row r="162" spans="1:8" ht="15.75" customHeight="1" x14ac:dyDescent="0.3">
      <c r="A162" s="21">
        <v>160</v>
      </c>
      <c r="B162" s="21">
        <v>161</v>
      </c>
      <c r="C162" s="21">
        <v>0.19700000000000001</v>
      </c>
      <c r="D162" s="21">
        <v>0.51</v>
      </c>
      <c r="E162" s="21">
        <v>0.16420000000000001</v>
      </c>
      <c r="F162" s="21">
        <v>1</v>
      </c>
      <c r="G162" s="21">
        <v>14</v>
      </c>
      <c r="H162" s="21">
        <v>15</v>
      </c>
    </row>
    <row r="163" spans="1:8" ht="15.75" customHeight="1" x14ac:dyDescent="0.3">
      <c r="A163" s="21">
        <v>161</v>
      </c>
      <c r="B163" s="21">
        <v>162</v>
      </c>
      <c r="C163" s="21">
        <v>0.19700000000000001</v>
      </c>
      <c r="D163" s="21">
        <v>0.51</v>
      </c>
      <c r="E163" s="21">
        <v>0.16420000000000001</v>
      </c>
      <c r="F163" s="21">
        <v>1</v>
      </c>
      <c r="G163" s="21">
        <v>24</v>
      </c>
      <c r="H163" s="21">
        <v>25</v>
      </c>
    </row>
    <row r="164" spans="1:8" ht="15.75" customHeight="1" x14ac:dyDescent="0.3">
      <c r="A164" s="21">
        <v>162</v>
      </c>
      <c r="B164" s="21">
        <v>163</v>
      </c>
      <c r="C164" s="21">
        <v>0.21210000000000001</v>
      </c>
      <c r="D164" s="21">
        <v>0.55000000000000004</v>
      </c>
      <c r="E164" s="21">
        <v>8.9599999999999999E-2</v>
      </c>
      <c r="F164" s="21">
        <v>1</v>
      </c>
      <c r="G164" s="21">
        <v>15</v>
      </c>
      <c r="H164" s="21">
        <v>16</v>
      </c>
    </row>
    <row r="165" spans="1:8" ht="15.75" customHeight="1" x14ac:dyDescent="0.3">
      <c r="A165" s="21">
        <v>163</v>
      </c>
      <c r="B165" s="21">
        <v>164</v>
      </c>
      <c r="C165" s="21">
        <v>0.2424</v>
      </c>
      <c r="D165" s="21">
        <v>0.55000000000000004</v>
      </c>
      <c r="E165" s="21">
        <v>0</v>
      </c>
      <c r="F165" s="21">
        <v>3</v>
      </c>
      <c r="G165" s="21">
        <v>13</v>
      </c>
      <c r="H165" s="21">
        <v>16</v>
      </c>
    </row>
    <row r="166" spans="1:8" ht="15.75" customHeight="1" x14ac:dyDescent="0.3">
      <c r="A166" s="21">
        <v>164</v>
      </c>
      <c r="B166" s="21">
        <v>165</v>
      </c>
      <c r="C166" s="21">
        <v>0.19700000000000001</v>
      </c>
      <c r="D166" s="21">
        <v>0.55000000000000004</v>
      </c>
      <c r="E166" s="21">
        <v>0.16420000000000001</v>
      </c>
      <c r="F166" s="21">
        <v>0</v>
      </c>
      <c r="G166" s="21">
        <v>7</v>
      </c>
      <c r="H166" s="21">
        <v>7</v>
      </c>
    </row>
    <row r="167" spans="1:8" ht="15.75" customHeight="1" x14ac:dyDescent="0.3">
      <c r="A167" s="21">
        <v>165</v>
      </c>
      <c r="B167" s="21">
        <v>166</v>
      </c>
      <c r="C167" s="21">
        <v>0.19700000000000001</v>
      </c>
      <c r="D167" s="21">
        <v>0.55000000000000004</v>
      </c>
      <c r="E167" s="21">
        <v>0.16420000000000001</v>
      </c>
      <c r="F167" s="21">
        <v>0</v>
      </c>
      <c r="G167" s="21">
        <v>1</v>
      </c>
      <c r="H167" s="21">
        <v>1</v>
      </c>
    </row>
    <row r="168" spans="1:8" ht="15.75" customHeight="1" x14ac:dyDescent="0.3">
      <c r="A168" s="21">
        <v>166</v>
      </c>
      <c r="B168" s="21">
        <v>167</v>
      </c>
      <c r="C168" s="21">
        <v>0.16669999999999999</v>
      </c>
      <c r="D168" s="21">
        <v>0.74</v>
      </c>
      <c r="E168" s="21">
        <v>0.16420000000000001</v>
      </c>
      <c r="F168" s="21">
        <v>0</v>
      </c>
      <c r="G168" s="21">
        <v>5</v>
      </c>
      <c r="H168" s="21">
        <v>5</v>
      </c>
    </row>
    <row r="169" spans="1:8" ht="15.75" customHeight="1" x14ac:dyDescent="0.3">
      <c r="A169" s="21">
        <v>167</v>
      </c>
      <c r="B169" s="21">
        <v>168</v>
      </c>
      <c r="C169" s="21">
        <v>0.16669999999999999</v>
      </c>
      <c r="D169" s="21">
        <v>0.74</v>
      </c>
      <c r="E169" s="21">
        <v>0.16420000000000001</v>
      </c>
      <c r="F169" s="21">
        <v>0</v>
      </c>
      <c r="G169" s="21">
        <v>2</v>
      </c>
      <c r="H169" s="21">
        <v>2</v>
      </c>
    </row>
    <row r="170" spans="1:8" ht="15.75" customHeight="1" x14ac:dyDescent="0.3">
      <c r="A170" s="21">
        <v>168</v>
      </c>
      <c r="B170" s="21">
        <v>169</v>
      </c>
      <c r="C170" s="21">
        <v>0.18179999999999999</v>
      </c>
      <c r="D170" s="21">
        <v>0.74</v>
      </c>
      <c r="E170" s="21">
        <v>0.1045</v>
      </c>
      <c r="F170" s="21">
        <v>1</v>
      </c>
      <c r="G170" s="21">
        <v>8</v>
      </c>
      <c r="H170" s="21">
        <v>9</v>
      </c>
    </row>
    <row r="171" spans="1:8" ht="15.75" customHeight="1" x14ac:dyDescent="0.3">
      <c r="A171" s="21">
        <v>169</v>
      </c>
      <c r="B171" s="21">
        <v>170</v>
      </c>
      <c r="C171" s="21">
        <v>0.18179999999999999</v>
      </c>
      <c r="D171" s="21">
        <v>0.93</v>
      </c>
      <c r="E171" s="21">
        <v>0.1045</v>
      </c>
      <c r="F171" s="21">
        <v>0</v>
      </c>
      <c r="G171" s="21">
        <v>15</v>
      </c>
      <c r="H171" s="21">
        <v>15</v>
      </c>
    </row>
    <row r="172" spans="1:8" ht="15.75" customHeight="1" x14ac:dyDescent="0.3">
      <c r="A172" s="21">
        <v>170</v>
      </c>
      <c r="B172" s="21">
        <v>171</v>
      </c>
      <c r="C172" s="21">
        <v>0.18179999999999999</v>
      </c>
      <c r="D172" s="21">
        <v>0.93</v>
      </c>
      <c r="E172" s="21">
        <v>0.1045</v>
      </c>
      <c r="F172" s="21">
        <v>0</v>
      </c>
      <c r="G172" s="21">
        <v>20</v>
      </c>
      <c r="H172" s="21">
        <v>20</v>
      </c>
    </row>
    <row r="173" spans="1:8" ht="15.75" customHeight="1" x14ac:dyDescent="0.3">
      <c r="A173" s="21">
        <v>171</v>
      </c>
      <c r="B173" s="21">
        <v>172</v>
      </c>
      <c r="C173" s="21">
        <v>0.19700000000000001</v>
      </c>
      <c r="D173" s="21">
        <v>0.8</v>
      </c>
      <c r="E173" s="21">
        <v>0.16420000000000001</v>
      </c>
      <c r="F173" s="21">
        <v>5</v>
      </c>
      <c r="G173" s="21">
        <v>56</v>
      </c>
      <c r="H173" s="21">
        <v>61</v>
      </c>
    </row>
    <row r="174" spans="1:8" ht="15.75" customHeight="1" x14ac:dyDescent="0.3">
      <c r="A174" s="21">
        <v>172</v>
      </c>
      <c r="B174" s="21">
        <v>173</v>
      </c>
      <c r="C174" s="21">
        <v>0.18179999999999999</v>
      </c>
      <c r="D174" s="21">
        <v>0.69</v>
      </c>
      <c r="E174" s="21">
        <v>0.3881</v>
      </c>
      <c r="F174" s="21">
        <v>2</v>
      </c>
      <c r="G174" s="21">
        <v>60</v>
      </c>
      <c r="H174" s="21">
        <v>62</v>
      </c>
    </row>
    <row r="175" spans="1:8" ht="15.75" customHeight="1" x14ac:dyDescent="0.3">
      <c r="A175" s="21">
        <v>173</v>
      </c>
      <c r="B175" s="21">
        <v>174</v>
      </c>
      <c r="C175" s="21">
        <v>0.18179999999999999</v>
      </c>
      <c r="D175" s="21">
        <v>0.59</v>
      </c>
      <c r="E175" s="21">
        <v>0.35820000000000002</v>
      </c>
      <c r="F175" s="21">
        <v>8</v>
      </c>
      <c r="G175" s="21">
        <v>90</v>
      </c>
      <c r="H175" s="21">
        <v>98</v>
      </c>
    </row>
    <row r="176" spans="1:8" ht="15.75" customHeight="1" x14ac:dyDescent="0.3">
      <c r="A176" s="21">
        <v>174</v>
      </c>
      <c r="B176" s="21">
        <v>175</v>
      </c>
      <c r="C176" s="21">
        <v>0.18179999999999999</v>
      </c>
      <c r="D176" s="21">
        <v>0.44</v>
      </c>
      <c r="E176" s="21">
        <v>0.32840000000000003</v>
      </c>
      <c r="F176" s="21">
        <v>7</v>
      </c>
      <c r="G176" s="21">
        <v>95</v>
      </c>
      <c r="H176" s="21">
        <v>102</v>
      </c>
    </row>
    <row r="177" spans="1:8" ht="15.75" customHeight="1" x14ac:dyDescent="0.3">
      <c r="A177" s="21">
        <v>175</v>
      </c>
      <c r="B177" s="21">
        <v>176</v>
      </c>
      <c r="C177" s="21">
        <v>0.16669999999999999</v>
      </c>
      <c r="D177" s="21">
        <v>0.32</v>
      </c>
      <c r="E177" s="21">
        <v>0.49249999999999999</v>
      </c>
      <c r="F177" s="21">
        <v>12</v>
      </c>
      <c r="G177" s="21">
        <v>83</v>
      </c>
      <c r="H177" s="21">
        <v>95</v>
      </c>
    </row>
    <row r="178" spans="1:8" ht="15.75" customHeight="1" x14ac:dyDescent="0.3">
      <c r="A178" s="21">
        <v>176</v>
      </c>
      <c r="B178" s="21">
        <v>177</v>
      </c>
      <c r="C178" s="21">
        <v>0.16669999999999999</v>
      </c>
      <c r="D178" s="21">
        <v>0.32</v>
      </c>
      <c r="E178" s="21">
        <v>0.44779999999999998</v>
      </c>
      <c r="F178" s="21">
        <v>5</v>
      </c>
      <c r="G178" s="21">
        <v>69</v>
      </c>
      <c r="H178" s="21">
        <v>74</v>
      </c>
    </row>
    <row r="179" spans="1:8" ht="15.75" customHeight="1" x14ac:dyDescent="0.3">
      <c r="A179" s="21">
        <v>177</v>
      </c>
      <c r="B179" s="21">
        <v>178</v>
      </c>
      <c r="C179" s="21">
        <v>0.13639999999999999</v>
      </c>
      <c r="D179" s="21">
        <v>0.28999999999999998</v>
      </c>
      <c r="E179" s="21">
        <v>0.44779999999999998</v>
      </c>
      <c r="F179" s="21">
        <v>8</v>
      </c>
      <c r="G179" s="21">
        <v>68</v>
      </c>
      <c r="H179" s="21">
        <v>76</v>
      </c>
    </row>
    <row r="180" spans="1:8" ht="15.75" customHeight="1" x14ac:dyDescent="0.3">
      <c r="A180" s="21">
        <v>178</v>
      </c>
      <c r="B180" s="21">
        <v>179</v>
      </c>
      <c r="C180" s="21">
        <v>0.1212</v>
      </c>
      <c r="D180" s="21">
        <v>0.37</v>
      </c>
      <c r="E180" s="21">
        <v>0.55220000000000002</v>
      </c>
      <c r="F180" s="21">
        <v>5</v>
      </c>
      <c r="G180" s="21">
        <v>64</v>
      </c>
      <c r="H180" s="21">
        <v>69</v>
      </c>
    </row>
    <row r="181" spans="1:8" ht="15.75" customHeight="1" x14ac:dyDescent="0.3">
      <c r="A181" s="21">
        <v>179</v>
      </c>
      <c r="B181" s="21">
        <v>180</v>
      </c>
      <c r="C181" s="21">
        <v>0.1212</v>
      </c>
      <c r="D181" s="21">
        <v>0.39</v>
      </c>
      <c r="E181" s="21">
        <v>0.29849999999999999</v>
      </c>
      <c r="F181" s="21">
        <v>3</v>
      </c>
      <c r="G181" s="21">
        <v>52</v>
      </c>
      <c r="H181" s="21">
        <v>55</v>
      </c>
    </row>
    <row r="182" spans="1:8" ht="15.75" customHeight="1" x14ac:dyDescent="0.3">
      <c r="A182" s="21">
        <v>180</v>
      </c>
      <c r="B182" s="21">
        <v>181</v>
      </c>
      <c r="C182" s="21">
        <v>0.1212</v>
      </c>
      <c r="D182" s="21">
        <v>0.36</v>
      </c>
      <c r="E182" s="21">
        <v>0.25369999999999998</v>
      </c>
      <c r="F182" s="21">
        <v>4</v>
      </c>
      <c r="G182" s="21">
        <v>26</v>
      </c>
      <c r="H182" s="21">
        <v>30</v>
      </c>
    </row>
    <row r="183" spans="1:8" ht="15.75" customHeight="1" x14ac:dyDescent="0.3">
      <c r="A183" s="21">
        <v>181</v>
      </c>
      <c r="B183" s="21">
        <v>182</v>
      </c>
      <c r="C183" s="21">
        <v>0.1212</v>
      </c>
      <c r="D183" s="21">
        <v>0.36</v>
      </c>
      <c r="E183" s="21">
        <v>0.25369999999999998</v>
      </c>
      <c r="F183" s="21">
        <v>0</v>
      </c>
      <c r="G183" s="21">
        <v>28</v>
      </c>
      <c r="H183" s="21">
        <v>28</v>
      </c>
    </row>
    <row r="184" spans="1:8" ht="15.75" customHeight="1" x14ac:dyDescent="0.3">
      <c r="A184" s="21">
        <v>182</v>
      </c>
      <c r="B184" s="21">
        <v>183</v>
      </c>
      <c r="C184" s="21">
        <v>0.1061</v>
      </c>
      <c r="D184" s="21">
        <v>0.39</v>
      </c>
      <c r="E184" s="21">
        <v>0.35820000000000002</v>
      </c>
      <c r="F184" s="21">
        <v>2</v>
      </c>
      <c r="G184" s="21">
        <v>35</v>
      </c>
      <c r="H184" s="21">
        <v>37</v>
      </c>
    </row>
    <row r="185" spans="1:8" ht="15.75" customHeight="1" x14ac:dyDescent="0.3">
      <c r="A185" s="21">
        <v>183</v>
      </c>
      <c r="B185" s="21">
        <v>184</v>
      </c>
      <c r="C185" s="21">
        <v>0.1061</v>
      </c>
      <c r="D185" s="21">
        <v>0.36</v>
      </c>
      <c r="E185" s="21">
        <v>0.3881</v>
      </c>
      <c r="F185" s="21">
        <v>1</v>
      </c>
      <c r="G185" s="21">
        <v>33</v>
      </c>
      <c r="H185" s="21">
        <v>34</v>
      </c>
    </row>
    <row r="186" spans="1:8" ht="15.75" customHeight="1" x14ac:dyDescent="0.3">
      <c r="A186" s="21">
        <v>184</v>
      </c>
      <c r="B186" s="21">
        <v>185</v>
      </c>
      <c r="C186" s="21">
        <v>6.0600000000000001E-2</v>
      </c>
      <c r="D186" s="21">
        <v>0.39</v>
      </c>
      <c r="E186" s="21">
        <v>0.44779999999999998</v>
      </c>
      <c r="F186" s="21">
        <v>0</v>
      </c>
      <c r="G186" s="21">
        <v>22</v>
      </c>
      <c r="H186" s="21">
        <v>22</v>
      </c>
    </row>
    <row r="187" spans="1:8" ht="15.75" customHeight="1" x14ac:dyDescent="0.3">
      <c r="A187" s="21">
        <v>185</v>
      </c>
      <c r="B187" s="21">
        <v>186</v>
      </c>
      <c r="C187" s="21">
        <v>7.5800000000000006E-2</v>
      </c>
      <c r="D187" s="21">
        <v>0.42</v>
      </c>
      <c r="E187" s="21">
        <v>0.3881</v>
      </c>
      <c r="F187" s="21">
        <v>1</v>
      </c>
      <c r="G187" s="21">
        <v>24</v>
      </c>
      <c r="H187" s="21">
        <v>25</v>
      </c>
    </row>
    <row r="188" spans="1:8" ht="15.75" customHeight="1" x14ac:dyDescent="0.3">
      <c r="A188" s="21">
        <v>186</v>
      </c>
      <c r="B188" s="21">
        <v>187</v>
      </c>
      <c r="C188" s="21">
        <v>6.0600000000000001E-2</v>
      </c>
      <c r="D188" s="21">
        <v>0.42</v>
      </c>
      <c r="E188" s="21">
        <v>0.4627</v>
      </c>
      <c r="F188" s="21">
        <v>0</v>
      </c>
      <c r="G188" s="21">
        <v>12</v>
      </c>
      <c r="H188" s="21">
        <v>12</v>
      </c>
    </row>
    <row r="189" spans="1:8" ht="15.75" customHeight="1" x14ac:dyDescent="0.3">
      <c r="A189" s="21">
        <v>187</v>
      </c>
      <c r="B189" s="21">
        <v>188</v>
      </c>
      <c r="C189" s="21">
        <v>6.0600000000000001E-2</v>
      </c>
      <c r="D189" s="21">
        <v>0.46</v>
      </c>
      <c r="E189" s="21">
        <v>0.4627</v>
      </c>
      <c r="F189" s="21">
        <v>0</v>
      </c>
      <c r="G189" s="21">
        <v>11</v>
      </c>
      <c r="H189" s="21">
        <v>11</v>
      </c>
    </row>
    <row r="190" spans="1:8" ht="15.75" customHeight="1" x14ac:dyDescent="0.3">
      <c r="A190" s="21">
        <v>188</v>
      </c>
      <c r="B190" s="21">
        <v>189</v>
      </c>
      <c r="C190" s="21">
        <v>7.5800000000000006E-2</v>
      </c>
      <c r="D190" s="21">
        <v>0.46</v>
      </c>
      <c r="E190" s="21">
        <v>0.41789999999999999</v>
      </c>
      <c r="F190" s="21">
        <v>0</v>
      </c>
      <c r="G190" s="21">
        <v>4</v>
      </c>
      <c r="H190" s="21">
        <v>4</v>
      </c>
    </row>
    <row r="191" spans="1:8" ht="15.75" customHeight="1" x14ac:dyDescent="0.3">
      <c r="A191" s="21">
        <v>189</v>
      </c>
      <c r="B191" s="21">
        <v>190</v>
      </c>
      <c r="C191" s="21">
        <v>9.0899999999999995E-2</v>
      </c>
      <c r="D191" s="21">
        <v>0.53</v>
      </c>
      <c r="E191" s="21">
        <v>0.19400000000000001</v>
      </c>
      <c r="F191" s="21">
        <v>0</v>
      </c>
      <c r="G191" s="21">
        <v>1</v>
      </c>
      <c r="H191" s="21">
        <v>1</v>
      </c>
    </row>
    <row r="192" spans="1:8" ht="15.75" customHeight="1" x14ac:dyDescent="0.3">
      <c r="A192" s="21">
        <v>190</v>
      </c>
      <c r="B192" s="21">
        <v>191</v>
      </c>
      <c r="C192" s="21">
        <v>9.0899999999999995E-2</v>
      </c>
      <c r="D192" s="21">
        <v>0.53</v>
      </c>
      <c r="E192" s="21">
        <v>0.19400000000000001</v>
      </c>
      <c r="F192" s="21">
        <v>0</v>
      </c>
      <c r="G192" s="21">
        <v>1</v>
      </c>
      <c r="H192" s="21">
        <v>1</v>
      </c>
    </row>
    <row r="193" spans="1:8" ht="15.75" customHeight="1" x14ac:dyDescent="0.3">
      <c r="A193" s="21">
        <v>191</v>
      </c>
      <c r="B193" s="21">
        <v>192</v>
      </c>
      <c r="C193" s="21">
        <v>9.0899999999999995E-2</v>
      </c>
      <c r="D193" s="21">
        <v>0.49</v>
      </c>
      <c r="E193" s="21">
        <v>0.28360000000000002</v>
      </c>
      <c r="F193" s="21">
        <v>0</v>
      </c>
      <c r="G193" s="21">
        <v>1</v>
      </c>
      <c r="H193" s="21">
        <v>1</v>
      </c>
    </row>
    <row r="194" spans="1:8" ht="15.75" customHeight="1" x14ac:dyDescent="0.3">
      <c r="A194" s="21">
        <v>192</v>
      </c>
      <c r="B194" s="21">
        <v>193</v>
      </c>
      <c r="C194" s="21">
        <v>9.0899999999999995E-2</v>
      </c>
      <c r="D194" s="21">
        <v>0.53</v>
      </c>
      <c r="E194" s="21">
        <v>0.19400000000000001</v>
      </c>
      <c r="F194" s="21">
        <v>1</v>
      </c>
      <c r="G194" s="21">
        <v>5</v>
      </c>
      <c r="H194" s="21">
        <v>6</v>
      </c>
    </row>
    <row r="195" spans="1:8" ht="15.75" customHeight="1" x14ac:dyDescent="0.3">
      <c r="A195" s="21">
        <v>193</v>
      </c>
      <c r="B195" s="21">
        <v>194</v>
      </c>
      <c r="C195" s="21">
        <v>9.0899999999999995E-2</v>
      </c>
      <c r="D195" s="21">
        <v>0.49</v>
      </c>
      <c r="E195" s="21">
        <v>0.28360000000000002</v>
      </c>
      <c r="F195" s="21">
        <v>0</v>
      </c>
      <c r="G195" s="21">
        <v>10</v>
      </c>
      <c r="H195" s="21">
        <v>10</v>
      </c>
    </row>
    <row r="196" spans="1:8" ht="15.75" customHeight="1" x14ac:dyDescent="0.3">
      <c r="A196" s="21">
        <v>194</v>
      </c>
      <c r="B196" s="21">
        <v>195</v>
      </c>
      <c r="C196" s="21">
        <v>7.5800000000000006E-2</v>
      </c>
      <c r="D196" s="21">
        <v>0.46</v>
      </c>
      <c r="E196" s="21">
        <v>0.52239999999999998</v>
      </c>
      <c r="F196" s="21">
        <v>0</v>
      </c>
      <c r="G196" s="21">
        <v>19</v>
      </c>
      <c r="H196" s="21">
        <v>19</v>
      </c>
    </row>
    <row r="197" spans="1:8" ht="15.75" customHeight="1" x14ac:dyDescent="0.3">
      <c r="A197" s="21">
        <v>195</v>
      </c>
      <c r="B197" s="21">
        <v>196</v>
      </c>
      <c r="C197" s="21">
        <v>0.1061</v>
      </c>
      <c r="D197" s="21">
        <v>0.43</v>
      </c>
      <c r="E197" s="21">
        <v>0.3881</v>
      </c>
      <c r="F197" s="21">
        <v>0</v>
      </c>
      <c r="G197" s="21">
        <v>49</v>
      </c>
      <c r="H197" s="21">
        <v>49</v>
      </c>
    </row>
    <row r="198" spans="1:8" ht="15.75" customHeight="1" x14ac:dyDescent="0.3">
      <c r="A198" s="21">
        <v>196</v>
      </c>
      <c r="B198" s="21">
        <v>197</v>
      </c>
      <c r="C198" s="21">
        <v>0.1212</v>
      </c>
      <c r="D198" s="21">
        <v>0.4</v>
      </c>
      <c r="E198" s="21">
        <v>0.52239999999999998</v>
      </c>
      <c r="F198" s="21">
        <v>2</v>
      </c>
      <c r="G198" s="21">
        <v>47</v>
      </c>
      <c r="H198" s="21">
        <v>49</v>
      </c>
    </row>
    <row r="199" spans="1:8" ht="15.75" customHeight="1" x14ac:dyDescent="0.3">
      <c r="A199" s="21">
        <v>197</v>
      </c>
      <c r="B199" s="21">
        <v>198</v>
      </c>
      <c r="C199" s="21">
        <v>0.13639999999999999</v>
      </c>
      <c r="D199" s="21">
        <v>0.37</v>
      </c>
      <c r="E199" s="21">
        <v>0.44779999999999998</v>
      </c>
      <c r="F199" s="21">
        <v>4</v>
      </c>
      <c r="G199" s="21">
        <v>79</v>
      </c>
      <c r="H199" s="21">
        <v>83</v>
      </c>
    </row>
    <row r="200" spans="1:8" ht="15.75" customHeight="1" x14ac:dyDescent="0.3">
      <c r="A200" s="21">
        <v>198</v>
      </c>
      <c r="B200" s="21">
        <v>199</v>
      </c>
      <c r="C200" s="21">
        <v>0.16669999999999999</v>
      </c>
      <c r="D200" s="21">
        <v>0.34</v>
      </c>
      <c r="E200" s="21">
        <v>0.44779999999999998</v>
      </c>
      <c r="F200" s="21">
        <v>6</v>
      </c>
      <c r="G200" s="21">
        <v>69</v>
      </c>
      <c r="H200" s="21">
        <v>75</v>
      </c>
    </row>
    <row r="201" spans="1:8" ht="15.75" customHeight="1" x14ac:dyDescent="0.3">
      <c r="A201" s="21">
        <v>199</v>
      </c>
      <c r="B201" s="21">
        <v>200</v>
      </c>
      <c r="C201" s="21">
        <v>0.18179999999999999</v>
      </c>
      <c r="D201" s="21">
        <v>0.32</v>
      </c>
      <c r="E201" s="21">
        <v>0.4627</v>
      </c>
      <c r="F201" s="21">
        <v>8</v>
      </c>
      <c r="G201" s="21">
        <v>64</v>
      </c>
      <c r="H201" s="21">
        <v>72</v>
      </c>
    </row>
    <row r="202" spans="1:8" ht="15.75" customHeight="1" x14ac:dyDescent="0.3">
      <c r="A202" s="21">
        <v>200</v>
      </c>
      <c r="B202" s="21">
        <v>201</v>
      </c>
      <c r="C202" s="21">
        <v>0.19700000000000001</v>
      </c>
      <c r="D202" s="21">
        <v>0.35</v>
      </c>
      <c r="E202" s="21">
        <v>0.35820000000000002</v>
      </c>
      <c r="F202" s="21">
        <v>5</v>
      </c>
      <c r="G202" s="21">
        <v>77</v>
      </c>
      <c r="H202" s="21">
        <v>82</v>
      </c>
    </row>
    <row r="203" spans="1:8" ht="15.75" customHeight="1" x14ac:dyDescent="0.3">
      <c r="A203" s="21">
        <v>201</v>
      </c>
      <c r="B203" s="21">
        <v>202</v>
      </c>
      <c r="C203" s="21">
        <v>0.16669999999999999</v>
      </c>
      <c r="D203" s="21">
        <v>0.34</v>
      </c>
      <c r="E203" s="21">
        <v>0.44779999999999998</v>
      </c>
      <c r="F203" s="21">
        <v>13</v>
      </c>
      <c r="G203" s="21">
        <v>79</v>
      </c>
      <c r="H203" s="21">
        <v>92</v>
      </c>
    </row>
    <row r="204" spans="1:8" ht="15.75" customHeight="1" x14ac:dyDescent="0.3">
      <c r="A204" s="21">
        <v>202</v>
      </c>
      <c r="B204" s="21">
        <v>203</v>
      </c>
      <c r="C204" s="21">
        <v>0.1515</v>
      </c>
      <c r="D204" s="21">
        <v>0.37</v>
      </c>
      <c r="E204" s="21">
        <v>0.3881</v>
      </c>
      <c r="F204" s="21">
        <v>3</v>
      </c>
      <c r="G204" s="21">
        <v>59</v>
      </c>
      <c r="H204" s="21">
        <v>62</v>
      </c>
    </row>
    <row r="205" spans="1:8" ht="15.75" customHeight="1" x14ac:dyDescent="0.3">
      <c r="A205" s="21">
        <v>203</v>
      </c>
      <c r="B205" s="21">
        <v>204</v>
      </c>
      <c r="C205" s="21">
        <v>0.13639999999999999</v>
      </c>
      <c r="D205" s="21">
        <v>0.4</v>
      </c>
      <c r="E205" s="21">
        <v>0.32840000000000003</v>
      </c>
      <c r="F205" s="21">
        <v>4</v>
      </c>
      <c r="G205" s="21">
        <v>44</v>
      </c>
      <c r="H205" s="21">
        <v>48</v>
      </c>
    </row>
    <row r="206" spans="1:8" ht="15.75" customHeight="1" x14ac:dyDescent="0.3">
      <c r="A206" s="21">
        <v>204</v>
      </c>
      <c r="B206" s="21">
        <v>205</v>
      </c>
      <c r="C206" s="21">
        <v>0.13639999999999999</v>
      </c>
      <c r="D206" s="21">
        <v>0.43</v>
      </c>
      <c r="E206" s="21">
        <v>0.32840000000000003</v>
      </c>
      <c r="F206" s="21">
        <v>1</v>
      </c>
      <c r="G206" s="21">
        <v>40</v>
      </c>
      <c r="H206" s="21">
        <v>41</v>
      </c>
    </row>
    <row r="207" spans="1:8" ht="15.75" customHeight="1" x14ac:dyDescent="0.3">
      <c r="A207" s="21">
        <v>205</v>
      </c>
      <c r="B207" s="21">
        <v>206</v>
      </c>
      <c r="C207" s="21">
        <v>0.1212</v>
      </c>
      <c r="D207" s="21">
        <v>0.46</v>
      </c>
      <c r="E207" s="21">
        <v>0.25369999999999998</v>
      </c>
      <c r="F207" s="21">
        <v>0</v>
      </c>
      <c r="G207" s="21">
        <v>38</v>
      </c>
      <c r="H207" s="21">
        <v>38</v>
      </c>
    </row>
    <row r="208" spans="1:8" ht="15.75" customHeight="1" x14ac:dyDescent="0.3">
      <c r="A208" s="21">
        <v>206</v>
      </c>
      <c r="B208" s="21">
        <v>207</v>
      </c>
      <c r="C208" s="21">
        <v>0.1061</v>
      </c>
      <c r="D208" s="21">
        <v>0.46</v>
      </c>
      <c r="E208" s="21">
        <v>0.41789999999999999</v>
      </c>
      <c r="F208" s="21">
        <v>1</v>
      </c>
      <c r="G208" s="21">
        <v>19</v>
      </c>
      <c r="H208" s="21">
        <v>20</v>
      </c>
    </row>
    <row r="209" spans="1:8" ht="15.75" customHeight="1" x14ac:dyDescent="0.3">
      <c r="A209" s="21">
        <v>207</v>
      </c>
      <c r="B209" s="21">
        <v>208</v>
      </c>
      <c r="C209" s="21">
        <v>0.1212</v>
      </c>
      <c r="D209" s="21">
        <v>0.46</v>
      </c>
      <c r="E209" s="21">
        <v>0.29849999999999999</v>
      </c>
      <c r="F209" s="21">
        <v>5</v>
      </c>
      <c r="G209" s="21">
        <v>10</v>
      </c>
      <c r="H209" s="21">
        <v>15</v>
      </c>
    </row>
    <row r="210" spans="1:8" ht="15.75" customHeight="1" x14ac:dyDescent="0.3">
      <c r="A210" s="21">
        <v>208</v>
      </c>
      <c r="B210" s="21">
        <v>209</v>
      </c>
      <c r="C210" s="21">
        <v>0.13639999999999999</v>
      </c>
      <c r="D210" s="21">
        <v>0.5</v>
      </c>
      <c r="E210" s="21">
        <v>0.19400000000000001</v>
      </c>
      <c r="F210" s="21">
        <v>0</v>
      </c>
      <c r="G210" s="21">
        <v>6</v>
      </c>
      <c r="H210" s="21">
        <v>6</v>
      </c>
    </row>
    <row r="211" spans="1:8" ht="15.75" customHeight="1" x14ac:dyDescent="0.3">
      <c r="A211" s="21">
        <v>209</v>
      </c>
      <c r="B211" s="21">
        <v>210</v>
      </c>
      <c r="C211" s="21">
        <v>0.1212</v>
      </c>
      <c r="D211" s="21">
        <v>0.5</v>
      </c>
      <c r="E211" s="21">
        <v>0.28360000000000002</v>
      </c>
      <c r="F211" s="21">
        <v>2</v>
      </c>
      <c r="G211" s="21">
        <v>3</v>
      </c>
      <c r="H211" s="21">
        <v>5</v>
      </c>
    </row>
    <row r="212" spans="1:8" ht="15.75" customHeight="1" x14ac:dyDescent="0.3">
      <c r="A212" s="21">
        <v>210</v>
      </c>
      <c r="B212" s="21">
        <v>211</v>
      </c>
      <c r="C212" s="21">
        <v>0.1212</v>
      </c>
      <c r="D212" s="21">
        <v>0.5</v>
      </c>
      <c r="E212" s="21">
        <v>0.28360000000000002</v>
      </c>
      <c r="F212" s="21">
        <v>1</v>
      </c>
      <c r="G212" s="21">
        <v>0</v>
      </c>
      <c r="H212" s="21">
        <v>1</v>
      </c>
    </row>
    <row r="213" spans="1:8" ht="15.75" customHeight="1" x14ac:dyDescent="0.3">
      <c r="A213" s="21">
        <v>211</v>
      </c>
      <c r="B213" s="21">
        <v>212</v>
      </c>
      <c r="C213" s="21">
        <v>0.1212</v>
      </c>
      <c r="D213" s="21">
        <v>0.5</v>
      </c>
      <c r="E213" s="21">
        <v>0.22389999999999999</v>
      </c>
      <c r="F213" s="21">
        <v>0</v>
      </c>
      <c r="G213" s="21">
        <v>3</v>
      </c>
      <c r="H213" s="21">
        <v>3</v>
      </c>
    </row>
    <row r="214" spans="1:8" ht="15.75" customHeight="1" x14ac:dyDescent="0.3">
      <c r="A214" s="21">
        <v>212</v>
      </c>
      <c r="B214" s="21">
        <v>213</v>
      </c>
      <c r="C214" s="21">
        <v>0.1212</v>
      </c>
      <c r="D214" s="21">
        <v>0.5</v>
      </c>
      <c r="E214" s="21">
        <v>0.22389999999999999</v>
      </c>
      <c r="F214" s="21">
        <v>0</v>
      </c>
      <c r="G214" s="21">
        <v>1</v>
      </c>
      <c r="H214" s="21">
        <v>1</v>
      </c>
    </row>
    <row r="215" spans="1:8" ht="15.75" customHeight="1" x14ac:dyDescent="0.3">
      <c r="A215" s="21">
        <v>213</v>
      </c>
      <c r="B215" s="21">
        <v>214</v>
      </c>
      <c r="C215" s="21">
        <v>0.1212</v>
      </c>
      <c r="D215" s="21">
        <v>0.54</v>
      </c>
      <c r="E215" s="21">
        <v>0.1343</v>
      </c>
      <c r="F215" s="21">
        <v>1</v>
      </c>
      <c r="G215" s="21">
        <v>2</v>
      </c>
      <c r="H215" s="21">
        <v>3</v>
      </c>
    </row>
    <row r="216" spans="1:8" ht="15.75" customHeight="1" x14ac:dyDescent="0.3">
      <c r="A216" s="21">
        <v>214</v>
      </c>
      <c r="B216" s="21">
        <v>215</v>
      </c>
      <c r="C216" s="21">
        <v>0.1061</v>
      </c>
      <c r="D216" s="21">
        <v>0.54</v>
      </c>
      <c r="E216" s="21">
        <v>0.25369999999999998</v>
      </c>
      <c r="F216" s="21">
        <v>0</v>
      </c>
      <c r="G216" s="21">
        <v>3</v>
      </c>
      <c r="H216" s="21">
        <v>3</v>
      </c>
    </row>
    <row r="217" spans="1:8" ht="15.75" customHeight="1" x14ac:dyDescent="0.3">
      <c r="A217" s="21">
        <v>215</v>
      </c>
      <c r="B217" s="21">
        <v>216</v>
      </c>
      <c r="C217" s="21">
        <v>0.1212</v>
      </c>
      <c r="D217" s="21">
        <v>0.5</v>
      </c>
      <c r="E217" s="21">
        <v>0.28360000000000002</v>
      </c>
      <c r="F217" s="21">
        <v>0</v>
      </c>
      <c r="G217" s="21">
        <v>31</v>
      </c>
      <c r="H217" s="21">
        <v>31</v>
      </c>
    </row>
    <row r="218" spans="1:8" ht="15.75" customHeight="1" x14ac:dyDescent="0.3">
      <c r="A218" s="21">
        <v>216</v>
      </c>
      <c r="B218" s="21">
        <v>217</v>
      </c>
      <c r="C218" s="21">
        <v>0.1212</v>
      </c>
      <c r="D218" s="21">
        <v>0.5</v>
      </c>
      <c r="E218" s="21">
        <v>0.22389999999999999</v>
      </c>
      <c r="F218" s="21">
        <v>2</v>
      </c>
      <c r="G218" s="21">
        <v>75</v>
      </c>
      <c r="H218" s="21">
        <v>77</v>
      </c>
    </row>
    <row r="219" spans="1:8" ht="15.75" customHeight="1" x14ac:dyDescent="0.3">
      <c r="A219" s="21">
        <v>217</v>
      </c>
      <c r="B219" s="21">
        <v>218</v>
      </c>
      <c r="C219" s="21">
        <v>0.1212</v>
      </c>
      <c r="D219" s="21">
        <v>0.5</v>
      </c>
      <c r="E219" s="21">
        <v>0.28360000000000002</v>
      </c>
      <c r="F219" s="21">
        <v>4</v>
      </c>
      <c r="G219" s="21">
        <v>184</v>
      </c>
      <c r="H219" s="21">
        <v>188</v>
      </c>
    </row>
    <row r="220" spans="1:8" ht="15.75" customHeight="1" x14ac:dyDescent="0.3">
      <c r="A220" s="21">
        <v>218</v>
      </c>
      <c r="B220" s="21">
        <v>219</v>
      </c>
      <c r="C220" s="21">
        <v>0.1212</v>
      </c>
      <c r="D220" s="21">
        <v>0.5</v>
      </c>
      <c r="E220" s="21">
        <v>0.25369999999999998</v>
      </c>
      <c r="F220" s="21">
        <v>2</v>
      </c>
      <c r="G220" s="21">
        <v>92</v>
      </c>
      <c r="H220" s="21">
        <v>94</v>
      </c>
    </row>
    <row r="221" spans="1:8" ht="15.75" customHeight="1" x14ac:dyDescent="0.3">
      <c r="A221" s="21">
        <v>219</v>
      </c>
      <c r="B221" s="21">
        <v>220</v>
      </c>
      <c r="C221" s="21">
        <v>0.1212</v>
      </c>
      <c r="D221" s="21">
        <v>0.5</v>
      </c>
      <c r="E221" s="21">
        <v>0.29849999999999999</v>
      </c>
      <c r="F221" s="21">
        <v>0</v>
      </c>
      <c r="G221" s="21">
        <v>31</v>
      </c>
      <c r="H221" s="21">
        <v>31</v>
      </c>
    </row>
    <row r="222" spans="1:8" ht="15.75" customHeight="1" x14ac:dyDescent="0.3">
      <c r="A222" s="21">
        <v>220</v>
      </c>
      <c r="B222" s="21">
        <v>221</v>
      </c>
      <c r="C222" s="21">
        <v>0.13639999999999999</v>
      </c>
      <c r="D222" s="21">
        <v>0.47</v>
      </c>
      <c r="E222" s="21">
        <v>0.28360000000000002</v>
      </c>
      <c r="F222" s="21">
        <v>2</v>
      </c>
      <c r="G222" s="21">
        <v>28</v>
      </c>
      <c r="H222" s="21">
        <v>30</v>
      </c>
    </row>
    <row r="223" spans="1:8" ht="15.75" customHeight="1" x14ac:dyDescent="0.3">
      <c r="A223" s="21">
        <v>221</v>
      </c>
      <c r="B223" s="21">
        <v>222</v>
      </c>
      <c r="C223" s="21">
        <v>0.18179999999999999</v>
      </c>
      <c r="D223" s="21">
        <v>0.4</v>
      </c>
      <c r="E223" s="21">
        <v>0.28360000000000002</v>
      </c>
      <c r="F223" s="21">
        <v>5</v>
      </c>
      <c r="G223" s="21">
        <v>47</v>
      </c>
      <c r="H223" s="21">
        <v>52</v>
      </c>
    </row>
    <row r="224" spans="1:8" ht="15.75" customHeight="1" x14ac:dyDescent="0.3">
      <c r="A224" s="21">
        <v>222</v>
      </c>
      <c r="B224" s="21">
        <v>223</v>
      </c>
      <c r="C224" s="21">
        <v>0.18179999999999999</v>
      </c>
      <c r="D224" s="21">
        <v>0.4</v>
      </c>
      <c r="E224" s="21">
        <v>0.28360000000000002</v>
      </c>
      <c r="F224" s="21">
        <v>4</v>
      </c>
      <c r="G224" s="21">
        <v>50</v>
      </c>
      <c r="H224" s="21">
        <v>54</v>
      </c>
    </row>
    <row r="225" spans="1:8" ht="15.75" customHeight="1" x14ac:dyDescent="0.3">
      <c r="A225" s="21">
        <v>223</v>
      </c>
      <c r="B225" s="21">
        <v>224</v>
      </c>
      <c r="C225" s="21">
        <v>0.19700000000000001</v>
      </c>
      <c r="D225" s="21">
        <v>0.4</v>
      </c>
      <c r="E225" s="21">
        <v>0.22389999999999999</v>
      </c>
      <c r="F225" s="21">
        <v>0</v>
      </c>
      <c r="G225" s="21">
        <v>47</v>
      </c>
      <c r="H225" s="21">
        <v>47</v>
      </c>
    </row>
    <row r="226" spans="1:8" ht="15.75" customHeight="1" x14ac:dyDescent="0.3">
      <c r="A226" s="21">
        <v>224</v>
      </c>
      <c r="B226" s="21">
        <v>225</v>
      </c>
      <c r="C226" s="21">
        <v>0.19700000000000001</v>
      </c>
      <c r="D226" s="21">
        <v>0.4</v>
      </c>
      <c r="E226" s="21">
        <v>0.22389999999999999</v>
      </c>
      <c r="F226" s="21">
        <v>2</v>
      </c>
      <c r="G226" s="21">
        <v>43</v>
      </c>
      <c r="H226" s="21">
        <v>45</v>
      </c>
    </row>
    <row r="227" spans="1:8" ht="15.75" customHeight="1" x14ac:dyDescent="0.3">
      <c r="A227" s="21">
        <v>225</v>
      </c>
      <c r="B227" s="21">
        <v>226</v>
      </c>
      <c r="C227" s="21">
        <v>0.21210000000000001</v>
      </c>
      <c r="D227" s="21">
        <v>0.4</v>
      </c>
      <c r="E227" s="21">
        <v>0.1343</v>
      </c>
      <c r="F227" s="21">
        <v>4</v>
      </c>
      <c r="G227" s="21">
        <v>70</v>
      </c>
      <c r="H227" s="21">
        <v>74</v>
      </c>
    </row>
    <row r="228" spans="1:8" ht="15.75" customHeight="1" x14ac:dyDescent="0.3">
      <c r="A228" s="21">
        <v>226</v>
      </c>
      <c r="B228" s="21">
        <v>227</v>
      </c>
      <c r="C228" s="21">
        <v>0.2273</v>
      </c>
      <c r="D228" s="21">
        <v>0.4</v>
      </c>
      <c r="E228" s="21">
        <v>0.1045</v>
      </c>
      <c r="F228" s="21">
        <v>4</v>
      </c>
      <c r="G228" s="21">
        <v>174</v>
      </c>
      <c r="H228" s="21">
        <v>178</v>
      </c>
    </row>
    <row r="229" spans="1:8" ht="15.75" customHeight="1" x14ac:dyDescent="0.3">
      <c r="A229" s="21">
        <v>227</v>
      </c>
      <c r="B229" s="21">
        <v>228</v>
      </c>
      <c r="C229" s="21">
        <v>0.19700000000000001</v>
      </c>
      <c r="D229" s="21">
        <v>0.4</v>
      </c>
      <c r="E229" s="21">
        <v>0.22389999999999999</v>
      </c>
      <c r="F229" s="21">
        <v>1</v>
      </c>
      <c r="G229" s="21">
        <v>154</v>
      </c>
      <c r="H229" s="21">
        <v>155</v>
      </c>
    </row>
    <row r="230" spans="1:8" ht="15.75" customHeight="1" x14ac:dyDescent="0.3">
      <c r="A230" s="21">
        <v>228</v>
      </c>
      <c r="B230" s="21">
        <v>229</v>
      </c>
      <c r="C230" s="21">
        <v>0.16669999999999999</v>
      </c>
      <c r="D230" s="21">
        <v>0.47</v>
      </c>
      <c r="E230" s="21">
        <v>0.16420000000000001</v>
      </c>
      <c r="F230" s="21">
        <v>3</v>
      </c>
      <c r="G230" s="21">
        <v>92</v>
      </c>
      <c r="H230" s="21">
        <v>95</v>
      </c>
    </row>
    <row r="231" spans="1:8" ht="15.75" customHeight="1" x14ac:dyDescent="0.3">
      <c r="A231" s="21">
        <v>229</v>
      </c>
      <c r="B231" s="21">
        <v>230</v>
      </c>
      <c r="C231" s="21">
        <v>0.16669999999999999</v>
      </c>
      <c r="D231" s="21">
        <v>0.5</v>
      </c>
      <c r="E231" s="21">
        <v>0.16420000000000001</v>
      </c>
      <c r="F231" s="21">
        <v>1</v>
      </c>
      <c r="G231" s="21">
        <v>73</v>
      </c>
      <c r="H231" s="21">
        <v>74</v>
      </c>
    </row>
    <row r="232" spans="1:8" ht="15.75" customHeight="1" x14ac:dyDescent="0.3">
      <c r="A232" s="21">
        <v>230</v>
      </c>
      <c r="B232" s="21">
        <v>231</v>
      </c>
      <c r="C232" s="21">
        <v>0.13639999999999999</v>
      </c>
      <c r="D232" s="21">
        <v>0.59</v>
      </c>
      <c r="E232" s="21">
        <v>0.19400000000000001</v>
      </c>
      <c r="F232" s="21">
        <v>1</v>
      </c>
      <c r="G232" s="21">
        <v>37</v>
      </c>
      <c r="H232" s="21">
        <v>38</v>
      </c>
    </row>
    <row r="233" spans="1:8" ht="15.75" customHeight="1" x14ac:dyDescent="0.3">
      <c r="A233" s="21">
        <v>231</v>
      </c>
      <c r="B233" s="21">
        <v>232</v>
      </c>
      <c r="C233" s="21">
        <v>0.1515</v>
      </c>
      <c r="D233" s="21">
        <v>0.59</v>
      </c>
      <c r="E233" s="21">
        <v>0.16420000000000001</v>
      </c>
      <c r="F233" s="21">
        <v>2</v>
      </c>
      <c r="G233" s="21">
        <v>22</v>
      </c>
      <c r="H233" s="21">
        <v>24</v>
      </c>
    </row>
    <row r="234" spans="1:8" ht="15.75" customHeight="1" x14ac:dyDescent="0.3">
      <c r="A234" s="21">
        <v>232</v>
      </c>
      <c r="B234" s="21">
        <v>233</v>
      </c>
      <c r="C234" s="21">
        <v>0.1515</v>
      </c>
      <c r="D234" s="21">
        <v>0.59</v>
      </c>
      <c r="E234" s="21">
        <v>0.16420000000000001</v>
      </c>
      <c r="F234" s="21">
        <v>0</v>
      </c>
      <c r="G234" s="21">
        <v>18</v>
      </c>
      <c r="H234" s="21">
        <v>18</v>
      </c>
    </row>
    <row r="235" spans="1:8" ht="15.75" customHeight="1" x14ac:dyDescent="0.3">
      <c r="A235" s="21">
        <v>233</v>
      </c>
      <c r="B235" s="21">
        <v>234</v>
      </c>
      <c r="C235" s="21">
        <v>0.16669999999999999</v>
      </c>
      <c r="D235" s="21">
        <v>0.59</v>
      </c>
      <c r="E235" s="21">
        <v>0.1045</v>
      </c>
      <c r="F235" s="21">
        <v>2</v>
      </c>
      <c r="G235" s="21">
        <v>10</v>
      </c>
      <c r="H235" s="21">
        <v>12</v>
      </c>
    </row>
    <row r="236" spans="1:8" ht="15.75" customHeight="1" x14ac:dyDescent="0.3">
      <c r="A236" s="21">
        <v>234</v>
      </c>
      <c r="B236" s="21">
        <v>235</v>
      </c>
      <c r="C236" s="21">
        <v>0.1515</v>
      </c>
      <c r="D236" s="21">
        <v>0.59</v>
      </c>
      <c r="E236" s="21">
        <v>0.16420000000000001</v>
      </c>
      <c r="F236" s="21">
        <v>0</v>
      </c>
      <c r="G236" s="21">
        <v>3</v>
      </c>
      <c r="H236" s="21">
        <v>3</v>
      </c>
    </row>
    <row r="237" spans="1:8" ht="15.75" customHeight="1" x14ac:dyDescent="0.3">
      <c r="A237" s="21">
        <v>235</v>
      </c>
      <c r="B237" s="21">
        <v>236</v>
      </c>
      <c r="C237" s="21">
        <v>0.1515</v>
      </c>
      <c r="D237" s="21">
        <v>0.55000000000000004</v>
      </c>
      <c r="E237" s="21">
        <v>0.19400000000000001</v>
      </c>
      <c r="F237" s="21">
        <v>0</v>
      </c>
      <c r="G237" s="21">
        <v>3</v>
      </c>
      <c r="H237" s="21">
        <v>3</v>
      </c>
    </row>
    <row r="238" spans="1:8" ht="15.75" customHeight="1" x14ac:dyDescent="0.3">
      <c r="A238" s="21">
        <v>236</v>
      </c>
      <c r="B238" s="21">
        <v>237</v>
      </c>
      <c r="C238" s="21">
        <v>0.18179999999999999</v>
      </c>
      <c r="D238" s="21">
        <v>0.55000000000000004</v>
      </c>
      <c r="E238" s="21">
        <v>0.1343</v>
      </c>
      <c r="F238" s="21">
        <v>0</v>
      </c>
      <c r="G238" s="21">
        <v>6</v>
      </c>
      <c r="H238" s="21">
        <v>6</v>
      </c>
    </row>
    <row r="239" spans="1:8" ht="15.75" customHeight="1" x14ac:dyDescent="0.3">
      <c r="A239" s="21">
        <v>237</v>
      </c>
      <c r="B239" s="21">
        <v>238</v>
      </c>
      <c r="C239" s="21">
        <v>0.18179999999999999</v>
      </c>
      <c r="D239" s="21">
        <v>0.55000000000000004</v>
      </c>
      <c r="E239" s="21">
        <v>0.1343</v>
      </c>
      <c r="F239" s="21">
        <v>0</v>
      </c>
      <c r="G239" s="21">
        <v>27</v>
      </c>
      <c r="H239" s="21">
        <v>27</v>
      </c>
    </row>
    <row r="240" spans="1:8" ht="15.75" customHeight="1" x14ac:dyDescent="0.3">
      <c r="A240" s="21">
        <v>238</v>
      </c>
      <c r="B240" s="21">
        <v>239</v>
      </c>
      <c r="C240" s="21">
        <v>0.2273</v>
      </c>
      <c r="D240" s="21">
        <v>0.55000000000000004</v>
      </c>
      <c r="E240" s="21">
        <v>0</v>
      </c>
      <c r="F240" s="21">
        <v>2</v>
      </c>
      <c r="G240" s="21">
        <v>97</v>
      </c>
      <c r="H240" s="21">
        <v>99</v>
      </c>
    </row>
    <row r="241" spans="1:8" ht="15.75" customHeight="1" x14ac:dyDescent="0.3">
      <c r="A241" s="21">
        <v>239</v>
      </c>
      <c r="B241" s="21">
        <v>240</v>
      </c>
      <c r="C241" s="21">
        <v>0.21210000000000001</v>
      </c>
      <c r="D241" s="21">
        <v>0.51</v>
      </c>
      <c r="E241" s="21">
        <v>8.9599999999999999E-2</v>
      </c>
      <c r="F241" s="21">
        <v>3</v>
      </c>
      <c r="G241" s="21">
        <v>214</v>
      </c>
      <c r="H241" s="21">
        <v>217</v>
      </c>
    </row>
    <row r="242" spans="1:8" ht="15.75" customHeight="1" x14ac:dyDescent="0.3">
      <c r="A242" s="21">
        <v>240</v>
      </c>
      <c r="B242" s="21">
        <v>241</v>
      </c>
      <c r="C242" s="21">
        <v>0.19700000000000001</v>
      </c>
      <c r="D242" s="21">
        <v>0.51</v>
      </c>
      <c r="E242" s="21">
        <v>0.16420000000000001</v>
      </c>
      <c r="F242" s="21">
        <v>3</v>
      </c>
      <c r="G242" s="21">
        <v>127</v>
      </c>
      <c r="H242" s="21">
        <v>130</v>
      </c>
    </row>
    <row r="243" spans="1:8" ht="15.75" customHeight="1" x14ac:dyDescent="0.3">
      <c r="A243" s="21">
        <v>241</v>
      </c>
      <c r="B243" s="21">
        <v>242</v>
      </c>
      <c r="C243" s="21">
        <v>0.21210000000000001</v>
      </c>
      <c r="D243" s="21">
        <v>0.51</v>
      </c>
      <c r="E243" s="21">
        <v>0.16420000000000001</v>
      </c>
      <c r="F243" s="21">
        <v>3</v>
      </c>
      <c r="G243" s="21">
        <v>51</v>
      </c>
      <c r="H243" s="21">
        <v>54</v>
      </c>
    </row>
    <row r="244" spans="1:8" ht="15.75" customHeight="1" x14ac:dyDescent="0.3">
      <c r="A244" s="21">
        <v>242</v>
      </c>
      <c r="B244" s="21">
        <v>243</v>
      </c>
      <c r="C244" s="21">
        <v>0.21210000000000001</v>
      </c>
      <c r="D244" s="21">
        <v>0.47</v>
      </c>
      <c r="E244" s="21">
        <v>0.1343</v>
      </c>
      <c r="F244" s="21">
        <v>4</v>
      </c>
      <c r="G244" s="21">
        <v>31</v>
      </c>
      <c r="H244" s="21">
        <v>35</v>
      </c>
    </row>
    <row r="245" spans="1:8" ht="15.75" customHeight="1" x14ac:dyDescent="0.3">
      <c r="A245" s="21">
        <v>243</v>
      </c>
      <c r="B245" s="21">
        <v>244</v>
      </c>
      <c r="C245" s="21">
        <v>0.2273</v>
      </c>
      <c r="D245" s="21">
        <v>0.51</v>
      </c>
      <c r="E245" s="21">
        <v>0.1045</v>
      </c>
      <c r="F245" s="21">
        <v>2</v>
      </c>
      <c r="G245" s="21">
        <v>55</v>
      </c>
      <c r="H245" s="21">
        <v>57</v>
      </c>
    </row>
    <row r="246" spans="1:8" ht="15.75" customHeight="1" x14ac:dyDescent="0.3">
      <c r="A246" s="21">
        <v>244</v>
      </c>
      <c r="B246" s="21">
        <v>245</v>
      </c>
      <c r="C246" s="21">
        <v>0.2273</v>
      </c>
      <c r="D246" s="21">
        <v>0.59</v>
      </c>
      <c r="E246" s="21">
        <v>8.9599999999999999E-2</v>
      </c>
      <c r="F246" s="21">
        <v>6</v>
      </c>
      <c r="G246" s="21">
        <v>46</v>
      </c>
      <c r="H246" s="21">
        <v>52</v>
      </c>
    </row>
    <row r="247" spans="1:8" ht="15.75" customHeight="1" x14ac:dyDescent="0.3">
      <c r="A247" s="21">
        <v>245</v>
      </c>
      <c r="B247" s="21">
        <v>246</v>
      </c>
      <c r="C247" s="21">
        <v>0.2273</v>
      </c>
      <c r="D247" s="21">
        <v>0.59</v>
      </c>
      <c r="E247" s="21">
        <v>8.9599999999999999E-2</v>
      </c>
      <c r="F247" s="21">
        <v>3</v>
      </c>
      <c r="G247" s="21">
        <v>60</v>
      </c>
      <c r="H247" s="21">
        <v>63</v>
      </c>
    </row>
    <row r="248" spans="1:8" ht="15.75" customHeight="1" x14ac:dyDescent="0.3">
      <c r="A248" s="21">
        <v>246</v>
      </c>
      <c r="B248" s="21">
        <v>247</v>
      </c>
      <c r="C248" s="21">
        <v>0.19700000000000001</v>
      </c>
      <c r="D248" s="21">
        <v>0.8</v>
      </c>
      <c r="E248" s="21">
        <v>8.9599999999999999E-2</v>
      </c>
      <c r="F248" s="21">
        <v>2</v>
      </c>
      <c r="G248" s="21">
        <v>45</v>
      </c>
      <c r="H248" s="21">
        <v>47</v>
      </c>
    </row>
    <row r="249" spans="1:8" ht="15.75" customHeight="1" x14ac:dyDescent="0.3">
      <c r="A249" s="21">
        <v>247</v>
      </c>
      <c r="B249" s="21">
        <v>248</v>
      </c>
      <c r="C249" s="21">
        <v>0.1515</v>
      </c>
      <c r="D249" s="21">
        <v>0.86</v>
      </c>
      <c r="E249" s="21">
        <v>0.22389999999999999</v>
      </c>
      <c r="F249" s="21">
        <v>4</v>
      </c>
      <c r="G249" s="21">
        <v>72</v>
      </c>
      <c r="H249" s="21">
        <v>76</v>
      </c>
    </row>
    <row r="250" spans="1:8" ht="15.75" customHeight="1" x14ac:dyDescent="0.3">
      <c r="A250" s="21">
        <v>248</v>
      </c>
      <c r="B250" s="21">
        <v>249</v>
      </c>
      <c r="C250" s="21">
        <v>0.1515</v>
      </c>
      <c r="D250" s="21">
        <v>0.86</v>
      </c>
      <c r="E250" s="21">
        <v>0.22389999999999999</v>
      </c>
      <c r="F250" s="21">
        <v>6</v>
      </c>
      <c r="G250" s="21">
        <v>130</v>
      </c>
      <c r="H250" s="21">
        <v>136</v>
      </c>
    </row>
    <row r="251" spans="1:8" ht="15.75" customHeight="1" x14ac:dyDescent="0.3">
      <c r="A251" s="21">
        <v>249</v>
      </c>
      <c r="B251" s="21">
        <v>250</v>
      </c>
      <c r="C251" s="21">
        <v>0.18179999999999999</v>
      </c>
      <c r="D251" s="21">
        <v>0.93</v>
      </c>
      <c r="E251" s="21">
        <v>0.1045</v>
      </c>
      <c r="F251" s="21">
        <v>1</v>
      </c>
      <c r="G251" s="21">
        <v>94</v>
      </c>
      <c r="H251" s="21">
        <v>95</v>
      </c>
    </row>
    <row r="252" spans="1:8" ht="15.75" customHeight="1" x14ac:dyDescent="0.3">
      <c r="A252" s="21">
        <v>250</v>
      </c>
      <c r="B252" s="21">
        <v>251</v>
      </c>
      <c r="C252" s="21">
        <v>0.2273</v>
      </c>
      <c r="D252" s="21">
        <v>0.93</v>
      </c>
      <c r="E252" s="21">
        <v>0</v>
      </c>
      <c r="F252" s="21">
        <v>0</v>
      </c>
      <c r="G252" s="21">
        <v>51</v>
      </c>
      <c r="H252" s="21">
        <v>51</v>
      </c>
    </row>
    <row r="253" spans="1:8" ht="15.75" customHeight="1" x14ac:dyDescent="0.3">
      <c r="A253" s="21">
        <v>251</v>
      </c>
      <c r="B253" s="21">
        <v>252</v>
      </c>
      <c r="C253" s="21">
        <v>0.1515</v>
      </c>
      <c r="D253" s="21">
        <v>0.93</v>
      </c>
      <c r="E253" s="21">
        <v>0.19400000000000001</v>
      </c>
      <c r="F253" s="21">
        <v>0</v>
      </c>
      <c r="G253" s="21">
        <v>32</v>
      </c>
      <c r="H253" s="21">
        <v>32</v>
      </c>
    </row>
    <row r="254" spans="1:8" ht="15.75" customHeight="1" x14ac:dyDescent="0.3">
      <c r="A254" s="21">
        <v>252</v>
      </c>
      <c r="B254" s="21">
        <v>253</v>
      </c>
      <c r="C254" s="21">
        <v>0.19700000000000001</v>
      </c>
      <c r="D254" s="21">
        <v>0.86</v>
      </c>
      <c r="E254" s="21">
        <v>8.9599999999999999E-2</v>
      </c>
      <c r="F254" s="21">
        <v>0</v>
      </c>
      <c r="G254" s="21">
        <v>20</v>
      </c>
      <c r="H254" s="21">
        <v>20</v>
      </c>
    </row>
    <row r="255" spans="1:8" ht="15.75" customHeight="1" x14ac:dyDescent="0.3">
      <c r="A255" s="21">
        <v>253</v>
      </c>
      <c r="B255" s="21">
        <v>254</v>
      </c>
      <c r="C255" s="21">
        <v>0.18179999999999999</v>
      </c>
      <c r="D255" s="21">
        <v>0.93</v>
      </c>
      <c r="E255" s="21">
        <v>0.1045</v>
      </c>
      <c r="F255" s="21">
        <v>1</v>
      </c>
      <c r="G255" s="21">
        <v>28</v>
      </c>
      <c r="H255" s="21">
        <v>29</v>
      </c>
    </row>
    <row r="256" spans="1:8" ht="15.75" customHeight="1" x14ac:dyDescent="0.3">
      <c r="A256" s="21">
        <v>254</v>
      </c>
      <c r="B256" s="21">
        <v>255</v>
      </c>
      <c r="C256" s="21">
        <v>0.19700000000000001</v>
      </c>
      <c r="D256" s="21">
        <v>0.93</v>
      </c>
      <c r="E256" s="21">
        <v>8.9599999999999999E-2</v>
      </c>
      <c r="F256" s="21">
        <v>1</v>
      </c>
      <c r="G256" s="21">
        <v>18</v>
      </c>
      <c r="H256" s="21">
        <v>19</v>
      </c>
    </row>
    <row r="257" spans="1:8" ht="15.75" customHeight="1" x14ac:dyDescent="0.3">
      <c r="A257" s="21">
        <v>255</v>
      </c>
      <c r="B257" s="21">
        <v>256</v>
      </c>
      <c r="C257" s="21">
        <v>0.19700000000000001</v>
      </c>
      <c r="D257" s="21">
        <v>0.86</v>
      </c>
      <c r="E257" s="21">
        <v>8.9599999999999999E-2</v>
      </c>
      <c r="F257" s="21">
        <v>0</v>
      </c>
      <c r="G257" s="21">
        <v>7</v>
      </c>
      <c r="H257" s="21">
        <v>7</v>
      </c>
    </row>
    <row r="258" spans="1:8" ht="15.75" customHeight="1" x14ac:dyDescent="0.3">
      <c r="A258" s="21">
        <v>256</v>
      </c>
      <c r="B258" s="21">
        <v>257</v>
      </c>
      <c r="C258" s="21">
        <v>0.18179999999999999</v>
      </c>
      <c r="D258" s="21">
        <v>0.86</v>
      </c>
      <c r="E258" s="21">
        <v>0.1045</v>
      </c>
      <c r="F258" s="21">
        <v>0</v>
      </c>
      <c r="G258" s="21">
        <v>6</v>
      </c>
      <c r="H258" s="21">
        <v>6</v>
      </c>
    </row>
    <row r="259" spans="1:8" ht="15.75" customHeight="1" x14ac:dyDescent="0.3">
      <c r="A259" s="21">
        <v>257</v>
      </c>
      <c r="B259" s="21">
        <v>258</v>
      </c>
      <c r="C259" s="21">
        <v>0.1515</v>
      </c>
      <c r="D259" s="21">
        <v>0.86</v>
      </c>
      <c r="E259" s="21">
        <v>0.1343</v>
      </c>
      <c r="F259" s="21">
        <v>0</v>
      </c>
      <c r="G259" s="21">
        <v>1</v>
      </c>
      <c r="H259" s="21">
        <v>1</v>
      </c>
    </row>
    <row r="260" spans="1:8" ht="15.75" customHeight="1" x14ac:dyDescent="0.3">
      <c r="A260" s="21">
        <v>258</v>
      </c>
      <c r="B260" s="21">
        <v>259</v>
      </c>
      <c r="C260" s="21">
        <v>0.1515</v>
      </c>
      <c r="D260" s="21">
        <v>0.86</v>
      </c>
      <c r="E260" s="21">
        <v>0.16420000000000001</v>
      </c>
      <c r="F260" s="21">
        <v>0</v>
      </c>
      <c r="G260" s="21">
        <v>5</v>
      </c>
      <c r="H260" s="21">
        <v>5</v>
      </c>
    </row>
    <row r="261" spans="1:8" ht="15.75" customHeight="1" x14ac:dyDescent="0.3">
      <c r="A261" s="21">
        <v>259</v>
      </c>
      <c r="B261" s="21">
        <v>260</v>
      </c>
      <c r="C261" s="21">
        <v>0.1515</v>
      </c>
      <c r="D261" s="21">
        <v>0.93</v>
      </c>
      <c r="E261" s="21">
        <v>0.1343</v>
      </c>
      <c r="F261" s="21">
        <v>0</v>
      </c>
      <c r="G261" s="21">
        <v>16</v>
      </c>
      <c r="H261" s="21">
        <v>16</v>
      </c>
    </row>
    <row r="262" spans="1:8" ht="15.75" customHeight="1" x14ac:dyDescent="0.3">
      <c r="A262" s="21">
        <v>260</v>
      </c>
      <c r="B262" s="21">
        <v>261</v>
      </c>
      <c r="C262" s="21">
        <v>0.1515</v>
      </c>
      <c r="D262" s="21">
        <v>0.69</v>
      </c>
      <c r="E262" s="21">
        <v>0.1343</v>
      </c>
      <c r="F262" s="21">
        <v>0</v>
      </c>
      <c r="G262" s="21">
        <v>54</v>
      </c>
      <c r="H262" s="21">
        <v>54</v>
      </c>
    </row>
    <row r="263" spans="1:8" ht="15.75" customHeight="1" x14ac:dyDescent="0.3">
      <c r="A263" s="21">
        <v>261</v>
      </c>
      <c r="B263" s="21">
        <v>262</v>
      </c>
      <c r="C263" s="21">
        <v>0.16669999999999999</v>
      </c>
      <c r="D263" s="21">
        <v>0.59</v>
      </c>
      <c r="E263" s="21">
        <v>0.16420000000000001</v>
      </c>
      <c r="F263" s="21">
        <v>3</v>
      </c>
      <c r="G263" s="21">
        <v>125</v>
      </c>
      <c r="H263" s="21">
        <v>128</v>
      </c>
    </row>
    <row r="264" spans="1:8" ht="15.75" customHeight="1" x14ac:dyDescent="0.3">
      <c r="A264" s="21">
        <v>262</v>
      </c>
      <c r="B264" s="21">
        <v>263</v>
      </c>
      <c r="C264" s="21">
        <v>0.13639999999999999</v>
      </c>
      <c r="D264" s="21">
        <v>0.59</v>
      </c>
      <c r="E264" s="21">
        <v>0.32840000000000003</v>
      </c>
      <c r="F264" s="21">
        <v>3</v>
      </c>
      <c r="G264" s="21">
        <v>78</v>
      </c>
      <c r="H264" s="21">
        <v>81</v>
      </c>
    </row>
    <row r="265" spans="1:8" ht="15.75" customHeight="1" x14ac:dyDescent="0.3">
      <c r="A265" s="21">
        <v>263</v>
      </c>
      <c r="B265" s="21">
        <v>264</v>
      </c>
      <c r="C265" s="21">
        <v>0.18179999999999999</v>
      </c>
      <c r="D265" s="21">
        <v>0.55000000000000004</v>
      </c>
      <c r="E265" s="21">
        <v>0.22389999999999999</v>
      </c>
      <c r="F265" s="21">
        <v>0</v>
      </c>
      <c r="G265" s="21">
        <v>39</v>
      </c>
      <c r="H265" s="21">
        <v>39</v>
      </c>
    </row>
    <row r="266" spans="1:8" ht="15.75" customHeight="1" x14ac:dyDescent="0.3">
      <c r="A266" s="21">
        <v>264</v>
      </c>
      <c r="B266" s="21">
        <v>265</v>
      </c>
      <c r="C266" s="21">
        <v>0.18179999999999999</v>
      </c>
      <c r="D266" s="21">
        <v>0.51</v>
      </c>
      <c r="E266" s="21">
        <v>0.3881</v>
      </c>
      <c r="F266" s="21">
        <v>3</v>
      </c>
      <c r="G266" s="21">
        <v>32</v>
      </c>
      <c r="H266" s="21">
        <v>35</v>
      </c>
    </row>
    <row r="267" spans="1:8" ht="15.75" customHeight="1" x14ac:dyDescent="0.3">
      <c r="A267" s="21">
        <v>265</v>
      </c>
      <c r="B267" s="21">
        <v>266</v>
      </c>
      <c r="C267" s="21">
        <v>0.1515</v>
      </c>
      <c r="D267" s="21">
        <v>0.47</v>
      </c>
      <c r="E267" s="21">
        <v>0.58209999999999995</v>
      </c>
      <c r="F267" s="21">
        <v>3</v>
      </c>
      <c r="G267" s="21">
        <v>52</v>
      </c>
      <c r="H267" s="21">
        <v>55</v>
      </c>
    </row>
    <row r="268" spans="1:8" ht="15.75" customHeight="1" x14ac:dyDescent="0.3">
      <c r="A268" s="21">
        <v>266</v>
      </c>
      <c r="B268" s="21">
        <v>267</v>
      </c>
      <c r="C268" s="21">
        <v>0.19700000000000001</v>
      </c>
      <c r="D268" s="21">
        <v>0.44</v>
      </c>
      <c r="E268" s="21">
        <v>0.35820000000000002</v>
      </c>
      <c r="F268" s="21">
        <v>0</v>
      </c>
      <c r="G268" s="21">
        <v>49</v>
      </c>
      <c r="H268" s="21">
        <v>49</v>
      </c>
    </row>
    <row r="269" spans="1:8" ht="15.75" customHeight="1" x14ac:dyDescent="0.3">
      <c r="A269" s="21">
        <v>267</v>
      </c>
      <c r="B269" s="21">
        <v>268</v>
      </c>
      <c r="C269" s="21">
        <v>0.18179999999999999</v>
      </c>
      <c r="D269" s="21">
        <v>0.47</v>
      </c>
      <c r="E269" s="21">
        <v>0.32840000000000003</v>
      </c>
      <c r="F269" s="21">
        <v>0</v>
      </c>
      <c r="G269" s="21">
        <v>44</v>
      </c>
      <c r="H269" s="21">
        <v>44</v>
      </c>
    </row>
    <row r="270" spans="1:8" ht="15.75" customHeight="1" x14ac:dyDescent="0.3">
      <c r="A270" s="21">
        <v>268</v>
      </c>
      <c r="B270" s="21">
        <v>269</v>
      </c>
      <c r="C270" s="21">
        <v>0.16669999999999999</v>
      </c>
      <c r="D270" s="21">
        <v>0.47</v>
      </c>
      <c r="E270" s="21">
        <v>0.41789999999999999</v>
      </c>
      <c r="F270" s="21">
        <v>1</v>
      </c>
      <c r="G270" s="21">
        <v>48</v>
      </c>
      <c r="H270" s="21">
        <v>49</v>
      </c>
    </row>
    <row r="271" spans="1:8" ht="15.75" customHeight="1" x14ac:dyDescent="0.3">
      <c r="A271" s="21">
        <v>269</v>
      </c>
      <c r="B271" s="21">
        <v>270</v>
      </c>
      <c r="C271" s="21">
        <v>0.19700000000000001</v>
      </c>
      <c r="D271" s="21">
        <v>0.44</v>
      </c>
      <c r="E271" s="21">
        <v>0.32840000000000003</v>
      </c>
      <c r="F271" s="21">
        <v>5</v>
      </c>
      <c r="G271" s="21">
        <v>63</v>
      </c>
      <c r="H271" s="21">
        <v>68</v>
      </c>
    </row>
    <row r="272" spans="1:8" ht="15.75" customHeight="1" x14ac:dyDescent="0.3">
      <c r="A272" s="21">
        <v>270</v>
      </c>
      <c r="B272" s="21">
        <v>271</v>
      </c>
      <c r="C272" s="21">
        <v>0.18179999999999999</v>
      </c>
      <c r="D272" s="21">
        <v>0.47</v>
      </c>
      <c r="E272" s="21">
        <v>0.35820000000000002</v>
      </c>
      <c r="F272" s="21">
        <v>0</v>
      </c>
      <c r="G272" s="21">
        <v>139</v>
      </c>
      <c r="H272" s="21">
        <v>139</v>
      </c>
    </row>
    <row r="273" spans="1:8" ht="15.75" customHeight="1" x14ac:dyDescent="0.3">
      <c r="A273" s="21">
        <v>271</v>
      </c>
      <c r="B273" s="21">
        <v>272</v>
      </c>
      <c r="C273" s="21">
        <v>0.1515</v>
      </c>
      <c r="D273" s="21">
        <v>0.47</v>
      </c>
      <c r="E273" s="21">
        <v>0.52239999999999998</v>
      </c>
      <c r="F273" s="21">
        <v>2</v>
      </c>
      <c r="G273" s="21">
        <v>135</v>
      </c>
      <c r="H273" s="21">
        <v>137</v>
      </c>
    </row>
    <row r="274" spans="1:8" ht="15.75" customHeight="1" x14ac:dyDescent="0.3">
      <c r="A274" s="21">
        <v>272</v>
      </c>
      <c r="B274" s="21">
        <v>273</v>
      </c>
      <c r="C274" s="21">
        <v>0.1515</v>
      </c>
      <c r="D274" s="21">
        <v>0.47</v>
      </c>
      <c r="E274" s="21">
        <v>0.41789999999999999</v>
      </c>
      <c r="F274" s="21">
        <v>1</v>
      </c>
      <c r="G274" s="21">
        <v>82</v>
      </c>
      <c r="H274" s="21">
        <v>83</v>
      </c>
    </row>
    <row r="275" spans="1:8" ht="15.75" customHeight="1" x14ac:dyDescent="0.3">
      <c r="A275" s="21">
        <v>273</v>
      </c>
      <c r="B275" s="21">
        <v>274</v>
      </c>
      <c r="C275" s="21">
        <v>0.13639999999999999</v>
      </c>
      <c r="D275" s="21">
        <v>0.5</v>
      </c>
      <c r="E275" s="21">
        <v>0.32840000000000003</v>
      </c>
      <c r="F275" s="21">
        <v>2</v>
      </c>
      <c r="G275" s="21">
        <v>54</v>
      </c>
      <c r="H275" s="21">
        <v>56</v>
      </c>
    </row>
    <row r="276" spans="1:8" ht="15.75" customHeight="1" x14ac:dyDescent="0.3">
      <c r="A276" s="21">
        <v>274</v>
      </c>
      <c r="B276" s="21">
        <v>275</v>
      </c>
      <c r="C276" s="21">
        <v>0.13639999999999999</v>
      </c>
      <c r="D276" s="21">
        <v>0.55000000000000004</v>
      </c>
      <c r="E276" s="21">
        <v>0.32840000000000003</v>
      </c>
      <c r="F276" s="21">
        <v>0</v>
      </c>
      <c r="G276" s="21">
        <v>57</v>
      </c>
      <c r="H276" s="21">
        <v>57</v>
      </c>
    </row>
    <row r="277" spans="1:8" ht="15.75" customHeight="1" x14ac:dyDescent="0.3">
      <c r="A277" s="21">
        <v>275</v>
      </c>
      <c r="B277" s="21">
        <v>276</v>
      </c>
      <c r="C277" s="21">
        <v>0.1212</v>
      </c>
      <c r="D277" s="21">
        <v>0.55000000000000004</v>
      </c>
      <c r="E277" s="21">
        <v>0.44779999999999998</v>
      </c>
      <c r="F277" s="21">
        <v>1</v>
      </c>
      <c r="G277" s="21">
        <v>32</v>
      </c>
      <c r="H277" s="21">
        <v>33</v>
      </c>
    </row>
    <row r="278" spans="1:8" ht="15.75" customHeight="1" x14ac:dyDescent="0.3">
      <c r="A278" s="21">
        <v>276</v>
      </c>
      <c r="B278" s="21">
        <v>277</v>
      </c>
      <c r="C278" s="21">
        <v>0.1061</v>
      </c>
      <c r="D278" s="21">
        <v>0.59</v>
      </c>
      <c r="E278" s="21">
        <v>0.41789999999999999</v>
      </c>
      <c r="F278" s="21">
        <v>1</v>
      </c>
      <c r="G278" s="21">
        <v>19</v>
      </c>
      <c r="H278" s="21">
        <v>20</v>
      </c>
    </row>
    <row r="279" spans="1:8" ht="15.75" customHeight="1" x14ac:dyDescent="0.3">
      <c r="A279" s="21">
        <v>277</v>
      </c>
      <c r="B279" s="21">
        <v>278</v>
      </c>
      <c r="C279" s="21">
        <v>0.1212</v>
      </c>
      <c r="D279" s="21">
        <v>0.59</v>
      </c>
      <c r="E279" s="21">
        <v>0.28360000000000002</v>
      </c>
      <c r="F279" s="21">
        <v>1</v>
      </c>
      <c r="G279" s="21">
        <v>6</v>
      </c>
      <c r="H279" s="21">
        <v>7</v>
      </c>
    </row>
    <row r="280" spans="1:8" ht="15.75" customHeight="1" x14ac:dyDescent="0.3">
      <c r="A280" s="21">
        <v>278</v>
      </c>
      <c r="B280" s="21">
        <v>279</v>
      </c>
      <c r="C280" s="21">
        <v>0.1212</v>
      </c>
      <c r="D280" s="21">
        <v>0.5</v>
      </c>
      <c r="E280" s="21">
        <v>0.28360000000000002</v>
      </c>
      <c r="F280" s="21">
        <v>0</v>
      </c>
      <c r="G280" s="21">
        <v>2</v>
      </c>
      <c r="H280" s="21">
        <v>2</v>
      </c>
    </row>
    <row r="281" spans="1:8" ht="15.75" customHeight="1" x14ac:dyDescent="0.3">
      <c r="A281" s="21">
        <v>279</v>
      </c>
      <c r="B281" s="21">
        <v>280</v>
      </c>
      <c r="C281" s="21">
        <v>0.1212</v>
      </c>
      <c r="D281" s="21">
        <v>0.5</v>
      </c>
      <c r="E281" s="21">
        <v>0.35820000000000002</v>
      </c>
      <c r="F281" s="21">
        <v>0</v>
      </c>
      <c r="G281" s="21">
        <v>2</v>
      </c>
      <c r="H281" s="21">
        <v>2</v>
      </c>
    </row>
    <row r="282" spans="1:8" ht="15.75" customHeight="1" x14ac:dyDescent="0.3">
      <c r="A282" s="21">
        <v>280</v>
      </c>
      <c r="B282" s="21">
        <v>281</v>
      </c>
      <c r="C282" s="21">
        <v>0.1212</v>
      </c>
      <c r="D282" s="21">
        <v>0.5</v>
      </c>
      <c r="E282" s="21">
        <v>0.32840000000000003</v>
      </c>
      <c r="F282" s="21">
        <v>0</v>
      </c>
      <c r="G282" s="21">
        <v>3</v>
      </c>
      <c r="H282" s="21">
        <v>3</v>
      </c>
    </row>
    <row r="283" spans="1:8" ht="15.75" customHeight="1" x14ac:dyDescent="0.3">
      <c r="A283" s="21">
        <v>281</v>
      </c>
      <c r="B283" s="21">
        <v>282</v>
      </c>
      <c r="C283" s="21">
        <v>0.1212</v>
      </c>
      <c r="D283" s="21">
        <v>0.5</v>
      </c>
      <c r="E283" s="21">
        <v>0.25369999999999998</v>
      </c>
      <c r="F283" s="21">
        <v>0</v>
      </c>
      <c r="G283" s="21">
        <v>4</v>
      </c>
      <c r="H283" s="21">
        <v>4</v>
      </c>
    </row>
    <row r="284" spans="1:8" ht="15.75" customHeight="1" x14ac:dyDescent="0.3">
      <c r="A284" s="21">
        <v>282</v>
      </c>
      <c r="B284" s="21">
        <v>283</v>
      </c>
      <c r="C284" s="21">
        <v>0.1212</v>
      </c>
      <c r="D284" s="21">
        <v>0.5</v>
      </c>
      <c r="E284" s="21">
        <v>0.29849999999999999</v>
      </c>
      <c r="F284" s="21">
        <v>0</v>
      </c>
      <c r="G284" s="21">
        <v>3</v>
      </c>
      <c r="H284" s="21">
        <v>3</v>
      </c>
    </row>
    <row r="285" spans="1:8" ht="15.75" customHeight="1" x14ac:dyDescent="0.3">
      <c r="A285" s="21">
        <v>283</v>
      </c>
      <c r="B285" s="21">
        <v>284</v>
      </c>
      <c r="C285" s="21">
        <v>0.1515</v>
      </c>
      <c r="D285" s="21">
        <v>0.54</v>
      </c>
      <c r="E285" s="21">
        <v>0.1343</v>
      </c>
      <c r="F285" s="21">
        <v>0</v>
      </c>
      <c r="G285" s="21">
        <v>28</v>
      </c>
      <c r="H285" s="21">
        <v>28</v>
      </c>
    </row>
    <row r="286" spans="1:8" ht="15.75" customHeight="1" x14ac:dyDescent="0.3">
      <c r="A286" s="21">
        <v>284</v>
      </c>
      <c r="B286" s="21">
        <v>285</v>
      </c>
      <c r="C286" s="21">
        <v>0.1515</v>
      </c>
      <c r="D286" s="21">
        <v>0.54</v>
      </c>
      <c r="E286" s="21">
        <v>0.1343</v>
      </c>
      <c r="F286" s="21">
        <v>0</v>
      </c>
      <c r="G286" s="21">
        <v>72</v>
      </c>
      <c r="H286" s="21">
        <v>72</v>
      </c>
    </row>
    <row r="287" spans="1:8" ht="15.75" customHeight="1" x14ac:dyDescent="0.3">
      <c r="A287" s="21">
        <v>285</v>
      </c>
      <c r="B287" s="21">
        <v>286</v>
      </c>
      <c r="C287" s="21">
        <v>0.13639999999999999</v>
      </c>
      <c r="D287" s="21">
        <v>0.5</v>
      </c>
      <c r="E287" s="21">
        <v>0.19400000000000001</v>
      </c>
      <c r="F287" s="21">
        <v>5</v>
      </c>
      <c r="G287" s="21">
        <v>197</v>
      </c>
      <c r="H287" s="21">
        <v>202</v>
      </c>
    </row>
    <row r="288" spans="1:8" ht="15.75" customHeight="1" x14ac:dyDescent="0.3">
      <c r="A288" s="21">
        <v>286</v>
      </c>
      <c r="B288" s="21">
        <v>287</v>
      </c>
      <c r="C288" s="21">
        <v>0.1212</v>
      </c>
      <c r="D288" s="21">
        <v>0.5</v>
      </c>
      <c r="E288" s="21">
        <v>0.32840000000000003</v>
      </c>
      <c r="F288" s="21">
        <v>2</v>
      </c>
      <c r="G288" s="21">
        <v>137</v>
      </c>
      <c r="H288" s="21">
        <v>139</v>
      </c>
    </row>
    <row r="289" spans="1:8" ht="15.75" customHeight="1" x14ac:dyDescent="0.3">
      <c r="A289" s="21">
        <v>287</v>
      </c>
      <c r="B289" s="21">
        <v>288</v>
      </c>
      <c r="C289" s="21">
        <v>0.13639999999999999</v>
      </c>
      <c r="D289" s="21">
        <v>0.5</v>
      </c>
      <c r="E289" s="21">
        <v>0.35820000000000002</v>
      </c>
      <c r="F289" s="21">
        <v>2</v>
      </c>
      <c r="G289" s="21">
        <v>36</v>
      </c>
      <c r="H289" s="21">
        <v>38</v>
      </c>
    </row>
    <row r="290" spans="1:8" ht="15.75" customHeight="1" x14ac:dyDescent="0.3">
      <c r="A290" s="21">
        <v>288</v>
      </c>
      <c r="B290" s="21">
        <v>289</v>
      </c>
      <c r="C290" s="21">
        <v>0.16669999999999999</v>
      </c>
      <c r="D290" s="21">
        <v>0.44</v>
      </c>
      <c r="E290" s="21">
        <v>0.44779999999999998</v>
      </c>
      <c r="F290" s="21">
        <v>4</v>
      </c>
      <c r="G290" s="21">
        <v>33</v>
      </c>
      <c r="H290" s="21">
        <v>37</v>
      </c>
    </row>
    <row r="291" spans="1:8" ht="15.75" customHeight="1" x14ac:dyDescent="0.3">
      <c r="A291" s="21">
        <v>289</v>
      </c>
      <c r="B291" s="21">
        <v>290</v>
      </c>
      <c r="C291" s="21">
        <v>0.16669999999999999</v>
      </c>
      <c r="D291" s="21">
        <v>0.44</v>
      </c>
      <c r="E291" s="21">
        <v>0.41789999999999999</v>
      </c>
      <c r="F291" s="21">
        <v>3</v>
      </c>
      <c r="G291" s="21">
        <v>49</v>
      </c>
      <c r="H291" s="21">
        <v>52</v>
      </c>
    </row>
    <row r="292" spans="1:8" ht="15.75" customHeight="1" x14ac:dyDescent="0.3">
      <c r="A292" s="21">
        <v>290</v>
      </c>
      <c r="B292" s="21">
        <v>291</v>
      </c>
      <c r="C292" s="21">
        <v>0.19700000000000001</v>
      </c>
      <c r="D292" s="21">
        <v>0.41</v>
      </c>
      <c r="E292" s="21">
        <v>0.44779999999999998</v>
      </c>
      <c r="F292" s="21">
        <v>2</v>
      </c>
      <c r="G292" s="21">
        <v>81</v>
      </c>
      <c r="H292" s="21">
        <v>83</v>
      </c>
    </row>
    <row r="293" spans="1:8" ht="15.75" customHeight="1" x14ac:dyDescent="0.3">
      <c r="A293" s="21">
        <v>291</v>
      </c>
      <c r="B293" s="21">
        <v>292</v>
      </c>
      <c r="C293" s="21">
        <v>0.19700000000000001</v>
      </c>
      <c r="D293" s="21">
        <v>0.41</v>
      </c>
      <c r="E293" s="21">
        <v>0.3881</v>
      </c>
      <c r="F293" s="21">
        <v>3</v>
      </c>
      <c r="G293" s="21">
        <v>39</v>
      </c>
      <c r="H293" s="21">
        <v>42</v>
      </c>
    </row>
    <row r="294" spans="1:8" ht="15.75" customHeight="1" x14ac:dyDescent="0.3">
      <c r="A294" s="21">
        <v>292</v>
      </c>
      <c r="B294" s="21">
        <v>293</v>
      </c>
      <c r="C294" s="21">
        <v>0.21210000000000001</v>
      </c>
      <c r="D294" s="21">
        <v>0.38</v>
      </c>
      <c r="E294" s="21">
        <v>0.29849999999999999</v>
      </c>
      <c r="F294" s="21">
        <v>5</v>
      </c>
      <c r="G294" s="21">
        <v>55</v>
      </c>
      <c r="H294" s="21">
        <v>60</v>
      </c>
    </row>
    <row r="295" spans="1:8" ht="15.75" customHeight="1" x14ac:dyDescent="0.3">
      <c r="A295" s="21">
        <v>293</v>
      </c>
      <c r="B295" s="21">
        <v>294</v>
      </c>
      <c r="C295" s="21">
        <v>0.21210000000000001</v>
      </c>
      <c r="D295" s="21">
        <v>0.38</v>
      </c>
      <c r="E295" s="21">
        <v>0.35820000000000002</v>
      </c>
      <c r="F295" s="21">
        <v>2</v>
      </c>
      <c r="G295" s="21">
        <v>76</v>
      </c>
      <c r="H295" s="21">
        <v>78</v>
      </c>
    </row>
    <row r="296" spans="1:8" ht="15.75" customHeight="1" x14ac:dyDescent="0.3">
      <c r="A296" s="21">
        <v>294</v>
      </c>
      <c r="B296" s="21">
        <v>295</v>
      </c>
      <c r="C296" s="21">
        <v>0.18179999999999999</v>
      </c>
      <c r="D296" s="21">
        <v>0.4</v>
      </c>
      <c r="E296" s="21">
        <v>0.28360000000000002</v>
      </c>
      <c r="F296" s="21">
        <v>4</v>
      </c>
      <c r="G296" s="21">
        <v>158</v>
      </c>
      <c r="H296" s="21">
        <v>162</v>
      </c>
    </row>
    <row r="297" spans="1:8" ht="15.75" customHeight="1" x14ac:dyDescent="0.3">
      <c r="A297" s="21">
        <v>295</v>
      </c>
      <c r="B297" s="21">
        <v>296</v>
      </c>
      <c r="C297" s="21">
        <v>0.18179999999999999</v>
      </c>
      <c r="D297" s="21">
        <v>0.4</v>
      </c>
      <c r="E297" s="21">
        <v>0.32840000000000003</v>
      </c>
      <c r="F297" s="21">
        <v>3</v>
      </c>
      <c r="G297" s="21">
        <v>141</v>
      </c>
      <c r="H297" s="21">
        <v>144</v>
      </c>
    </row>
    <row r="298" spans="1:8" ht="15.75" customHeight="1" x14ac:dyDescent="0.3">
      <c r="A298" s="21">
        <v>296</v>
      </c>
      <c r="B298" s="21">
        <v>297</v>
      </c>
      <c r="C298" s="21">
        <v>0.1515</v>
      </c>
      <c r="D298" s="21">
        <v>0.47</v>
      </c>
      <c r="E298" s="21">
        <v>0.25369999999999998</v>
      </c>
      <c r="F298" s="21">
        <v>1</v>
      </c>
      <c r="G298" s="21">
        <v>98</v>
      </c>
      <c r="H298" s="21">
        <v>99</v>
      </c>
    </row>
    <row r="299" spans="1:8" ht="15.75" customHeight="1" x14ac:dyDescent="0.3">
      <c r="A299" s="21">
        <v>297</v>
      </c>
      <c r="B299" s="21">
        <v>298</v>
      </c>
      <c r="C299" s="21">
        <v>0.1515</v>
      </c>
      <c r="D299" s="21">
        <v>0.47</v>
      </c>
      <c r="E299" s="21">
        <v>0.22389999999999999</v>
      </c>
      <c r="F299" s="21">
        <v>0</v>
      </c>
      <c r="G299" s="21">
        <v>64</v>
      </c>
      <c r="H299" s="21">
        <v>64</v>
      </c>
    </row>
    <row r="300" spans="1:8" ht="15.75" customHeight="1" x14ac:dyDescent="0.3">
      <c r="A300" s="21">
        <v>298</v>
      </c>
      <c r="B300" s="21">
        <v>299</v>
      </c>
      <c r="C300" s="21">
        <v>0.1212</v>
      </c>
      <c r="D300" s="21">
        <v>0.46</v>
      </c>
      <c r="E300" s="21">
        <v>0.29849999999999999</v>
      </c>
      <c r="F300" s="21">
        <v>0</v>
      </c>
      <c r="G300" s="21">
        <v>40</v>
      </c>
      <c r="H300" s="21">
        <v>40</v>
      </c>
    </row>
    <row r="301" spans="1:8" ht="15.75" customHeight="1" x14ac:dyDescent="0.3">
      <c r="A301" s="21">
        <v>299</v>
      </c>
      <c r="B301" s="21">
        <v>300</v>
      </c>
      <c r="C301" s="21">
        <v>0.1212</v>
      </c>
      <c r="D301" s="21">
        <v>0.46</v>
      </c>
      <c r="E301" s="21">
        <v>0.32840000000000003</v>
      </c>
      <c r="F301" s="21">
        <v>0</v>
      </c>
      <c r="G301" s="21">
        <v>30</v>
      </c>
      <c r="H301" s="21">
        <v>30</v>
      </c>
    </row>
    <row r="302" spans="1:8" ht="15.75" customHeight="1" x14ac:dyDescent="0.3">
      <c r="A302" s="21">
        <v>300</v>
      </c>
      <c r="B302" s="21">
        <v>301</v>
      </c>
      <c r="C302" s="21">
        <v>0.13639999999999999</v>
      </c>
      <c r="D302" s="21">
        <v>0.5</v>
      </c>
      <c r="E302" s="21">
        <v>0.19400000000000001</v>
      </c>
      <c r="F302" s="21">
        <v>1</v>
      </c>
      <c r="G302" s="21">
        <v>14</v>
      </c>
      <c r="H302" s="21">
        <v>15</v>
      </c>
    </row>
    <row r="303" spans="1:8" ht="15.75" customHeight="1" x14ac:dyDescent="0.3">
      <c r="A303" s="21">
        <v>301</v>
      </c>
      <c r="B303" s="21">
        <v>302</v>
      </c>
      <c r="C303" s="21">
        <v>0.13639999999999999</v>
      </c>
      <c r="D303" s="21">
        <v>0.5</v>
      </c>
      <c r="E303" s="21">
        <v>0.19400000000000001</v>
      </c>
      <c r="F303" s="21">
        <v>0</v>
      </c>
      <c r="G303" s="21">
        <v>14</v>
      </c>
      <c r="H303" s="21">
        <v>14</v>
      </c>
    </row>
    <row r="304" spans="1:8" ht="15.75" customHeight="1" x14ac:dyDescent="0.3">
      <c r="A304" s="21">
        <v>302</v>
      </c>
      <c r="B304" s="21">
        <v>303</v>
      </c>
      <c r="C304" s="21">
        <v>0.1212</v>
      </c>
      <c r="D304" s="21">
        <v>0.54</v>
      </c>
      <c r="E304" s="21">
        <v>0.16420000000000001</v>
      </c>
      <c r="F304" s="21">
        <v>0</v>
      </c>
      <c r="G304" s="21">
        <v>5</v>
      </c>
      <c r="H304" s="21">
        <v>5</v>
      </c>
    </row>
    <row r="305" spans="1:8" ht="15.75" customHeight="1" x14ac:dyDescent="0.3">
      <c r="A305" s="21">
        <v>303</v>
      </c>
      <c r="B305" s="21">
        <v>304</v>
      </c>
      <c r="C305" s="21">
        <v>0.1212</v>
      </c>
      <c r="D305" s="21">
        <v>0.54</v>
      </c>
      <c r="E305" s="21">
        <v>0.1343</v>
      </c>
      <c r="F305" s="21">
        <v>0</v>
      </c>
      <c r="G305" s="21">
        <v>1</v>
      </c>
      <c r="H305" s="21">
        <v>1</v>
      </c>
    </row>
    <row r="306" spans="1:8" ht="15.75" customHeight="1" x14ac:dyDescent="0.3">
      <c r="A306" s="21">
        <v>304</v>
      </c>
      <c r="B306" s="21">
        <v>305</v>
      </c>
      <c r="C306" s="21">
        <v>0.13639999999999999</v>
      </c>
      <c r="D306" s="21">
        <v>0.54</v>
      </c>
      <c r="E306" s="21">
        <v>0.1045</v>
      </c>
      <c r="F306" s="21">
        <v>0</v>
      </c>
      <c r="G306" s="21">
        <v>1</v>
      </c>
      <c r="H306" s="21">
        <v>1</v>
      </c>
    </row>
    <row r="307" spans="1:8" ht="15.75" customHeight="1" x14ac:dyDescent="0.3">
      <c r="A307" s="21">
        <v>305</v>
      </c>
      <c r="B307" s="21">
        <v>306</v>
      </c>
      <c r="C307" s="21">
        <v>0.13639999999999999</v>
      </c>
      <c r="D307" s="21">
        <v>0.54</v>
      </c>
      <c r="E307" s="21">
        <v>8.9599999999999999E-2</v>
      </c>
      <c r="F307" s="21">
        <v>0</v>
      </c>
      <c r="G307" s="21">
        <v>8</v>
      </c>
      <c r="H307" s="21">
        <v>8</v>
      </c>
    </row>
    <row r="308" spans="1:8" ht="15.75" customHeight="1" x14ac:dyDescent="0.3">
      <c r="A308" s="21">
        <v>306</v>
      </c>
      <c r="B308" s="21">
        <v>307</v>
      </c>
      <c r="C308" s="21">
        <v>0.18179999999999999</v>
      </c>
      <c r="D308" s="21">
        <v>0.54</v>
      </c>
      <c r="E308" s="21">
        <v>0</v>
      </c>
      <c r="F308" s="21">
        <v>0</v>
      </c>
      <c r="G308" s="21">
        <v>17</v>
      </c>
      <c r="H308" s="21">
        <v>17</v>
      </c>
    </row>
    <row r="309" spans="1:8" ht="15.75" customHeight="1" x14ac:dyDescent="0.3">
      <c r="A309" s="21">
        <v>307</v>
      </c>
      <c r="B309" s="21">
        <v>308</v>
      </c>
      <c r="C309" s="21">
        <v>0.1212</v>
      </c>
      <c r="D309" s="21">
        <v>0.74</v>
      </c>
      <c r="E309" s="21">
        <v>0.16420000000000001</v>
      </c>
      <c r="F309" s="21">
        <v>0</v>
      </c>
      <c r="G309" s="21">
        <v>70</v>
      </c>
      <c r="H309" s="21">
        <v>70</v>
      </c>
    </row>
    <row r="310" spans="1:8" ht="15.75" customHeight="1" x14ac:dyDescent="0.3">
      <c r="A310" s="21">
        <v>308</v>
      </c>
      <c r="B310" s="21">
        <v>309</v>
      </c>
      <c r="C310" s="21">
        <v>0.16669999999999999</v>
      </c>
      <c r="D310" s="21">
        <v>0.68</v>
      </c>
      <c r="E310" s="21">
        <v>0</v>
      </c>
      <c r="F310" s="21">
        <v>2</v>
      </c>
      <c r="G310" s="21">
        <v>156</v>
      </c>
      <c r="H310" s="21">
        <v>158</v>
      </c>
    </row>
    <row r="311" spans="1:8" ht="15.75" customHeight="1" x14ac:dyDescent="0.3">
      <c r="A311" s="21">
        <v>309</v>
      </c>
      <c r="B311" s="21">
        <v>310</v>
      </c>
      <c r="C311" s="21">
        <v>0.1515</v>
      </c>
      <c r="D311" s="21">
        <v>0.69</v>
      </c>
      <c r="E311" s="21">
        <v>0.1343</v>
      </c>
      <c r="F311" s="21">
        <v>0</v>
      </c>
      <c r="G311" s="21">
        <v>117</v>
      </c>
      <c r="H311" s="21">
        <v>117</v>
      </c>
    </row>
    <row r="312" spans="1:8" ht="15.75" customHeight="1" x14ac:dyDescent="0.3">
      <c r="A312" s="21">
        <v>310</v>
      </c>
      <c r="B312" s="21">
        <v>311</v>
      </c>
      <c r="C312" s="21">
        <v>0.18179999999999999</v>
      </c>
      <c r="D312" s="21">
        <v>0.55000000000000004</v>
      </c>
      <c r="E312" s="21">
        <v>0.19400000000000001</v>
      </c>
      <c r="F312" s="21">
        <v>4</v>
      </c>
      <c r="G312" s="21">
        <v>40</v>
      </c>
      <c r="H312" s="21">
        <v>44</v>
      </c>
    </row>
    <row r="313" spans="1:8" ht="15.75" customHeight="1" x14ac:dyDescent="0.3">
      <c r="A313" s="21">
        <v>311</v>
      </c>
      <c r="B313" s="21">
        <v>312</v>
      </c>
      <c r="C313" s="21">
        <v>0.16669999999999999</v>
      </c>
      <c r="D313" s="21">
        <v>0.51</v>
      </c>
      <c r="E313" s="21">
        <v>0.28360000000000002</v>
      </c>
      <c r="F313" s="21">
        <v>6</v>
      </c>
      <c r="G313" s="21">
        <v>47</v>
      </c>
      <c r="H313" s="21">
        <v>53</v>
      </c>
    </row>
    <row r="314" spans="1:8" ht="15.75" customHeight="1" x14ac:dyDescent="0.3">
      <c r="A314" s="21">
        <v>312</v>
      </c>
      <c r="B314" s="21">
        <v>313</v>
      </c>
      <c r="C314" s="21">
        <v>0.19700000000000001</v>
      </c>
      <c r="D314" s="21">
        <v>0.44</v>
      </c>
      <c r="E314" s="21">
        <v>0.25369999999999998</v>
      </c>
      <c r="F314" s="21">
        <v>2</v>
      </c>
      <c r="G314" s="21">
        <v>59</v>
      </c>
      <c r="H314" s="21">
        <v>61</v>
      </c>
    </row>
    <row r="315" spans="1:8" ht="15.75" customHeight="1" x14ac:dyDescent="0.3">
      <c r="A315" s="21">
        <v>313</v>
      </c>
      <c r="B315" s="21">
        <v>314</v>
      </c>
      <c r="C315" s="21">
        <v>0.19700000000000001</v>
      </c>
      <c r="D315" s="21">
        <v>0.37</v>
      </c>
      <c r="E315" s="21">
        <v>0.3881</v>
      </c>
      <c r="F315" s="21">
        <v>4</v>
      </c>
      <c r="G315" s="21">
        <v>73</v>
      </c>
      <c r="H315" s="21">
        <v>77</v>
      </c>
    </row>
    <row r="316" spans="1:8" ht="15.75" customHeight="1" x14ac:dyDescent="0.3">
      <c r="A316" s="21">
        <v>314</v>
      </c>
      <c r="B316" s="21">
        <v>315</v>
      </c>
      <c r="C316" s="21">
        <v>0.21210000000000001</v>
      </c>
      <c r="D316" s="21">
        <v>0.41</v>
      </c>
      <c r="E316" s="21">
        <v>0.28360000000000002</v>
      </c>
      <c r="F316" s="21">
        <v>5</v>
      </c>
      <c r="G316" s="21">
        <v>59</v>
      </c>
      <c r="H316" s="21">
        <v>64</v>
      </c>
    </row>
    <row r="317" spans="1:8" ht="15.75" customHeight="1" x14ac:dyDescent="0.3">
      <c r="A317" s="21">
        <v>315</v>
      </c>
      <c r="B317" s="21">
        <v>316</v>
      </c>
      <c r="C317" s="21">
        <v>0.2424</v>
      </c>
      <c r="D317" s="21">
        <v>0.38</v>
      </c>
      <c r="E317" s="21">
        <v>0.16420000000000001</v>
      </c>
      <c r="F317" s="21">
        <v>9</v>
      </c>
      <c r="G317" s="21">
        <v>59</v>
      </c>
      <c r="H317" s="21">
        <v>68</v>
      </c>
    </row>
    <row r="318" spans="1:8" ht="15.75" customHeight="1" x14ac:dyDescent="0.3">
      <c r="A318" s="21">
        <v>316</v>
      </c>
      <c r="B318" s="21">
        <v>317</v>
      </c>
      <c r="C318" s="21">
        <v>0.2424</v>
      </c>
      <c r="D318" s="21">
        <v>0.41</v>
      </c>
      <c r="E318" s="21">
        <v>0.1045</v>
      </c>
      <c r="F318" s="21">
        <v>3</v>
      </c>
      <c r="G318" s="21">
        <v>87</v>
      </c>
      <c r="H318" s="21">
        <v>90</v>
      </c>
    </row>
    <row r="319" spans="1:8" ht="15.75" customHeight="1" x14ac:dyDescent="0.3">
      <c r="A319" s="21">
        <v>317</v>
      </c>
      <c r="B319" s="21">
        <v>318</v>
      </c>
      <c r="C319" s="21">
        <v>0.2273</v>
      </c>
      <c r="D319" s="21">
        <v>0.41</v>
      </c>
      <c r="E319" s="21">
        <v>0.16420000000000001</v>
      </c>
      <c r="F319" s="21">
        <v>4</v>
      </c>
      <c r="G319" s="21">
        <v>155</v>
      </c>
      <c r="H319" s="21">
        <v>159</v>
      </c>
    </row>
    <row r="320" spans="1:8" ht="15.75" customHeight="1" x14ac:dyDescent="0.3">
      <c r="A320" s="21">
        <v>318</v>
      </c>
      <c r="B320" s="21">
        <v>319</v>
      </c>
      <c r="C320" s="21">
        <v>0.2576</v>
      </c>
      <c r="D320" s="21">
        <v>0.47</v>
      </c>
      <c r="E320" s="21">
        <v>0</v>
      </c>
      <c r="F320" s="21">
        <v>5</v>
      </c>
      <c r="G320" s="21">
        <v>134</v>
      </c>
      <c r="H320" s="21">
        <v>139</v>
      </c>
    </row>
    <row r="321" spans="1:8" ht="15.75" customHeight="1" x14ac:dyDescent="0.3">
      <c r="A321" s="21">
        <v>319</v>
      </c>
      <c r="B321" s="21">
        <v>320</v>
      </c>
      <c r="C321" s="21">
        <v>0.19700000000000001</v>
      </c>
      <c r="D321" s="21">
        <v>0.59</v>
      </c>
      <c r="E321" s="21">
        <v>8.9599999999999999E-2</v>
      </c>
      <c r="F321" s="21">
        <v>3</v>
      </c>
      <c r="G321" s="21">
        <v>89</v>
      </c>
      <c r="H321" s="21">
        <v>92</v>
      </c>
    </row>
    <row r="322" spans="1:8" ht="15.75" customHeight="1" x14ac:dyDescent="0.3">
      <c r="A322" s="21">
        <v>320</v>
      </c>
      <c r="B322" s="21">
        <v>321</v>
      </c>
      <c r="C322" s="21">
        <v>0.2424</v>
      </c>
      <c r="D322" s="21">
        <v>0.59</v>
      </c>
      <c r="E322" s="21">
        <v>0</v>
      </c>
      <c r="F322" s="21">
        <v>0</v>
      </c>
      <c r="G322" s="21">
        <v>68</v>
      </c>
      <c r="H322" s="21">
        <v>68</v>
      </c>
    </row>
    <row r="323" spans="1:8" ht="15.75" customHeight="1" x14ac:dyDescent="0.3">
      <c r="A323" s="21">
        <v>321</v>
      </c>
      <c r="B323" s="21">
        <v>322</v>
      </c>
      <c r="C323" s="21">
        <v>0.2273</v>
      </c>
      <c r="D323" s="21">
        <v>0.69</v>
      </c>
      <c r="E323" s="21">
        <v>0</v>
      </c>
      <c r="F323" s="21">
        <v>4</v>
      </c>
      <c r="G323" s="21">
        <v>48</v>
      </c>
      <c r="H323" s="21">
        <v>52</v>
      </c>
    </row>
    <row r="324" spans="1:8" ht="15.75" customHeight="1" x14ac:dyDescent="0.3">
      <c r="A324" s="21">
        <v>322</v>
      </c>
      <c r="B324" s="21">
        <v>323</v>
      </c>
      <c r="C324" s="21">
        <v>0.2273</v>
      </c>
      <c r="D324" s="21">
        <v>0.69</v>
      </c>
      <c r="E324" s="21">
        <v>0</v>
      </c>
      <c r="F324" s="21">
        <v>2</v>
      </c>
      <c r="G324" s="21">
        <v>34</v>
      </c>
      <c r="H324" s="21">
        <v>36</v>
      </c>
    </row>
    <row r="325" spans="1:8" ht="15.75" customHeight="1" x14ac:dyDescent="0.3">
      <c r="A325" s="21">
        <v>323</v>
      </c>
      <c r="B325" s="21">
        <v>324</v>
      </c>
      <c r="C325" s="21">
        <v>0.2424</v>
      </c>
      <c r="D325" s="21">
        <v>0.55000000000000004</v>
      </c>
      <c r="E325" s="21">
        <v>0</v>
      </c>
      <c r="F325" s="21">
        <v>1</v>
      </c>
      <c r="G325" s="21">
        <v>26</v>
      </c>
      <c r="H325" s="21">
        <v>27</v>
      </c>
    </row>
    <row r="326" spans="1:8" ht="15.75" customHeight="1" x14ac:dyDescent="0.3">
      <c r="A326" s="21">
        <v>324</v>
      </c>
      <c r="B326" s="21">
        <v>325</v>
      </c>
      <c r="C326" s="21">
        <v>0.2424</v>
      </c>
      <c r="D326" s="21">
        <v>0.55000000000000004</v>
      </c>
      <c r="E326" s="21">
        <v>0</v>
      </c>
      <c r="F326" s="21">
        <v>3</v>
      </c>
      <c r="G326" s="21">
        <v>25</v>
      </c>
      <c r="H326" s="21">
        <v>28</v>
      </c>
    </row>
    <row r="327" spans="1:8" ht="15.75" customHeight="1" x14ac:dyDescent="0.3">
      <c r="A327" s="21">
        <v>325</v>
      </c>
      <c r="B327" s="21">
        <v>326</v>
      </c>
      <c r="C327" s="21">
        <v>0.19700000000000001</v>
      </c>
      <c r="D327" s="21">
        <v>0.59</v>
      </c>
      <c r="E327" s="21">
        <v>8.9599999999999999E-2</v>
      </c>
      <c r="F327" s="21">
        <v>2</v>
      </c>
      <c r="G327" s="21">
        <v>18</v>
      </c>
      <c r="H327" s="21">
        <v>20</v>
      </c>
    </row>
    <row r="328" spans="1:8" ht="15.75" customHeight="1" x14ac:dyDescent="0.3">
      <c r="A328" s="21">
        <v>326</v>
      </c>
      <c r="B328" s="21">
        <v>327</v>
      </c>
      <c r="C328" s="21">
        <v>0.19700000000000001</v>
      </c>
      <c r="D328" s="21">
        <v>0.59</v>
      </c>
      <c r="E328" s="21">
        <v>8.9599999999999999E-2</v>
      </c>
      <c r="F328" s="21">
        <v>0</v>
      </c>
      <c r="G328" s="21">
        <v>12</v>
      </c>
      <c r="H328" s="21">
        <v>12</v>
      </c>
    </row>
    <row r="329" spans="1:8" ht="15.75" customHeight="1" x14ac:dyDescent="0.3">
      <c r="A329" s="21">
        <v>327</v>
      </c>
      <c r="B329" s="21">
        <v>328</v>
      </c>
      <c r="C329" s="21">
        <v>0.2273</v>
      </c>
      <c r="D329" s="21">
        <v>0.59</v>
      </c>
      <c r="E329" s="21">
        <v>0</v>
      </c>
      <c r="F329" s="21">
        <v>1</v>
      </c>
      <c r="G329" s="21">
        <v>7</v>
      </c>
      <c r="H329" s="21">
        <v>8</v>
      </c>
    </row>
    <row r="330" spans="1:8" ht="15.75" customHeight="1" x14ac:dyDescent="0.3">
      <c r="A330" s="21">
        <v>328</v>
      </c>
      <c r="B330" s="21">
        <v>329</v>
      </c>
      <c r="C330" s="21">
        <v>0.2273</v>
      </c>
      <c r="D330" s="21">
        <v>0.59</v>
      </c>
      <c r="E330" s="21">
        <v>0</v>
      </c>
      <c r="F330" s="21">
        <v>0</v>
      </c>
      <c r="G330" s="21">
        <v>5</v>
      </c>
      <c r="H330" s="21">
        <v>5</v>
      </c>
    </row>
    <row r="331" spans="1:8" ht="15.75" customHeight="1" x14ac:dyDescent="0.3">
      <c r="A331" s="21">
        <v>329</v>
      </c>
      <c r="B331" s="21">
        <v>330</v>
      </c>
      <c r="C331" s="21">
        <v>0.2273</v>
      </c>
      <c r="D331" s="21">
        <v>0.59</v>
      </c>
      <c r="E331" s="21">
        <v>0</v>
      </c>
      <c r="F331" s="21">
        <v>0</v>
      </c>
      <c r="G331" s="21">
        <v>1</v>
      </c>
      <c r="H331" s="21">
        <v>1</v>
      </c>
    </row>
    <row r="332" spans="1:8" ht="15.75" customHeight="1" x14ac:dyDescent="0.3">
      <c r="A332" s="21">
        <v>330</v>
      </c>
      <c r="B332" s="21">
        <v>331</v>
      </c>
      <c r="C332" s="21">
        <v>0.16669999999999999</v>
      </c>
      <c r="D332" s="21">
        <v>0.63</v>
      </c>
      <c r="E332" s="21">
        <v>0.1045</v>
      </c>
      <c r="F332" s="21">
        <v>1</v>
      </c>
      <c r="G332" s="21">
        <v>2</v>
      </c>
      <c r="H332" s="21">
        <v>3</v>
      </c>
    </row>
    <row r="333" spans="1:8" ht="15.75" customHeight="1" x14ac:dyDescent="0.3">
      <c r="A333" s="21">
        <v>331</v>
      </c>
      <c r="B333" s="21">
        <v>332</v>
      </c>
      <c r="C333" s="21">
        <v>0.21210000000000001</v>
      </c>
      <c r="D333" s="21">
        <v>0.63</v>
      </c>
      <c r="E333" s="21">
        <v>0</v>
      </c>
      <c r="F333" s="21">
        <v>1</v>
      </c>
      <c r="G333" s="21">
        <v>9</v>
      </c>
      <c r="H333" s="21">
        <v>10</v>
      </c>
    </row>
    <row r="334" spans="1:8" ht="15.75" customHeight="1" x14ac:dyDescent="0.3">
      <c r="A334" s="21">
        <v>332</v>
      </c>
      <c r="B334" s="21">
        <v>333</v>
      </c>
      <c r="C334" s="21">
        <v>0.1515</v>
      </c>
      <c r="D334" s="21">
        <v>0.63</v>
      </c>
      <c r="E334" s="21">
        <v>0.1343</v>
      </c>
      <c r="F334" s="21">
        <v>1</v>
      </c>
      <c r="G334" s="21">
        <v>22</v>
      </c>
      <c r="H334" s="21">
        <v>23</v>
      </c>
    </row>
    <row r="335" spans="1:8" ht="15.75" customHeight="1" x14ac:dyDescent="0.3">
      <c r="A335" s="21">
        <v>333</v>
      </c>
      <c r="B335" s="21">
        <v>334</v>
      </c>
      <c r="C335" s="21">
        <v>0.18179999999999999</v>
      </c>
      <c r="D335" s="21">
        <v>0.64</v>
      </c>
      <c r="E335" s="21">
        <v>0.1343</v>
      </c>
      <c r="F335" s="21">
        <v>2</v>
      </c>
      <c r="G335" s="21">
        <v>31</v>
      </c>
      <c r="H335" s="21">
        <v>33</v>
      </c>
    </row>
    <row r="336" spans="1:8" ht="15.75" customHeight="1" x14ac:dyDescent="0.3">
      <c r="A336" s="21">
        <v>334</v>
      </c>
      <c r="B336" s="21">
        <v>335</v>
      </c>
      <c r="C336" s="21">
        <v>0.19700000000000001</v>
      </c>
      <c r="D336" s="21">
        <v>0.59</v>
      </c>
      <c r="E336" s="21">
        <v>0.16420000000000001</v>
      </c>
      <c r="F336" s="21">
        <v>2</v>
      </c>
      <c r="G336" s="21">
        <v>57</v>
      </c>
      <c r="H336" s="21">
        <v>59</v>
      </c>
    </row>
    <row r="337" spans="1:8" ht="15.75" customHeight="1" x14ac:dyDescent="0.3">
      <c r="A337" s="21">
        <v>335</v>
      </c>
      <c r="B337" s="21">
        <v>336</v>
      </c>
      <c r="C337" s="21">
        <v>0.19700000000000001</v>
      </c>
      <c r="D337" s="21">
        <v>0.55000000000000004</v>
      </c>
      <c r="E337" s="21">
        <v>0.22389999999999999</v>
      </c>
      <c r="F337" s="21">
        <v>18</v>
      </c>
      <c r="G337" s="21">
        <v>54</v>
      </c>
      <c r="H337" s="21">
        <v>72</v>
      </c>
    </row>
    <row r="338" spans="1:8" ht="15.75" customHeight="1" x14ac:dyDescent="0.3">
      <c r="A338" s="21">
        <v>336</v>
      </c>
      <c r="B338" s="21">
        <v>337</v>
      </c>
      <c r="C338" s="21">
        <v>0.2273</v>
      </c>
      <c r="D338" s="21">
        <v>0.48</v>
      </c>
      <c r="E338" s="21">
        <v>0.22389999999999999</v>
      </c>
      <c r="F338" s="21">
        <v>15</v>
      </c>
      <c r="G338" s="21">
        <v>74</v>
      </c>
      <c r="H338" s="21">
        <v>89</v>
      </c>
    </row>
    <row r="339" spans="1:8" ht="15.75" customHeight="1" x14ac:dyDescent="0.3">
      <c r="A339" s="21">
        <v>337</v>
      </c>
      <c r="B339" s="21">
        <v>338</v>
      </c>
      <c r="C339" s="21">
        <v>0.2576</v>
      </c>
      <c r="D339" s="21">
        <v>0.38</v>
      </c>
      <c r="E339" s="21">
        <v>0.29849999999999999</v>
      </c>
      <c r="F339" s="21">
        <v>21</v>
      </c>
      <c r="G339" s="21">
        <v>80</v>
      </c>
      <c r="H339" s="21">
        <v>101</v>
      </c>
    </row>
    <row r="340" spans="1:8" ht="15.75" customHeight="1" x14ac:dyDescent="0.3">
      <c r="A340" s="21">
        <v>338</v>
      </c>
      <c r="B340" s="21">
        <v>339</v>
      </c>
      <c r="C340" s="21">
        <v>0.28789999999999999</v>
      </c>
      <c r="D340" s="21">
        <v>0.39</v>
      </c>
      <c r="E340" s="21">
        <v>0.28360000000000002</v>
      </c>
      <c r="F340" s="21">
        <v>26</v>
      </c>
      <c r="G340" s="21">
        <v>92</v>
      </c>
      <c r="H340" s="21">
        <v>118</v>
      </c>
    </row>
    <row r="341" spans="1:8" ht="15.75" customHeight="1" x14ac:dyDescent="0.3">
      <c r="A341" s="21">
        <v>339</v>
      </c>
      <c r="B341" s="21">
        <v>340</v>
      </c>
      <c r="C341" s="21">
        <v>0.31819999999999998</v>
      </c>
      <c r="D341" s="21">
        <v>0.36</v>
      </c>
      <c r="E341" s="21">
        <v>0.19400000000000001</v>
      </c>
      <c r="F341" s="21">
        <v>21</v>
      </c>
      <c r="G341" s="21">
        <v>108</v>
      </c>
      <c r="H341" s="21">
        <v>129</v>
      </c>
    </row>
    <row r="342" spans="1:8" ht="15.75" customHeight="1" x14ac:dyDescent="0.3">
      <c r="A342" s="21">
        <v>340</v>
      </c>
      <c r="B342" s="21">
        <v>341</v>
      </c>
      <c r="C342" s="21">
        <v>0.33329999999999999</v>
      </c>
      <c r="D342" s="21">
        <v>0.34</v>
      </c>
      <c r="E342" s="21">
        <v>0.19400000000000001</v>
      </c>
      <c r="F342" s="21">
        <v>33</v>
      </c>
      <c r="G342" s="21">
        <v>95</v>
      </c>
      <c r="H342" s="21">
        <v>128</v>
      </c>
    </row>
    <row r="343" spans="1:8" ht="15.75" customHeight="1" x14ac:dyDescent="0.3">
      <c r="A343" s="21">
        <v>341</v>
      </c>
      <c r="B343" s="21">
        <v>342</v>
      </c>
      <c r="C343" s="21">
        <v>0.30299999999999999</v>
      </c>
      <c r="D343" s="21">
        <v>0.36</v>
      </c>
      <c r="E343" s="21">
        <v>0.28360000000000002</v>
      </c>
      <c r="F343" s="21">
        <v>29</v>
      </c>
      <c r="G343" s="21">
        <v>54</v>
      </c>
      <c r="H343" s="21">
        <v>83</v>
      </c>
    </row>
    <row r="344" spans="1:8" ht="15.75" customHeight="1" x14ac:dyDescent="0.3">
      <c r="A344" s="21">
        <v>342</v>
      </c>
      <c r="B344" s="21">
        <v>343</v>
      </c>
      <c r="C344" s="21">
        <v>0.28789999999999999</v>
      </c>
      <c r="D344" s="21">
        <v>0.45</v>
      </c>
      <c r="E344" s="21">
        <v>0.25369999999999998</v>
      </c>
      <c r="F344" s="21">
        <v>15</v>
      </c>
      <c r="G344" s="21">
        <v>69</v>
      </c>
      <c r="H344" s="21">
        <v>84</v>
      </c>
    </row>
    <row r="345" spans="1:8" ht="15.75" customHeight="1" x14ac:dyDescent="0.3">
      <c r="A345" s="21">
        <v>343</v>
      </c>
      <c r="B345" s="21">
        <v>344</v>
      </c>
      <c r="C345" s="21">
        <v>0.30299999999999999</v>
      </c>
      <c r="D345" s="21">
        <v>0.39</v>
      </c>
      <c r="E345" s="21">
        <v>0.25369999999999998</v>
      </c>
      <c r="F345" s="21">
        <v>14</v>
      </c>
      <c r="G345" s="21">
        <v>60</v>
      </c>
      <c r="H345" s="21">
        <v>74</v>
      </c>
    </row>
    <row r="346" spans="1:8" ht="15.75" customHeight="1" x14ac:dyDescent="0.3">
      <c r="A346" s="21">
        <v>344</v>
      </c>
      <c r="B346" s="21">
        <v>345</v>
      </c>
      <c r="C346" s="21">
        <v>0.30299999999999999</v>
      </c>
      <c r="D346" s="21">
        <v>0.39</v>
      </c>
      <c r="E346" s="21">
        <v>0.25369999999999998</v>
      </c>
      <c r="F346" s="21">
        <v>6</v>
      </c>
      <c r="G346" s="21">
        <v>35</v>
      </c>
      <c r="H346" s="21">
        <v>41</v>
      </c>
    </row>
    <row r="347" spans="1:8" ht="15.75" customHeight="1" x14ac:dyDescent="0.3">
      <c r="A347" s="21">
        <v>345</v>
      </c>
      <c r="B347" s="21">
        <v>346</v>
      </c>
      <c r="C347" s="21">
        <v>0.30299999999999999</v>
      </c>
      <c r="D347" s="21">
        <v>0.39</v>
      </c>
      <c r="E347" s="21">
        <v>0.22389999999999999</v>
      </c>
      <c r="F347" s="21">
        <v>6</v>
      </c>
      <c r="G347" s="21">
        <v>51</v>
      </c>
      <c r="H347" s="21">
        <v>57</v>
      </c>
    </row>
    <row r="348" spans="1:8" ht="15.75" customHeight="1" x14ac:dyDescent="0.3">
      <c r="A348" s="21">
        <v>346</v>
      </c>
      <c r="B348" s="21">
        <v>347</v>
      </c>
      <c r="C348" s="21">
        <v>0.31819999999999998</v>
      </c>
      <c r="D348" s="21">
        <v>0.42</v>
      </c>
      <c r="E348" s="21">
        <v>0.1045</v>
      </c>
      <c r="F348" s="21">
        <v>0</v>
      </c>
      <c r="G348" s="21">
        <v>26</v>
      </c>
      <c r="H348" s="21">
        <v>26</v>
      </c>
    </row>
    <row r="349" spans="1:8" ht="15.75" customHeight="1" x14ac:dyDescent="0.3">
      <c r="A349" s="21">
        <v>347</v>
      </c>
      <c r="B349" s="21">
        <v>348</v>
      </c>
      <c r="C349" s="21">
        <v>0.28789999999999999</v>
      </c>
      <c r="D349" s="21">
        <v>0.45</v>
      </c>
      <c r="E349" s="21">
        <v>0.28360000000000002</v>
      </c>
      <c r="F349" s="21">
        <v>5</v>
      </c>
      <c r="G349" s="21">
        <v>39</v>
      </c>
      <c r="H349" s="21">
        <v>44</v>
      </c>
    </row>
    <row r="350" spans="1:8" ht="15.75" customHeight="1" x14ac:dyDescent="0.3">
      <c r="A350" s="21">
        <v>348</v>
      </c>
      <c r="B350" s="21">
        <v>349</v>
      </c>
      <c r="C350" s="21">
        <v>0.30299999999999999</v>
      </c>
      <c r="D350" s="21">
        <v>0.56000000000000005</v>
      </c>
      <c r="E350" s="21">
        <v>0</v>
      </c>
      <c r="F350" s="21">
        <v>6</v>
      </c>
      <c r="G350" s="21">
        <v>33</v>
      </c>
      <c r="H350" s="21">
        <v>39</v>
      </c>
    </row>
    <row r="351" spans="1:8" ht="15.75" customHeight="1" x14ac:dyDescent="0.3">
      <c r="A351" s="21">
        <v>349</v>
      </c>
      <c r="B351" s="21">
        <v>350</v>
      </c>
      <c r="C351" s="21">
        <v>0.2727</v>
      </c>
      <c r="D351" s="21">
        <v>0.56000000000000005</v>
      </c>
      <c r="E351" s="21">
        <v>0.1343</v>
      </c>
      <c r="F351" s="21">
        <v>4</v>
      </c>
      <c r="G351" s="21">
        <v>19</v>
      </c>
      <c r="H351" s="21">
        <v>23</v>
      </c>
    </row>
    <row r="352" spans="1:8" ht="15.75" customHeight="1" x14ac:dyDescent="0.3">
      <c r="A352" s="21">
        <v>350</v>
      </c>
      <c r="B352" s="21">
        <v>351</v>
      </c>
      <c r="C352" s="21">
        <v>0.28789999999999999</v>
      </c>
      <c r="D352" s="21">
        <v>0.56000000000000005</v>
      </c>
      <c r="E352" s="21">
        <v>8.9599999999999999E-2</v>
      </c>
      <c r="F352" s="21">
        <v>3</v>
      </c>
      <c r="G352" s="21">
        <v>13</v>
      </c>
      <c r="H352" s="21">
        <v>16</v>
      </c>
    </row>
    <row r="353" spans="1:8" ht="15.75" customHeight="1" x14ac:dyDescent="0.3">
      <c r="A353" s="21">
        <v>351</v>
      </c>
      <c r="B353" s="21">
        <v>352</v>
      </c>
      <c r="C353" s="21">
        <v>0.2727</v>
      </c>
      <c r="D353" s="21">
        <v>0.69</v>
      </c>
      <c r="E353" s="21">
        <v>0</v>
      </c>
      <c r="F353" s="21">
        <v>9</v>
      </c>
      <c r="G353" s="21">
        <v>6</v>
      </c>
      <c r="H353" s="21">
        <v>15</v>
      </c>
    </row>
    <row r="354" spans="1:8" ht="15.75" customHeight="1" x14ac:dyDescent="0.3">
      <c r="A354" s="21">
        <v>352</v>
      </c>
      <c r="B354" s="21">
        <v>353</v>
      </c>
      <c r="C354" s="21">
        <v>0.2576</v>
      </c>
      <c r="D354" s="21">
        <v>0.56000000000000005</v>
      </c>
      <c r="E354" s="21">
        <v>0.16420000000000001</v>
      </c>
      <c r="F354" s="21">
        <v>0</v>
      </c>
      <c r="G354" s="21">
        <v>1</v>
      </c>
      <c r="H354" s="21">
        <v>1</v>
      </c>
    </row>
    <row r="355" spans="1:8" ht="15.75" customHeight="1" x14ac:dyDescent="0.3">
      <c r="A355" s="21">
        <v>353</v>
      </c>
      <c r="B355" s="21">
        <v>354</v>
      </c>
      <c r="C355" s="21">
        <v>0.2576</v>
      </c>
      <c r="D355" s="21">
        <v>0.56000000000000005</v>
      </c>
      <c r="E355" s="21">
        <v>0.16420000000000001</v>
      </c>
      <c r="F355" s="21">
        <v>1</v>
      </c>
      <c r="G355" s="21">
        <v>1</v>
      </c>
      <c r="H355" s="21">
        <v>2</v>
      </c>
    </row>
    <row r="356" spans="1:8" ht="15.75" customHeight="1" x14ac:dyDescent="0.3">
      <c r="A356" s="21">
        <v>354</v>
      </c>
      <c r="B356" s="21">
        <v>355</v>
      </c>
      <c r="C356" s="21">
        <v>0.2576</v>
      </c>
      <c r="D356" s="21">
        <v>0.56000000000000005</v>
      </c>
      <c r="E356" s="21">
        <v>0.16420000000000001</v>
      </c>
      <c r="F356" s="21">
        <v>0</v>
      </c>
      <c r="G356" s="21">
        <v>1</v>
      </c>
      <c r="H356" s="21">
        <v>1</v>
      </c>
    </row>
    <row r="357" spans="1:8" ht="15.75" customHeight="1" x14ac:dyDescent="0.3">
      <c r="A357" s="21">
        <v>355</v>
      </c>
      <c r="B357" s="21">
        <v>356</v>
      </c>
      <c r="C357" s="21">
        <v>0.21210000000000001</v>
      </c>
      <c r="D357" s="21">
        <v>0.56000000000000005</v>
      </c>
      <c r="E357" s="21">
        <v>0.29849999999999999</v>
      </c>
      <c r="F357" s="21">
        <v>0</v>
      </c>
      <c r="G357" s="21">
        <v>3</v>
      </c>
      <c r="H357" s="21">
        <v>3</v>
      </c>
    </row>
    <row r="358" spans="1:8" ht="15.75" customHeight="1" x14ac:dyDescent="0.3">
      <c r="A358" s="21">
        <v>356</v>
      </c>
      <c r="B358" s="21">
        <v>357</v>
      </c>
      <c r="C358" s="21">
        <v>0.21210000000000001</v>
      </c>
      <c r="D358" s="21">
        <v>0.55000000000000004</v>
      </c>
      <c r="E358" s="21">
        <v>0.28360000000000002</v>
      </c>
      <c r="F358" s="21">
        <v>0</v>
      </c>
      <c r="G358" s="21">
        <v>18</v>
      </c>
      <c r="H358" s="21">
        <v>18</v>
      </c>
    </row>
    <row r="359" spans="1:8" ht="15.75" customHeight="1" x14ac:dyDescent="0.3">
      <c r="A359" s="21">
        <v>357</v>
      </c>
      <c r="B359" s="21">
        <v>358</v>
      </c>
      <c r="C359" s="21">
        <v>0.21210000000000001</v>
      </c>
      <c r="D359" s="21">
        <v>0.51</v>
      </c>
      <c r="E359" s="21">
        <v>0.25369999999999998</v>
      </c>
      <c r="F359" s="21">
        <v>3</v>
      </c>
      <c r="G359" s="21">
        <v>29</v>
      </c>
      <c r="H359" s="21">
        <v>32</v>
      </c>
    </row>
    <row r="360" spans="1:8" ht="15.75" customHeight="1" x14ac:dyDescent="0.3">
      <c r="A360" s="21">
        <v>358</v>
      </c>
      <c r="B360" s="21">
        <v>359</v>
      </c>
      <c r="C360" s="21">
        <v>0.21210000000000001</v>
      </c>
      <c r="D360" s="21">
        <v>0.51</v>
      </c>
      <c r="E360" s="21">
        <v>0.28360000000000002</v>
      </c>
      <c r="F360" s="21">
        <v>8</v>
      </c>
      <c r="G360" s="21">
        <v>71</v>
      </c>
      <c r="H360" s="21">
        <v>79</v>
      </c>
    </row>
    <row r="361" spans="1:8" ht="15.75" customHeight="1" x14ac:dyDescent="0.3">
      <c r="A361" s="21">
        <v>359</v>
      </c>
      <c r="B361" s="21">
        <v>360</v>
      </c>
      <c r="C361" s="21">
        <v>0.2273</v>
      </c>
      <c r="D361" s="21">
        <v>0.44</v>
      </c>
      <c r="E361" s="21">
        <v>0.25369999999999998</v>
      </c>
      <c r="F361" s="21">
        <v>23</v>
      </c>
      <c r="G361" s="21">
        <v>70</v>
      </c>
      <c r="H361" s="21">
        <v>93</v>
      </c>
    </row>
    <row r="362" spans="1:8" ht="15.75" customHeight="1" x14ac:dyDescent="0.3">
      <c r="A362" s="21">
        <v>360</v>
      </c>
      <c r="B362" s="21">
        <v>361</v>
      </c>
      <c r="C362" s="21">
        <v>0.21210000000000001</v>
      </c>
      <c r="D362" s="21">
        <v>0.41</v>
      </c>
      <c r="E362" s="21">
        <v>0.28360000000000002</v>
      </c>
      <c r="F362" s="21">
        <v>29</v>
      </c>
      <c r="G362" s="21">
        <v>75</v>
      </c>
      <c r="H362" s="21">
        <v>104</v>
      </c>
    </row>
    <row r="363" spans="1:8" ht="15.75" customHeight="1" x14ac:dyDescent="0.3">
      <c r="A363" s="21">
        <v>361</v>
      </c>
      <c r="B363" s="21">
        <v>362</v>
      </c>
      <c r="C363" s="21">
        <v>0.2273</v>
      </c>
      <c r="D363" s="21">
        <v>0.35</v>
      </c>
      <c r="E363" s="21">
        <v>0.29849999999999999</v>
      </c>
      <c r="F363" s="21">
        <v>23</v>
      </c>
      <c r="G363" s="21">
        <v>95</v>
      </c>
      <c r="H363" s="21">
        <v>118</v>
      </c>
    </row>
    <row r="364" spans="1:8" ht="15.75" customHeight="1" x14ac:dyDescent="0.3">
      <c r="A364" s="21">
        <v>362</v>
      </c>
      <c r="B364" s="21">
        <v>363</v>
      </c>
      <c r="C364" s="21">
        <v>0.2727</v>
      </c>
      <c r="D364" s="21">
        <v>0.36</v>
      </c>
      <c r="E364" s="21">
        <v>0.25369999999999998</v>
      </c>
      <c r="F364" s="21">
        <v>22</v>
      </c>
      <c r="G364" s="21">
        <v>69</v>
      </c>
      <c r="H364" s="21">
        <v>91</v>
      </c>
    </row>
    <row r="365" spans="1:8" ht="15.75" customHeight="1" x14ac:dyDescent="0.3">
      <c r="A365" s="21">
        <v>363</v>
      </c>
      <c r="B365" s="21">
        <v>364</v>
      </c>
      <c r="C365" s="21">
        <v>0.2424</v>
      </c>
      <c r="D365" s="21">
        <v>0.38</v>
      </c>
      <c r="E365" s="21">
        <v>0.25369999999999998</v>
      </c>
      <c r="F365" s="21">
        <v>35</v>
      </c>
      <c r="G365" s="21">
        <v>78</v>
      </c>
      <c r="H365" s="21">
        <v>113</v>
      </c>
    </row>
    <row r="366" spans="1:8" ht="15.75" customHeight="1" x14ac:dyDescent="0.3">
      <c r="A366" s="21">
        <v>364</v>
      </c>
      <c r="B366" s="21">
        <v>365</v>
      </c>
      <c r="C366" s="21">
        <v>0.2273</v>
      </c>
      <c r="D366" s="21">
        <v>0.38</v>
      </c>
      <c r="E366" s="21">
        <v>0.22389999999999999</v>
      </c>
      <c r="F366" s="21">
        <v>22</v>
      </c>
      <c r="G366" s="21">
        <v>77</v>
      </c>
      <c r="H366" s="21">
        <v>99</v>
      </c>
    </row>
    <row r="367" spans="1:8" ht="15.75" customHeight="1" x14ac:dyDescent="0.3">
      <c r="A367" s="21">
        <v>365</v>
      </c>
      <c r="B367" s="21">
        <v>366</v>
      </c>
      <c r="C367" s="21">
        <v>0.21210000000000001</v>
      </c>
      <c r="D367" s="21">
        <v>0.37</v>
      </c>
      <c r="E367" s="21">
        <v>0.25369999999999998</v>
      </c>
      <c r="F367" s="21">
        <v>23</v>
      </c>
      <c r="G367" s="21">
        <v>82</v>
      </c>
      <c r="H367" s="21">
        <v>105</v>
      </c>
    </row>
    <row r="368" spans="1:8" ht="15.75" customHeight="1" x14ac:dyDescent="0.3">
      <c r="A368" s="21">
        <v>366</v>
      </c>
      <c r="B368" s="21">
        <v>367</v>
      </c>
      <c r="C368" s="21">
        <v>0.21210000000000001</v>
      </c>
      <c r="D368" s="21">
        <v>0.4</v>
      </c>
      <c r="E368" s="21">
        <v>0.16420000000000001</v>
      </c>
      <c r="F368" s="21">
        <v>11</v>
      </c>
      <c r="G368" s="21">
        <v>56</v>
      </c>
      <c r="H368" s="21">
        <v>67</v>
      </c>
    </row>
    <row r="369" spans="1:8" ht="15.75" customHeight="1" x14ac:dyDescent="0.3">
      <c r="A369" s="21">
        <v>367</v>
      </c>
      <c r="B369" s="21">
        <v>368</v>
      </c>
      <c r="C369" s="21">
        <v>0.19700000000000001</v>
      </c>
      <c r="D369" s="21">
        <v>0.47</v>
      </c>
      <c r="E369" s="21">
        <v>0.1343</v>
      </c>
      <c r="F369" s="21">
        <v>14</v>
      </c>
      <c r="G369" s="21">
        <v>47</v>
      </c>
      <c r="H369" s="21">
        <v>61</v>
      </c>
    </row>
    <row r="370" spans="1:8" ht="15.75" customHeight="1" x14ac:dyDescent="0.3">
      <c r="A370" s="21">
        <v>368</v>
      </c>
      <c r="B370" s="21">
        <v>369</v>
      </c>
      <c r="C370" s="21">
        <v>0.19700000000000001</v>
      </c>
      <c r="D370" s="21">
        <v>0.47</v>
      </c>
      <c r="E370" s="21">
        <v>0.16420000000000001</v>
      </c>
      <c r="F370" s="21">
        <v>7</v>
      </c>
      <c r="G370" s="21">
        <v>50</v>
      </c>
      <c r="H370" s="21">
        <v>57</v>
      </c>
    </row>
    <row r="371" spans="1:8" ht="15.75" customHeight="1" x14ac:dyDescent="0.3">
      <c r="A371" s="21">
        <v>369</v>
      </c>
      <c r="B371" s="21">
        <v>370</v>
      </c>
      <c r="C371" s="21">
        <v>0.19700000000000001</v>
      </c>
      <c r="D371" s="21">
        <v>0.51</v>
      </c>
      <c r="E371" s="21">
        <v>0.16420000000000001</v>
      </c>
      <c r="F371" s="21">
        <v>6</v>
      </c>
      <c r="G371" s="21">
        <v>22</v>
      </c>
      <c r="H371" s="21">
        <v>28</v>
      </c>
    </row>
    <row r="372" spans="1:8" ht="15.75" customHeight="1" x14ac:dyDescent="0.3">
      <c r="A372" s="21">
        <v>370</v>
      </c>
      <c r="B372" s="21">
        <v>371</v>
      </c>
      <c r="C372" s="21">
        <v>0.21210000000000001</v>
      </c>
      <c r="D372" s="21">
        <v>0.49</v>
      </c>
      <c r="E372" s="21">
        <v>0.1343</v>
      </c>
      <c r="F372" s="21">
        <v>2</v>
      </c>
      <c r="G372" s="21">
        <v>19</v>
      </c>
      <c r="H372" s="21">
        <v>21</v>
      </c>
    </row>
    <row r="373" spans="1:8" ht="15.75" customHeight="1" x14ac:dyDescent="0.3">
      <c r="A373" s="21">
        <v>371</v>
      </c>
      <c r="B373" s="21">
        <v>372</v>
      </c>
      <c r="C373" s="21">
        <v>0.2273</v>
      </c>
      <c r="D373" s="21">
        <v>0.4</v>
      </c>
      <c r="E373" s="21">
        <v>0.1045</v>
      </c>
      <c r="F373" s="21">
        <v>0</v>
      </c>
      <c r="G373" s="21">
        <v>18</v>
      </c>
      <c r="H373" s="21">
        <v>18</v>
      </c>
    </row>
    <row r="374" spans="1:8" ht="15.75" customHeight="1" x14ac:dyDescent="0.3">
      <c r="A374" s="21">
        <v>372</v>
      </c>
      <c r="B374" s="21">
        <v>373</v>
      </c>
      <c r="C374" s="21">
        <v>0.19700000000000001</v>
      </c>
      <c r="D374" s="21">
        <v>0.47</v>
      </c>
      <c r="E374" s="21">
        <v>0.22389999999999999</v>
      </c>
      <c r="F374" s="21">
        <v>1</v>
      </c>
      <c r="G374" s="21">
        <v>16</v>
      </c>
      <c r="H374" s="21">
        <v>17</v>
      </c>
    </row>
    <row r="375" spans="1:8" ht="15.75" customHeight="1" x14ac:dyDescent="0.3">
      <c r="A375" s="21">
        <v>373</v>
      </c>
      <c r="B375" s="21">
        <v>374</v>
      </c>
      <c r="C375" s="21">
        <v>0.19700000000000001</v>
      </c>
      <c r="D375" s="21">
        <v>0.44</v>
      </c>
      <c r="E375" s="21">
        <v>0.19400000000000001</v>
      </c>
      <c r="F375" s="21">
        <v>1</v>
      </c>
      <c r="G375" s="21">
        <v>15</v>
      </c>
      <c r="H375" s="21">
        <v>16</v>
      </c>
    </row>
    <row r="376" spans="1:8" ht="15.75" customHeight="1" x14ac:dyDescent="0.3">
      <c r="A376" s="21">
        <v>374</v>
      </c>
      <c r="B376" s="21">
        <v>375</v>
      </c>
      <c r="C376" s="21">
        <v>0.16669999999999999</v>
      </c>
      <c r="D376" s="21">
        <v>0.43</v>
      </c>
      <c r="E376" s="21">
        <v>0.25369999999999998</v>
      </c>
      <c r="F376" s="21">
        <v>0</v>
      </c>
      <c r="G376" s="21">
        <v>8</v>
      </c>
      <c r="H376" s="21">
        <v>8</v>
      </c>
    </row>
    <row r="377" spans="1:8" ht="15.75" customHeight="1" x14ac:dyDescent="0.3">
      <c r="A377" s="21">
        <v>375</v>
      </c>
      <c r="B377" s="21">
        <v>376</v>
      </c>
      <c r="C377" s="21">
        <v>0.18179999999999999</v>
      </c>
      <c r="D377" s="21">
        <v>0.43</v>
      </c>
      <c r="E377" s="21">
        <v>0.19400000000000001</v>
      </c>
      <c r="F377" s="21">
        <v>0</v>
      </c>
      <c r="G377" s="21">
        <v>2</v>
      </c>
      <c r="H377" s="21">
        <v>2</v>
      </c>
    </row>
    <row r="378" spans="1:8" ht="15.75" customHeight="1" x14ac:dyDescent="0.3">
      <c r="A378" s="21">
        <v>376</v>
      </c>
      <c r="B378" s="21">
        <v>377</v>
      </c>
      <c r="C378" s="21">
        <v>0.19700000000000001</v>
      </c>
      <c r="D378" s="21">
        <v>0.43</v>
      </c>
      <c r="E378" s="21">
        <v>0.1343</v>
      </c>
      <c r="F378" s="21">
        <v>1</v>
      </c>
      <c r="G378" s="21">
        <v>2</v>
      </c>
      <c r="H378" s="21">
        <v>3</v>
      </c>
    </row>
    <row r="379" spans="1:8" ht="15.75" customHeight="1" x14ac:dyDescent="0.3">
      <c r="A379" s="21">
        <v>377</v>
      </c>
      <c r="B379" s="21">
        <v>378</v>
      </c>
      <c r="C379" s="21">
        <v>0.19700000000000001</v>
      </c>
      <c r="D379" s="21">
        <v>0.43</v>
      </c>
      <c r="E379" s="21">
        <v>0.16420000000000001</v>
      </c>
      <c r="F379" s="21">
        <v>0</v>
      </c>
      <c r="G379" s="21">
        <v>1</v>
      </c>
      <c r="H379" s="21">
        <v>1</v>
      </c>
    </row>
    <row r="380" spans="1:8" ht="15.75" customHeight="1" x14ac:dyDescent="0.3">
      <c r="A380" s="21">
        <v>378</v>
      </c>
      <c r="B380" s="21">
        <v>379</v>
      </c>
      <c r="C380" s="21">
        <v>0.18179999999999999</v>
      </c>
      <c r="D380" s="21">
        <v>0.43</v>
      </c>
      <c r="E380" s="21">
        <v>0.19400000000000001</v>
      </c>
      <c r="F380" s="21">
        <v>0</v>
      </c>
      <c r="G380" s="21">
        <v>5</v>
      </c>
      <c r="H380" s="21">
        <v>5</v>
      </c>
    </row>
    <row r="381" spans="1:8" ht="15.75" customHeight="1" x14ac:dyDescent="0.3">
      <c r="A381" s="21">
        <v>379</v>
      </c>
      <c r="B381" s="21">
        <v>380</v>
      </c>
      <c r="C381" s="21">
        <v>0.18179999999999999</v>
      </c>
      <c r="D381" s="21">
        <v>0.5</v>
      </c>
      <c r="E381" s="21">
        <v>0.1343</v>
      </c>
      <c r="F381" s="21">
        <v>4</v>
      </c>
      <c r="G381" s="21">
        <v>9</v>
      </c>
      <c r="H381" s="21">
        <v>13</v>
      </c>
    </row>
    <row r="382" spans="1:8" ht="15.75" customHeight="1" x14ac:dyDescent="0.3">
      <c r="A382" s="21">
        <v>380</v>
      </c>
      <c r="B382" s="21">
        <v>381</v>
      </c>
      <c r="C382" s="21">
        <v>0.1515</v>
      </c>
      <c r="D382" s="21">
        <v>0.47</v>
      </c>
      <c r="E382" s="21">
        <v>0.22389999999999999</v>
      </c>
      <c r="F382" s="21">
        <v>3</v>
      </c>
      <c r="G382" s="21">
        <v>30</v>
      </c>
      <c r="H382" s="21">
        <v>33</v>
      </c>
    </row>
    <row r="383" spans="1:8" ht="15.75" customHeight="1" x14ac:dyDescent="0.3">
      <c r="A383" s="21">
        <v>381</v>
      </c>
      <c r="B383" s="21">
        <v>382</v>
      </c>
      <c r="C383" s="21">
        <v>0.1515</v>
      </c>
      <c r="D383" s="21">
        <v>0.47</v>
      </c>
      <c r="E383" s="21">
        <v>0.22389999999999999</v>
      </c>
      <c r="F383" s="21">
        <v>8</v>
      </c>
      <c r="G383" s="21">
        <v>39</v>
      </c>
      <c r="H383" s="21">
        <v>47</v>
      </c>
    </row>
    <row r="384" spans="1:8" ht="15.75" customHeight="1" x14ac:dyDescent="0.3">
      <c r="A384" s="21">
        <v>382</v>
      </c>
      <c r="B384" s="21">
        <v>383</v>
      </c>
      <c r="C384" s="21">
        <v>0.1515</v>
      </c>
      <c r="D384" s="21">
        <v>0.5</v>
      </c>
      <c r="E384" s="21">
        <v>0.25369999999999998</v>
      </c>
      <c r="F384" s="21">
        <v>7</v>
      </c>
      <c r="G384" s="21">
        <v>50</v>
      </c>
      <c r="H384" s="21">
        <v>57</v>
      </c>
    </row>
    <row r="385" spans="1:8" ht="15.75" customHeight="1" x14ac:dyDescent="0.3">
      <c r="A385" s="21">
        <v>383</v>
      </c>
      <c r="B385" s="21">
        <v>384</v>
      </c>
      <c r="C385" s="21">
        <v>0.1515</v>
      </c>
      <c r="D385" s="21">
        <v>0.55000000000000004</v>
      </c>
      <c r="E385" s="21">
        <v>0.19400000000000001</v>
      </c>
      <c r="F385" s="21">
        <v>9</v>
      </c>
      <c r="G385" s="21">
        <v>55</v>
      </c>
      <c r="H385" s="21">
        <v>64</v>
      </c>
    </row>
    <row r="386" spans="1:8" ht="15.75" customHeight="1" x14ac:dyDescent="0.3">
      <c r="A386" s="21">
        <v>384</v>
      </c>
      <c r="B386" s="21">
        <v>385</v>
      </c>
      <c r="C386" s="21">
        <v>0.19700000000000001</v>
      </c>
      <c r="D386" s="21">
        <v>0.47</v>
      </c>
      <c r="E386" s="21">
        <v>0.1343</v>
      </c>
      <c r="F386" s="21">
        <v>10</v>
      </c>
      <c r="G386" s="21">
        <v>70</v>
      </c>
      <c r="H386" s="21">
        <v>80</v>
      </c>
    </row>
    <row r="387" spans="1:8" ht="15.75" customHeight="1" x14ac:dyDescent="0.3">
      <c r="A387" s="21">
        <v>385</v>
      </c>
      <c r="B387" s="21">
        <v>386</v>
      </c>
      <c r="C387" s="21">
        <v>0.19700000000000001</v>
      </c>
      <c r="D387" s="21">
        <v>0.47</v>
      </c>
      <c r="E387" s="21">
        <v>0.1343</v>
      </c>
      <c r="F387" s="21">
        <v>13</v>
      </c>
      <c r="G387" s="21">
        <v>80</v>
      </c>
      <c r="H387" s="21">
        <v>93</v>
      </c>
    </row>
    <row r="388" spans="1:8" ht="15.75" customHeight="1" x14ac:dyDescent="0.3">
      <c r="A388" s="21">
        <v>386</v>
      </c>
      <c r="B388" s="21">
        <v>387</v>
      </c>
      <c r="C388" s="21">
        <v>0.21210000000000001</v>
      </c>
      <c r="D388" s="21">
        <v>0.43</v>
      </c>
      <c r="E388" s="21">
        <v>0.1045</v>
      </c>
      <c r="F388" s="21">
        <v>12</v>
      </c>
      <c r="G388" s="21">
        <v>74</v>
      </c>
      <c r="H388" s="21">
        <v>86</v>
      </c>
    </row>
    <row r="389" spans="1:8" ht="15.75" customHeight="1" x14ac:dyDescent="0.3">
      <c r="A389" s="21">
        <v>387</v>
      </c>
      <c r="B389" s="21">
        <v>388</v>
      </c>
      <c r="C389" s="21">
        <v>0.21210000000000001</v>
      </c>
      <c r="D389" s="21">
        <v>0.47</v>
      </c>
      <c r="E389" s="21">
        <v>0.16420000000000001</v>
      </c>
      <c r="F389" s="21">
        <v>21</v>
      </c>
      <c r="G389" s="21">
        <v>72</v>
      </c>
      <c r="H389" s="21">
        <v>93</v>
      </c>
    </row>
    <row r="390" spans="1:8" ht="15.75" customHeight="1" x14ac:dyDescent="0.3">
      <c r="A390" s="21">
        <v>388</v>
      </c>
      <c r="B390" s="21">
        <v>389</v>
      </c>
      <c r="C390" s="21">
        <v>0.21210000000000001</v>
      </c>
      <c r="D390" s="21">
        <v>0.47</v>
      </c>
      <c r="E390" s="21">
        <v>0.16420000000000001</v>
      </c>
      <c r="F390" s="21">
        <v>6</v>
      </c>
      <c r="G390" s="21">
        <v>76</v>
      </c>
      <c r="H390" s="21">
        <v>82</v>
      </c>
    </row>
    <row r="391" spans="1:8" ht="15.75" customHeight="1" x14ac:dyDescent="0.3">
      <c r="A391" s="21">
        <v>389</v>
      </c>
      <c r="B391" s="21">
        <v>390</v>
      </c>
      <c r="C391" s="21">
        <v>0.19700000000000001</v>
      </c>
      <c r="D391" s="21">
        <v>0.51</v>
      </c>
      <c r="E391" s="21">
        <v>0.19400000000000001</v>
      </c>
      <c r="F391" s="21">
        <v>4</v>
      </c>
      <c r="G391" s="21">
        <v>67</v>
      </c>
      <c r="H391" s="21">
        <v>71</v>
      </c>
    </row>
    <row r="392" spans="1:8" ht="15.75" customHeight="1" x14ac:dyDescent="0.3">
      <c r="A392" s="21">
        <v>390</v>
      </c>
      <c r="B392" s="21">
        <v>391</v>
      </c>
      <c r="C392" s="21">
        <v>0.16669999999999999</v>
      </c>
      <c r="D392" s="21">
        <v>0.55000000000000004</v>
      </c>
      <c r="E392" s="21">
        <v>0.25369999999999998</v>
      </c>
      <c r="F392" s="21">
        <v>7</v>
      </c>
      <c r="G392" s="21">
        <v>85</v>
      </c>
      <c r="H392" s="21">
        <v>92</v>
      </c>
    </row>
    <row r="393" spans="1:8" ht="15.75" customHeight="1" x14ac:dyDescent="0.3">
      <c r="A393" s="21">
        <v>391</v>
      </c>
      <c r="B393" s="21">
        <v>392</v>
      </c>
      <c r="C393" s="21">
        <v>0.18179999999999999</v>
      </c>
      <c r="D393" s="21">
        <v>0.59</v>
      </c>
      <c r="E393" s="21">
        <v>0.19400000000000001</v>
      </c>
      <c r="F393" s="21">
        <v>2</v>
      </c>
      <c r="G393" s="21">
        <v>58</v>
      </c>
      <c r="H393" s="21">
        <v>60</v>
      </c>
    </row>
    <row r="394" spans="1:8" ht="15.75" customHeight="1" x14ac:dyDescent="0.3">
      <c r="A394" s="21">
        <v>392</v>
      </c>
      <c r="B394" s="21">
        <v>393</v>
      </c>
      <c r="C394" s="21">
        <v>0.1515</v>
      </c>
      <c r="D394" s="21">
        <v>0.8</v>
      </c>
      <c r="E394" s="21">
        <v>0.19400000000000001</v>
      </c>
      <c r="F394" s="21">
        <v>4</v>
      </c>
      <c r="G394" s="21">
        <v>29</v>
      </c>
      <c r="H394" s="21">
        <v>33</v>
      </c>
    </row>
    <row r="395" spans="1:8" ht="15.75" customHeight="1" x14ac:dyDescent="0.3">
      <c r="A395" s="21">
        <v>393</v>
      </c>
      <c r="B395" s="21">
        <v>394</v>
      </c>
      <c r="C395" s="21">
        <v>0.1515</v>
      </c>
      <c r="D395" s="21">
        <v>0.8</v>
      </c>
      <c r="E395" s="21">
        <v>0.19400000000000001</v>
      </c>
      <c r="F395" s="21">
        <v>3</v>
      </c>
      <c r="G395" s="21">
        <v>24</v>
      </c>
      <c r="H395" s="21">
        <v>27</v>
      </c>
    </row>
    <row r="396" spans="1:8" ht="15.75" customHeight="1" x14ac:dyDescent="0.3">
      <c r="A396" s="21">
        <v>394</v>
      </c>
      <c r="B396" s="21">
        <v>395</v>
      </c>
      <c r="C396" s="21">
        <v>0.1212</v>
      </c>
      <c r="D396" s="21">
        <v>0.93</v>
      </c>
      <c r="E396" s="21">
        <v>0.25369999999999998</v>
      </c>
      <c r="F396" s="21">
        <v>0</v>
      </c>
      <c r="G396" s="21">
        <v>13</v>
      </c>
      <c r="H396" s="21">
        <v>13</v>
      </c>
    </row>
    <row r="397" spans="1:8" ht="15.75" customHeight="1" x14ac:dyDescent="0.3">
      <c r="A397" s="21">
        <v>395</v>
      </c>
      <c r="B397" s="21">
        <v>396</v>
      </c>
      <c r="C397" s="21">
        <v>0.13639999999999999</v>
      </c>
      <c r="D397" s="21">
        <v>0.86</v>
      </c>
      <c r="E397" s="21">
        <v>0.28360000000000002</v>
      </c>
      <c r="F397" s="21">
        <v>1</v>
      </c>
      <c r="G397" s="21">
        <v>3</v>
      </c>
      <c r="H397" s="21">
        <v>4</v>
      </c>
    </row>
    <row r="398" spans="1:8" ht="15.75" customHeight="1" x14ac:dyDescent="0.3">
      <c r="A398" s="21">
        <v>396</v>
      </c>
      <c r="B398" s="21">
        <v>397</v>
      </c>
      <c r="C398" s="21">
        <v>0.18179999999999999</v>
      </c>
      <c r="D398" s="21">
        <v>0.86</v>
      </c>
      <c r="E398" s="21">
        <v>0.32840000000000003</v>
      </c>
      <c r="F398" s="21">
        <v>0</v>
      </c>
      <c r="G398" s="21">
        <v>3</v>
      </c>
      <c r="H398" s="21">
        <v>3</v>
      </c>
    </row>
    <row r="399" spans="1:8" ht="15.75" customHeight="1" x14ac:dyDescent="0.3">
      <c r="A399" s="21">
        <v>397</v>
      </c>
      <c r="B399" s="21">
        <v>398</v>
      </c>
      <c r="C399" s="21">
        <v>0.19700000000000001</v>
      </c>
      <c r="D399" s="21">
        <v>0.86</v>
      </c>
      <c r="E399" s="21">
        <v>0.22389999999999999</v>
      </c>
      <c r="F399" s="21">
        <v>0</v>
      </c>
      <c r="G399" s="21">
        <v>22</v>
      </c>
      <c r="H399" s="21">
        <v>22</v>
      </c>
    </row>
    <row r="400" spans="1:8" ht="15.75" customHeight="1" x14ac:dyDescent="0.3">
      <c r="A400" s="21">
        <v>398</v>
      </c>
      <c r="B400" s="21">
        <v>399</v>
      </c>
      <c r="C400" s="21">
        <v>0.2273</v>
      </c>
      <c r="D400" s="21">
        <v>0.8</v>
      </c>
      <c r="E400" s="21">
        <v>0.16420000000000001</v>
      </c>
      <c r="F400" s="21">
        <v>2</v>
      </c>
      <c r="G400" s="21">
        <v>26</v>
      </c>
      <c r="H400" s="21">
        <v>28</v>
      </c>
    </row>
    <row r="401" spans="1:8" ht="15.75" customHeight="1" x14ac:dyDescent="0.3">
      <c r="A401" s="21">
        <v>399</v>
      </c>
      <c r="B401" s="21">
        <v>400</v>
      </c>
      <c r="C401" s="21">
        <v>0.2273</v>
      </c>
      <c r="D401" s="21">
        <v>0.87</v>
      </c>
      <c r="E401" s="21">
        <v>0.16420000000000001</v>
      </c>
      <c r="F401" s="21">
        <v>3</v>
      </c>
      <c r="G401" s="21">
        <v>32</v>
      </c>
      <c r="H401" s="21">
        <v>35</v>
      </c>
    </row>
    <row r="402" spans="1:8" ht="15.75" customHeight="1" x14ac:dyDescent="0.3">
      <c r="A402" s="21">
        <v>400</v>
      </c>
      <c r="B402" s="21">
        <v>401</v>
      </c>
      <c r="C402" s="21">
        <v>0.2273</v>
      </c>
      <c r="D402" s="21">
        <v>0.87</v>
      </c>
      <c r="E402" s="21">
        <v>0.19400000000000001</v>
      </c>
      <c r="F402" s="21">
        <v>0</v>
      </c>
      <c r="G402" s="21">
        <v>61</v>
      </c>
      <c r="H402" s="21">
        <v>61</v>
      </c>
    </row>
    <row r="403" spans="1:8" ht="15.75" customHeight="1" x14ac:dyDescent="0.3">
      <c r="A403" s="21">
        <v>401</v>
      </c>
      <c r="B403" s="21">
        <v>402</v>
      </c>
      <c r="C403" s="21">
        <v>0.2273</v>
      </c>
      <c r="D403" s="21">
        <v>0.82</v>
      </c>
      <c r="E403" s="21">
        <v>0.19400000000000001</v>
      </c>
      <c r="F403" s="21">
        <v>1</v>
      </c>
      <c r="G403" s="21">
        <v>124</v>
      </c>
      <c r="H403" s="21">
        <v>125</v>
      </c>
    </row>
    <row r="404" spans="1:8" ht="15.75" customHeight="1" x14ac:dyDescent="0.3">
      <c r="A404" s="21">
        <v>402</v>
      </c>
      <c r="B404" s="21">
        <v>403</v>
      </c>
      <c r="C404" s="21">
        <v>0.2273</v>
      </c>
      <c r="D404" s="21">
        <v>0.8</v>
      </c>
      <c r="E404" s="21">
        <v>0.16420000000000001</v>
      </c>
      <c r="F404" s="21">
        <v>1</v>
      </c>
      <c r="G404" s="21">
        <v>132</v>
      </c>
      <c r="H404" s="21">
        <v>133</v>
      </c>
    </row>
    <row r="405" spans="1:8" ht="15.75" customHeight="1" x14ac:dyDescent="0.3">
      <c r="A405" s="21">
        <v>403</v>
      </c>
      <c r="B405" s="21">
        <v>404</v>
      </c>
      <c r="C405" s="21">
        <v>0.2273</v>
      </c>
      <c r="D405" s="21">
        <v>0.8</v>
      </c>
      <c r="E405" s="21">
        <v>0.1343</v>
      </c>
      <c r="F405" s="21">
        <v>1</v>
      </c>
      <c r="G405" s="21">
        <v>98</v>
      </c>
      <c r="H405" s="21">
        <v>99</v>
      </c>
    </row>
    <row r="406" spans="1:8" ht="15.75" customHeight="1" x14ac:dyDescent="0.3">
      <c r="A406" s="21">
        <v>404</v>
      </c>
      <c r="B406" s="21">
        <v>405</v>
      </c>
      <c r="C406" s="21">
        <v>0.2727</v>
      </c>
      <c r="D406" s="21">
        <v>0.87</v>
      </c>
      <c r="E406" s="21">
        <v>0</v>
      </c>
      <c r="F406" s="21">
        <v>0</v>
      </c>
      <c r="G406" s="21">
        <v>83</v>
      </c>
      <c r="H406" s="21">
        <v>83</v>
      </c>
    </row>
    <row r="407" spans="1:8" ht="15.75" customHeight="1" x14ac:dyDescent="0.3">
      <c r="A407" s="21">
        <v>405</v>
      </c>
      <c r="B407" s="21">
        <v>406</v>
      </c>
      <c r="C407" s="21">
        <v>0.2424</v>
      </c>
      <c r="D407" s="21">
        <v>0.93</v>
      </c>
      <c r="E407" s="21">
        <v>0.1045</v>
      </c>
      <c r="F407" s="21">
        <v>0</v>
      </c>
      <c r="G407" s="21">
        <v>41</v>
      </c>
      <c r="H407" s="21">
        <v>41</v>
      </c>
    </row>
    <row r="408" spans="1:8" ht="15.75" customHeight="1" x14ac:dyDescent="0.3">
      <c r="A408" s="21">
        <v>406</v>
      </c>
      <c r="B408" s="21">
        <v>407</v>
      </c>
      <c r="C408" s="21">
        <v>0.2576</v>
      </c>
      <c r="D408" s="21">
        <v>0.93</v>
      </c>
      <c r="E408" s="21">
        <v>8.9599999999999999E-2</v>
      </c>
      <c r="F408" s="21">
        <v>0</v>
      </c>
      <c r="G408" s="21">
        <v>33</v>
      </c>
      <c r="H408" s="21">
        <v>33</v>
      </c>
    </row>
    <row r="409" spans="1:8" ht="15.75" customHeight="1" x14ac:dyDescent="0.3">
      <c r="A409" s="21">
        <v>407</v>
      </c>
      <c r="B409" s="21">
        <v>408</v>
      </c>
      <c r="C409" s="21">
        <v>0.2727</v>
      </c>
      <c r="D409" s="21">
        <v>0.93</v>
      </c>
      <c r="E409" s="21">
        <v>0</v>
      </c>
      <c r="F409" s="21">
        <v>1</v>
      </c>
      <c r="G409" s="21">
        <v>19</v>
      </c>
      <c r="H409" s="21">
        <v>20</v>
      </c>
    </row>
    <row r="410" spans="1:8" ht="15.75" customHeight="1" x14ac:dyDescent="0.3">
      <c r="A410" s="21">
        <v>408</v>
      </c>
      <c r="B410" s="21">
        <v>409</v>
      </c>
      <c r="C410" s="21">
        <v>0.2727</v>
      </c>
      <c r="D410" s="21">
        <v>0.93</v>
      </c>
      <c r="E410" s="21">
        <v>0</v>
      </c>
      <c r="F410" s="21">
        <v>0</v>
      </c>
      <c r="G410" s="21">
        <v>3</v>
      </c>
      <c r="H410" s="21">
        <v>3</v>
      </c>
    </row>
    <row r="411" spans="1:8" ht="15.75" customHeight="1" x14ac:dyDescent="0.3">
      <c r="A411" s="21">
        <v>409</v>
      </c>
      <c r="B411" s="21">
        <v>410</v>
      </c>
      <c r="C411" s="21">
        <v>0.2273</v>
      </c>
      <c r="D411" s="21">
        <v>0.93</v>
      </c>
      <c r="E411" s="21">
        <v>0.1343</v>
      </c>
      <c r="F411" s="21">
        <v>1</v>
      </c>
      <c r="G411" s="21">
        <v>6</v>
      </c>
      <c r="H411" s="21">
        <v>7</v>
      </c>
    </row>
    <row r="412" spans="1:8" ht="15.75" customHeight="1" x14ac:dyDescent="0.3">
      <c r="A412" s="21">
        <v>410</v>
      </c>
      <c r="B412" s="21">
        <v>411</v>
      </c>
      <c r="C412" s="21">
        <v>0.2273</v>
      </c>
      <c r="D412" s="21">
        <v>0.93</v>
      </c>
      <c r="E412" s="21">
        <v>0.1343</v>
      </c>
      <c r="F412" s="21">
        <v>0</v>
      </c>
      <c r="G412" s="21">
        <v>3</v>
      </c>
      <c r="H412" s="21">
        <v>3</v>
      </c>
    </row>
    <row r="413" spans="1:8" ht="15.75" customHeight="1" x14ac:dyDescent="0.3">
      <c r="A413" s="21">
        <v>411</v>
      </c>
      <c r="B413" s="21">
        <v>412</v>
      </c>
      <c r="C413" s="21">
        <v>0.2273</v>
      </c>
      <c r="D413" s="21">
        <v>0.93</v>
      </c>
      <c r="E413" s="21">
        <v>0.1343</v>
      </c>
      <c r="F413" s="21">
        <v>1</v>
      </c>
      <c r="G413" s="21">
        <v>1</v>
      </c>
      <c r="H413" s="21">
        <v>2</v>
      </c>
    </row>
    <row r="414" spans="1:8" ht="15.75" customHeight="1" x14ac:dyDescent="0.3">
      <c r="A414" s="21">
        <v>412</v>
      </c>
      <c r="B414" s="21">
        <v>413</v>
      </c>
      <c r="C414" s="21">
        <v>0.2576</v>
      </c>
      <c r="D414" s="21">
        <v>0.93</v>
      </c>
      <c r="E414" s="21">
        <v>8.9599999999999999E-2</v>
      </c>
      <c r="F414" s="21">
        <v>0</v>
      </c>
      <c r="G414" s="21">
        <v>7</v>
      </c>
      <c r="H414" s="21">
        <v>7</v>
      </c>
    </row>
    <row r="415" spans="1:8" ht="15.75" customHeight="1" x14ac:dyDescent="0.3">
      <c r="A415" s="21">
        <v>413</v>
      </c>
      <c r="B415" s="21">
        <v>414</v>
      </c>
      <c r="C415" s="21">
        <v>0.2576</v>
      </c>
      <c r="D415" s="21">
        <v>0.93</v>
      </c>
      <c r="E415" s="21">
        <v>8.9599999999999999E-2</v>
      </c>
      <c r="F415" s="21">
        <v>0</v>
      </c>
      <c r="G415" s="21">
        <v>32</v>
      </c>
      <c r="H415" s="21">
        <v>32</v>
      </c>
    </row>
    <row r="416" spans="1:8" ht="15.75" customHeight="1" x14ac:dyDescent="0.3">
      <c r="A416" s="21">
        <v>414</v>
      </c>
      <c r="B416" s="21">
        <v>415</v>
      </c>
      <c r="C416" s="21">
        <v>0.2576</v>
      </c>
      <c r="D416" s="21">
        <v>0.92</v>
      </c>
      <c r="E416" s="21">
        <v>0.1045</v>
      </c>
      <c r="F416" s="21">
        <v>1</v>
      </c>
      <c r="G416" s="21">
        <v>89</v>
      </c>
      <c r="H416" s="21">
        <v>90</v>
      </c>
    </row>
    <row r="417" spans="1:8" ht="15.75" customHeight="1" x14ac:dyDescent="0.3">
      <c r="A417" s="21">
        <v>415</v>
      </c>
      <c r="B417" s="21">
        <v>416</v>
      </c>
      <c r="C417" s="21">
        <v>0.2576</v>
      </c>
      <c r="D417" s="21">
        <v>0.93</v>
      </c>
      <c r="E417" s="21">
        <v>0.1045</v>
      </c>
      <c r="F417" s="21">
        <v>1</v>
      </c>
      <c r="G417" s="21">
        <v>196</v>
      </c>
      <c r="H417" s="21">
        <v>197</v>
      </c>
    </row>
    <row r="418" spans="1:8" ht="15.75" customHeight="1" x14ac:dyDescent="0.3">
      <c r="A418" s="21">
        <v>416</v>
      </c>
      <c r="B418" s="21">
        <v>417</v>
      </c>
      <c r="C418" s="21">
        <v>0.2576</v>
      </c>
      <c r="D418" s="21">
        <v>0.93</v>
      </c>
      <c r="E418" s="21">
        <v>0.1045</v>
      </c>
      <c r="F418" s="21">
        <v>2</v>
      </c>
      <c r="G418" s="21">
        <v>107</v>
      </c>
      <c r="H418" s="21">
        <v>109</v>
      </c>
    </row>
    <row r="419" spans="1:8" ht="15.75" customHeight="1" x14ac:dyDescent="0.3">
      <c r="A419" s="21">
        <v>417</v>
      </c>
      <c r="B419" s="21">
        <v>418</v>
      </c>
      <c r="C419" s="21">
        <v>0.2727</v>
      </c>
      <c r="D419" s="21">
        <v>0.93</v>
      </c>
      <c r="E419" s="21">
        <v>0.1343</v>
      </c>
      <c r="F419" s="21">
        <v>1</v>
      </c>
      <c r="G419" s="21">
        <v>46</v>
      </c>
      <c r="H419" s="21">
        <v>47</v>
      </c>
    </row>
    <row r="420" spans="1:8" ht="15.75" customHeight="1" x14ac:dyDescent="0.3">
      <c r="A420" s="21">
        <v>418</v>
      </c>
      <c r="B420" s="21">
        <v>419</v>
      </c>
      <c r="C420" s="21">
        <v>0.30299999999999999</v>
      </c>
      <c r="D420" s="21">
        <v>0.87</v>
      </c>
      <c r="E420" s="21">
        <v>8.9599999999999999E-2</v>
      </c>
      <c r="F420" s="21">
        <v>5</v>
      </c>
      <c r="G420" s="21">
        <v>47</v>
      </c>
      <c r="H420" s="21">
        <v>52</v>
      </c>
    </row>
    <row r="421" spans="1:8" ht="15.75" customHeight="1" x14ac:dyDescent="0.3">
      <c r="A421" s="21">
        <v>419</v>
      </c>
      <c r="B421" s="21">
        <v>420</v>
      </c>
      <c r="C421" s="21">
        <v>0.31819999999999998</v>
      </c>
      <c r="D421" s="21">
        <v>0.81</v>
      </c>
      <c r="E421" s="21">
        <v>8.9599999999999999E-2</v>
      </c>
      <c r="F421" s="21">
        <v>5</v>
      </c>
      <c r="G421" s="21">
        <v>65</v>
      </c>
      <c r="H421" s="21">
        <v>70</v>
      </c>
    </row>
    <row r="422" spans="1:8" ht="15.75" customHeight="1" x14ac:dyDescent="0.3">
      <c r="A422" s="21">
        <v>420</v>
      </c>
      <c r="B422" s="21">
        <v>421</v>
      </c>
      <c r="C422" s="21">
        <v>0.40910000000000002</v>
      </c>
      <c r="D422" s="21">
        <v>0.62</v>
      </c>
      <c r="E422" s="21">
        <v>0.28360000000000002</v>
      </c>
      <c r="F422" s="21">
        <v>11</v>
      </c>
      <c r="G422" s="21">
        <v>67</v>
      </c>
      <c r="H422" s="21">
        <v>78</v>
      </c>
    </row>
    <row r="423" spans="1:8" ht="15.75" customHeight="1" x14ac:dyDescent="0.3">
      <c r="A423" s="21">
        <v>421</v>
      </c>
      <c r="B423" s="21">
        <v>422</v>
      </c>
      <c r="C423" s="21">
        <v>0.40910000000000002</v>
      </c>
      <c r="D423" s="21">
        <v>0.57999999999999996</v>
      </c>
      <c r="E423" s="21">
        <v>0.25369999999999998</v>
      </c>
      <c r="F423" s="21">
        <v>7</v>
      </c>
      <c r="G423" s="21">
        <v>68</v>
      </c>
      <c r="H423" s="21">
        <v>75</v>
      </c>
    </row>
    <row r="424" spans="1:8" ht="15.75" customHeight="1" x14ac:dyDescent="0.3">
      <c r="A424" s="21">
        <v>422</v>
      </c>
      <c r="B424" s="21">
        <v>423</v>
      </c>
      <c r="C424" s="21">
        <v>0.40910000000000002</v>
      </c>
      <c r="D424" s="21">
        <v>0.54</v>
      </c>
      <c r="E424" s="21">
        <v>0.28360000000000002</v>
      </c>
      <c r="F424" s="21">
        <v>4</v>
      </c>
      <c r="G424" s="21">
        <v>78</v>
      </c>
      <c r="H424" s="21">
        <v>82</v>
      </c>
    </row>
    <row r="425" spans="1:8" ht="15.75" customHeight="1" x14ac:dyDescent="0.3">
      <c r="A425" s="21">
        <v>423</v>
      </c>
      <c r="B425" s="21">
        <v>424</v>
      </c>
      <c r="C425" s="21">
        <v>0.39389999999999997</v>
      </c>
      <c r="D425" s="21">
        <v>0.57999999999999996</v>
      </c>
      <c r="E425" s="21">
        <v>0.3881</v>
      </c>
      <c r="F425" s="21">
        <v>10</v>
      </c>
      <c r="G425" s="21">
        <v>94</v>
      </c>
      <c r="H425" s="21">
        <v>104</v>
      </c>
    </row>
    <row r="426" spans="1:8" ht="15.75" customHeight="1" x14ac:dyDescent="0.3">
      <c r="A426" s="21">
        <v>424</v>
      </c>
      <c r="B426" s="21">
        <v>425</v>
      </c>
      <c r="C426" s="21">
        <v>0.33329999999999999</v>
      </c>
      <c r="D426" s="21">
        <v>0.56999999999999995</v>
      </c>
      <c r="E426" s="21">
        <v>0.32840000000000003</v>
      </c>
      <c r="F426" s="21">
        <v>7</v>
      </c>
      <c r="G426" s="21">
        <v>190</v>
      </c>
      <c r="H426" s="21">
        <v>197</v>
      </c>
    </row>
    <row r="427" spans="1:8" ht="15.75" customHeight="1" x14ac:dyDescent="0.3">
      <c r="A427" s="21">
        <v>425</v>
      </c>
      <c r="B427" s="21">
        <v>426</v>
      </c>
      <c r="C427" s="21">
        <v>0.31819999999999998</v>
      </c>
      <c r="D427" s="21">
        <v>0.61</v>
      </c>
      <c r="E427" s="21">
        <v>0.28360000000000002</v>
      </c>
      <c r="F427" s="21">
        <v>5</v>
      </c>
      <c r="G427" s="21">
        <v>156</v>
      </c>
      <c r="H427" s="21">
        <v>161</v>
      </c>
    </row>
    <row r="428" spans="1:8" ht="15.75" customHeight="1" x14ac:dyDescent="0.3">
      <c r="A428" s="21">
        <v>426</v>
      </c>
      <c r="B428" s="21">
        <v>427</v>
      </c>
      <c r="C428" s="21">
        <v>0.28789999999999999</v>
      </c>
      <c r="D428" s="21">
        <v>0.56999999999999995</v>
      </c>
      <c r="E428" s="21">
        <v>0.41789999999999999</v>
      </c>
      <c r="F428" s="21">
        <v>4</v>
      </c>
      <c r="G428" s="21">
        <v>108</v>
      </c>
      <c r="H428" s="21">
        <v>112</v>
      </c>
    </row>
    <row r="429" spans="1:8" ht="15.75" customHeight="1" x14ac:dyDescent="0.3">
      <c r="A429" s="21">
        <v>427</v>
      </c>
      <c r="B429" s="21">
        <v>428</v>
      </c>
      <c r="C429" s="21">
        <v>0.30299999999999999</v>
      </c>
      <c r="D429" s="21">
        <v>0.49</v>
      </c>
      <c r="E429" s="21">
        <v>0.29849999999999999</v>
      </c>
      <c r="F429" s="21">
        <v>2</v>
      </c>
      <c r="G429" s="21">
        <v>74</v>
      </c>
      <c r="H429" s="21">
        <v>76</v>
      </c>
    </row>
    <row r="430" spans="1:8" ht="15.75" customHeight="1" x14ac:dyDescent="0.3">
      <c r="A430" s="21">
        <v>428</v>
      </c>
      <c r="B430" s="21">
        <v>429</v>
      </c>
      <c r="C430" s="21">
        <v>0.28789999999999999</v>
      </c>
      <c r="D430" s="21">
        <v>0.49</v>
      </c>
      <c r="E430" s="21">
        <v>0.41789999999999999</v>
      </c>
      <c r="F430" s="21">
        <v>4</v>
      </c>
      <c r="G430" s="21">
        <v>55</v>
      </c>
      <c r="H430" s="21">
        <v>59</v>
      </c>
    </row>
    <row r="431" spans="1:8" ht="15.75" customHeight="1" x14ac:dyDescent="0.3">
      <c r="A431" s="21">
        <v>429</v>
      </c>
      <c r="B431" s="21">
        <v>430</v>
      </c>
      <c r="C431" s="21">
        <v>0.30299999999999999</v>
      </c>
      <c r="D431" s="21">
        <v>0.52</v>
      </c>
      <c r="E431" s="21">
        <v>0.16420000000000001</v>
      </c>
      <c r="F431" s="21">
        <v>6</v>
      </c>
      <c r="G431" s="21">
        <v>53</v>
      </c>
      <c r="H431" s="21">
        <v>59</v>
      </c>
    </row>
    <row r="432" spans="1:8" ht="15.75" customHeight="1" x14ac:dyDescent="0.3">
      <c r="A432" s="21">
        <v>430</v>
      </c>
      <c r="B432" s="21">
        <v>431</v>
      </c>
      <c r="C432" s="21">
        <v>0.2727</v>
      </c>
      <c r="D432" s="21">
        <v>0.52</v>
      </c>
      <c r="E432" s="21">
        <v>0.4627</v>
      </c>
      <c r="F432" s="21">
        <v>1</v>
      </c>
      <c r="G432" s="21">
        <v>27</v>
      </c>
      <c r="H432" s="21">
        <v>28</v>
      </c>
    </row>
    <row r="433" spans="1:8" ht="15.75" customHeight="1" x14ac:dyDescent="0.3">
      <c r="A433" s="21">
        <v>431</v>
      </c>
      <c r="B433" s="21">
        <v>432</v>
      </c>
      <c r="C433" s="21">
        <v>0.2273</v>
      </c>
      <c r="D433" s="21">
        <v>0.56000000000000005</v>
      </c>
      <c r="E433" s="21">
        <v>0.3881</v>
      </c>
      <c r="F433" s="21">
        <v>5</v>
      </c>
      <c r="G433" s="21">
        <v>8</v>
      </c>
      <c r="H433" s="21">
        <v>13</v>
      </c>
    </row>
    <row r="434" spans="1:8" ht="15.75" customHeight="1" x14ac:dyDescent="0.3">
      <c r="A434" s="21">
        <v>432</v>
      </c>
      <c r="B434" s="21">
        <v>433</v>
      </c>
      <c r="C434" s="21">
        <v>0.2727</v>
      </c>
      <c r="D434" s="21">
        <v>0.56000000000000005</v>
      </c>
      <c r="E434" s="21">
        <v>0</v>
      </c>
      <c r="F434" s="21">
        <v>2</v>
      </c>
      <c r="G434" s="21">
        <v>3</v>
      </c>
      <c r="H434" s="21">
        <v>5</v>
      </c>
    </row>
    <row r="435" spans="1:8" ht="15.75" customHeight="1" x14ac:dyDescent="0.3">
      <c r="A435" s="21">
        <v>433</v>
      </c>
      <c r="B435" s="21">
        <v>434</v>
      </c>
      <c r="C435" s="21">
        <v>0.2727</v>
      </c>
      <c r="D435" s="21">
        <v>0.56000000000000005</v>
      </c>
      <c r="E435" s="21">
        <v>0</v>
      </c>
      <c r="F435" s="21">
        <v>0</v>
      </c>
      <c r="G435" s="21">
        <v>2</v>
      </c>
      <c r="H435" s="21">
        <v>2</v>
      </c>
    </row>
    <row r="436" spans="1:8" ht="15.75" customHeight="1" x14ac:dyDescent="0.3">
      <c r="A436" s="21">
        <v>434</v>
      </c>
      <c r="B436" s="21">
        <v>435</v>
      </c>
      <c r="C436" s="21">
        <v>0.2576</v>
      </c>
      <c r="D436" s="21">
        <v>0.56000000000000005</v>
      </c>
      <c r="E436" s="21">
        <v>0.16420000000000001</v>
      </c>
      <c r="F436" s="21">
        <v>0</v>
      </c>
      <c r="G436" s="21">
        <v>1</v>
      </c>
      <c r="H436" s="21">
        <v>1</v>
      </c>
    </row>
    <row r="437" spans="1:8" ht="15.75" customHeight="1" x14ac:dyDescent="0.3">
      <c r="A437" s="21">
        <v>435</v>
      </c>
      <c r="B437" s="21">
        <v>436</v>
      </c>
      <c r="C437" s="21">
        <v>0.2576</v>
      </c>
      <c r="D437" s="21">
        <v>0.56000000000000005</v>
      </c>
      <c r="E437" s="21">
        <v>0.16420000000000001</v>
      </c>
      <c r="F437" s="21">
        <v>0</v>
      </c>
      <c r="G437" s="21">
        <v>1</v>
      </c>
      <c r="H437" s="21">
        <v>1</v>
      </c>
    </row>
    <row r="438" spans="1:8" ht="15.75" customHeight="1" x14ac:dyDescent="0.3">
      <c r="A438" s="21">
        <v>436</v>
      </c>
      <c r="B438" s="21">
        <v>437</v>
      </c>
      <c r="C438" s="21">
        <v>0.2273</v>
      </c>
      <c r="D438" s="21">
        <v>0.6</v>
      </c>
      <c r="E438" s="21">
        <v>0.22389999999999999</v>
      </c>
      <c r="F438" s="21">
        <v>0</v>
      </c>
      <c r="G438" s="21">
        <v>6</v>
      </c>
      <c r="H438" s="21">
        <v>6</v>
      </c>
    </row>
    <row r="439" spans="1:8" ht="15.75" customHeight="1" x14ac:dyDescent="0.3">
      <c r="A439" s="21">
        <v>437</v>
      </c>
      <c r="B439" s="21">
        <v>438</v>
      </c>
      <c r="C439" s="21">
        <v>0.21210000000000001</v>
      </c>
      <c r="D439" s="21">
        <v>0.6</v>
      </c>
      <c r="E439" s="21">
        <v>0.22389999999999999</v>
      </c>
      <c r="F439" s="21">
        <v>0</v>
      </c>
      <c r="G439" s="21">
        <v>35</v>
      </c>
      <c r="H439" s="21">
        <v>35</v>
      </c>
    </row>
    <row r="440" spans="1:8" ht="15.75" customHeight="1" x14ac:dyDescent="0.3">
      <c r="A440" s="21">
        <v>438</v>
      </c>
      <c r="B440" s="21">
        <v>439</v>
      </c>
      <c r="C440" s="21">
        <v>0.21210000000000001</v>
      </c>
      <c r="D440" s="21">
        <v>0.55000000000000004</v>
      </c>
      <c r="E440" s="21">
        <v>0.22389999999999999</v>
      </c>
      <c r="F440" s="21">
        <v>1</v>
      </c>
      <c r="G440" s="21">
        <v>100</v>
      </c>
      <c r="H440" s="21">
        <v>101</v>
      </c>
    </row>
    <row r="441" spans="1:8" ht="15.75" customHeight="1" x14ac:dyDescent="0.3">
      <c r="A441" s="21">
        <v>439</v>
      </c>
      <c r="B441" s="21">
        <v>440</v>
      </c>
      <c r="C441" s="21">
        <v>0.21210000000000001</v>
      </c>
      <c r="D441" s="21">
        <v>0.55000000000000004</v>
      </c>
      <c r="E441" s="21">
        <v>0.28360000000000002</v>
      </c>
      <c r="F441" s="21">
        <v>2</v>
      </c>
      <c r="G441" s="21">
        <v>247</v>
      </c>
      <c r="H441" s="21">
        <v>249</v>
      </c>
    </row>
    <row r="442" spans="1:8" ht="15.75" customHeight="1" x14ac:dyDescent="0.3">
      <c r="A442" s="21">
        <v>440</v>
      </c>
      <c r="B442" s="21">
        <v>441</v>
      </c>
      <c r="C442" s="21">
        <v>0.2273</v>
      </c>
      <c r="D442" s="21">
        <v>0.52</v>
      </c>
      <c r="E442" s="21">
        <v>0.22389999999999999</v>
      </c>
      <c r="F442" s="21">
        <v>3</v>
      </c>
      <c r="G442" s="21">
        <v>140</v>
      </c>
      <c r="H442" s="21">
        <v>143</v>
      </c>
    </row>
    <row r="443" spans="1:8" ht="15.75" customHeight="1" x14ac:dyDescent="0.3">
      <c r="A443" s="21">
        <v>441</v>
      </c>
      <c r="B443" s="21">
        <v>442</v>
      </c>
      <c r="C443" s="21">
        <v>0.2273</v>
      </c>
      <c r="D443" s="21">
        <v>0.48</v>
      </c>
      <c r="E443" s="21">
        <v>0.29849999999999999</v>
      </c>
      <c r="F443" s="21">
        <v>1</v>
      </c>
      <c r="G443" s="21">
        <v>56</v>
      </c>
      <c r="H443" s="21">
        <v>57</v>
      </c>
    </row>
    <row r="444" spans="1:8" ht="15.75" customHeight="1" x14ac:dyDescent="0.3">
      <c r="A444" s="21">
        <v>442</v>
      </c>
      <c r="B444" s="21">
        <v>443</v>
      </c>
      <c r="C444" s="21">
        <v>0.2727</v>
      </c>
      <c r="D444" s="21">
        <v>0.45</v>
      </c>
      <c r="E444" s="21">
        <v>0.16420000000000001</v>
      </c>
      <c r="F444" s="21">
        <v>5</v>
      </c>
      <c r="G444" s="21">
        <v>63</v>
      </c>
      <c r="H444" s="21">
        <v>68</v>
      </c>
    </row>
    <row r="445" spans="1:8" ht="15.75" customHeight="1" x14ac:dyDescent="0.3">
      <c r="A445" s="21">
        <v>443</v>
      </c>
      <c r="B445" s="21">
        <v>444</v>
      </c>
      <c r="C445" s="21">
        <v>0.33329999999999999</v>
      </c>
      <c r="D445" s="21">
        <v>0.42</v>
      </c>
      <c r="E445" s="21">
        <v>0</v>
      </c>
      <c r="F445" s="21">
        <v>7</v>
      </c>
      <c r="G445" s="21">
        <v>77</v>
      </c>
      <c r="H445" s="21">
        <v>84</v>
      </c>
    </row>
    <row r="446" spans="1:8" ht="15.75" customHeight="1" x14ac:dyDescent="0.3">
      <c r="A446" s="21">
        <v>444</v>
      </c>
      <c r="B446" s="21">
        <v>445</v>
      </c>
      <c r="C446" s="21">
        <v>0.28789999999999999</v>
      </c>
      <c r="D446" s="21">
        <v>0.45</v>
      </c>
      <c r="E446" s="21">
        <v>0.1045</v>
      </c>
      <c r="F446" s="21">
        <v>12</v>
      </c>
      <c r="G446" s="21">
        <v>86</v>
      </c>
      <c r="H446" s="21">
        <v>98</v>
      </c>
    </row>
    <row r="447" spans="1:8" ht="15.75" customHeight="1" x14ac:dyDescent="0.3">
      <c r="A447" s="21">
        <v>445</v>
      </c>
      <c r="B447" s="21">
        <v>446</v>
      </c>
      <c r="C447" s="21">
        <v>0.30299999999999999</v>
      </c>
      <c r="D447" s="21">
        <v>0.45</v>
      </c>
      <c r="E447" s="21">
        <v>0.1343</v>
      </c>
      <c r="F447" s="21">
        <v>6</v>
      </c>
      <c r="G447" s="21">
        <v>75</v>
      </c>
      <c r="H447" s="21">
        <v>81</v>
      </c>
    </row>
    <row r="448" spans="1:8" ht="15.75" customHeight="1" x14ac:dyDescent="0.3">
      <c r="A448" s="21">
        <v>446</v>
      </c>
      <c r="B448" s="21">
        <v>447</v>
      </c>
      <c r="C448" s="21">
        <v>0.31819999999999998</v>
      </c>
      <c r="D448" s="21">
        <v>0.45</v>
      </c>
      <c r="E448" s="21">
        <v>0.19400000000000001</v>
      </c>
      <c r="F448" s="21">
        <v>8</v>
      </c>
      <c r="G448" s="21">
        <v>62</v>
      </c>
      <c r="H448" s="21">
        <v>70</v>
      </c>
    </row>
    <row r="449" spans="1:8" ht="15.75" customHeight="1" x14ac:dyDescent="0.3">
      <c r="A449" s="21">
        <v>447</v>
      </c>
      <c r="B449" s="21">
        <v>448</v>
      </c>
      <c r="C449" s="21">
        <v>0.30299999999999999</v>
      </c>
      <c r="D449" s="21">
        <v>0.49</v>
      </c>
      <c r="E449" s="21">
        <v>0.1343</v>
      </c>
      <c r="F449" s="21">
        <v>8</v>
      </c>
      <c r="G449" s="21">
        <v>83</v>
      </c>
      <c r="H449" s="21">
        <v>91</v>
      </c>
    </row>
    <row r="450" spans="1:8" ht="15.75" customHeight="1" x14ac:dyDescent="0.3">
      <c r="A450" s="21">
        <v>448</v>
      </c>
      <c r="B450" s="21">
        <v>449</v>
      </c>
      <c r="C450" s="21">
        <v>0.31819999999999998</v>
      </c>
      <c r="D450" s="21">
        <v>0.49</v>
      </c>
      <c r="E450" s="21">
        <v>0.1045</v>
      </c>
      <c r="F450" s="21">
        <v>8</v>
      </c>
      <c r="G450" s="21">
        <v>207</v>
      </c>
      <c r="H450" s="21">
        <v>215</v>
      </c>
    </row>
    <row r="451" spans="1:8" ht="15.75" customHeight="1" x14ac:dyDescent="0.3">
      <c r="A451" s="21">
        <v>449</v>
      </c>
      <c r="B451" s="21">
        <v>450</v>
      </c>
      <c r="C451" s="21">
        <v>0.2576</v>
      </c>
      <c r="D451" s="21">
        <v>0.56000000000000005</v>
      </c>
      <c r="E451" s="21">
        <v>0.19400000000000001</v>
      </c>
      <c r="F451" s="21">
        <v>1</v>
      </c>
      <c r="G451" s="21">
        <v>184</v>
      </c>
      <c r="H451" s="21">
        <v>185</v>
      </c>
    </row>
    <row r="452" spans="1:8" ht="15.75" customHeight="1" x14ac:dyDescent="0.3">
      <c r="A452" s="21">
        <v>450</v>
      </c>
      <c r="B452" s="21">
        <v>451</v>
      </c>
      <c r="C452" s="21">
        <v>0.2273</v>
      </c>
      <c r="D452" s="21">
        <v>0.56000000000000005</v>
      </c>
      <c r="E452" s="21">
        <v>0.32840000000000003</v>
      </c>
      <c r="F452" s="21">
        <v>6</v>
      </c>
      <c r="G452" s="21">
        <v>146</v>
      </c>
      <c r="H452" s="21">
        <v>152</v>
      </c>
    </row>
    <row r="453" spans="1:8" ht="15.75" customHeight="1" x14ac:dyDescent="0.3">
      <c r="A453" s="21">
        <v>451</v>
      </c>
      <c r="B453" s="21">
        <v>452</v>
      </c>
      <c r="C453" s="21">
        <v>0.2424</v>
      </c>
      <c r="D453" s="21">
        <v>0.6</v>
      </c>
      <c r="E453" s="21">
        <v>0.28360000000000002</v>
      </c>
      <c r="F453" s="21">
        <v>2</v>
      </c>
      <c r="G453" s="21">
        <v>124</v>
      </c>
      <c r="H453" s="21">
        <v>126</v>
      </c>
    </row>
    <row r="454" spans="1:8" ht="15.75" customHeight="1" x14ac:dyDescent="0.3">
      <c r="A454" s="21">
        <v>452</v>
      </c>
      <c r="B454" s="21">
        <v>453</v>
      </c>
      <c r="C454" s="21">
        <v>0.2273</v>
      </c>
      <c r="D454" s="21">
        <v>0.6</v>
      </c>
      <c r="E454" s="21">
        <v>0.25369999999999998</v>
      </c>
      <c r="F454" s="21">
        <v>3</v>
      </c>
      <c r="G454" s="21">
        <v>54</v>
      </c>
      <c r="H454" s="21">
        <v>57</v>
      </c>
    </row>
    <row r="455" spans="1:8" ht="15.75" customHeight="1" x14ac:dyDescent="0.3">
      <c r="A455" s="21">
        <v>453</v>
      </c>
      <c r="B455" s="21">
        <v>454</v>
      </c>
      <c r="C455" s="21">
        <v>0.21210000000000001</v>
      </c>
      <c r="D455" s="21">
        <v>0.65</v>
      </c>
      <c r="E455" s="21">
        <v>0.28360000000000002</v>
      </c>
      <c r="F455" s="21">
        <v>0</v>
      </c>
      <c r="G455" s="21">
        <v>56</v>
      </c>
      <c r="H455" s="21">
        <v>56</v>
      </c>
    </row>
    <row r="456" spans="1:8" ht="15.75" customHeight="1" x14ac:dyDescent="0.3">
      <c r="A456" s="21">
        <v>454</v>
      </c>
      <c r="B456" s="21">
        <v>455</v>
      </c>
      <c r="C456" s="21">
        <v>0.21210000000000001</v>
      </c>
      <c r="D456" s="21">
        <v>0.65</v>
      </c>
      <c r="E456" s="21">
        <v>0.32840000000000003</v>
      </c>
      <c r="F456" s="21">
        <v>3</v>
      </c>
      <c r="G456" s="21">
        <v>28</v>
      </c>
      <c r="H456" s="21">
        <v>31</v>
      </c>
    </row>
    <row r="457" spans="1:8" ht="15.75" customHeight="1" x14ac:dyDescent="0.3">
      <c r="A457" s="21">
        <v>455</v>
      </c>
      <c r="B457" s="21">
        <v>456</v>
      </c>
      <c r="C457" s="21">
        <v>0.2273</v>
      </c>
      <c r="D457" s="21">
        <v>0.7</v>
      </c>
      <c r="E457" s="21">
        <v>0.25369999999999998</v>
      </c>
      <c r="F457" s="21">
        <v>1</v>
      </c>
      <c r="G457" s="21">
        <v>20</v>
      </c>
      <c r="H457" s="21">
        <v>21</v>
      </c>
    </row>
    <row r="458" spans="1:8" ht="15.75" customHeight="1" x14ac:dyDescent="0.3">
      <c r="A458" s="21">
        <v>456</v>
      </c>
      <c r="B458" s="21">
        <v>457</v>
      </c>
      <c r="C458" s="21">
        <v>0.2273</v>
      </c>
      <c r="D458" s="21">
        <v>0.7</v>
      </c>
      <c r="E458" s="21">
        <v>0.25369999999999998</v>
      </c>
      <c r="F458" s="21">
        <v>0</v>
      </c>
      <c r="G458" s="21">
        <v>6</v>
      </c>
      <c r="H458" s="21">
        <v>6</v>
      </c>
    </row>
    <row r="459" spans="1:8" ht="15.75" customHeight="1" x14ac:dyDescent="0.3">
      <c r="A459" s="21">
        <v>457</v>
      </c>
      <c r="B459" s="21">
        <v>458</v>
      </c>
      <c r="C459" s="21">
        <v>0.2424</v>
      </c>
      <c r="D459" s="21">
        <v>0.75</v>
      </c>
      <c r="E459" s="21">
        <v>0.16420000000000001</v>
      </c>
      <c r="F459" s="21">
        <v>0</v>
      </c>
      <c r="G459" s="21">
        <v>2</v>
      </c>
      <c r="H459" s="21">
        <v>2</v>
      </c>
    </row>
    <row r="460" spans="1:8" ht="15.75" customHeight="1" x14ac:dyDescent="0.3">
      <c r="A460" s="21">
        <v>458</v>
      </c>
      <c r="B460" s="21">
        <v>459</v>
      </c>
      <c r="C460" s="21">
        <v>0.21210000000000001</v>
      </c>
      <c r="D460" s="21">
        <v>0.8</v>
      </c>
      <c r="E460" s="21">
        <v>0.29849999999999999</v>
      </c>
      <c r="F460" s="21">
        <v>0</v>
      </c>
      <c r="G460" s="21">
        <v>1</v>
      </c>
      <c r="H460" s="21">
        <v>1</v>
      </c>
    </row>
    <row r="461" spans="1:8" ht="15.75" customHeight="1" x14ac:dyDescent="0.3">
      <c r="A461" s="21">
        <v>459</v>
      </c>
      <c r="B461" s="21">
        <v>460</v>
      </c>
      <c r="C461" s="21">
        <v>0.2576</v>
      </c>
      <c r="D461" s="21">
        <v>0.87</v>
      </c>
      <c r="E461" s="21">
        <v>8.9599999999999999E-2</v>
      </c>
      <c r="F461" s="21">
        <v>0</v>
      </c>
      <c r="G461" s="21">
        <v>1</v>
      </c>
      <c r="H461" s="21">
        <v>1</v>
      </c>
    </row>
    <row r="462" spans="1:8" ht="15.75" customHeight="1" x14ac:dyDescent="0.3">
      <c r="A462" s="21">
        <v>460</v>
      </c>
      <c r="B462" s="21">
        <v>461</v>
      </c>
      <c r="C462" s="21">
        <v>0.19700000000000001</v>
      </c>
      <c r="D462" s="21">
        <v>0.6</v>
      </c>
      <c r="E462" s="21">
        <v>0.41789999999999999</v>
      </c>
      <c r="F462" s="21">
        <v>1</v>
      </c>
      <c r="G462" s="21">
        <v>4</v>
      </c>
      <c r="H462" s="21">
        <v>5</v>
      </c>
    </row>
    <row r="463" spans="1:8" ht="15.75" customHeight="1" x14ac:dyDescent="0.3">
      <c r="A463" s="21">
        <v>461</v>
      </c>
      <c r="B463" s="21">
        <v>462</v>
      </c>
      <c r="C463" s="21">
        <v>0.21210000000000001</v>
      </c>
      <c r="D463" s="21">
        <v>0.55000000000000004</v>
      </c>
      <c r="E463" s="21">
        <v>0.25369999999999998</v>
      </c>
      <c r="F463" s="21">
        <v>0</v>
      </c>
      <c r="G463" s="21">
        <v>27</v>
      </c>
      <c r="H463" s="21">
        <v>27</v>
      </c>
    </row>
    <row r="464" spans="1:8" ht="15.75" customHeight="1" x14ac:dyDescent="0.3">
      <c r="A464" s="21">
        <v>462</v>
      </c>
      <c r="B464" s="21">
        <v>463</v>
      </c>
      <c r="C464" s="21">
        <v>0.18179999999999999</v>
      </c>
      <c r="D464" s="21">
        <v>0.51</v>
      </c>
      <c r="E464" s="21">
        <v>0.28360000000000002</v>
      </c>
      <c r="F464" s="21">
        <v>2</v>
      </c>
      <c r="G464" s="21">
        <v>66</v>
      </c>
      <c r="H464" s="21">
        <v>68</v>
      </c>
    </row>
    <row r="465" spans="1:8" ht="15.75" customHeight="1" x14ac:dyDescent="0.3">
      <c r="A465" s="21">
        <v>463</v>
      </c>
      <c r="B465" s="21">
        <v>464</v>
      </c>
      <c r="C465" s="21">
        <v>0.18179999999999999</v>
      </c>
      <c r="D465" s="21">
        <v>0.47</v>
      </c>
      <c r="E465" s="21">
        <v>0.32840000000000003</v>
      </c>
      <c r="F465" s="21">
        <v>7</v>
      </c>
      <c r="G465" s="21">
        <v>210</v>
      </c>
      <c r="H465" s="21">
        <v>217</v>
      </c>
    </row>
    <row r="466" spans="1:8" ht="15.75" customHeight="1" x14ac:dyDescent="0.3">
      <c r="A466" s="21">
        <v>464</v>
      </c>
      <c r="B466" s="21">
        <v>465</v>
      </c>
      <c r="C466" s="21">
        <v>0.18179999999999999</v>
      </c>
      <c r="D466" s="21">
        <v>0.51</v>
      </c>
      <c r="E466" s="21">
        <v>0.35820000000000002</v>
      </c>
      <c r="F466" s="21">
        <v>7</v>
      </c>
      <c r="G466" s="21">
        <v>159</v>
      </c>
      <c r="H466" s="21">
        <v>166</v>
      </c>
    </row>
    <row r="467" spans="1:8" ht="15.75" customHeight="1" x14ac:dyDescent="0.3">
      <c r="A467" s="21">
        <v>465</v>
      </c>
      <c r="B467" s="21">
        <v>466</v>
      </c>
      <c r="C467" s="21">
        <v>0.16669999999999999</v>
      </c>
      <c r="D467" s="21">
        <v>0.47</v>
      </c>
      <c r="E467" s="21">
        <v>0.4627</v>
      </c>
      <c r="F467" s="21">
        <v>6</v>
      </c>
      <c r="G467" s="21">
        <v>57</v>
      </c>
      <c r="H467" s="21">
        <v>63</v>
      </c>
    </row>
    <row r="468" spans="1:8" ht="15.75" customHeight="1" x14ac:dyDescent="0.3">
      <c r="A468" s="21">
        <v>466</v>
      </c>
      <c r="B468" s="21">
        <v>467</v>
      </c>
      <c r="C468" s="21">
        <v>0.18179999999999999</v>
      </c>
      <c r="D468" s="21">
        <v>0.41</v>
      </c>
      <c r="E468" s="21">
        <v>0.4627</v>
      </c>
      <c r="F468" s="21">
        <v>6</v>
      </c>
      <c r="G468" s="21">
        <v>53</v>
      </c>
      <c r="H468" s="21">
        <v>59</v>
      </c>
    </row>
    <row r="469" spans="1:8" ht="15.75" customHeight="1" x14ac:dyDescent="0.3">
      <c r="A469" s="21">
        <v>467</v>
      </c>
      <c r="B469" s="21">
        <v>468</v>
      </c>
      <c r="C469" s="21">
        <v>0.18179999999999999</v>
      </c>
      <c r="D469" s="21">
        <v>0.27</v>
      </c>
      <c r="E469" s="21">
        <v>0.58209999999999995</v>
      </c>
      <c r="F469" s="21">
        <v>11</v>
      </c>
      <c r="G469" s="21">
        <v>67</v>
      </c>
      <c r="H469" s="21">
        <v>78</v>
      </c>
    </row>
    <row r="470" spans="1:8" ht="15.75" customHeight="1" x14ac:dyDescent="0.3">
      <c r="A470" s="21">
        <v>468</v>
      </c>
      <c r="B470" s="21">
        <v>469</v>
      </c>
      <c r="C470" s="21">
        <v>0.1515</v>
      </c>
      <c r="D470" s="21">
        <v>0.21</v>
      </c>
      <c r="E470" s="21">
        <v>0.58209999999999995</v>
      </c>
      <c r="F470" s="21">
        <v>8</v>
      </c>
      <c r="G470" s="21">
        <v>65</v>
      </c>
      <c r="H470" s="21">
        <v>73</v>
      </c>
    </row>
    <row r="471" spans="1:8" ht="15.75" customHeight="1" x14ac:dyDescent="0.3">
      <c r="A471" s="21">
        <v>469</v>
      </c>
      <c r="B471" s="21">
        <v>470</v>
      </c>
      <c r="C471" s="21">
        <v>0.1515</v>
      </c>
      <c r="D471" s="21">
        <v>0.25</v>
      </c>
      <c r="E471" s="21">
        <v>0.52239999999999998</v>
      </c>
      <c r="F471" s="21">
        <v>6</v>
      </c>
      <c r="G471" s="21">
        <v>56</v>
      </c>
      <c r="H471" s="21">
        <v>62</v>
      </c>
    </row>
    <row r="472" spans="1:8" ht="15.75" customHeight="1" x14ac:dyDescent="0.3">
      <c r="A472" s="21">
        <v>470</v>
      </c>
      <c r="B472" s="21">
        <v>471</v>
      </c>
      <c r="C472" s="21">
        <v>0.1212</v>
      </c>
      <c r="D472" s="21">
        <v>0.26</v>
      </c>
      <c r="E472" s="21">
        <v>0.44779999999999998</v>
      </c>
      <c r="F472" s="21">
        <v>4</v>
      </c>
      <c r="G472" s="21">
        <v>61</v>
      </c>
      <c r="H472" s="21">
        <v>65</v>
      </c>
    </row>
    <row r="473" spans="1:8" ht="15.75" customHeight="1" x14ac:dyDescent="0.3">
      <c r="A473" s="21">
        <v>471</v>
      </c>
      <c r="B473" s="21">
        <v>472</v>
      </c>
      <c r="C473" s="21">
        <v>0.13639999999999999</v>
      </c>
      <c r="D473" s="21">
        <v>0.26</v>
      </c>
      <c r="E473" s="21">
        <v>0.35820000000000002</v>
      </c>
      <c r="F473" s="21">
        <v>0</v>
      </c>
      <c r="G473" s="21">
        <v>97</v>
      </c>
      <c r="H473" s="21">
        <v>97</v>
      </c>
    </row>
    <row r="474" spans="1:8" ht="15.75" customHeight="1" x14ac:dyDescent="0.3">
      <c r="A474" s="21">
        <v>472</v>
      </c>
      <c r="B474" s="21">
        <v>473</v>
      </c>
      <c r="C474" s="21">
        <v>0.1212</v>
      </c>
      <c r="D474" s="21">
        <v>0.28000000000000003</v>
      </c>
      <c r="E474" s="21">
        <v>0.35820000000000002</v>
      </c>
      <c r="F474" s="21">
        <v>10</v>
      </c>
      <c r="G474" s="21">
        <v>151</v>
      </c>
      <c r="H474" s="21">
        <v>161</v>
      </c>
    </row>
    <row r="475" spans="1:8" ht="15.75" customHeight="1" x14ac:dyDescent="0.3">
      <c r="A475" s="21">
        <v>473</v>
      </c>
      <c r="B475" s="21">
        <v>474</v>
      </c>
      <c r="C475" s="21">
        <v>0.1212</v>
      </c>
      <c r="D475" s="21">
        <v>0.3</v>
      </c>
      <c r="E475" s="21">
        <v>0.25369999999999998</v>
      </c>
      <c r="F475" s="21">
        <v>1</v>
      </c>
      <c r="G475" s="21">
        <v>119</v>
      </c>
      <c r="H475" s="21">
        <v>120</v>
      </c>
    </row>
    <row r="476" spans="1:8" ht="15.75" customHeight="1" x14ac:dyDescent="0.3">
      <c r="A476" s="21">
        <v>474</v>
      </c>
      <c r="B476" s="21">
        <v>475</v>
      </c>
      <c r="C476" s="21">
        <v>0.1061</v>
      </c>
      <c r="D476" s="21">
        <v>0.3</v>
      </c>
      <c r="E476" s="21">
        <v>0.32840000000000003</v>
      </c>
      <c r="F476" s="21">
        <v>3</v>
      </c>
      <c r="G476" s="21">
        <v>93</v>
      </c>
      <c r="H476" s="21">
        <v>96</v>
      </c>
    </row>
    <row r="477" spans="1:8" ht="15.75" customHeight="1" x14ac:dyDescent="0.3">
      <c r="A477" s="21">
        <v>475</v>
      </c>
      <c r="B477" s="21">
        <v>476</v>
      </c>
      <c r="C477" s="21">
        <v>7.5800000000000006E-2</v>
      </c>
      <c r="D477" s="21">
        <v>0.33</v>
      </c>
      <c r="E477" s="21">
        <v>0.41789999999999999</v>
      </c>
      <c r="F477" s="21">
        <v>1</v>
      </c>
      <c r="G477" s="21">
        <v>52</v>
      </c>
      <c r="H477" s="21">
        <v>53</v>
      </c>
    </row>
    <row r="478" spans="1:8" ht="15.75" customHeight="1" x14ac:dyDescent="0.3">
      <c r="A478" s="21">
        <v>476</v>
      </c>
      <c r="B478" s="21">
        <v>477</v>
      </c>
      <c r="C478" s="21">
        <v>7.5800000000000006E-2</v>
      </c>
      <c r="D478" s="21">
        <v>0.38</v>
      </c>
      <c r="E478" s="21">
        <v>0.28360000000000002</v>
      </c>
      <c r="F478" s="21">
        <v>0</v>
      </c>
      <c r="G478" s="21">
        <v>41</v>
      </c>
      <c r="H478" s="21">
        <v>41</v>
      </c>
    </row>
    <row r="479" spans="1:8" ht="15.75" customHeight="1" x14ac:dyDescent="0.3">
      <c r="A479" s="21">
        <v>477</v>
      </c>
      <c r="B479" s="21">
        <v>478</v>
      </c>
      <c r="C479" s="21">
        <v>3.0300000000000001E-2</v>
      </c>
      <c r="D479" s="21">
        <v>0.41</v>
      </c>
      <c r="E479" s="21">
        <v>0.3881</v>
      </c>
      <c r="F479" s="21">
        <v>1</v>
      </c>
      <c r="G479" s="21">
        <v>33</v>
      </c>
      <c r="H479" s="21">
        <v>34</v>
      </c>
    </row>
    <row r="480" spans="1:8" ht="15.75" customHeight="1" x14ac:dyDescent="0.3">
      <c r="A480" s="21">
        <v>478</v>
      </c>
      <c r="B480" s="21">
        <v>479</v>
      </c>
      <c r="C480" s="21">
        <v>4.5499999999999999E-2</v>
      </c>
      <c r="D480" s="21">
        <v>0.38</v>
      </c>
      <c r="E480" s="21">
        <v>0.32840000000000003</v>
      </c>
      <c r="F480" s="21">
        <v>0</v>
      </c>
      <c r="G480" s="21">
        <v>27</v>
      </c>
      <c r="H480" s="21">
        <v>27</v>
      </c>
    </row>
    <row r="481" spans="1:8" ht="15.75" customHeight="1" x14ac:dyDescent="0.3">
      <c r="A481" s="21">
        <v>479</v>
      </c>
      <c r="B481" s="21">
        <v>480</v>
      </c>
      <c r="C481" s="21">
        <v>3.0300000000000001E-2</v>
      </c>
      <c r="D481" s="21">
        <v>0.45</v>
      </c>
      <c r="E481" s="21">
        <v>0.25369999999999998</v>
      </c>
      <c r="F481" s="21">
        <v>0</v>
      </c>
      <c r="G481" s="21">
        <v>13</v>
      </c>
      <c r="H481" s="21">
        <v>13</v>
      </c>
    </row>
    <row r="482" spans="1:8" ht="15.75" customHeight="1" x14ac:dyDescent="0.3">
      <c r="A482" s="21">
        <v>480</v>
      </c>
      <c r="B482" s="21">
        <v>481</v>
      </c>
      <c r="C482" s="21">
        <v>0</v>
      </c>
      <c r="D482" s="21">
        <v>0.41</v>
      </c>
      <c r="E482" s="21">
        <v>0.3881</v>
      </c>
      <c r="F482" s="21">
        <v>3</v>
      </c>
      <c r="G482" s="21">
        <v>9</v>
      </c>
      <c r="H482" s="21">
        <v>12</v>
      </c>
    </row>
    <row r="483" spans="1:8" ht="15.75" customHeight="1" x14ac:dyDescent="0.3">
      <c r="A483" s="21">
        <v>481</v>
      </c>
      <c r="B483" s="21">
        <v>482</v>
      </c>
      <c r="C483" s="21">
        <v>3.0300000000000001E-2</v>
      </c>
      <c r="D483" s="21">
        <v>0.41</v>
      </c>
      <c r="E483" s="21">
        <v>0.25369999999999998</v>
      </c>
      <c r="F483" s="21">
        <v>0</v>
      </c>
      <c r="G483" s="21">
        <v>11</v>
      </c>
      <c r="H483" s="21">
        <v>11</v>
      </c>
    </row>
    <row r="484" spans="1:8" ht="15.75" customHeight="1" x14ac:dyDescent="0.3">
      <c r="A484" s="21">
        <v>482</v>
      </c>
      <c r="B484" s="21">
        <v>483</v>
      </c>
      <c r="C484" s="21">
        <v>3.0300000000000001E-2</v>
      </c>
      <c r="D484" s="21">
        <v>0.41</v>
      </c>
      <c r="E484" s="21">
        <v>0.28360000000000002</v>
      </c>
      <c r="F484" s="21">
        <v>1</v>
      </c>
      <c r="G484" s="21">
        <v>6</v>
      </c>
      <c r="H484" s="21">
        <v>7</v>
      </c>
    </row>
    <row r="485" spans="1:8" ht="15.75" customHeight="1" x14ac:dyDescent="0.3">
      <c r="A485" s="21">
        <v>483</v>
      </c>
      <c r="B485" s="21">
        <v>484</v>
      </c>
      <c r="C485" s="21">
        <v>1.52E-2</v>
      </c>
      <c r="D485" s="21">
        <v>0.48</v>
      </c>
      <c r="E485" s="21">
        <v>0.29849999999999999</v>
      </c>
      <c r="F485" s="21">
        <v>0</v>
      </c>
      <c r="G485" s="21">
        <v>3</v>
      </c>
      <c r="H485" s="21">
        <v>3</v>
      </c>
    </row>
    <row r="486" spans="1:8" ht="15.75" customHeight="1" x14ac:dyDescent="0.3">
      <c r="A486" s="21">
        <v>484</v>
      </c>
      <c r="B486" s="21">
        <v>485</v>
      </c>
      <c r="C486" s="21">
        <v>3.0300000000000001E-2</v>
      </c>
      <c r="D486" s="21">
        <v>0.44</v>
      </c>
      <c r="E486" s="21">
        <v>0.22389999999999999</v>
      </c>
      <c r="F486" s="21">
        <v>0</v>
      </c>
      <c r="G486" s="21">
        <v>2</v>
      </c>
      <c r="H486" s="21">
        <v>2</v>
      </c>
    </row>
    <row r="487" spans="1:8" ht="15.75" customHeight="1" x14ac:dyDescent="0.3">
      <c r="A487" s="21">
        <v>485</v>
      </c>
      <c r="B487" s="21">
        <v>486</v>
      </c>
      <c r="C487" s="21">
        <v>1.52E-2</v>
      </c>
      <c r="D487" s="21">
        <v>0.44</v>
      </c>
      <c r="E487" s="21">
        <v>0.28360000000000002</v>
      </c>
      <c r="F487" s="21">
        <v>0</v>
      </c>
      <c r="G487" s="21">
        <v>8</v>
      </c>
      <c r="H487" s="21">
        <v>8</v>
      </c>
    </row>
    <row r="488" spans="1:8" ht="15.75" customHeight="1" x14ac:dyDescent="0.3">
      <c r="A488" s="21">
        <v>486</v>
      </c>
      <c r="B488" s="21">
        <v>487</v>
      </c>
      <c r="C488" s="21">
        <v>0</v>
      </c>
      <c r="D488" s="21">
        <v>0.44</v>
      </c>
      <c r="E488" s="21">
        <v>0.32840000000000003</v>
      </c>
      <c r="F488" s="21">
        <v>1</v>
      </c>
      <c r="G488" s="21">
        <v>26</v>
      </c>
      <c r="H488" s="21">
        <v>27</v>
      </c>
    </row>
    <row r="489" spans="1:8" ht="15.75" customHeight="1" x14ac:dyDescent="0.3">
      <c r="A489" s="21">
        <v>487</v>
      </c>
      <c r="B489" s="21">
        <v>488</v>
      </c>
      <c r="C489" s="21">
        <v>3.0300000000000001E-2</v>
      </c>
      <c r="D489" s="21">
        <v>0.41</v>
      </c>
      <c r="E489" s="21">
        <v>0.25369999999999998</v>
      </c>
      <c r="F489" s="21">
        <v>3</v>
      </c>
      <c r="G489" s="21">
        <v>37</v>
      </c>
      <c r="H489" s="21">
        <v>40</v>
      </c>
    </row>
    <row r="490" spans="1:8" ht="15.75" customHeight="1" x14ac:dyDescent="0.3">
      <c r="A490" s="21">
        <v>488</v>
      </c>
      <c r="B490" s="21">
        <v>489</v>
      </c>
      <c r="C490" s="21">
        <v>6.0600000000000001E-2</v>
      </c>
      <c r="D490" s="21">
        <v>0.41</v>
      </c>
      <c r="E490" s="21">
        <v>0.16420000000000001</v>
      </c>
      <c r="F490" s="21">
        <v>3</v>
      </c>
      <c r="G490" s="21">
        <v>50</v>
      </c>
      <c r="H490" s="21">
        <v>53</v>
      </c>
    </row>
    <row r="491" spans="1:8" ht="15.75" customHeight="1" x14ac:dyDescent="0.3">
      <c r="A491" s="21">
        <v>489</v>
      </c>
      <c r="B491" s="21">
        <v>490</v>
      </c>
      <c r="C491" s="21">
        <v>7.5800000000000006E-2</v>
      </c>
      <c r="D491" s="21">
        <v>0.38</v>
      </c>
      <c r="E491" s="21">
        <v>0.1343</v>
      </c>
      <c r="F491" s="21">
        <v>4</v>
      </c>
      <c r="G491" s="21">
        <v>59</v>
      </c>
      <c r="H491" s="21">
        <v>63</v>
      </c>
    </row>
    <row r="492" spans="1:8" ht="15.75" customHeight="1" x14ac:dyDescent="0.3">
      <c r="A492" s="21">
        <v>490</v>
      </c>
      <c r="B492" s="21">
        <v>491</v>
      </c>
      <c r="C492" s="21">
        <v>0.1061</v>
      </c>
      <c r="D492" s="21">
        <v>0.38</v>
      </c>
      <c r="E492" s="21">
        <v>0.1045</v>
      </c>
      <c r="F492" s="21">
        <v>10</v>
      </c>
      <c r="G492" s="21">
        <v>60</v>
      </c>
      <c r="H492" s="21">
        <v>70</v>
      </c>
    </row>
    <row r="493" spans="1:8" ht="15.75" customHeight="1" x14ac:dyDescent="0.3">
      <c r="A493" s="21">
        <v>491</v>
      </c>
      <c r="B493" s="21">
        <v>492</v>
      </c>
      <c r="C493" s="21">
        <v>0.16669999999999999</v>
      </c>
      <c r="D493" s="21">
        <v>0.35</v>
      </c>
      <c r="E493" s="21">
        <v>0</v>
      </c>
      <c r="F493" s="21">
        <v>12</v>
      </c>
      <c r="G493" s="21">
        <v>72</v>
      </c>
      <c r="H493" s="21">
        <v>84</v>
      </c>
    </row>
    <row r="494" spans="1:8" ht="15.75" customHeight="1" x14ac:dyDescent="0.3">
      <c r="A494" s="21">
        <v>492</v>
      </c>
      <c r="B494" s="21">
        <v>493</v>
      </c>
      <c r="C494" s="21">
        <v>0.13639999999999999</v>
      </c>
      <c r="D494" s="21">
        <v>0.33</v>
      </c>
      <c r="E494" s="21">
        <v>0.1045</v>
      </c>
      <c r="F494" s="21">
        <v>11</v>
      </c>
      <c r="G494" s="21">
        <v>64</v>
      </c>
      <c r="H494" s="21">
        <v>75</v>
      </c>
    </row>
    <row r="495" spans="1:8" ht="15.75" customHeight="1" x14ac:dyDescent="0.3">
      <c r="A495" s="21">
        <v>493</v>
      </c>
      <c r="B495" s="21">
        <v>494</v>
      </c>
      <c r="C495" s="21">
        <v>0.1515</v>
      </c>
      <c r="D495" s="21">
        <v>0.28000000000000003</v>
      </c>
      <c r="E495" s="21">
        <v>0</v>
      </c>
      <c r="F495" s="21">
        <v>10</v>
      </c>
      <c r="G495" s="21">
        <v>93</v>
      </c>
      <c r="H495" s="21">
        <v>103</v>
      </c>
    </row>
    <row r="496" spans="1:8" ht="15.75" customHeight="1" x14ac:dyDescent="0.3">
      <c r="A496" s="21">
        <v>494</v>
      </c>
      <c r="B496" s="21">
        <v>495</v>
      </c>
      <c r="C496" s="21">
        <v>0.13639999999999999</v>
      </c>
      <c r="D496" s="21">
        <v>0.28000000000000003</v>
      </c>
      <c r="E496" s="21">
        <v>0.19400000000000001</v>
      </c>
      <c r="F496" s="21">
        <v>11</v>
      </c>
      <c r="G496" s="21">
        <v>72</v>
      </c>
      <c r="H496" s="21">
        <v>83</v>
      </c>
    </row>
    <row r="497" spans="1:8" ht="15.75" customHeight="1" x14ac:dyDescent="0.3">
      <c r="A497" s="21">
        <v>495</v>
      </c>
      <c r="B497" s="21">
        <v>496</v>
      </c>
      <c r="C497" s="21">
        <v>0.19700000000000001</v>
      </c>
      <c r="D497" s="21">
        <v>0.28000000000000003</v>
      </c>
      <c r="E497" s="21">
        <v>0</v>
      </c>
      <c r="F497" s="21">
        <v>8</v>
      </c>
      <c r="G497" s="21">
        <v>59</v>
      </c>
      <c r="H497" s="21">
        <v>67</v>
      </c>
    </row>
    <row r="498" spans="1:8" ht="15.75" customHeight="1" x14ac:dyDescent="0.3">
      <c r="A498" s="21">
        <v>496</v>
      </c>
      <c r="B498" s="21">
        <v>497</v>
      </c>
      <c r="C498" s="21">
        <v>9.0899999999999995E-2</v>
      </c>
      <c r="D498" s="21">
        <v>0.35</v>
      </c>
      <c r="E498" s="21">
        <v>0.19400000000000001</v>
      </c>
      <c r="F498" s="21">
        <v>0</v>
      </c>
      <c r="G498" s="21">
        <v>54</v>
      </c>
      <c r="H498" s="21">
        <v>54</v>
      </c>
    </row>
    <row r="499" spans="1:8" ht="15.75" customHeight="1" x14ac:dyDescent="0.3">
      <c r="A499" s="21">
        <v>497</v>
      </c>
      <c r="B499" s="21">
        <v>498</v>
      </c>
      <c r="C499" s="21">
        <v>0.1061</v>
      </c>
      <c r="D499" s="21">
        <v>0.35</v>
      </c>
      <c r="E499" s="21">
        <v>0.1343</v>
      </c>
      <c r="F499" s="21">
        <v>6</v>
      </c>
      <c r="G499" s="21">
        <v>53</v>
      </c>
      <c r="H499" s="21">
        <v>59</v>
      </c>
    </row>
    <row r="500" spans="1:8" ht="15.75" customHeight="1" x14ac:dyDescent="0.3">
      <c r="A500" s="21">
        <v>498</v>
      </c>
      <c r="B500" s="21">
        <v>499</v>
      </c>
      <c r="C500" s="21">
        <v>7.5800000000000006E-2</v>
      </c>
      <c r="D500" s="21">
        <v>0.45</v>
      </c>
      <c r="E500" s="21">
        <v>0.16420000000000001</v>
      </c>
      <c r="F500" s="21">
        <v>1</v>
      </c>
      <c r="G500" s="21">
        <v>44</v>
      </c>
      <c r="H500" s="21">
        <v>45</v>
      </c>
    </row>
    <row r="501" spans="1:8" ht="15.75" customHeight="1" x14ac:dyDescent="0.3">
      <c r="A501" s="21">
        <v>499</v>
      </c>
      <c r="B501" s="21">
        <v>500</v>
      </c>
      <c r="C501" s="21">
        <v>0.1061</v>
      </c>
      <c r="D501" s="21">
        <v>0.41</v>
      </c>
      <c r="E501" s="21">
        <v>8.9599999999999999E-2</v>
      </c>
      <c r="F501" s="21">
        <v>0</v>
      </c>
      <c r="G501" s="21">
        <v>39</v>
      </c>
      <c r="H501" s="21">
        <v>39</v>
      </c>
    </row>
    <row r="502" spans="1:8" ht="15.75" customHeight="1" x14ac:dyDescent="0.3">
      <c r="A502" s="21">
        <v>500</v>
      </c>
      <c r="B502" s="21">
        <v>501</v>
      </c>
      <c r="C502" s="21">
        <v>0.1515</v>
      </c>
      <c r="D502" s="21">
        <v>0.49</v>
      </c>
      <c r="E502" s="21">
        <v>0</v>
      </c>
      <c r="F502" s="21">
        <v>7</v>
      </c>
      <c r="G502" s="21">
        <v>23</v>
      </c>
      <c r="H502" s="21">
        <v>30</v>
      </c>
    </row>
    <row r="503" spans="1:8" ht="15.75" customHeight="1" x14ac:dyDescent="0.3">
      <c r="A503" s="21">
        <v>501</v>
      </c>
      <c r="B503" s="21">
        <v>502</v>
      </c>
      <c r="C503" s="21">
        <v>7.5800000000000006E-2</v>
      </c>
      <c r="D503" s="21">
        <v>0.56999999999999995</v>
      </c>
      <c r="E503" s="21">
        <v>0.1045</v>
      </c>
      <c r="F503" s="21">
        <v>2</v>
      </c>
      <c r="G503" s="21">
        <v>31</v>
      </c>
      <c r="H503" s="21">
        <v>33</v>
      </c>
    </row>
    <row r="504" spans="1:8" ht="15.75" customHeight="1" x14ac:dyDescent="0.3">
      <c r="A504" s="21">
        <v>502</v>
      </c>
      <c r="B504" s="21">
        <v>503</v>
      </c>
      <c r="C504" s="21">
        <v>7.5800000000000006E-2</v>
      </c>
      <c r="D504" s="21">
        <v>0.56999999999999995</v>
      </c>
      <c r="E504" s="21">
        <v>0.1045</v>
      </c>
      <c r="F504" s="21">
        <v>2</v>
      </c>
      <c r="G504" s="21">
        <v>20</v>
      </c>
      <c r="H504" s="21">
        <v>22</v>
      </c>
    </row>
    <row r="505" spans="1:8" ht="15.75" customHeight="1" x14ac:dyDescent="0.3">
      <c r="A505" s="21">
        <v>503</v>
      </c>
      <c r="B505" s="21">
        <v>504</v>
      </c>
      <c r="C505" s="21">
        <v>7.5800000000000006E-2</v>
      </c>
      <c r="D505" s="21">
        <v>0.56999999999999995</v>
      </c>
      <c r="E505" s="21">
        <v>0.1045</v>
      </c>
      <c r="F505" s="21">
        <v>1</v>
      </c>
      <c r="G505" s="21">
        <v>12</v>
      </c>
      <c r="H505" s="21">
        <v>13</v>
      </c>
    </row>
    <row r="506" spans="1:8" ht="15.75" customHeight="1" x14ac:dyDescent="0.3">
      <c r="A506" s="21">
        <v>504</v>
      </c>
      <c r="B506" s="21">
        <v>505</v>
      </c>
      <c r="C506" s="21">
        <v>6.0600000000000001E-2</v>
      </c>
      <c r="D506" s="21">
        <v>0.62</v>
      </c>
      <c r="E506" s="21">
        <v>0.1343</v>
      </c>
      <c r="F506" s="21">
        <v>3</v>
      </c>
      <c r="G506" s="21">
        <v>15</v>
      </c>
      <c r="H506" s="21">
        <v>18</v>
      </c>
    </row>
    <row r="507" spans="1:8" ht="15.75" customHeight="1" x14ac:dyDescent="0.3">
      <c r="A507" s="21">
        <v>505</v>
      </c>
      <c r="B507" s="21">
        <v>506</v>
      </c>
      <c r="C507" s="21">
        <v>6.0600000000000001E-2</v>
      </c>
      <c r="D507" s="21">
        <v>0.62</v>
      </c>
      <c r="E507" s="21">
        <v>0.1343</v>
      </c>
      <c r="F507" s="21">
        <v>1</v>
      </c>
      <c r="G507" s="21">
        <v>4</v>
      </c>
      <c r="H507" s="21">
        <v>5</v>
      </c>
    </row>
    <row r="508" spans="1:8" ht="15.75" customHeight="1" x14ac:dyDescent="0.3">
      <c r="A508" s="21">
        <v>506</v>
      </c>
      <c r="B508" s="21">
        <v>507</v>
      </c>
      <c r="C508" s="21">
        <v>7.5800000000000006E-2</v>
      </c>
      <c r="D508" s="21">
        <v>0.56999999999999995</v>
      </c>
      <c r="E508" s="21">
        <v>0.1045</v>
      </c>
      <c r="F508" s="21">
        <v>0</v>
      </c>
      <c r="G508" s="21">
        <v>3</v>
      </c>
      <c r="H508" s="21">
        <v>3</v>
      </c>
    </row>
    <row r="509" spans="1:8" ht="15.75" customHeight="1" x14ac:dyDescent="0.3">
      <c r="A509" s="21">
        <v>507</v>
      </c>
      <c r="B509" s="21">
        <v>508</v>
      </c>
      <c r="C509" s="21">
        <v>7.5800000000000006E-2</v>
      </c>
      <c r="D509" s="21">
        <v>0.56999999999999995</v>
      </c>
      <c r="E509" s="21">
        <v>0.1045</v>
      </c>
      <c r="F509" s="21">
        <v>0</v>
      </c>
      <c r="G509" s="21">
        <v>1</v>
      </c>
      <c r="H509" s="21">
        <v>1</v>
      </c>
    </row>
    <row r="510" spans="1:8" ht="15.75" customHeight="1" x14ac:dyDescent="0.3">
      <c r="A510" s="21">
        <v>508</v>
      </c>
      <c r="B510" s="21">
        <v>509</v>
      </c>
      <c r="C510" s="21">
        <v>0.1061</v>
      </c>
      <c r="D510" s="21">
        <v>0.57999999999999996</v>
      </c>
      <c r="E510" s="21">
        <v>0.16420000000000001</v>
      </c>
      <c r="F510" s="21">
        <v>1</v>
      </c>
      <c r="G510" s="21">
        <v>1</v>
      </c>
      <c r="H510" s="21">
        <v>2</v>
      </c>
    </row>
    <row r="511" spans="1:8" ht="15.75" customHeight="1" x14ac:dyDescent="0.3">
      <c r="A511" s="21">
        <v>509</v>
      </c>
      <c r="B511" s="21">
        <v>510</v>
      </c>
      <c r="C511" s="21">
        <v>7.5800000000000006E-2</v>
      </c>
      <c r="D511" s="21">
        <v>0.62</v>
      </c>
      <c r="E511" s="21">
        <v>0.16420000000000001</v>
      </c>
      <c r="F511" s="21">
        <v>2</v>
      </c>
      <c r="G511" s="21">
        <v>17</v>
      </c>
      <c r="H511" s="21">
        <v>19</v>
      </c>
    </row>
    <row r="512" spans="1:8" ht="15.75" customHeight="1" x14ac:dyDescent="0.3">
      <c r="A512" s="21">
        <v>510</v>
      </c>
      <c r="B512" s="21">
        <v>511</v>
      </c>
      <c r="C512" s="21">
        <v>7.5800000000000006E-2</v>
      </c>
      <c r="D512" s="21">
        <v>0.54</v>
      </c>
      <c r="E512" s="21">
        <v>0.35820000000000002</v>
      </c>
      <c r="F512" s="21">
        <v>3</v>
      </c>
      <c r="G512" s="21">
        <v>25</v>
      </c>
      <c r="H512" s="21">
        <v>28</v>
      </c>
    </row>
    <row r="513" spans="1:8" ht="15.75" customHeight="1" x14ac:dyDescent="0.3">
      <c r="A513" s="21">
        <v>511</v>
      </c>
      <c r="B513" s="21">
        <v>512</v>
      </c>
      <c r="C513" s="21">
        <v>0.1061</v>
      </c>
      <c r="D513" s="21">
        <v>0.46</v>
      </c>
      <c r="E513" s="21">
        <v>0.3881</v>
      </c>
      <c r="F513" s="21">
        <v>7</v>
      </c>
      <c r="G513" s="21">
        <v>51</v>
      </c>
      <c r="H513" s="21">
        <v>58</v>
      </c>
    </row>
    <row r="514" spans="1:8" ht="15.75" customHeight="1" x14ac:dyDescent="0.3">
      <c r="A514" s="21">
        <v>512</v>
      </c>
      <c r="B514" s="21">
        <v>513</v>
      </c>
      <c r="C514" s="21">
        <v>0.13639999999999999</v>
      </c>
      <c r="D514" s="21">
        <v>0.43</v>
      </c>
      <c r="E514" s="21">
        <v>0.22389999999999999</v>
      </c>
      <c r="F514" s="21">
        <v>22</v>
      </c>
      <c r="G514" s="21">
        <v>77</v>
      </c>
      <c r="H514" s="21">
        <v>99</v>
      </c>
    </row>
    <row r="515" spans="1:8" ht="15.75" customHeight="1" x14ac:dyDescent="0.3">
      <c r="A515" s="21">
        <v>513</v>
      </c>
      <c r="B515" s="21">
        <v>514</v>
      </c>
      <c r="C515" s="21">
        <v>0.1212</v>
      </c>
      <c r="D515" s="21">
        <v>0.37</v>
      </c>
      <c r="E515" s="21">
        <v>0.4627</v>
      </c>
      <c r="F515" s="21">
        <v>24</v>
      </c>
      <c r="G515" s="21">
        <v>92</v>
      </c>
      <c r="H515" s="21">
        <v>116</v>
      </c>
    </row>
    <row r="516" spans="1:8" ht="15.75" customHeight="1" x14ac:dyDescent="0.3">
      <c r="A516" s="21">
        <v>514</v>
      </c>
      <c r="B516" s="21">
        <v>515</v>
      </c>
      <c r="C516" s="21">
        <v>0.1061</v>
      </c>
      <c r="D516" s="21">
        <v>0.33</v>
      </c>
      <c r="E516" s="21">
        <v>0.3881</v>
      </c>
      <c r="F516" s="21">
        <v>12</v>
      </c>
      <c r="G516" s="21">
        <v>75</v>
      </c>
      <c r="H516" s="21">
        <v>87</v>
      </c>
    </row>
    <row r="517" spans="1:8" ht="15.75" customHeight="1" x14ac:dyDescent="0.3">
      <c r="A517" s="21">
        <v>515</v>
      </c>
      <c r="B517" s="21">
        <v>516</v>
      </c>
      <c r="C517" s="21">
        <v>0.13639999999999999</v>
      </c>
      <c r="D517" s="21">
        <v>0.28000000000000003</v>
      </c>
      <c r="E517" s="21">
        <v>0.35820000000000002</v>
      </c>
      <c r="F517" s="21">
        <v>17</v>
      </c>
      <c r="G517" s="21">
        <v>93</v>
      </c>
      <c r="H517" s="21">
        <v>110</v>
      </c>
    </row>
    <row r="518" spans="1:8" ht="15.75" customHeight="1" x14ac:dyDescent="0.3">
      <c r="A518" s="21">
        <v>516</v>
      </c>
      <c r="B518" s="21">
        <v>517</v>
      </c>
      <c r="C518" s="21">
        <v>0.13639999999999999</v>
      </c>
      <c r="D518" s="21">
        <v>0.28000000000000003</v>
      </c>
      <c r="E518" s="21">
        <v>0.35820000000000002</v>
      </c>
      <c r="F518" s="21">
        <v>13</v>
      </c>
      <c r="G518" s="21">
        <v>64</v>
      </c>
      <c r="H518" s="21">
        <v>77</v>
      </c>
    </row>
    <row r="519" spans="1:8" ht="15.75" customHeight="1" x14ac:dyDescent="0.3">
      <c r="A519" s="21">
        <v>517</v>
      </c>
      <c r="B519" s="21">
        <v>518</v>
      </c>
      <c r="C519" s="21">
        <v>0.13639999999999999</v>
      </c>
      <c r="D519" s="21">
        <v>0.26</v>
      </c>
      <c r="E519" s="21">
        <v>0.32840000000000003</v>
      </c>
      <c r="F519" s="21">
        <v>9</v>
      </c>
      <c r="G519" s="21">
        <v>56</v>
      </c>
      <c r="H519" s="21">
        <v>65</v>
      </c>
    </row>
    <row r="520" spans="1:8" ht="15.75" customHeight="1" x14ac:dyDescent="0.3">
      <c r="A520" s="21">
        <v>518</v>
      </c>
      <c r="B520" s="21">
        <v>519</v>
      </c>
      <c r="C520" s="21">
        <v>0.1061</v>
      </c>
      <c r="D520" s="21">
        <v>0.26</v>
      </c>
      <c r="E520" s="21">
        <v>0.3881</v>
      </c>
      <c r="F520" s="21">
        <v>5</v>
      </c>
      <c r="G520" s="21">
        <v>50</v>
      </c>
      <c r="H520" s="21">
        <v>55</v>
      </c>
    </row>
    <row r="521" spans="1:8" ht="15.75" customHeight="1" x14ac:dyDescent="0.3">
      <c r="A521" s="21">
        <v>519</v>
      </c>
      <c r="B521" s="21">
        <v>520</v>
      </c>
      <c r="C521" s="21">
        <v>0.1212</v>
      </c>
      <c r="D521" s="21">
        <v>0.3</v>
      </c>
      <c r="E521" s="21">
        <v>0.25369999999999998</v>
      </c>
      <c r="F521" s="21">
        <v>5</v>
      </c>
      <c r="G521" s="21">
        <v>44</v>
      </c>
      <c r="H521" s="21">
        <v>49</v>
      </c>
    </row>
    <row r="522" spans="1:8" ht="15.75" customHeight="1" x14ac:dyDescent="0.3">
      <c r="A522" s="21">
        <v>520</v>
      </c>
      <c r="B522" s="21">
        <v>521</v>
      </c>
      <c r="C522" s="21">
        <v>0.1212</v>
      </c>
      <c r="D522" s="21">
        <v>0.3</v>
      </c>
      <c r="E522" s="21">
        <v>0.28360000000000002</v>
      </c>
      <c r="F522" s="21">
        <v>5</v>
      </c>
      <c r="G522" s="21">
        <v>45</v>
      </c>
      <c r="H522" s="21">
        <v>50</v>
      </c>
    </row>
    <row r="523" spans="1:8" ht="15.75" customHeight="1" x14ac:dyDescent="0.3">
      <c r="A523" s="21">
        <v>521</v>
      </c>
      <c r="B523" s="21">
        <v>522</v>
      </c>
      <c r="C523" s="21">
        <v>0.1061</v>
      </c>
      <c r="D523" s="21">
        <v>0.36</v>
      </c>
      <c r="E523" s="21">
        <v>0.25369999999999998</v>
      </c>
      <c r="F523" s="21">
        <v>4</v>
      </c>
      <c r="G523" s="21">
        <v>31</v>
      </c>
      <c r="H523" s="21">
        <v>35</v>
      </c>
    </row>
    <row r="524" spans="1:8" ht="15.75" customHeight="1" x14ac:dyDescent="0.3">
      <c r="A524" s="21">
        <v>522</v>
      </c>
      <c r="B524" s="21">
        <v>523</v>
      </c>
      <c r="C524" s="21">
        <v>0.1061</v>
      </c>
      <c r="D524" s="21">
        <v>0.36</v>
      </c>
      <c r="E524" s="21">
        <v>0.19400000000000001</v>
      </c>
      <c r="F524" s="21">
        <v>5</v>
      </c>
      <c r="G524" s="21">
        <v>20</v>
      </c>
      <c r="H524" s="21">
        <v>25</v>
      </c>
    </row>
    <row r="525" spans="1:8" ht="15.75" customHeight="1" x14ac:dyDescent="0.3">
      <c r="A525" s="21">
        <v>523</v>
      </c>
      <c r="B525" s="21">
        <v>524</v>
      </c>
      <c r="C525" s="21">
        <v>9.0899999999999995E-2</v>
      </c>
      <c r="D525" s="21">
        <v>0.38</v>
      </c>
      <c r="E525" s="21">
        <v>0.19400000000000001</v>
      </c>
      <c r="F525" s="21">
        <v>5</v>
      </c>
      <c r="G525" s="21">
        <v>23</v>
      </c>
      <c r="H525" s="21">
        <v>28</v>
      </c>
    </row>
    <row r="526" spans="1:8" ht="15.75" customHeight="1" x14ac:dyDescent="0.3">
      <c r="A526" s="21">
        <v>524</v>
      </c>
      <c r="B526" s="21">
        <v>525</v>
      </c>
      <c r="C526" s="21">
        <v>6.0600000000000001E-2</v>
      </c>
      <c r="D526" s="21">
        <v>0.41</v>
      </c>
      <c r="E526" s="21">
        <v>0.22389999999999999</v>
      </c>
      <c r="F526" s="21">
        <v>4</v>
      </c>
      <c r="G526" s="21">
        <v>17</v>
      </c>
      <c r="H526" s="21">
        <v>21</v>
      </c>
    </row>
    <row r="527" spans="1:8" ht="15.75" customHeight="1" x14ac:dyDescent="0.3">
      <c r="A527" s="21">
        <v>525</v>
      </c>
      <c r="B527" s="21">
        <v>526</v>
      </c>
      <c r="C527" s="21">
        <v>6.0600000000000001E-2</v>
      </c>
      <c r="D527" s="21">
        <v>0.41</v>
      </c>
      <c r="E527" s="21">
        <v>0.19400000000000001</v>
      </c>
      <c r="F527" s="21">
        <v>0</v>
      </c>
      <c r="G527" s="21">
        <v>7</v>
      </c>
      <c r="H527" s="21">
        <v>7</v>
      </c>
    </row>
    <row r="528" spans="1:8" ht="15.75" customHeight="1" x14ac:dyDescent="0.3">
      <c r="A528" s="21">
        <v>526</v>
      </c>
      <c r="B528" s="21">
        <v>527</v>
      </c>
      <c r="C528" s="21">
        <v>4.5499999999999999E-2</v>
      </c>
      <c r="D528" s="21">
        <v>0.45</v>
      </c>
      <c r="E528" s="21">
        <v>0.19400000000000001</v>
      </c>
      <c r="F528" s="21">
        <v>0</v>
      </c>
      <c r="G528" s="21">
        <v>1</v>
      </c>
      <c r="H528" s="21">
        <v>1</v>
      </c>
    </row>
    <row r="529" spans="1:8" ht="15.75" customHeight="1" x14ac:dyDescent="0.3">
      <c r="A529" s="21">
        <v>527</v>
      </c>
      <c r="B529" s="21">
        <v>528</v>
      </c>
      <c r="C529" s="21">
        <v>3.0300000000000001E-2</v>
      </c>
      <c r="D529" s="21">
        <v>0.45</v>
      </c>
      <c r="E529" s="21">
        <v>0.25369999999999998</v>
      </c>
      <c r="F529" s="21">
        <v>0</v>
      </c>
      <c r="G529" s="21">
        <v>1</v>
      </c>
      <c r="H529" s="21">
        <v>1</v>
      </c>
    </row>
    <row r="530" spans="1:8" ht="15.75" customHeight="1" x14ac:dyDescent="0.3">
      <c r="A530" s="21">
        <v>528</v>
      </c>
      <c r="B530" s="21">
        <v>529</v>
      </c>
      <c r="C530" s="21">
        <v>6.0600000000000001E-2</v>
      </c>
      <c r="D530" s="21">
        <v>0.48</v>
      </c>
      <c r="E530" s="21">
        <v>0.1343</v>
      </c>
      <c r="F530" s="21">
        <v>0</v>
      </c>
      <c r="G530" s="21">
        <v>1</v>
      </c>
      <c r="H530" s="21">
        <v>1</v>
      </c>
    </row>
    <row r="531" spans="1:8" ht="15.75" customHeight="1" x14ac:dyDescent="0.3">
      <c r="A531" s="21">
        <v>529</v>
      </c>
      <c r="B531" s="21">
        <v>530</v>
      </c>
      <c r="C531" s="21">
        <v>6.0600000000000001E-2</v>
      </c>
      <c r="D531" s="21">
        <v>0.48</v>
      </c>
      <c r="E531" s="21">
        <v>0.1343</v>
      </c>
      <c r="F531" s="21">
        <v>0</v>
      </c>
      <c r="G531" s="21">
        <v>5</v>
      </c>
      <c r="H531" s="21">
        <v>5</v>
      </c>
    </row>
    <row r="532" spans="1:8" ht="15.75" customHeight="1" x14ac:dyDescent="0.3">
      <c r="A532" s="21">
        <v>530</v>
      </c>
      <c r="B532" s="21">
        <v>531</v>
      </c>
      <c r="C532" s="21">
        <v>7.5800000000000006E-2</v>
      </c>
      <c r="D532" s="21">
        <v>0.48</v>
      </c>
      <c r="E532" s="21">
        <v>8.9599999999999999E-2</v>
      </c>
      <c r="F532" s="21">
        <v>0</v>
      </c>
      <c r="G532" s="21">
        <v>15</v>
      </c>
      <c r="H532" s="21">
        <v>15</v>
      </c>
    </row>
    <row r="533" spans="1:8" ht="15.75" customHeight="1" x14ac:dyDescent="0.3">
      <c r="A533" s="21">
        <v>531</v>
      </c>
      <c r="B533" s="21">
        <v>532</v>
      </c>
      <c r="C533" s="21">
        <v>0.1212</v>
      </c>
      <c r="D533" s="21">
        <v>0.48</v>
      </c>
      <c r="E533" s="21">
        <v>0</v>
      </c>
      <c r="F533" s="21">
        <v>5</v>
      </c>
      <c r="G533" s="21">
        <v>79</v>
      </c>
      <c r="H533" s="21">
        <v>84</v>
      </c>
    </row>
    <row r="534" spans="1:8" ht="15.75" customHeight="1" x14ac:dyDescent="0.3">
      <c r="A534" s="21">
        <v>532</v>
      </c>
      <c r="B534" s="21">
        <v>533</v>
      </c>
      <c r="C534" s="21">
        <v>0.13639999999999999</v>
      </c>
      <c r="D534" s="21">
        <v>0.49</v>
      </c>
      <c r="E534" s="21">
        <v>0</v>
      </c>
      <c r="F534" s="21">
        <v>6</v>
      </c>
      <c r="G534" s="21">
        <v>171</v>
      </c>
      <c r="H534" s="21">
        <v>177</v>
      </c>
    </row>
    <row r="535" spans="1:8" ht="15.75" customHeight="1" x14ac:dyDescent="0.3">
      <c r="A535" s="21">
        <v>533</v>
      </c>
      <c r="B535" s="21">
        <v>534</v>
      </c>
      <c r="C535" s="21">
        <v>0.1515</v>
      </c>
      <c r="D535" s="21">
        <v>0.41</v>
      </c>
      <c r="E535" s="21">
        <v>0</v>
      </c>
      <c r="F535" s="21">
        <v>4</v>
      </c>
      <c r="G535" s="21">
        <v>98</v>
      </c>
      <c r="H535" s="21">
        <v>102</v>
      </c>
    </row>
    <row r="536" spans="1:8" ht="15.75" customHeight="1" x14ac:dyDescent="0.3">
      <c r="A536" s="21">
        <v>534</v>
      </c>
      <c r="B536" s="21">
        <v>535</v>
      </c>
      <c r="C536" s="21">
        <v>0.13639999999999999</v>
      </c>
      <c r="D536" s="21">
        <v>0.42</v>
      </c>
      <c r="E536" s="21">
        <v>0</v>
      </c>
      <c r="F536" s="21">
        <v>6</v>
      </c>
      <c r="G536" s="21">
        <v>34</v>
      </c>
      <c r="H536" s="21">
        <v>40</v>
      </c>
    </row>
    <row r="537" spans="1:8" ht="15.75" customHeight="1" x14ac:dyDescent="0.3">
      <c r="A537" s="21">
        <v>535</v>
      </c>
      <c r="B537" s="21">
        <v>536</v>
      </c>
      <c r="C537" s="21">
        <v>0.1212</v>
      </c>
      <c r="D537" s="21">
        <v>0.46</v>
      </c>
      <c r="E537" s="21">
        <v>0.1343</v>
      </c>
      <c r="F537" s="21">
        <v>3</v>
      </c>
      <c r="G537" s="21">
        <v>43</v>
      </c>
      <c r="H537" s="21">
        <v>46</v>
      </c>
    </row>
    <row r="538" spans="1:8" ht="15.75" customHeight="1" x14ac:dyDescent="0.3">
      <c r="A538" s="21">
        <v>536</v>
      </c>
      <c r="B538" s="21">
        <v>537</v>
      </c>
      <c r="C538" s="21">
        <v>0.13639999999999999</v>
      </c>
      <c r="D538" s="21">
        <v>0.42</v>
      </c>
      <c r="E538" s="21">
        <v>0.19400000000000001</v>
      </c>
      <c r="F538" s="21">
        <v>11</v>
      </c>
      <c r="G538" s="21">
        <v>52</v>
      </c>
      <c r="H538" s="21">
        <v>63</v>
      </c>
    </row>
    <row r="539" spans="1:8" ht="15.75" customHeight="1" x14ac:dyDescent="0.3">
      <c r="A539" s="21">
        <v>537</v>
      </c>
      <c r="B539" s="21">
        <v>538</v>
      </c>
      <c r="C539" s="21">
        <v>0.13639999999999999</v>
      </c>
      <c r="D539" s="21">
        <v>0.43</v>
      </c>
      <c r="E539" s="21">
        <v>0.22389999999999999</v>
      </c>
      <c r="F539" s="21">
        <v>6</v>
      </c>
      <c r="G539" s="21">
        <v>54</v>
      </c>
      <c r="H539" s="21">
        <v>60</v>
      </c>
    </row>
    <row r="540" spans="1:8" ht="15.75" customHeight="1" x14ac:dyDescent="0.3">
      <c r="A540" s="21">
        <v>538</v>
      </c>
      <c r="B540" s="21">
        <v>539</v>
      </c>
      <c r="C540" s="21">
        <v>0.13639999999999999</v>
      </c>
      <c r="D540" s="21">
        <v>0.46</v>
      </c>
      <c r="E540" s="21">
        <v>0.22389999999999999</v>
      </c>
      <c r="F540" s="21">
        <v>2</v>
      </c>
      <c r="G540" s="21">
        <v>43</v>
      </c>
      <c r="H540" s="21">
        <v>45</v>
      </c>
    </row>
    <row r="541" spans="1:8" ht="15.75" customHeight="1" x14ac:dyDescent="0.3">
      <c r="A541" s="21">
        <v>539</v>
      </c>
      <c r="B541" s="21">
        <v>540</v>
      </c>
      <c r="C541" s="21">
        <v>0.16669999999999999</v>
      </c>
      <c r="D541" s="21">
        <v>0.4</v>
      </c>
      <c r="E541" s="21">
        <v>0.16420000000000001</v>
      </c>
      <c r="F541" s="21">
        <v>7</v>
      </c>
      <c r="G541" s="21">
        <v>50</v>
      </c>
      <c r="H541" s="21">
        <v>57</v>
      </c>
    </row>
    <row r="542" spans="1:8" ht="15.75" customHeight="1" x14ac:dyDescent="0.3">
      <c r="A542" s="21">
        <v>540</v>
      </c>
      <c r="B542" s="21">
        <v>541</v>
      </c>
      <c r="C542" s="21">
        <v>0.1515</v>
      </c>
      <c r="D542" s="21">
        <v>0.47</v>
      </c>
      <c r="E542" s="21">
        <v>0.25369999999999998</v>
      </c>
      <c r="F542" s="21">
        <v>4</v>
      </c>
      <c r="G542" s="21">
        <v>66</v>
      </c>
      <c r="H542" s="21">
        <v>70</v>
      </c>
    </row>
    <row r="543" spans="1:8" ht="15.75" customHeight="1" x14ac:dyDescent="0.3">
      <c r="A543" s="21">
        <v>541</v>
      </c>
      <c r="B543" s="21">
        <v>542</v>
      </c>
      <c r="C543" s="21">
        <v>0.1212</v>
      </c>
      <c r="D543" s="21">
        <v>0.5</v>
      </c>
      <c r="E543" s="21">
        <v>0.25369999999999998</v>
      </c>
      <c r="F543" s="21">
        <v>6</v>
      </c>
      <c r="G543" s="21">
        <v>178</v>
      </c>
      <c r="H543" s="21">
        <v>184</v>
      </c>
    </row>
    <row r="544" spans="1:8" ht="15.75" customHeight="1" x14ac:dyDescent="0.3">
      <c r="A544" s="21">
        <v>542</v>
      </c>
      <c r="B544" s="21">
        <v>543</v>
      </c>
      <c r="C544" s="21">
        <v>0.13639999999999999</v>
      </c>
      <c r="D544" s="21">
        <v>0.59</v>
      </c>
      <c r="E544" s="21">
        <v>0.19400000000000001</v>
      </c>
      <c r="F544" s="21">
        <v>8</v>
      </c>
      <c r="G544" s="21">
        <v>145</v>
      </c>
      <c r="H544" s="21">
        <v>153</v>
      </c>
    </row>
    <row r="545" spans="1:8" ht="15.75" customHeight="1" x14ac:dyDescent="0.3">
      <c r="A545" s="21">
        <v>543</v>
      </c>
      <c r="B545" s="21">
        <v>544</v>
      </c>
      <c r="C545" s="21">
        <v>0.1515</v>
      </c>
      <c r="D545" s="21">
        <v>0.54</v>
      </c>
      <c r="E545" s="21">
        <v>0.16420000000000001</v>
      </c>
      <c r="F545" s="21">
        <v>5</v>
      </c>
      <c r="G545" s="21">
        <v>101</v>
      </c>
      <c r="H545" s="21">
        <v>106</v>
      </c>
    </row>
    <row r="546" spans="1:8" ht="15.75" customHeight="1" x14ac:dyDescent="0.3">
      <c r="A546" s="21">
        <v>544</v>
      </c>
      <c r="B546" s="21">
        <v>545</v>
      </c>
      <c r="C546" s="21">
        <v>0.13639999999999999</v>
      </c>
      <c r="D546" s="21">
        <v>0.59</v>
      </c>
      <c r="E546" s="21">
        <v>0.19400000000000001</v>
      </c>
      <c r="F546" s="21">
        <v>1</v>
      </c>
      <c r="G546" s="21">
        <v>80</v>
      </c>
      <c r="H546" s="21">
        <v>81</v>
      </c>
    </row>
    <row r="547" spans="1:8" ht="15.75" customHeight="1" x14ac:dyDescent="0.3">
      <c r="A547" s="21">
        <v>545</v>
      </c>
      <c r="B547" s="21">
        <v>546</v>
      </c>
      <c r="C547" s="21">
        <v>0.1515</v>
      </c>
      <c r="D547" s="21">
        <v>0.63</v>
      </c>
      <c r="E547" s="21">
        <v>0.16420000000000001</v>
      </c>
      <c r="F547" s="21">
        <v>6</v>
      </c>
      <c r="G547" s="21">
        <v>53</v>
      </c>
      <c r="H547" s="21">
        <v>59</v>
      </c>
    </row>
    <row r="548" spans="1:8" ht="15.75" customHeight="1" x14ac:dyDescent="0.3">
      <c r="A548" s="21">
        <v>546</v>
      </c>
      <c r="B548" s="21">
        <v>547</v>
      </c>
      <c r="C548" s="21">
        <v>0.13639999999999999</v>
      </c>
      <c r="D548" s="21">
        <v>0.63</v>
      </c>
      <c r="E548" s="21">
        <v>0.22389999999999999</v>
      </c>
      <c r="F548" s="21">
        <v>3</v>
      </c>
      <c r="G548" s="21">
        <v>32</v>
      </c>
      <c r="H548" s="21">
        <v>35</v>
      </c>
    </row>
    <row r="549" spans="1:8" ht="15.75" customHeight="1" x14ac:dyDescent="0.3">
      <c r="A549" s="21">
        <v>547</v>
      </c>
      <c r="B549" s="21">
        <v>548</v>
      </c>
      <c r="C549" s="21">
        <v>0.1515</v>
      </c>
      <c r="D549" s="21">
        <v>0.64</v>
      </c>
      <c r="E549" s="21">
        <v>0.25369999999999998</v>
      </c>
      <c r="F549" s="21">
        <v>3</v>
      </c>
      <c r="G549" s="21">
        <v>21</v>
      </c>
      <c r="H549" s="21">
        <v>24</v>
      </c>
    </row>
    <row r="550" spans="1:8" ht="15.75" customHeight="1" x14ac:dyDescent="0.3">
      <c r="A550" s="21">
        <v>548</v>
      </c>
      <c r="B550" s="21">
        <v>549</v>
      </c>
      <c r="C550" s="21">
        <v>0.13639999999999999</v>
      </c>
      <c r="D550" s="21">
        <v>0.69</v>
      </c>
      <c r="E550" s="21">
        <v>0.28360000000000002</v>
      </c>
      <c r="F550" s="21">
        <v>3</v>
      </c>
      <c r="G550" s="21">
        <v>6</v>
      </c>
      <c r="H550" s="21">
        <v>9</v>
      </c>
    </row>
    <row r="551" spans="1:8" ht="15.75" customHeight="1" x14ac:dyDescent="0.3">
      <c r="A551" s="21">
        <v>549</v>
      </c>
      <c r="B551" s="21">
        <v>550</v>
      </c>
      <c r="C551" s="21">
        <v>0.16669999999999999</v>
      </c>
      <c r="D551" s="21">
        <v>0.69</v>
      </c>
      <c r="E551" s="21">
        <v>0.16420000000000001</v>
      </c>
      <c r="F551" s="21">
        <v>0</v>
      </c>
      <c r="G551" s="21">
        <v>5</v>
      </c>
      <c r="H551" s="21">
        <v>5</v>
      </c>
    </row>
    <row r="552" spans="1:8" ht="15.75" customHeight="1" x14ac:dyDescent="0.3">
      <c r="A552" s="21">
        <v>550</v>
      </c>
      <c r="B552" s="21">
        <v>551</v>
      </c>
      <c r="C552" s="21">
        <v>0.1515</v>
      </c>
      <c r="D552" s="21">
        <v>0.69</v>
      </c>
      <c r="E552" s="21">
        <v>0.22389999999999999</v>
      </c>
      <c r="F552" s="21">
        <v>0</v>
      </c>
      <c r="G552" s="21">
        <v>2</v>
      </c>
      <c r="H552" s="21">
        <v>2</v>
      </c>
    </row>
    <row r="553" spans="1:8" ht="15.75" customHeight="1" x14ac:dyDescent="0.3">
      <c r="A553" s="21">
        <v>551</v>
      </c>
      <c r="B553" s="21">
        <v>552</v>
      </c>
      <c r="C553" s="21">
        <v>0.16669999999999999</v>
      </c>
      <c r="D553" s="21">
        <v>0.74</v>
      </c>
      <c r="E553" s="21">
        <v>0.1045</v>
      </c>
      <c r="F553" s="21">
        <v>0</v>
      </c>
      <c r="G553" s="21">
        <v>1</v>
      </c>
      <c r="H553" s="21">
        <v>1</v>
      </c>
    </row>
    <row r="554" spans="1:8" ht="15.75" customHeight="1" x14ac:dyDescent="0.3">
      <c r="A554" s="21">
        <v>552</v>
      </c>
      <c r="B554" s="21">
        <v>553</v>
      </c>
      <c r="C554" s="21">
        <v>0.13639999999999999</v>
      </c>
      <c r="D554" s="21">
        <v>0.74</v>
      </c>
      <c r="E554" s="21">
        <v>0.22389999999999999</v>
      </c>
      <c r="F554" s="21">
        <v>0</v>
      </c>
      <c r="G554" s="21">
        <v>9</v>
      </c>
      <c r="H554" s="21">
        <v>9</v>
      </c>
    </row>
    <row r="555" spans="1:8" ht="15.75" customHeight="1" x14ac:dyDescent="0.3">
      <c r="A555" s="21">
        <v>553</v>
      </c>
      <c r="B555" s="21">
        <v>554</v>
      </c>
      <c r="C555" s="21">
        <v>0.18179999999999999</v>
      </c>
      <c r="D555" s="21">
        <v>0.74</v>
      </c>
      <c r="E555" s="21">
        <v>0.1045</v>
      </c>
      <c r="F555" s="21">
        <v>1</v>
      </c>
      <c r="G555" s="21">
        <v>35</v>
      </c>
      <c r="H555" s="21">
        <v>36</v>
      </c>
    </row>
    <row r="556" spans="1:8" ht="15.75" customHeight="1" x14ac:dyDescent="0.3">
      <c r="A556" s="21">
        <v>554</v>
      </c>
      <c r="B556" s="21">
        <v>555</v>
      </c>
      <c r="C556" s="21">
        <v>0.1515</v>
      </c>
      <c r="D556" s="21">
        <v>0.74</v>
      </c>
      <c r="E556" s="21">
        <v>0.22389999999999999</v>
      </c>
      <c r="F556" s="21">
        <v>5</v>
      </c>
      <c r="G556" s="21">
        <v>103</v>
      </c>
      <c r="H556" s="21">
        <v>108</v>
      </c>
    </row>
    <row r="557" spans="1:8" ht="15.75" customHeight="1" x14ac:dyDescent="0.3">
      <c r="A557" s="21">
        <v>555</v>
      </c>
      <c r="B557" s="21">
        <v>556</v>
      </c>
      <c r="C557" s="21">
        <v>0.18179999999999999</v>
      </c>
      <c r="D557" s="21">
        <v>0.74</v>
      </c>
      <c r="E557" s="21">
        <v>0.1343</v>
      </c>
      <c r="F557" s="21">
        <v>5</v>
      </c>
      <c r="G557" s="21">
        <v>233</v>
      </c>
      <c r="H557" s="21">
        <v>238</v>
      </c>
    </row>
    <row r="558" spans="1:8" ht="15.75" customHeight="1" x14ac:dyDescent="0.3">
      <c r="A558" s="21">
        <v>556</v>
      </c>
      <c r="B558" s="21">
        <v>557</v>
      </c>
      <c r="C558" s="21">
        <v>0.2273</v>
      </c>
      <c r="D558" s="21">
        <v>0.64</v>
      </c>
      <c r="E558" s="21">
        <v>8.9599999999999999E-2</v>
      </c>
      <c r="F558" s="21">
        <v>10</v>
      </c>
      <c r="G558" s="21">
        <v>134</v>
      </c>
      <c r="H558" s="21">
        <v>144</v>
      </c>
    </row>
    <row r="559" spans="1:8" ht="15.75" customHeight="1" x14ac:dyDescent="0.3">
      <c r="A559" s="21">
        <v>557</v>
      </c>
      <c r="B559" s="21">
        <v>558</v>
      </c>
      <c r="C559" s="21">
        <v>0.2424</v>
      </c>
      <c r="D559" s="21">
        <v>0.6</v>
      </c>
      <c r="E559" s="21">
        <v>0.1045</v>
      </c>
      <c r="F559" s="21">
        <v>6</v>
      </c>
      <c r="G559" s="21">
        <v>49</v>
      </c>
      <c r="H559" s="21">
        <v>55</v>
      </c>
    </row>
    <row r="560" spans="1:8" ht="15.75" customHeight="1" x14ac:dyDescent="0.3">
      <c r="A560" s="21">
        <v>558</v>
      </c>
      <c r="B560" s="21">
        <v>559</v>
      </c>
      <c r="C560" s="21">
        <v>0.2424</v>
      </c>
      <c r="D560" s="21">
        <v>0.6</v>
      </c>
      <c r="E560" s="21">
        <v>0.1343</v>
      </c>
      <c r="F560" s="21">
        <v>6</v>
      </c>
      <c r="G560" s="21">
        <v>55</v>
      </c>
      <c r="H560" s="21">
        <v>61</v>
      </c>
    </row>
    <row r="561" spans="1:8" ht="15.75" customHeight="1" x14ac:dyDescent="0.3">
      <c r="A561" s="21">
        <v>559</v>
      </c>
      <c r="B561" s="21">
        <v>560</v>
      </c>
      <c r="C561" s="21">
        <v>0.28789999999999999</v>
      </c>
      <c r="D561" s="21">
        <v>0.56000000000000005</v>
      </c>
      <c r="E561" s="21">
        <v>8.9599999999999999E-2</v>
      </c>
      <c r="F561" s="21">
        <v>21</v>
      </c>
      <c r="G561" s="21">
        <v>85</v>
      </c>
      <c r="H561" s="21">
        <v>106</v>
      </c>
    </row>
    <row r="562" spans="1:8" ht="15.75" customHeight="1" x14ac:dyDescent="0.3">
      <c r="A562" s="21">
        <v>560</v>
      </c>
      <c r="B562" s="21">
        <v>561</v>
      </c>
      <c r="C562" s="21">
        <v>0.2727</v>
      </c>
      <c r="D562" s="21">
        <v>0.56000000000000005</v>
      </c>
      <c r="E562" s="21">
        <v>0.1343</v>
      </c>
      <c r="F562" s="21">
        <v>21</v>
      </c>
      <c r="G562" s="21">
        <v>72</v>
      </c>
      <c r="H562" s="21">
        <v>93</v>
      </c>
    </row>
    <row r="563" spans="1:8" ht="15.75" customHeight="1" x14ac:dyDescent="0.3">
      <c r="A563" s="21">
        <v>561</v>
      </c>
      <c r="B563" s="21">
        <v>562</v>
      </c>
      <c r="C563" s="21">
        <v>0.33329999999999999</v>
      </c>
      <c r="D563" s="21">
        <v>0.45</v>
      </c>
      <c r="E563" s="21">
        <v>0</v>
      </c>
      <c r="F563" s="21">
        <v>11</v>
      </c>
      <c r="G563" s="21">
        <v>57</v>
      </c>
      <c r="H563" s="21">
        <v>68</v>
      </c>
    </row>
    <row r="564" spans="1:8" ht="15.75" customHeight="1" x14ac:dyDescent="0.3">
      <c r="A564" s="21">
        <v>562</v>
      </c>
      <c r="B564" s="21">
        <v>563</v>
      </c>
      <c r="C564" s="21">
        <v>0.34849999999999998</v>
      </c>
      <c r="D564" s="21">
        <v>0.42</v>
      </c>
      <c r="E564" s="21">
        <v>0</v>
      </c>
      <c r="F564" s="21">
        <v>21</v>
      </c>
      <c r="G564" s="21">
        <v>63</v>
      </c>
      <c r="H564" s="21">
        <v>84</v>
      </c>
    </row>
    <row r="565" spans="1:8" ht="15.75" customHeight="1" x14ac:dyDescent="0.3">
      <c r="A565" s="21">
        <v>563</v>
      </c>
      <c r="B565" s="21">
        <v>564</v>
      </c>
      <c r="C565" s="21">
        <v>0.34849999999999998</v>
      </c>
      <c r="D565" s="21">
        <v>0.42</v>
      </c>
      <c r="E565" s="21">
        <v>0</v>
      </c>
      <c r="F565" s="21">
        <v>14</v>
      </c>
      <c r="G565" s="21">
        <v>102</v>
      </c>
      <c r="H565" s="21">
        <v>116</v>
      </c>
    </row>
    <row r="566" spans="1:8" ht="15.75" customHeight="1" x14ac:dyDescent="0.3">
      <c r="A566" s="21">
        <v>564</v>
      </c>
      <c r="B566" s="21">
        <v>565</v>
      </c>
      <c r="C566" s="21">
        <v>0.33329999999999999</v>
      </c>
      <c r="D566" s="21">
        <v>0.45</v>
      </c>
      <c r="E566" s="21">
        <v>0</v>
      </c>
      <c r="F566" s="21">
        <v>14</v>
      </c>
      <c r="G566" s="21">
        <v>208</v>
      </c>
      <c r="H566" s="21">
        <v>222</v>
      </c>
    </row>
    <row r="567" spans="1:8" ht="15.75" customHeight="1" x14ac:dyDescent="0.3">
      <c r="A567" s="21">
        <v>565</v>
      </c>
      <c r="B567" s="21">
        <v>566</v>
      </c>
      <c r="C567" s="21">
        <v>0.31819999999999998</v>
      </c>
      <c r="D567" s="21">
        <v>0.49</v>
      </c>
      <c r="E567" s="21">
        <v>8.9599999999999999E-2</v>
      </c>
      <c r="F567" s="21">
        <v>7</v>
      </c>
      <c r="G567" s="21">
        <v>218</v>
      </c>
      <c r="H567" s="21">
        <v>225</v>
      </c>
    </row>
    <row r="568" spans="1:8" ht="15.75" customHeight="1" x14ac:dyDescent="0.3">
      <c r="A568" s="21">
        <v>566</v>
      </c>
      <c r="B568" s="21">
        <v>567</v>
      </c>
      <c r="C568" s="21">
        <v>0.2576</v>
      </c>
      <c r="D568" s="21">
        <v>0.65</v>
      </c>
      <c r="E568" s="21">
        <v>0.16420000000000001</v>
      </c>
      <c r="F568" s="21">
        <v>13</v>
      </c>
      <c r="G568" s="21">
        <v>133</v>
      </c>
      <c r="H568" s="21">
        <v>146</v>
      </c>
    </row>
    <row r="569" spans="1:8" ht="15.75" customHeight="1" x14ac:dyDescent="0.3">
      <c r="A569" s="21">
        <v>567</v>
      </c>
      <c r="B569" s="21">
        <v>568</v>
      </c>
      <c r="C569" s="21">
        <v>0.2273</v>
      </c>
      <c r="D569" s="21">
        <v>0.65</v>
      </c>
      <c r="E569" s="21">
        <v>0.19400000000000001</v>
      </c>
      <c r="F569" s="21">
        <v>16</v>
      </c>
      <c r="G569" s="21">
        <v>103</v>
      </c>
      <c r="H569" s="21">
        <v>119</v>
      </c>
    </row>
    <row r="570" spans="1:8" ht="15.75" customHeight="1" x14ac:dyDescent="0.3">
      <c r="A570" s="21">
        <v>568</v>
      </c>
      <c r="B570" s="21">
        <v>569</v>
      </c>
      <c r="C570" s="21">
        <v>0.2273</v>
      </c>
      <c r="D570" s="21">
        <v>0.65</v>
      </c>
      <c r="E570" s="21">
        <v>0.19400000000000001</v>
      </c>
      <c r="F570" s="21">
        <v>5</v>
      </c>
      <c r="G570" s="21">
        <v>40</v>
      </c>
      <c r="H570" s="21">
        <v>45</v>
      </c>
    </row>
    <row r="571" spans="1:8" ht="15.75" customHeight="1" x14ac:dyDescent="0.3">
      <c r="A571" s="21">
        <v>569</v>
      </c>
      <c r="B571" s="21">
        <v>570</v>
      </c>
      <c r="C571" s="21">
        <v>0.2273</v>
      </c>
      <c r="D571" s="21">
        <v>0.64</v>
      </c>
      <c r="E571" s="21">
        <v>0.16420000000000001</v>
      </c>
      <c r="F571" s="21">
        <v>4</v>
      </c>
      <c r="G571" s="21">
        <v>49</v>
      </c>
      <c r="H571" s="21">
        <v>53</v>
      </c>
    </row>
    <row r="572" spans="1:8" ht="15.75" customHeight="1" x14ac:dyDescent="0.3">
      <c r="A572" s="21">
        <v>570</v>
      </c>
      <c r="B572" s="21">
        <v>571</v>
      </c>
      <c r="C572" s="21">
        <v>0.2273</v>
      </c>
      <c r="D572" s="21">
        <v>0.64</v>
      </c>
      <c r="E572" s="21">
        <v>0.16420000000000001</v>
      </c>
      <c r="F572" s="21">
        <v>3</v>
      </c>
      <c r="G572" s="21">
        <v>37</v>
      </c>
      <c r="H572" s="21">
        <v>40</v>
      </c>
    </row>
    <row r="573" spans="1:8" ht="15.75" customHeight="1" x14ac:dyDescent="0.3">
      <c r="A573" s="21">
        <v>571</v>
      </c>
      <c r="B573" s="21">
        <v>572</v>
      </c>
      <c r="C573" s="21">
        <v>0.2273</v>
      </c>
      <c r="D573" s="21">
        <v>0.69</v>
      </c>
      <c r="E573" s="21">
        <v>0.1343</v>
      </c>
      <c r="F573" s="21">
        <v>3</v>
      </c>
      <c r="G573" s="21">
        <v>14</v>
      </c>
      <c r="H573" s="21">
        <v>17</v>
      </c>
    </row>
    <row r="574" spans="1:8" ht="15.75" customHeight="1" x14ac:dyDescent="0.3">
      <c r="A574" s="21">
        <v>572</v>
      </c>
      <c r="B574" s="21">
        <v>573</v>
      </c>
      <c r="C574" s="21">
        <v>0.2424</v>
      </c>
      <c r="D574" s="21">
        <v>0.65</v>
      </c>
      <c r="E574" s="21">
        <v>0.1343</v>
      </c>
      <c r="F574" s="21">
        <v>0</v>
      </c>
      <c r="G574" s="21">
        <v>5</v>
      </c>
      <c r="H574" s="21">
        <v>5</v>
      </c>
    </row>
    <row r="575" spans="1:8" ht="15.75" customHeight="1" x14ac:dyDescent="0.3">
      <c r="A575" s="21">
        <v>573</v>
      </c>
      <c r="B575" s="21">
        <v>574</v>
      </c>
      <c r="C575" s="21">
        <v>0.2273</v>
      </c>
      <c r="D575" s="21">
        <v>0.69</v>
      </c>
      <c r="E575" s="21">
        <v>0.19400000000000001</v>
      </c>
      <c r="F575" s="21">
        <v>3</v>
      </c>
      <c r="G575" s="21">
        <v>7</v>
      </c>
      <c r="H575" s="21">
        <v>10</v>
      </c>
    </row>
    <row r="576" spans="1:8" ht="15.75" customHeight="1" x14ac:dyDescent="0.3">
      <c r="A576" s="21">
        <v>574</v>
      </c>
      <c r="B576" s="21">
        <v>575</v>
      </c>
      <c r="C576" s="21">
        <v>0.18179999999999999</v>
      </c>
      <c r="D576" s="21">
        <v>0.86</v>
      </c>
      <c r="E576" s="21">
        <v>0.28360000000000002</v>
      </c>
      <c r="F576" s="21">
        <v>0</v>
      </c>
      <c r="G576" s="21">
        <v>1</v>
      </c>
      <c r="H576" s="21">
        <v>1</v>
      </c>
    </row>
    <row r="577" spans="1:8" ht="15.75" customHeight="1" x14ac:dyDescent="0.3">
      <c r="A577" s="21">
        <v>575</v>
      </c>
      <c r="B577" s="21">
        <v>576</v>
      </c>
      <c r="C577" s="21">
        <v>0.18179999999999999</v>
      </c>
      <c r="D577" s="21">
        <v>0.86</v>
      </c>
      <c r="E577" s="21">
        <v>0.28360000000000002</v>
      </c>
      <c r="F577" s="21">
        <v>0</v>
      </c>
      <c r="G577" s="21">
        <v>8</v>
      </c>
      <c r="H577" s="21">
        <v>8</v>
      </c>
    </row>
    <row r="578" spans="1:8" ht="15.75" customHeight="1" x14ac:dyDescent="0.3">
      <c r="A578" s="21">
        <v>576</v>
      </c>
      <c r="B578" s="21">
        <v>577</v>
      </c>
      <c r="C578" s="21">
        <v>0.21210000000000001</v>
      </c>
      <c r="D578" s="21">
        <v>0.87</v>
      </c>
      <c r="E578" s="21">
        <v>0.29849999999999999</v>
      </c>
      <c r="F578" s="21">
        <v>1</v>
      </c>
      <c r="G578" s="21">
        <v>29</v>
      </c>
      <c r="H578" s="21">
        <v>30</v>
      </c>
    </row>
    <row r="579" spans="1:8" ht="15.75" customHeight="1" x14ac:dyDescent="0.3">
      <c r="A579" s="21">
        <v>577</v>
      </c>
      <c r="B579" s="21">
        <v>578</v>
      </c>
      <c r="C579" s="21">
        <v>0.21210000000000001</v>
      </c>
      <c r="D579" s="21">
        <v>0.87</v>
      </c>
      <c r="E579" s="21">
        <v>0.29849999999999999</v>
      </c>
      <c r="F579" s="21">
        <v>3</v>
      </c>
      <c r="G579" s="21">
        <v>69</v>
      </c>
      <c r="H579" s="21">
        <v>72</v>
      </c>
    </row>
    <row r="580" spans="1:8" ht="15.75" customHeight="1" x14ac:dyDescent="0.3">
      <c r="A580" s="21">
        <v>578</v>
      </c>
      <c r="B580" s="21">
        <v>579</v>
      </c>
      <c r="C580" s="21">
        <v>0.21210000000000001</v>
      </c>
      <c r="D580" s="21">
        <v>0.87</v>
      </c>
      <c r="E580" s="21">
        <v>0.29849999999999999</v>
      </c>
      <c r="F580" s="21">
        <v>3</v>
      </c>
      <c r="G580" s="21">
        <v>55</v>
      </c>
      <c r="H580" s="21">
        <v>58</v>
      </c>
    </row>
    <row r="581" spans="1:8" ht="15.75" customHeight="1" x14ac:dyDescent="0.3">
      <c r="A581" s="21">
        <v>579</v>
      </c>
      <c r="B581" s="21">
        <v>580</v>
      </c>
      <c r="C581" s="21">
        <v>0.21210000000000001</v>
      </c>
      <c r="D581" s="21">
        <v>0.93</v>
      </c>
      <c r="E581" s="21">
        <v>0.28360000000000002</v>
      </c>
      <c r="F581" s="21">
        <v>2</v>
      </c>
      <c r="G581" s="21">
        <v>26</v>
      </c>
      <c r="H581" s="21">
        <v>28</v>
      </c>
    </row>
    <row r="582" spans="1:8" ht="15.75" customHeight="1" x14ac:dyDescent="0.3">
      <c r="A582" s="21">
        <v>580</v>
      </c>
      <c r="B582" s="21">
        <v>581</v>
      </c>
      <c r="C582" s="21">
        <v>0.19700000000000001</v>
      </c>
      <c r="D582" s="21">
        <v>0.93</v>
      </c>
      <c r="E582" s="21">
        <v>0.32840000000000003</v>
      </c>
      <c r="F582" s="21">
        <v>6</v>
      </c>
      <c r="G582" s="21">
        <v>35</v>
      </c>
      <c r="H582" s="21">
        <v>41</v>
      </c>
    </row>
    <row r="583" spans="1:8" ht="15.75" customHeight="1" x14ac:dyDescent="0.3">
      <c r="A583" s="21">
        <v>581</v>
      </c>
      <c r="B583" s="21">
        <v>582</v>
      </c>
      <c r="C583" s="21">
        <v>0.19700000000000001</v>
      </c>
      <c r="D583" s="21">
        <v>0.93</v>
      </c>
      <c r="E583" s="21">
        <v>0.32840000000000003</v>
      </c>
      <c r="F583" s="21">
        <v>7</v>
      </c>
      <c r="G583" s="21">
        <v>41</v>
      </c>
      <c r="H583" s="21">
        <v>48</v>
      </c>
    </row>
    <row r="584" spans="1:8" ht="15.75" customHeight="1" x14ac:dyDescent="0.3">
      <c r="A584" s="21">
        <v>582</v>
      </c>
      <c r="B584" s="21">
        <v>583</v>
      </c>
      <c r="C584" s="21">
        <v>0.19700000000000001</v>
      </c>
      <c r="D584" s="21">
        <v>0.93</v>
      </c>
      <c r="E584" s="21">
        <v>0.32840000000000003</v>
      </c>
      <c r="F584" s="21">
        <v>4</v>
      </c>
      <c r="G584" s="21">
        <v>43</v>
      </c>
      <c r="H584" s="21">
        <v>47</v>
      </c>
    </row>
    <row r="585" spans="1:8" ht="15.75" customHeight="1" x14ac:dyDescent="0.3">
      <c r="A585" s="21">
        <v>583</v>
      </c>
      <c r="B585" s="21">
        <v>584</v>
      </c>
      <c r="C585" s="21">
        <v>0.19700000000000001</v>
      </c>
      <c r="D585" s="21">
        <v>0.93</v>
      </c>
      <c r="E585" s="21">
        <v>0.35820000000000002</v>
      </c>
      <c r="F585" s="21">
        <v>0</v>
      </c>
      <c r="G585" s="21">
        <v>36</v>
      </c>
      <c r="H585" s="21">
        <v>36</v>
      </c>
    </row>
    <row r="586" spans="1:8" ht="15.75" customHeight="1" x14ac:dyDescent="0.3">
      <c r="A586" s="21">
        <v>584</v>
      </c>
      <c r="B586" s="21">
        <v>585</v>
      </c>
      <c r="C586" s="21">
        <v>0.18179999999999999</v>
      </c>
      <c r="D586" s="21">
        <v>0.93</v>
      </c>
      <c r="E586" s="21">
        <v>0.4627</v>
      </c>
      <c r="F586" s="21">
        <v>1</v>
      </c>
      <c r="G586" s="21">
        <v>42</v>
      </c>
      <c r="H586" s="21">
        <v>43</v>
      </c>
    </row>
    <row r="587" spans="1:8" ht="15.75" customHeight="1" x14ac:dyDescent="0.3">
      <c r="A587" s="21">
        <v>585</v>
      </c>
      <c r="B587" s="21">
        <v>586</v>
      </c>
      <c r="C587" s="21">
        <v>0.19700000000000001</v>
      </c>
      <c r="D587" s="21">
        <v>0.93</v>
      </c>
      <c r="E587" s="21">
        <v>0.32840000000000003</v>
      </c>
      <c r="F587" s="21">
        <v>1</v>
      </c>
      <c r="G587" s="21">
        <v>35</v>
      </c>
      <c r="H587" s="21">
        <v>36</v>
      </c>
    </row>
    <row r="588" spans="1:8" ht="15.75" customHeight="1" x14ac:dyDescent="0.3">
      <c r="A588" s="21">
        <v>586</v>
      </c>
      <c r="B588" s="21">
        <v>587</v>
      </c>
      <c r="C588" s="21">
        <v>0.18179999999999999</v>
      </c>
      <c r="D588" s="21">
        <v>0.93</v>
      </c>
      <c r="E588" s="21">
        <v>0.35820000000000002</v>
      </c>
      <c r="F588" s="21">
        <v>0</v>
      </c>
      <c r="G588" s="21">
        <v>26</v>
      </c>
      <c r="H588" s="21">
        <v>26</v>
      </c>
    </row>
    <row r="589" spans="1:8" ht="15.75" customHeight="1" x14ac:dyDescent="0.3">
      <c r="A589" s="21">
        <v>587</v>
      </c>
      <c r="B589" s="21">
        <v>588</v>
      </c>
      <c r="C589" s="21">
        <v>0.2273</v>
      </c>
      <c r="D589" s="21">
        <v>0.55000000000000004</v>
      </c>
      <c r="E589" s="21">
        <v>0.19400000000000001</v>
      </c>
      <c r="F589" s="21">
        <v>1</v>
      </c>
      <c r="G589" s="21">
        <v>23</v>
      </c>
      <c r="H589" s="21">
        <v>24</v>
      </c>
    </row>
    <row r="590" spans="1:8" ht="15.75" customHeight="1" x14ac:dyDescent="0.3">
      <c r="A590" s="21">
        <v>588</v>
      </c>
      <c r="B590" s="21">
        <v>589</v>
      </c>
      <c r="C590" s="21">
        <v>0.2424</v>
      </c>
      <c r="D590" s="21">
        <v>0.55000000000000004</v>
      </c>
      <c r="E590" s="21">
        <v>0.1045</v>
      </c>
      <c r="F590" s="21">
        <v>2</v>
      </c>
      <c r="G590" s="21">
        <v>82</v>
      </c>
      <c r="H590" s="21">
        <v>84</v>
      </c>
    </row>
    <row r="591" spans="1:8" ht="15.75" customHeight="1" x14ac:dyDescent="0.3">
      <c r="A591" s="21">
        <v>589</v>
      </c>
      <c r="B591" s="21">
        <v>590</v>
      </c>
      <c r="C591" s="21">
        <v>0.2273</v>
      </c>
      <c r="D591" s="21">
        <v>0.69</v>
      </c>
      <c r="E591" s="21">
        <v>8.9599999999999999E-2</v>
      </c>
      <c r="F591" s="21">
        <v>3</v>
      </c>
      <c r="G591" s="21">
        <v>101</v>
      </c>
      <c r="H591" s="21">
        <v>104</v>
      </c>
    </row>
    <row r="592" spans="1:8" ht="15.75" customHeight="1" x14ac:dyDescent="0.3">
      <c r="A592" s="21">
        <v>590</v>
      </c>
      <c r="B592" s="21">
        <v>591</v>
      </c>
      <c r="C592" s="21">
        <v>0.2273</v>
      </c>
      <c r="D592" s="21">
        <v>0.69</v>
      </c>
      <c r="E592" s="21">
        <v>8.9599999999999999E-2</v>
      </c>
      <c r="F592" s="21">
        <v>3</v>
      </c>
      <c r="G592" s="21">
        <v>76</v>
      </c>
      <c r="H592" s="21">
        <v>79</v>
      </c>
    </row>
    <row r="593" spans="1:8" ht="15.75" customHeight="1" x14ac:dyDescent="0.3">
      <c r="A593" s="21">
        <v>591</v>
      </c>
      <c r="B593" s="21">
        <v>592</v>
      </c>
      <c r="C593" s="21">
        <v>0.21210000000000001</v>
      </c>
      <c r="D593" s="21">
        <v>0.74</v>
      </c>
      <c r="E593" s="21">
        <v>8.9599999999999999E-2</v>
      </c>
      <c r="F593" s="21">
        <v>4</v>
      </c>
      <c r="G593" s="21">
        <v>55</v>
      </c>
      <c r="H593" s="21">
        <v>59</v>
      </c>
    </row>
    <row r="594" spans="1:8" ht="15.75" customHeight="1" x14ac:dyDescent="0.3">
      <c r="A594" s="21">
        <v>592</v>
      </c>
      <c r="B594" s="21">
        <v>593</v>
      </c>
      <c r="C594" s="21">
        <v>0.21210000000000001</v>
      </c>
      <c r="D594" s="21">
        <v>0.74</v>
      </c>
      <c r="E594" s="21">
        <v>8.9599999999999999E-2</v>
      </c>
      <c r="F594" s="21">
        <v>2</v>
      </c>
      <c r="G594" s="21">
        <v>36</v>
      </c>
      <c r="H594" s="21">
        <v>38</v>
      </c>
    </row>
    <row r="595" spans="1:8" ht="15.75" customHeight="1" x14ac:dyDescent="0.3">
      <c r="A595" s="21">
        <v>593</v>
      </c>
      <c r="B595" s="21">
        <v>594</v>
      </c>
      <c r="C595" s="21">
        <v>0.21210000000000001</v>
      </c>
      <c r="D595" s="21">
        <v>0.74</v>
      </c>
      <c r="E595" s="21">
        <v>8.9599999999999999E-2</v>
      </c>
      <c r="F595" s="21">
        <v>0</v>
      </c>
      <c r="G595" s="21">
        <v>27</v>
      </c>
      <c r="H595" s="21">
        <v>27</v>
      </c>
    </row>
    <row r="596" spans="1:8" ht="15.75" customHeight="1" x14ac:dyDescent="0.3">
      <c r="A596" s="21">
        <v>594</v>
      </c>
      <c r="B596" s="21">
        <v>595</v>
      </c>
      <c r="C596" s="21">
        <v>0.19700000000000001</v>
      </c>
      <c r="D596" s="21">
        <v>0.8</v>
      </c>
      <c r="E596" s="21">
        <v>0.16420000000000001</v>
      </c>
      <c r="F596" s="21">
        <v>0</v>
      </c>
      <c r="G596" s="21">
        <v>16</v>
      </c>
      <c r="H596" s="21">
        <v>16</v>
      </c>
    </row>
    <row r="597" spans="1:8" ht="15.75" customHeight="1" x14ac:dyDescent="0.3">
      <c r="A597" s="21">
        <v>595</v>
      </c>
      <c r="B597" s="21">
        <v>596</v>
      </c>
      <c r="C597" s="21">
        <v>0.21210000000000001</v>
      </c>
      <c r="D597" s="21">
        <v>0.75</v>
      </c>
      <c r="E597" s="21">
        <v>0.1343</v>
      </c>
      <c r="F597" s="21">
        <v>0</v>
      </c>
      <c r="G597" s="21">
        <v>9</v>
      </c>
      <c r="H597" s="21">
        <v>9</v>
      </c>
    </row>
    <row r="598" spans="1:8" ht="15.75" customHeight="1" x14ac:dyDescent="0.3">
      <c r="A598" s="21">
        <v>596</v>
      </c>
      <c r="B598" s="21">
        <v>597</v>
      </c>
      <c r="C598" s="21">
        <v>0.21210000000000001</v>
      </c>
      <c r="D598" s="21">
        <v>0.75</v>
      </c>
      <c r="E598" s="21">
        <v>0.1343</v>
      </c>
      <c r="F598" s="21">
        <v>1</v>
      </c>
      <c r="G598" s="21">
        <v>2</v>
      </c>
      <c r="H598" s="21">
        <v>3</v>
      </c>
    </row>
    <row r="599" spans="1:8" ht="15.75" customHeight="1" x14ac:dyDescent="0.3">
      <c r="A599" s="21">
        <v>597</v>
      </c>
      <c r="B599" s="21">
        <v>598</v>
      </c>
      <c r="C599" s="21">
        <v>0.21210000000000001</v>
      </c>
      <c r="D599" s="21">
        <v>0.75</v>
      </c>
      <c r="E599" s="21">
        <v>0.16420000000000001</v>
      </c>
      <c r="F599" s="21">
        <v>0</v>
      </c>
      <c r="G599" s="21">
        <v>2</v>
      </c>
      <c r="H599" s="21">
        <v>2</v>
      </c>
    </row>
    <row r="600" spans="1:8" ht="15.75" customHeight="1" x14ac:dyDescent="0.3">
      <c r="A600" s="21">
        <v>598</v>
      </c>
      <c r="B600" s="21">
        <v>599</v>
      </c>
      <c r="C600" s="21">
        <v>0.2273</v>
      </c>
      <c r="D600" s="21">
        <v>0.75</v>
      </c>
      <c r="E600" s="21">
        <v>0.1045</v>
      </c>
      <c r="F600" s="21">
        <v>1</v>
      </c>
      <c r="G600" s="21">
        <v>0</v>
      </c>
      <c r="H600" s="21">
        <v>1</v>
      </c>
    </row>
    <row r="601" spans="1:8" ht="15.75" customHeight="1" x14ac:dyDescent="0.3">
      <c r="A601" s="21">
        <v>599</v>
      </c>
      <c r="B601" s="21">
        <v>600</v>
      </c>
      <c r="C601" s="21">
        <v>0.21210000000000001</v>
      </c>
      <c r="D601" s="21">
        <v>0.8</v>
      </c>
      <c r="E601" s="21">
        <v>0.1045</v>
      </c>
      <c r="F601" s="21">
        <v>0</v>
      </c>
      <c r="G601" s="21">
        <v>4</v>
      </c>
      <c r="H601" s="21">
        <v>4</v>
      </c>
    </row>
    <row r="602" spans="1:8" ht="15.75" customHeight="1" x14ac:dyDescent="0.3">
      <c r="A602" s="21">
        <v>600</v>
      </c>
      <c r="B602" s="21">
        <v>601</v>
      </c>
      <c r="C602" s="21">
        <v>0.19700000000000001</v>
      </c>
      <c r="D602" s="21">
        <v>0.8</v>
      </c>
      <c r="E602" s="21">
        <v>0.1343</v>
      </c>
      <c r="F602" s="21">
        <v>0</v>
      </c>
      <c r="G602" s="21">
        <v>16</v>
      </c>
      <c r="H602" s="21">
        <v>16</v>
      </c>
    </row>
    <row r="603" spans="1:8" ht="15.75" customHeight="1" x14ac:dyDescent="0.3">
      <c r="A603" s="21">
        <v>601</v>
      </c>
      <c r="B603" s="21">
        <v>602</v>
      </c>
      <c r="C603" s="21">
        <v>0.19700000000000001</v>
      </c>
      <c r="D603" s="21">
        <v>0.86</v>
      </c>
      <c r="E603" s="21">
        <v>8.9599999999999999E-2</v>
      </c>
      <c r="F603" s="21">
        <v>2</v>
      </c>
      <c r="G603" s="21">
        <v>58</v>
      </c>
      <c r="H603" s="21">
        <v>60</v>
      </c>
    </row>
    <row r="604" spans="1:8" ht="15.75" customHeight="1" x14ac:dyDescent="0.3">
      <c r="A604" s="21">
        <v>602</v>
      </c>
      <c r="B604" s="21">
        <v>603</v>
      </c>
      <c r="C604" s="21">
        <v>0.19700000000000001</v>
      </c>
      <c r="D604" s="21">
        <v>0.86</v>
      </c>
      <c r="E604" s="21">
        <v>8.9599999999999999E-2</v>
      </c>
      <c r="F604" s="21">
        <v>2</v>
      </c>
      <c r="G604" s="21">
        <v>155</v>
      </c>
      <c r="H604" s="21">
        <v>157</v>
      </c>
    </row>
    <row r="605" spans="1:8" ht="15.75" customHeight="1" x14ac:dyDescent="0.3">
      <c r="A605" s="21">
        <v>603</v>
      </c>
      <c r="B605" s="21">
        <v>604</v>
      </c>
      <c r="C605" s="21">
        <v>0.21210000000000001</v>
      </c>
      <c r="D605" s="21">
        <v>0.86</v>
      </c>
      <c r="E605" s="21">
        <v>8.9599999999999999E-2</v>
      </c>
      <c r="F605" s="21">
        <v>6</v>
      </c>
      <c r="G605" s="21">
        <v>95</v>
      </c>
      <c r="H605" s="21">
        <v>101</v>
      </c>
    </row>
    <row r="606" spans="1:8" ht="15.75" customHeight="1" x14ac:dyDescent="0.3">
      <c r="A606" s="21">
        <v>604</v>
      </c>
      <c r="B606" s="21">
        <v>605</v>
      </c>
      <c r="C606" s="21">
        <v>0.21210000000000001</v>
      </c>
      <c r="D606" s="21">
        <v>0.86</v>
      </c>
      <c r="E606" s="21">
        <v>0.1045</v>
      </c>
      <c r="F606" s="21">
        <v>0</v>
      </c>
      <c r="G606" s="21">
        <v>49</v>
      </c>
      <c r="H606" s="21">
        <v>49</v>
      </c>
    </row>
    <row r="607" spans="1:8" ht="15.75" customHeight="1" x14ac:dyDescent="0.3">
      <c r="A607" s="21">
        <v>605</v>
      </c>
      <c r="B607" s="21">
        <v>606</v>
      </c>
      <c r="C607" s="21">
        <v>0.21210000000000001</v>
      </c>
      <c r="D607" s="21">
        <v>0.93</v>
      </c>
      <c r="E607" s="21">
        <v>0.1045</v>
      </c>
      <c r="F607" s="21">
        <v>0</v>
      </c>
      <c r="G607" s="21">
        <v>30</v>
      </c>
      <c r="H607" s="21">
        <v>30</v>
      </c>
    </row>
    <row r="608" spans="1:8" ht="15.75" customHeight="1" x14ac:dyDescent="0.3">
      <c r="A608" s="21">
        <v>606</v>
      </c>
      <c r="B608" s="21">
        <v>607</v>
      </c>
      <c r="C608" s="21">
        <v>0.21210000000000001</v>
      </c>
      <c r="D608" s="21">
        <v>0.93</v>
      </c>
      <c r="E608" s="21">
        <v>0.1045</v>
      </c>
      <c r="F608" s="21">
        <v>1</v>
      </c>
      <c r="G608" s="21">
        <v>28</v>
      </c>
      <c r="H608" s="21">
        <v>29</v>
      </c>
    </row>
    <row r="609" spans="1:8" ht="15.75" customHeight="1" x14ac:dyDescent="0.3">
      <c r="A609" s="21">
        <v>607</v>
      </c>
      <c r="B609" s="21">
        <v>608</v>
      </c>
      <c r="C609" s="21">
        <v>0.21210000000000001</v>
      </c>
      <c r="D609" s="21">
        <v>0.93</v>
      </c>
      <c r="E609" s="21">
        <v>0.1045</v>
      </c>
      <c r="F609" s="21">
        <v>0</v>
      </c>
      <c r="G609" s="21">
        <v>31</v>
      </c>
      <c r="H609" s="21">
        <v>31</v>
      </c>
    </row>
    <row r="610" spans="1:8" ht="15.75" customHeight="1" x14ac:dyDescent="0.3">
      <c r="A610" s="21">
        <v>608</v>
      </c>
      <c r="B610" s="21">
        <v>609</v>
      </c>
      <c r="C610" s="21">
        <v>0.2727</v>
      </c>
      <c r="D610" s="21">
        <v>0.8</v>
      </c>
      <c r="E610" s="21">
        <v>0</v>
      </c>
      <c r="F610" s="21">
        <v>2</v>
      </c>
      <c r="G610" s="21">
        <v>36</v>
      </c>
      <c r="H610" s="21">
        <v>38</v>
      </c>
    </row>
    <row r="611" spans="1:8" ht="15.75" customHeight="1" x14ac:dyDescent="0.3">
      <c r="A611" s="21">
        <v>609</v>
      </c>
      <c r="B611" s="21">
        <v>610</v>
      </c>
      <c r="C611" s="21">
        <v>0.2576</v>
      </c>
      <c r="D611" s="21">
        <v>0.86</v>
      </c>
      <c r="E611" s="21">
        <v>0</v>
      </c>
      <c r="F611" s="21">
        <v>1</v>
      </c>
      <c r="G611" s="21">
        <v>40</v>
      </c>
      <c r="H611" s="21">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row r="625" customFormat="1" ht="15.75" customHeight="1" x14ac:dyDescent="0.25"/>
    <row r="626" customFormat="1" ht="15.75" customHeight="1" x14ac:dyDescent="0.25"/>
    <row r="627" customFormat="1" ht="15.75" customHeight="1" x14ac:dyDescent="0.25"/>
    <row r="628" customFormat="1" ht="15.75" customHeight="1" x14ac:dyDescent="0.25"/>
    <row r="629" customFormat="1" ht="15.75" customHeight="1" x14ac:dyDescent="0.25"/>
    <row r="630" customFormat="1" ht="15.75" customHeight="1" x14ac:dyDescent="0.25"/>
    <row r="631" customFormat="1" ht="15.75" customHeight="1" x14ac:dyDescent="0.25"/>
    <row r="632" customFormat="1" ht="15.75" customHeight="1" x14ac:dyDescent="0.25"/>
    <row r="633" customFormat="1" ht="15.75" customHeight="1" x14ac:dyDescent="0.25"/>
    <row r="634" customFormat="1" ht="15.75" customHeight="1" x14ac:dyDescent="0.25"/>
    <row r="635" customFormat="1" ht="15.75" customHeight="1" x14ac:dyDescent="0.25"/>
    <row r="636" customFormat="1" ht="15.75" customHeight="1" x14ac:dyDescent="0.25"/>
    <row r="637" customFormat="1" ht="15.75" customHeight="1" x14ac:dyDescent="0.25"/>
    <row r="638" customFormat="1" ht="15.75" customHeight="1" x14ac:dyDescent="0.25"/>
    <row r="639" customFormat="1" ht="15.75" customHeight="1" x14ac:dyDescent="0.25"/>
    <row r="640" customFormat="1" ht="15.75" customHeight="1" x14ac:dyDescent="0.25"/>
    <row r="641" customFormat="1" ht="15.75" customHeight="1" x14ac:dyDescent="0.25"/>
    <row r="642" customFormat="1" ht="15.75" customHeight="1" x14ac:dyDescent="0.25"/>
    <row r="643" customFormat="1" ht="15.75" customHeight="1" x14ac:dyDescent="0.25"/>
    <row r="644" customFormat="1" ht="15.75" customHeight="1" x14ac:dyDescent="0.25"/>
    <row r="645" customFormat="1" ht="15.75" customHeight="1" x14ac:dyDescent="0.25"/>
    <row r="646" customFormat="1" ht="15.75" customHeight="1" x14ac:dyDescent="0.25"/>
    <row r="647" customFormat="1" ht="15.75" customHeight="1" x14ac:dyDescent="0.25"/>
    <row r="648" customFormat="1" ht="15.75" customHeight="1" x14ac:dyDescent="0.25"/>
    <row r="649" customFormat="1" ht="15.75" customHeight="1" x14ac:dyDescent="0.25"/>
    <row r="650" customFormat="1" ht="15.75" customHeight="1" x14ac:dyDescent="0.25"/>
    <row r="651" customFormat="1" ht="15.75" customHeight="1" x14ac:dyDescent="0.25"/>
    <row r="652" customFormat="1" ht="15.75" customHeight="1" x14ac:dyDescent="0.25"/>
    <row r="653" customFormat="1" ht="15.75" customHeight="1" x14ac:dyDescent="0.25"/>
    <row r="654" customFormat="1" ht="15.75" customHeight="1" x14ac:dyDescent="0.25"/>
    <row r="655" customFormat="1" ht="15.75" customHeight="1" x14ac:dyDescent="0.25"/>
    <row r="656" customFormat="1" ht="15.75" customHeight="1" x14ac:dyDescent="0.25"/>
    <row r="657" customFormat="1" ht="15.75" customHeight="1" x14ac:dyDescent="0.25"/>
    <row r="658" customFormat="1" ht="15.75" customHeight="1" x14ac:dyDescent="0.25"/>
    <row r="659" customFormat="1" ht="15.75" customHeight="1" x14ac:dyDescent="0.25"/>
    <row r="660" customFormat="1" ht="15.75" customHeight="1" x14ac:dyDescent="0.25"/>
    <row r="661" customFormat="1" ht="15.75" customHeight="1" x14ac:dyDescent="0.25"/>
    <row r="662" customFormat="1" ht="15.75" customHeight="1" x14ac:dyDescent="0.25"/>
    <row r="663" customFormat="1" ht="15.75" customHeight="1" x14ac:dyDescent="0.25"/>
    <row r="664" customFormat="1" ht="15.75" customHeight="1" x14ac:dyDescent="0.25"/>
    <row r="665" customFormat="1" ht="15.75" customHeight="1" x14ac:dyDescent="0.25"/>
    <row r="666" customFormat="1" ht="15.75" customHeight="1" x14ac:dyDescent="0.25"/>
    <row r="667" customFormat="1" ht="15.75" customHeight="1" x14ac:dyDescent="0.25"/>
    <row r="668" customFormat="1" ht="15.75" customHeight="1" x14ac:dyDescent="0.25"/>
    <row r="669" customFormat="1" ht="15.75" customHeight="1" x14ac:dyDescent="0.25"/>
    <row r="670" customFormat="1" ht="15.75" customHeight="1" x14ac:dyDescent="0.25"/>
    <row r="671" customFormat="1" ht="15.75" customHeight="1" x14ac:dyDescent="0.25"/>
    <row r="672" customFormat="1" ht="15.75" customHeight="1" x14ac:dyDescent="0.25"/>
    <row r="673" customFormat="1" ht="15.75" customHeight="1" x14ac:dyDescent="0.25"/>
    <row r="674" customFormat="1" ht="15.75" customHeight="1" x14ac:dyDescent="0.25"/>
    <row r="675" customFormat="1" ht="15.75" customHeight="1" x14ac:dyDescent="0.25"/>
    <row r="676" customFormat="1" ht="15.75" customHeight="1" x14ac:dyDescent="0.25"/>
    <row r="677" customFormat="1" ht="15.75" customHeight="1" x14ac:dyDescent="0.25"/>
    <row r="678" customFormat="1" ht="15.75" customHeight="1" x14ac:dyDescent="0.25"/>
    <row r="679" customFormat="1" ht="15.75" customHeight="1" x14ac:dyDescent="0.25"/>
    <row r="680" customFormat="1" ht="15.75" customHeight="1" x14ac:dyDescent="0.25"/>
    <row r="681" customFormat="1" ht="15.75" customHeight="1" x14ac:dyDescent="0.25"/>
    <row r="682" customFormat="1" ht="15.75" customHeight="1" x14ac:dyDescent="0.25"/>
    <row r="683" customFormat="1" ht="15.75" customHeight="1" x14ac:dyDescent="0.25"/>
    <row r="684" customFormat="1" ht="15.75" customHeight="1" x14ac:dyDescent="0.25"/>
    <row r="685" customFormat="1" ht="15.75" customHeight="1" x14ac:dyDescent="0.25"/>
    <row r="686" customFormat="1" ht="15.75" customHeight="1" x14ac:dyDescent="0.25"/>
    <row r="687" customFormat="1" ht="15.75" customHeight="1" x14ac:dyDescent="0.25"/>
    <row r="688" customFormat="1" ht="15.75" customHeight="1" x14ac:dyDescent="0.25"/>
    <row r="689" customFormat="1" ht="15.75" customHeight="1" x14ac:dyDescent="0.25"/>
    <row r="690" customFormat="1" ht="15.75" customHeight="1" x14ac:dyDescent="0.25"/>
    <row r="691" customFormat="1" ht="15.75" customHeight="1" x14ac:dyDescent="0.25"/>
    <row r="692" customFormat="1" ht="15.75" customHeight="1" x14ac:dyDescent="0.25"/>
    <row r="693" customFormat="1" ht="15.75" customHeight="1" x14ac:dyDescent="0.25"/>
    <row r="694" customFormat="1" ht="15.75" customHeight="1" x14ac:dyDescent="0.25"/>
    <row r="695" customFormat="1" ht="15.75" customHeight="1" x14ac:dyDescent="0.25"/>
    <row r="696" customFormat="1" ht="15.75" customHeight="1" x14ac:dyDescent="0.25"/>
    <row r="697" customFormat="1" ht="15.75" customHeight="1" x14ac:dyDescent="0.25"/>
    <row r="698" customFormat="1" ht="15.75" customHeight="1" x14ac:dyDescent="0.25"/>
    <row r="699" customFormat="1" ht="15.75" customHeight="1" x14ac:dyDescent="0.25"/>
    <row r="700" customFormat="1" ht="15.75" customHeight="1" x14ac:dyDescent="0.25"/>
    <row r="701" customFormat="1" ht="15.75" customHeight="1" x14ac:dyDescent="0.25"/>
    <row r="702" customFormat="1" ht="15.75" customHeight="1" x14ac:dyDescent="0.25"/>
    <row r="703" customFormat="1" ht="15.75" customHeight="1" x14ac:dyDescent="0.25"/>
    <row r="704" customFormat="1" ht="15.75" customHeight="1" x14ac:dyDescent="0.25"/>
    <row r="705" customFormat="1" ht="15.75" customHeight="1" x14ac:dyDescent="0.25"/>
    <row r="706" customFormat="1" ht="15.75" customHeight="1" x14ac:dyDescent="0.25"/>
    <row r="707" customFormat="1" ht="15.75" customHeight="1" x14ac:dyDescent="0.25"/>
    <row r="708" customFormat="1" ht="15.75" customHeight="1" x14ac:dyDescent="0.25"/>
    <row r="709" customFormat="1" ht="15.75" customHeight="1" x14ac:dyDescent="0.25"/>
    <row r="710" customFormat="1" ht="15.75" customHeight="1" x14ac:dyDescent="0.25"/>
    <row r="711" customFormat="1" ht="15.75" customHeight="1" x14ac:dyDescent="0.25"/>
    <row r="712" customFormat="1" ht="15.75" customHeight="1" x14ac:dyDescent="0.25"/>
    <row r="713" customFormat="1" ht="15.75" customHeight="1" x14ac:dyDescent="0.25"/>
    <row r="714" customFormat="1" ht="15.75" customHeight="1" x14ac:dyDescent="0.25"/>
    <row r="715" customFormat="1" ht="15.75" customHeight="1" x14ac:dyDescent="0.25"/>
    <row r="716" customFormat="1" ht="15.75" customHeight="1" x14ac:dyDescent="0.25"/>
    <row r="717" customFormat="1" ht="15.75" customHeight="1" x14ac:dyDescent="0.25"/>
    <row r="718" customFormat="1" ht="15.75" customHeight="1" x14ac:dyDescent="0.25"/>
    <row r="719" customFormat="1" ht="15.75" customHeight="1" x14ac:dyDescent="0.25"/>
    <row r="720" customFormat="1" ht="15.75" customHeight="1" x14ac:dyDescent="0.25"/>
    <row r="721" customFormat="1" ht="15.75" customHeight="1" x14ac:dyDescent="0.25"/>
    <row r="722" customFormat="1" ht="15.75" customHeight="1" x14ac:dyDescent="0.25"/>
    <row r="723" customFormat="1" ht="15.75" customHeight="1" x14ac:dyDescent="0.25"/>
    <row r="724" customFormat="1" ht="15.75" customHeight="1" x14ac:dyDescent="0.25"/>
    <row r="725" customFormat="1" ht="15.75" customHeight="1" x14ac:dyDescent="0.25"/>
    <row r="726" customFormat="1" ht="15.75" customHeight="1" x14ac:dyDescent="0.25"/>
    <row r="727" customFormat="1" ht="15.75" customHeight="1" x14ac:dyDescent="0.25"/>
    <row r="728" customFormat="1" ht="15.75" customHeight="1" x14ac:dyDescent="0.25"/>
    <row r="729" customFormat="1" ht="15.75" customHeight="1" x14ac:dyDescent="0.25"/>
    <row r="730" customFormat="1" ht="15.75" customHeight="1" x14ac:dyDescent="0.25"/>
    <row r="731" customFormat="1" ht="15.75" customHeight="1" x14ac:dyDescent="0.25"/>
    <row r="732" customFormat="1" ht="15.75" customHeight="1" x14ac:dyDescent="0.25"/>
    <row r="733" customFormat="1" ht="15.75" customHeight="1" x14ac:dyDescent="0.25"/>
    <row r="734" customFormat="1" ht="15.75" customHeight="1" x14ac:dyDescent="0.25"/>
    <row r="735" customFormat="1" ht="15.75" customHeight="1" x14ac:dyDescent="0.25"/>
    <row r="736" customFormat="1" ht="15.75" customHeight="1" x14ac:dyDescent="0.25"/>
    <row r="737" customFormat="1" ht="15.75" customHeight="1" x14ac:dyDescent="0.25"/>
    <row r="738" customFormat="1" ht="15.75" customHeight="1" x14ac:dyDescent="0.25"/>
    <row r="739" customFormat="1" ht="15.75" customHeight="1" x14ac:dyDescent="0.25"/>
    <row r="740" customFormat="1" ht="15.75" customHeight="1" x14ac:dyDescent="0.25"/>
    <row r="741" customFormat="1" ht="15.75" customHeight="1" x14ac:dyDescent="0.25"/>
    <row r="742" customFormat="1" ht="15.75" customHeight="1" x14ac:dyDescent="0.25"/>
    <row r="743" customFormat="1" ht="15.75" customHeight="1" x14ac:dyDescent="0.25"/>
    <row r="744" customFormat="1" ht="15.75" customHeight="1" x14ac:dyDescent="0.25"/>
    <row r="745" customFormat="1" ht="15.75" customHeight="1" x14ac:dyDescent="0.25"/>
    <row r="746" customFormat="1" ht="15.75" customHeight="1" x14ac:dyDescent="0.25"/>
    <row r="747" customFormat="1" ht="15.75" customHeight="1" x14ac:dyDescent="0.25"/>
    <row r="748" customFormat="1" ht="15.75" customHeight="1" x14ac:dyDescent="0.25"/>
    <row r="749" customFormat="1" ht="15.75" customHeight="1" x14ac:dyDescent="0.25"/>
    <row r="750" customFormat="1" ht="15.75" customHeight="1" x14ac:dyDescent="0.25"/>
    <row r="751" customFormat="1" ht="15.75" customHeight="1" x14ac:dyDescent="0.25"/>
    <row r="752" customFormat="1" ht="15.75" customHeight="1" x14ac:dyDescent="0.25"/>
    <row r="753" customFormat="1" ht="15.75" customHeight="1" x14ac:dyDescent="0.25"/>
    <row r="754" customFormat="1" ht="15.75" customHeight="1" x14ac:dyDescent="0.25"/>
    <row r="755" customFormat="1" ht="15.75" customHeight="1" x14ac:dyDescent="0.25"/>
    <row r="756" customFormat="1" ht="15.75" customHeight="1" x14ac:dyDescent="0.25"/>
    <row r="757" customFormat="1" ht="15.75" customHeight="1" x14ac:dyDescent="0.25"/>
    <row r="758" customFormat="1" ht="15.75" customHeight="1" x14ac:dyDescent="0.25"/>
    <row r="759" customFormat="1" ht="15.75" customHeight="1" x14ac:dyDescent="0.25"/>
    <row r="760" customFormat="1" ht="15.75" customHeight="1" x14ac:dyDescent="0.25"/>
    <row r="761" customFormat="1" ht="15.75" customHeight="1" x14ac:dyDescent="0.25"/>
    <row r="762" customFormat="1" ht="15.75" customHeight="1" x14ac:dyDescent="0.25"/>
    <row r="763" customFormat="1" ht="15.75" customHeight="1" x14ac:dyDescent="0.25"/>
    <row r="764" customFormat="1" ht="15.75" customHeight="1" x14ac:dyDescent="0.25"/>
    <row r="765" customFormat="1" ht="15.75" customHeight="1" x14ac:dyDescent="0.25"/>
    <row r="766" customFormat="1" ht="15.75" customHeight="1" x14ac:dyDescent="0.25"/>
    <row r="767" customFormat="1" ht="15.75" customHeight="1" x14ac:dyDescent="0.25"/>
    <row r="768" customFormat="1" ht="15.75" customHeight="1" x14ac:dyDescent="0.25"/>
    <row r="769" customFormat="1" ht="15.75" customHeight="1" x14ac:dyDescent="0.25"/>
    <row r="770" customFormat="1" ht="15.75" customHeight="1" x14ac:dyDescent="0.25"/>
    <row r="771" customFormat="1" ht="15.75" customHeight="1" x14ac:dyDescent="0.25"/>
    <row r="772" customFormat="1" ht="15.75" customHeight="1" x14ac:dyDescent="0.25"/>
    <row r="773" customFormat="1" ht="15.75" customHeight="1" x14ac:dyDescent="0.25"/>
    <row r="774" customFormat="1" ht="15.75" customHeight="1" x14ac:dyDescent="0.25"/>
    <row r="775" customFormat="1" ht="15.75" customHeight="1" x14ac:dyDescent="0.25"/>
    <row r="776" customFormat="1" ht="15.75" customHeight="1" x14ac:dyDescent="0.25"/>
    <row r="777" customFormat="1" ht="15.75" customHeight="1" x14ac:dyDescent="0.25"/>
    <row r="778" customFormat="1" ht="15.75" customHeight="1" x14ac:dyDescent="0.25"/>
    <row r="779" customFormat="1" ht="15.75" customHeight="1" x14ac:dyDescent="0.25"/>
    <row r="780" customFormat="1" ht="15.75" customHeight="1" x14ac:dyDescent="0.25"/>
    <row r="781" customFormat="1" ht="15.75" customHeight="1" x14ac:dyDescent="0.25"/>
    <row r="782" customFormat="1" ht="15.75" customHeight="1" x14ac:dyDescent="0.25"/>
    <row r="783" customFormat="1" ht="15.75" customHeight="1" x14ac:dyDescent="0.25"/>
    <row r="784" customFormat="1" ht="15.75" customHeight="1" x14ac:dyDescent="0.25"/>
    <row r="785" customFormat="1" ht="15.75" customHeight="1" x14ac:dyDescent="0.25"/>
    <row r="786" customFormat="1" ht="15.75" customHeight="1" x14ac:dyDescent="0.25"/>
    <row r="787" customFormat="1" ht="15.75" customHeight="1" x14ac:dyDescent="0.25"/>
    <row r="788" customFormat="1" ht="15.75" customHeight="1" x14ac:dyDescent="0.25"/>
    <row r="789" customFormat="1" ht="15.75" customHeight="1" x14ac:dyDescent="0.25"/>
    <row r="790" customFormat="1" ht="15.75" customHeight="1" x14ac:dyDescent="0.25"/>
    <row r="791" customFormat="1" ht="15.75" customHeight="1" x14ac:dyDescent="0.25"/>
    <row r="792" customFormat="1" ht="15.75" customHeight="1" x14ac:dyDescent="0.25"/>
    <row r="793" customFormat="1" ht="15.75" customHeight="1" x14ac:dyDescent="0.25"/>
    <row r="794" customFormat="1" ht="15.75" customHeight="1" x14ac:dyDescent="0.25"/>
    <row r="795" customFormat="1" ht="15.75" customHeight="1" x14ac:dyDescent="0.25"/>
    <row r="796" customFormat="1" ht="15.75" customHeight="1" x14ac:dyDescent="0.25"/>
    <row r="797" customFormat="1" ht="15.75" customHeight="1" x14ac:dyDescent="0.25"/>
    <row r="798" customFormat="1" ht="15.75" customHeight="1" x14ac:dyDescent="0.25"/>
    <row r="799" customFormat="1" ht="15.75" customHeight="1" x14ac:dyDescent="0.25"/>
    <row r="800" customFormat="1" ht="15.75" customHeight="1" x14ac:dyDescent="0.25"/>
    <row r="801" customFormat="1" ht="15.75" customHeight="1" x14ac:dyDescent="0.25"/>
    <row r="802" customFormat="1" ht="15.75" customHeight="1" x14ac:dyDescent="0.25"/>
    <row r="803" customFormat="1" ht="15.75" customHeight="1" x14ac:dyDescent="0.25"/>
    <row r="804" customFormat="1" ht="15.75" customHeight="1" x14ac:dyDescent="0.25"/>
    <row r="805" customFormat="1" ht="15.75" customHeight="1" x14ac:dyDescent="0.25"/>
    <row r="806" customFormat="1" ht="15.75" customHeight="1" x14ac:dyDescent="0.25"/>
    <row r="807" customFormat="1" ht="15.75" customHeight="1" x14ac:dyDescent="0.25"/>
    <row r="808" customFormat="1" ht="15.75" customHeight="1" x14ac:dyDescent="0.25"/>
    <row r="809" customFormat="1" ht="15.75" customHeight="1" x14ac:dyDescent="0.25"/>
    <row r="810" customFormat="1" ht="15.75" customHeight="1" x14ac:dyDescent="0.25"/>
    <row r="811" customFormat="1" ht="15.75" customHeight="1" x14ac:dyDescent="0.25"/>
    <row r="812" customFormat="1" ht="15.75" customHeight="1" x14ac:dyDescent="0.25"/>
    <row r="813" customFormat="1" ht="15.75" customHeight="1" x14ac:dyDescent="0.25"/>
    <row r="814" customFormat="1" ht="15.75" customHeight="1" x14ac:dyDescent="0.25"/>
    <row r="815" customFormat="1" ht="15.75" customHeight="1" x14ac:dyDescent="0.25"/>
    <row r="816" customFormat="1" ht="15.75" customHeight="1" x14ac:dyDescent="0.25"/>
    <row r="817" customFormat="1" ht="15.75" customHeight="1" x14ac:dyDescent="0.25"/>
    <row r="818" customFormat="1" ht="15.75" customHeight="1" x14ac:dyDescent="0.25"/>
    <row r="819" customFormat="1" ht="15.75" customHeight="1" x14ac:dyDescent="0.25"/>
    <row r="820" customFormat="1" ht="15.75" customHeight="1" x14ac:dyDescent="0.25"/>
    <row r="821" customFormat="1" ht="15.75" customHeight="1" x14ac:dyDescent="0.25"/>
    <row r="822" customFormat="1" ht="15.75" customHeight="1" x14ac:dyDescent="0.25"/>
    <row r="823" customFormat="1" ht="15.75" customHeight="1" x14ac:dyDescent="0.25"/>
    <row r="824" customFormat="1" ht="15.75" customHeight="1" x14ac:dyDescent="0.25"/>
    <row r="825" customFormat="1" ht="15.75" customHeight="1" x14ac:dyDescent="0.25"/>
    <row r="826" customFormat="1" ht="15.75" customHeight="1" x14ac:dyDescent="0.25"/>
    <row r="827" customFormat="1" ht="15.75" customHeight="1" x14ac:dyDescent="0.25"/>
    <row r="828" customFormat="1" ht="15.75" customHeight="1" x14ac:dyDescent="0.25"/>
    <row r="829" customFormat="1" ht="15.75" customHeight="1" x14ac:dyDescent="0.25"/>
    <row r="830" customFormat="1" ht="15.75" customHeight="1" x14ac:dyDescent="0.25"/>
    <row r="831" customFormat="1" ht="15.75" customHeight="1" x14ac:dyDescent="0.25"/>
    <row r="832" customFormat="1" ht="15.75" customHeight="1" x14ac:dyDescent="0.25"/>
    <row r="833" customFormat="1" ht="15.75" customHeight="1" x14ac:dyDescent="0.25"/>
    <row r="834" customFormat="1" ht="15.75" customHeight="1" x14ac:dyDescent="0.25"/>
    <row r="835" customFormat="1" ht="15.75" customHeight="1" x14ac:dyDescent="0.25"/>
    <row r="836" customFormat="1" ht="15.75" customHeight="1" x14ac:dyDescent="0.25"/>
    <row r="837" customFormat="1" ht="15.75" customHeight="1" x14ac:dyDescent="0.25"/>
    <row r="838" customFormat="1" ht="15.75" customHeight="1" x14ac:dyDescent="0.25"/>
    <row r="839" customFormat="1" ht="15.75" customHeight="1" x14ac:dyDescent="0.25"/>
    <row r="840" customFormat="1" ht="15.75" customHeight="1" x14ac:dyDescent="0.25"/>
    <row r="841" customFormat="1" ht="15.75" customHeight="1" x14ac:dyDescent="0.25"/>
    <row r="842" customFormat="1" ht="15.75" customHeight="1" x14ac:dyDescent="0.25"/>
    <row r="843" customFormat="1" ht="15.75" customHeight="1" x14ac:dyDescent="0.25"/>
    <row r="844" customFormat="1" ht="15.75" customHeight="1" x14ac:dyDescent="0.25"/>
    <row r="845" customFormat="1" ht="15.75" customHeight="1" x14ac:dyDescent="0.25"/>
    <row r="846" customFormat="1" ht="15.75" customHeight="1" x14ac:dyDescent="0.25"/>
    <row r="847" customFormat="1" ht="15.75" customHeight="1" x14ac:dyDescent="0.25"/>
    <row r="848" customFormat="1" ht="15.75" customHeight="1" x14ac:dyDescent="0.25"/>
    <row r="849" customFormat="1" ht="15.75" customHeight="1" x14ac:dyDescent="0.25"/>
    <row r="850" customFormat="1" ht="15.75" customHeight="1" x14ac:dyDescent="0.25"/>
    <row r="851" customFormat="1" ht="15.75" customHeight="1" x14ac:dyDescent="0.25"/>
    <row r="852" customFormat="1" ht="15.75" customHeight="1" x14ac:dyDescent="0.25"/>
    <row r="853" customFormat="1" ht="15.75" customHeight="1" x14ac:dyDescent="0.25"/>
    <row r="854" customFormat="1" ht="15.75" customHeight="1" x14ac:dyDescent="0.25"/>
    <row r="855" customFormat="1" ht="15.75" customHeight="1" x14ac:dyDescent="0.25"/>
    <row r="856" customFormat="1" ht="15.75" customHeight="1" x14ac:dyDescent="0.25"/>
    <row r="857" customFormat="1" ht="15.75" customHeight="1" x14ac:dyDescent="0.25"/>
    <row r="858" customFormat="1" ht="15.75" customHeight="1" x14ac:dyDescent="0.25"/>
    <row r="859" customFormat="1" ht="15.75" customHeight="1" x14ac:dyDescent="0.25"/>
    <row r="860" customFormat="1" ht="15.75" customHeight="1" x14ac:dyDescent="0.25"/>
    <row r="861" customFormat="1" ht="15.75" customHeight="1" x14ac:dyDescent="0.25"/>
    <row r="862" customFormat="1" ht="15.75" customHeight="1" x14ac:dyDescent="0.25"/>
    <row r="863" customFormat="1" ht="15.75" customHeight="1" x14ac:dyDescent="0.25"/>
    <row r="864" customFormat="1" ht="15.75" customHeight="1" x14ac:dyDescent="0.25"/>
    <row r="865" customFormat="1" ht="15.75" customHeight="1" x14ac:dyDescent="0.25"/>
    <row r="866" customFormat="1" ht="15.75" customHeight="1" x14ac:dyDescent="0.25"/>
    <row r="867" customFormat="1" ht="15.75" customHeight="1" x14ac:dyDescent="0.25"/>
    <row r="868" customFormat="1" ht="15.75" customHeight="1" x14ac:dyDescent="0.25"/>
    <row r="869" customFormat="1" ht="15.75" customHeight="1" x14ac:dyDescent="0.25"/>
    <row r="870" customFormat="1" ht="15.75" customHeight="1" x14ac:dyDescent="0.25"/>
    <row r="871" customFormat="1" ht="15.75" customHeight="1" x14ac:dyDescent="0.25"/>
    <row r="872" customFormat="1" ht="15.75" customHeight="1" x14ac:dyDescent="0.25"/>
    <row r="873" customFormat="1" ht="15.75" customHeight="1" x14ac:dyDescent="0.25"/>
    <row r="874" customFormat="1" ht="15.75" customHeight="1" x14ac:dyDescent="0.25"/>
    <row r="875" customFormat="1" ht="15.75" customHeight="1" x14ac:dyDescent="0.25"/>
    <row r="876" customFormat="1" ht="15.75" customHeight="1" x14ac:dyDescent="0.25"/>
    <row r="877" customFormat="1" ht="15.75" customHeight="1" x14ac:dyDescent="0.25"/>
    <row r="878" customFormat="1" ht="15.75" customHeight="1" x14ac:dyDescent="0.25"/>
    <row r="879" customFormat="1" ht="15.75" customHeight="1" x14ac:dyDescent="0.25"/>
    <row r="880" customFormat="1" ht="15.75" customHeight="1" x14ac:dyDescent="0.25"/>
    <row r="881" customFormat="1" ht="15.75" customHeight="1" x14ac:dyDescent="0.25"/>
    <row r="882" customFormat="1" ht="15.75" customHeight="1" x14ac:dyDescent="0.25"/>
    <row r="883" customFormat="1" ht="15.75" customHeight="1" x14ac:dyDescent="0.25"/>
    <row r="884" customFormat="1" ht="15.75" customHeight="1" x14ac:dyDescent="0.25"/>
    <row r="885" customFormat="1" ht="15.75" customHeight="1" x14ac:dyDescent="0.25"/>
    <row r="886" customFormat="1" ht="15.75" customHeight="1" x14ac:dyDescent="0.25"/>
    <row r="887" customFormat="1" ht="15.75" customHeight="1" x14ac:dyDescent="0.25"/>
    <row r="888" customFormat="1" ht="15.75" customHeight="1" x14ac:dyDescent="0.25"/>
    <row r="889" customFormat="1" ht="15.75" customHeight="1" x14ac:dyDescent="0.25"/>
    <row r="890" customFormat="1" ht="15.75" customHeight="1" x14ac:dyDescent="0.25"/>
    <row r="891" customFormat="1" ht="15.75" customHeight="1" x14ac:dyDescent="0.25"/>
    <row r="892" customFormat="1" ht="15.75" customHeight="1" x14ac:dyDescent="0.25"/>
    <row r="893" customFormat="1" ht="15.75" customHeight="1" x14ac:dyDescent="0.25"/>
    <row r="894" customFormat="1" ht="15.75" customHeight="1" x14ac:dyDescent="0.25"/>
    <row r="895" customFormat="1" ht="15.75" customHeight="1" x14ac:dyDescent="0.25"/>
    <row r="896" customFormat="1" ht="15.75" customHeight="1" x14ac:dyDescent="0.25"/>
    <row r="897" customFormat="1" ht="15.75" customHeight="1" x14ac:dyDescent="0.25"/>
    <row r="898" customFormat="1" ht="15.75" customHeight="1" x14ac:dyDescent="0.25"/>
    <row r="899" customFormat="1" ht="15.75" customHeight="1" x14ac:dyDescent="0.25"/>
    <row r="900" customFormat="1" ht="15.75" customHeight="1" x14ac:dyDescent="0.25"/>
    <row r="901" customFormat="1" ht="15.75" customHeight="1" x14ac:dyDescent="0.25"/>
    <row r="902" customFormat="1" ht="15.75" customHeight="1" x14ac:dyDescent="0.25"/>
    <row r="903" customFormat="1" ht="15.75" customHeight="1" x14ac:dyDescent="0.25"/>
    <row r="904" customFormat="1" ht="15.75" customHeight="1" x14ac:dyDescent="0.25"/>
    <row r="905" customFormat="1" ht="15.75" customHeight="1" x14ac:dyDescent="0.25"/>
    <row r="906" customFormat="1" ht="15.75" customHeight="1" x14ac:dyDescent="0.25"/>
    <row r="907" customFormat="1" ht="15.75" customHeight="1" x14ac:dyDescent="0.25"/>
    <row r="908" customFormat="1" ht="15.75" customHeight="1" x14ac:dyDescent="0.25"/>
    <row r="909" customFormat="1" ht="15.75" customHeight="1" x14ac:dyDescent="0.25"/>
    <row r="910" customFormat="1" ht="15.75" customHeight="1" x14ac:dyDescent="0.25"/>
    <row r="911" customFormat="1" ht="15.75" customHeight="1" x14ac:dyDescent="0.25"/>
    <row r="912" customFormat="1" ht="15.75" customHeight="1" x14ac:dyDescent="0.25"/>
    <row r="913" customFormat="1" ht="15.75" customHeight="1" x14ac:dyDescent="0.25"/>
    <row r="914" customFormat="1" ht="15.75" customHeight="1" x14ac:dyDescent="0.25"/>
    <row r="915" customFormat="1" ht="15.75" customHeight="1" x14ac:dyDescent="0.25"/>
    <row r="916" customFormat="1" ht="15.75" customHeight="1" x14ac:dyDescent="0.25"/>
    <row r="917" customFormat="1" ht="15.75" customHeight="1" x14ac:dyDescent="0.25"/>
    <row r="918" customFormat="1" ht="15.75" customHeight="1" x14ac:dyDescent="0.25"/>
    <row r="919" customFormat="1" ht="15.75" customHeight="1" x14ac:dyDescent="0.25"/>
    <row r="920" customFormat="1" ht="15.75" customHeight="1" x14ac:dyDescent="0.25"/>
    <row r="921" customFormat="1" ht="15.75" customHeight="1" x14ac:dyDescent="0.25"/>
    <row r="922" customFormat="1" ht="15.75" customHeight="1" x14ac:dyDescent="0.25"/>
    <row r="923" customFormat="1" ht="15.75" customHeight="1" x14ac:dyDescent="0.25"/>
    <row r="924" customFormat="1" ht="15.75" customHeight="1" x14ac:dyDescent="0.25"/>
    <row r="925" customFormat="1" ht="15.75" customHeight="1" x14ac:dyDescent="0.25"/>
    <row r="926" customFormat="1" ht="15.75" customHeight="1" x14ac:dyDescent="0.25"/>
    <row r="927" customFormat="1" ht="15.75" customHeight="1" x14ac:dyDescent="0.25"/>
    <row r="928" customFormat="1" ht="15.75" customHeight="1" x14ac:dyDescent="0.25"/>
    <row r="929" customFormat="1" ht="15.75" customHeight="1" x14ac:dyDescent="0.25"/>
    <row r="930" customFormat="1" ht="15.75" customHeight="1" x14ac:dyDescent="0.25"/>
    <row r="931" customFormat="1" ht="15.75" customHeight="1" x14ac:dyDescent="0.25"/>
    <row r="932" customFormat="1" ht="15.75" customHeight="1" x14ac:dyDescent="0.25"/>
    <row r="933" customFormat="1" ht="15.75" customHeight="1" x14ac:dyDescent="0.25"/>
    <row r="934" customFormat="1" ht="15.75" customHeight="1" x14ac:dyDescent="0.25"/>
    <row r="935" customFormat="1" ht="15.75" customHeight="1" x14ac:dyDescent="0.25"/>
    <row r="936" customFormat="1" ht="15.75" customHeight="1" x14ac:dyDescent="0.25"/>
    <row r="937" customFormat="1" ht="15.75" customHeight="1" x14ac:dyDescent="0.25"/>
    <row r="938" customFormat="1" ht="15.75" customHeight="1" x14ac:dyDescent="0.25"/>
    <row r="939" customFormat="1" ht="15.75" customHeight="1" x14ac:dyDescent="0.25"/>
    <row r="940" customFormat="1" ht="15.75" customHeight="1" x14ac:dyDescent="0.25"/>
    <row r="941" customFormat="1" ht="15.75" customHeight="1" x14ac:dyDescent="0.25"/>
    <row r="942" customFormat="1" ht="15.75" customHeight="1" x14ac:dyDescent="0.25"/>
    <row r="943" customFormat="1" ht="15.75" customHeight="1" x14ac:dyDescent="0.25"/>
    <row r="944" customFormat="1" ht="15.75" customHeight="1" x14ac:dyDescent="0.25"/>
    <row r="945" customFormat="1" ht="15.75" customHeight="1" x14ac:dyDescent="0.25"/>
    <row r="946" customFormat="1" ht="15.75" customHeight="1" x14ac:dyDescent="0.25"/>
    <row r="947" customFormat="1" ht="15.75" customHeight="1" x14ac:dyDescent="0.25"/>
    <row r="948" customFormat="1" ht="15.75" customHeight="1" x14ac:dyDescent="0.25"/>
    <row r="949" customFormat="1" ht="15.75" customHeight="1" x14ac:dyDescent="0.25"/>
    <row r="950" customFormat="1" ht="15.75" customHeight="1" x14ac:dyDescent="0.25"/>
    <row r="951" customFormat="1" ht="15.75" customHeight="1" x14ac:dyDescent="0.25"/>
    <row r="952" customFormat="1" ht="15.75" customHeight="1" x14ac:dyDescent="0.25"/>
    <row r="953" customFormat="1" ht="15.75" customHeight="1" x14ac:dyDescent="0.25"/>
    <row r="954" customFormat="1" ht="15.75" customHeight="1" x14ac:dyDescent="0.25"/>
    <row r="955" customFormat="1" ht="15.75" customHeight="1" x14ac:dyDescent="0.25"/>
    <row r="956" customFormat="1" ht="15.75" customHeight="1" x14ac:dyDescent="0.25"/>
    <row r="957" customFormat="1" ht="15.75" customHeight="1" x14ac:dyDescent="0.25"/>
    <row r="958" customFormat="1" ht="15.75" customHeight="1" x14ac:dyDescent="0.25"/>
    <row r="959" customFormat="1" ht="15.75" customHeight="1" x14ac:dyDescent="0.25"/>
    <row r="960" customFormat="1" ht="15.75" customHeight="1" x14ac:dyDescent="0.25"/>
    <row r="961" customFormat="1" ht="15.75" customHeight="1" x14ac:dyDescent="0.25"/>
    <row r="962" customFormat="1" ht="15.75" customHeight="1" x14ac:dyDescent="0.25"/>
    <row r="963" customFormat="1" ht="15.75" customHeight="1" x14ac:dyDescent="0.25"/>
    <row r="964" customFormat="1" ht="15.75" customHeight="1" x14ac:dyDescent="0.25"/>
    <row r="965" customFormat="1" ht="15.75" customHeight="1" x14ac:dyDescent="0.25"/>
    <row r="966" customFormat="1" ht="15.75" customHeight="1" x14ac:dyDescent="0.25"/>
    <row r="967" customFormat="1" ht="15.75" customHeight="1" x14ac:dyDescent="0.25"/>
    <row r="968" customFormat="1" ht="15.75" customHeight="1" x14ac:dyDescent="0.25"/>
    <row r="969" customFormat="1" ht="15.75" customHeight="1" x14ac:dyDescent="0.25"/>
    <row r="970" customFormat="1" ht="15.75" customHeight="1" x14ac:dyDescent="0.25"/>
    <row r="971" customFormat="1" ht="15.75" customHeight="1" x14ac:dyDescent="0.25"/>
    <row r="972" customFormat="1" ht="15.75" customHeight="1" x14ac:dyDescent="0.25"/>
    <row r="973" customFormat="1" ht="15.75" customHeight="1" x14ac:dyDescent="0.25"/>
    <row r="974" customFormat="1" ht="15.75" customHeight="1" x14ac:dyDescent="0.25"/>
    <row r="975" customFormat="1" ht="15.75" customHeight="1" x14ac:dyDescent="0.25"/>
    <row r="976" customFormat="1" ht="15.75" customHeight="1" x14ac:dyDescent="0.25"/>
    <row r="977" customFormat="1" ht="15.75" customHeight="1" x14ac:dyDescent="0.25"/>
    <row r="978" customFormat="1" ht="15.75" customHeight="1" x14ac:dyDescent="0.25"/>
    <row r="979" customFormat="1" ht="15.75" customHeight="1" x14ac:dyDescent="0.25"/>
    <row r="980" customFormat="1" ht="15.75" customHeight="1" x14ac:dyDescent="0.25"/>
    <row r="981" customFormat="1" ht="15.75" customHeight="1" x14ac:dyDescent="0.25"/>
    <row r="982" customFormat="1" ht="15.75" customHeight="1" x14ac:dyDescent="0.25"/>
    <row r="983" customFormat="1" ht="15.75" customHeight="1" x14ac:dyDescent="0.25"/>
    <row r="984" customFormat="1" ht="15.75" customHeight="1" x14ac:dyDescent="0.25"/>
    <row r="985" customFormat="1" ht="15.75" customHeight="1" x14ac:dyDescent="0.25"/>
    <row r="986" customFormat="1" ht="15.75" customHeight="1" x14ac:dyDescent="0.25"/>
    <row r="987" customFormat="1" ht="15.75" customHeight="1" x14ac:dyDescent="0.25"/>
    <row r="988" customFormat="1" ht="15.75" customHeight="1" x14ac:dyDescent="0.25"/>
    <row r="989" customFormat="1" ht="15.75" customHeight="1" x14ac:dyDescent="0.25"/>
    <row r="990" customFormat="1" ht="15.75" customHeight="1" x14ac:dyDescent="0.25"/>
    <row r="991" customFormat="1" ht="15.75" customHeight="1" x14ac:dyDescent="0.25"/>
    <row r="992" customFormat="1" ht="15.75" customHeight="1" x14ac:dyDescent="0.25"/>
    <row r="993" customFormat="1" ht="15.75" customHeight="1" x14ac:dyDescent="0.25"/>
    <row r="994" customFormat="1" ht="15.75" customHeight="1" x14ac:dyDescent="0.25"/>
    <row r="995" customFormat="1" ht="15.75" customHeight="1" x14ac:dyDescent="0.25"/>
    <row r="996" customFormat="1" ht="15.75" customHeight="1" x14ac:dyDescent="0.25"/>
    <row r="997" customFormat="1" ht="15.75" customHeight="1" x14ac:dyDescent="0.25"/>
    <row r="998" customFormat="1" ht="15.75" customHeight="1" x14ac:dyDescent="0.25"/>
    <row r="999" customFormat="1" ht="15.75" customHeight="1" x14ac:dyDescent="0.25"/>
    <row r="1000" customFormat="1" 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8C08-997A-4157-B4B3-2349F565C458}">
  <sheetPr codeName="Sheet3"/>
  <dimension ref="A1:P391"/>
  <sheetViews>
    <sheetView workbookViewId="0"/>
  </sheetViews>
  <sheetFormatPr defaultColWidth="12.6328125" defaultRowHeight="12.5" x14ac:dyDescent="0.25"/>
  <cols>
    <col min="2" max="2" width="12.6328125" style="23"/>
  </cols>
  <sheetData>
    <row r="1" spans="1:16" ht="15.75" customHeight="1" x14ac:dyDescent="0.25">
      <c r="A1" s="1" t="s">
        <v>0</v>
      </c>
      <c r="B1" s="22"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25">
      <c r="A2" s="1">
        <v>620</v>
      </c>
      <c r="B2" s="22">
        <v>40572</v>
      </c>
      <c r="C2" s="1">
        <v>1</v>
      </c>
      <c r="D2" s="1">
        <v>0</v>
      </c>
      <c r="E2" s="1">
        <v>1</v>
      </c>
      <c r="F2" s="1">
        <v>1</v>
      </c>
      <c r="G2" s="1" t="b">
        <v>0</v>
      </c>
      <c r="H2" s="1">
        <v>6</v>
      </c>
      <c r="I2" s="1">
        <v>1</v>
      </c>
      <c r="J2" s="1">
        <v>0.22</v>
      </c>
      <c r="K2" s="1">
        <v>0.2273</v>
      </c>
      <c r="L2" s="1">
        <v>0.64</v>
      </c>
      <c r="M2" s="1">
        <v>0.19400000000000001</v>
      </c>
      <c r="N2" s="1">
        <v>0</v>
      </c>
      <c r="O2" s="1">
        <v>20</v>
      </c>
      <c r="P2" s="1">
        <v>20</v>
      </c>
    </row>
    <row r="3" spans="1:16" ht="15.75" customHeight="1" x14ac:dyDescent="0.25">
      <c r="A3" s="1">
        <v>621</v>
      </c>
      <c r="B3" s="22">
        <v>40572</v>
      </c>
      <c r="C3" s="1">
        <v>1</v>
      </c>
      <c r="D3" s="1">
        <v>0</v>
      </c>
      <c r="E3" s="1">
        <v>1</v>
      </c>
      <c r="F3" s="1">
        <v>2</v>
      </c>
      <c r="G3" s="1" t="b">
        <v>0</v>
      </c>
      <c r="H3" s="1">
        <v>6</v>
      </c>
      <c r="I3" s="1">
        <v>1</v>
      </c>
      <c r="J3" s="1">
        <v>0.22</v>
      </c>
      <c r="K3" s="1">
        <v>0.2273</v>
      </c>
      <c r="L3" s="1">
        <v>0.64</v>
      </c>
      <c r="M3" s="1">
        <v>0.16420000000000001</v>
      </c>
      <c r="N3" s="1">
        <v>0</v>
      </c>
      <c r="O3" s="1">
        <v>15</v>
      </c>
      <c r="P3" s="1">
        <v>15</v>
      </c>
    </row>
    <row r="4" spans="1:16" ht="15.75" customHeight="1" x14ac:dyDescent="0.25">
      <c r="A4" s="1">
        <v>622</v>
      </c>
      <c r="B4" s="22">
        <v>40572</v>
      </c>
      <c r="C4" s="1">
        <v>1</v>
      </c>
      <c r="D4" s="1">
        <v>0</v>
      </c>
      <c r="E4" s="1">
        <v>1</v>
      </c>
      <c r="F4" s="1">
        <v>3</v>
      </c>
      <c r="G4" s="1" t="b">
        <v>0</v>
      </c>
      <c r="H4" s="1">
        <v>6</v>
      </c>
      <c r="I4" s="1">
        <v>1</v>
      </c>
      <c r="J4" s="1">
        <v>0.2</v>
      </c>
      <c r="K4" s="1">
        <v>0.21210000000000001</v>
      </c>
      <c r="L4" s="1">
        <v>0.64</v>
      </c>
      <c r="M4" s="1">
        <v>0.1343</v>
      </c>
      <c r="N4" s="1">
        <v>3</v>
      </c>
      <c r="O4" s="1">
        <v>5</v>
      </c>
      <c r="P4" s="1">
        <v>8</v>
      </c>
    </row>
    <row r="5" spans="1:16" ht="15.75" customHeight="1" x14ac:dyDescent="0.25">
      <c r="A5" s="1">
        <v>623</v>
      </c>
      <c r="B5" s="22">
        <v>40572</v>
      </c>
      <c r="C5" s="1">
        <v>1</v>
      </c>
      <c r="D5" s="1">
        <v>0</v>
      </c>
      <c r="E5" s="1">
        <v>1</v>
      </c>
      <c r="F5" s="1">
        <v>4</v>
      </c>
      <c r="G5" s="1" t="b">
        <v>0</v>
      </c>
      <c r="H5" s="1">
        <v>6</v>
      </c>
      <c r="I5" s="1">
        <v>1</v>
      </c>
      <c r="J5" s="1">
        <v>0.16</v>
      </c>
      <c r="K5" s="1">
        <v>0.18179999999999999</v>
      </c>
      <c r="L5" s="1">
        <v>0.69</v>
      </c>
      <c r="M5" s="1">
        <v>0.1045</v>
      </c>
      <c r="N5" s="1">
        <v>1</v>
      </c>
      <c r="O5" s="1">
        <v>2</v>
      </c>
      <c r="P5" s="1">
        <v>3</v>
      </c>
    </row>
    <row r="6" spans="1:16" ht="15.75" customHeight="1" x14ac:dyDescent="0.25">
      <c r="A6" s="1">
        <v>624</v>
      </c>
      <c r="B6" s="22">
        <v>40572</v>
      </c>
      <c r="C6" s="1">
        <v>1</v>
      </c>
      <c r="D6" s="1">
        <v>0</v>
      </c>
      <c r="E6" s="1">
        <v>1</v>
      </c>
      <c r="F6" s="1">
        <v>6</v>
      </c>
      <c r="G6" s="1" t="b">
        <v>0</v>
      </c>
      <c r="H6" s="1">
        <v>6</v>
      </c>
      <c r="I6" s="1">
        <v>1</v>
      </c>
      <c r="J6" s="1">
        <v>0.16</v>
      </c>
      <c r="K6" s="1">
        <v>0.18179999999999999</v>
      </c>
      <c r="L6" s="1">
        <v>0.64</v>
      </c>
      <c r="M6" s="1">
        <v>0.1343</v>
      </c>
      <c r="N6" s="1">
        <v>0</v>
      </c>
      <c r="O6" s="1">
        <v>2</v>
      </c>
      <c r="P6" s="1">
        <v>2</v>
      </c>
    </row>
    <row r="7" spans="1:16" ht="15.75" customHeight="1" x14ac:dyDescent="0.25">
      <c r="A7" s="1">
        <v>625</v>
      </c>
      <c r="B7" s="22">
        <v>40572</v>
      </c>
      <c r="C7" s="1">
        <v>1</v>
      </c>
      <c r="D7" s="1">
        <v>0</v>
      </c>
      <c r="E7" s="1">
        <v>1</v>
      </c>
      <c r="F7" s="1">
        <v>7</v>
      </c>
      <c r="G7" s="1" t="b">
        <v>0</v>
      </c>
      <c r="H7" s="1">
        <v>6</v>
      </c>
      <c r="I7" s="1">
        <v>1</v>
      </c>
      <c r="J7" s="1">
        <v>0.16</v>
      </c>
      <c r="K7" s="1">
        <v>0.18179999999999999</v>
      </c>
      <c r="L7" s="1">
        <v>0.59</v>
      </c>
      <c r="M7" s="1">
        <v>0.1045</v>
      </c>
      <c r="N7" s="1">
        <v>1</v>
      </c>
      <c r="O7" s="1">
        <v>4</v>
      </c>
      <c r="P7" s="1">
        <v>5</v>
      </c>
    </row>
    <row r="8" spans="1:16" ht="15.75" customHeight="1" x14ac:dyDescent="0.25">
      <c r="A8" s="1">
        <v>626</v>
      </c>
      <c r="B8" s="2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ht="15.75" customHeight="1" x14ac:dyDescent="0.25">
      <c r="A9" s="1">
        <v>627</v>
      </c>
      <c r="B9" s="2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ht="15.75" customHeight="1" x14ac:dyDescent="0.25">
      <c r="A10" s="1">
        <v>628</v>
      </c>
      <c r="B10" s="2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ht="15.75" customHeight="1" x14ac:dyDescent="0.25">
      <c r="A11" s="1">
        <v>629</v>
      </c>
      <c r="B11" s="2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ht="15.75" customHeight="1" x14ac:dyDescent="0.25">
      <c r="A12" s="1">
        <v>630</v>
      </c>
      <c r="B12" s="2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ht="15.75" customHeight="1" x14ac:dyDescent="0.25">
      <c r="A13" s="1">
        <v>631</v>
      </c>
      <c r="B13" s="2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ht="15.75" customHeight="1" x14ac:dyDescent="0.25">
      <c r="A14" s="1">
        <v>632</v>
      </c>
      <c r="B14" s="22">
        <v>40572</v>
      </c>
      <c r="C14" s="1">
        <v>1</v>
      </c>
      <c r="D14" s="1">
        <v>0</v>
      </c>
      <c r="E14" s="1">
        <v>1</v>
      </c>
      <c r="F14" s="1">
        <v>14</v>
      </c>
      <c r="G14" s="1" t="b">
        <v>0</v>
      </c>
      <c r="H14" s="1">
        <v>6</v>
      </c>
      <c r="I14" s="1">
        <v>2</v>
      </c>
      <c r="J14" s="1">
        <v>0.22</v>
      </c>
      <c r="K14" s="1">
        <v>0.2273</v>
      </c>
      <c r="L14" s="1">
        <v>0.6</v>
      </c>
      <c r="M14" s="1">
        <v>0.1343</v>
      </c>
      <c r="N14" s="1">
        <v>10</v>
      </c>
      <c r="O14" s="1">
        <v>89</v>
      </c>
      <c r="P14" s="1">
        <v>99</v>
      </c>
    </row>
    <row r="15" spans="1:16" ht="15.75" customHeight="1" x14ac:dyDescent="0.25">
      <c r="A15" s="1">
        <v>633</v>
      </c>
      <c r="B15" s="2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ht="15.75" customHeight="1" x14ac:dyDescent="0.25">
      <c r="A16" s="1">
        <v>634</v>
      </c>
      <c r="B16" s="2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ht="15.75" customHeight="1" x14ac:dyDescent="0.25">
      <c r="A17" s="1">
        <v>635</v>
      </c>
      <c r="B17" s="2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ht="15.75" customHeight="1" x14ac:dyDescent="0.25">
      <c r="A18" s="1">
        <v>636</v>
      </c>
      <c r="B18" s="22">
        <v>40572</v>
      </c>
      <c r="C18" s="1">
        <v>1</v>
      </c>
      <c r="D18" s="1">
        <v>0</v>
      </c>
      <c r="E18" s="1">
        <v>1</v>
      </c>
      <c r="F18" s="1">
        <v>18</v>
      </c>
      <c r="G18" s="1" t="b">
        <v>0</v>
      </c>
      <c r="H18" s="1">
        <v>6</v>
      </c>
      <c r="I18" s="1">
        <v>1</v>
      </c>
      <c r="J18" s="1">
        <v>0.22</v>
      </c>
      <c r="K18" s="1">
        <v>0.2273</v>
      </c>
      <c r="L18" s="1">
        <v>0.69</v>
      </c>
      <c r="M18" s="1">
        <v>0.1343</v>
      </c>
      <c r="N18" s="1">
        <v>9</v>
      </c>
      <c r="O18" s="1">
        <v>59</v>
      </c>
      <c r="P18" s="1">
        <v>68</v>
      </c>
    </row>
    <row r="19" spans="1:16" ht="15.75" customHeight="1" x14ac:dyDescent="0.25">
      <c r="A19" s="1">
        <v>637</v>
      </c>
      <c r="B19" s="2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ht="15.75" customHeight="1" x14ac:dyDescent="0.25">
      <c r="A20" s="1">
        <v>638</v>
      </c>
      <c r="B20" s="2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ht="15.75" customHeight="1" x14ac:dyDescent="0.25">
      <c r="A21" s="1">
        <v>639</v>
      </c>
      <c r="B21" s="2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ht="15.75" customHeight="1" x14ac:dyDescent="0.25">
      <c r="A22" s="1">
        <v>640</v>
      </c>
      <c r="B22" s="2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ht="15.75" customHeight="1" x14ac:dyDescent="0.25">
      <c r="A23" s="1">
        <v>641</v>
      </c>
      <c r="B23" s="2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2298-9737-400A-BEC1-45870BF1F119}">
  <sheetPr codeName="Sheet4"/>
  <dimension ref="A1:P29"/>
  <sheetViews>
    <sheetView workbookViewId="0">
      <pane xSplit="1" ySplit="1" topLeftCell="B2" activePane="bottomRight" state="frozen"/>
      <selection pane="topRight" activeCell="B1" sqref="B1"/>
      <selection pane="bottomLeft" activeCell="A2" sqref="A2"/>
      <selection pane="bottomRight" activeCell="B2" sqref="B1:B1048576"/>
    </sheetView>
  </sheetViews>
  <sheetFormatPr defaultColWidth="12.6328125" defaultRowHeight="12.5" x14ac:dyDescent="0.25"/>
  <cols>
    <col min="1" max="1" width="6" bestFit="1" customWidth="1"/>
    <col min="2" max="2" width="10.08984375" style="12" bestFit="1" customWidth="1"/>
    <col min="3" max="3" width="6.54296875" bestFit="1" customWidth="1"/>
    <col min="4" max="4" width="2.36328125" bestFit="1" customWidth="1"/>
    <col min="5" max="5" width="4.6328125" bestFit="1" customWidth="1"/>
    <col min="6" max="6" width="2.81640625" bestFit="1" customWidth="1"/>
    <col min="7" max="7" width="6.453125" bestFit="1" customWidth="1"/>
    <col min="8" max="8" width="8" bestFit="1" customWidth="1"/>
    <col min="9" max="9" width="9.08984375" bestFit="1" customWidth="1"/>
    <col min="10" max="10" width="4.81640625" bestFit="1" customWidth="1"/>
  </cols>
  <sheetData>
    <row r="1" spans="1:16" ht="15.75" customHeight="1" x14ac:dyDescent="0.3">
      <c r="A1" s="1" t="s">
        <v>0</v>
      </c>
      <c r="B1" s="14" t="s">
        <v>1</v>
      </c>
      <c r="C1" s="1" t="s">
        <v>2</v>
      </c>
      <c r="D1" s="1" t="s">
        <v>3</v>
      </c>
      <c r="E1" s="1" t="s">
        <v>4</v>
      </c>
      <c r="F1" s="1" t="s">
        <v>5</v>
      </c>
      <c r="G1" s="1" t="s">
        <v>6</v>
      </c>
      <c r="H1" s="1" t="s">
        <v>7</v>
      </c>
      <c r="I1" s="1" t="s">
        <v>8</v>
      </c>
      <c r="J1" s="1" t="s">
        <v>9</v>
      </c>
      <c r="K1" s="21" t="s">
        <v>10</v>
      </c>
      <c r="L1" s="21" t="s">
        <v>11</v>
      </c>
      <c r="M1" s="21" t="s">
        <v>12</v>
      </c>
      <c r="N1" s="21" t="s">
        <v>13</v>
      </c>
      <c r="O1" s="21" t="s">
        <v>14</v>
      </c>
      <c r="P1" s="21" t="s">
        <v>15</v>
      </c>
    </row>
    <row r="2" spans="1:16" ht="15.75" customHeight="1" x14ac:dyDescent="0.25">
      <c r="A2" s="1">
        <v>1</v>
      </c>
      <c r="B2" s="40">
        <v>40544</v>
      </c>
      <c r="C2" s="1">
        <v>1</v>
      </c>
      <c r="D2" s="1">
        <v>0</v>
      </c>
      <c r="E2" s="1">
        <v>1</v>
      </c>
      <c r="F2" s="1">
        <v>0</v>
      </c>
      <c r="G2" s="1" t="b">
        <v>0</v>
      </c>
      <c r="H2" s="1">
        <v>6</v>
      </c>
      <c r="I2" s="1">
        <v>1</v>
      </c>
      <c r="J2" s="1">
        <v>0.24</v>
      </c>
      <c r="K2">
        <f>VLOOKUP(A2,dataset_2!B:C,2,0)</f>
        <v>0.28789999999999999</v>
      </c>
      <c r="L2">
        <f>VLOOKUP(A2,dataset_2!B:D,3,0)</f>
        <v>0.81</v>
      </c>
      <c r="M2">
        <f>VLOOKUP(A2,dataset_2!B:E,4,0)</f>
        <v>0</v>
      </c>
      <c r="N2">
        <f>VLOOKUP(A2,dataset_2!B:F,5,0)</f>
        <v>3</v>
      </c>
      <c r="O2">
        <f>VLOOKUP(A2,dataset_2!B:G,6,0)</f>
        <v>13</v>
      </c>
      <c r="P2">
        <f>VLOOKUP(A2,dataset_2!B:H,7,0)</f>
        <v>16</v>
      </c>
    </row>
    <row r="3" spans="1:16" ht="15.75" customHeight="1" x14ac:dyDescent="0.25">
      <c r="A3" s="1">
        <v>25</v>
      </c>
      <c r="B3" s="40">
        <v>40545</v>
      </c>
      <c r="C3" s="1">
        <v>1</v>
      </c>
      <c r="D3" s="1">
        <v>0</v>
      </c>
      <c r="E3" s="1">
        <v>1</v>
      </c>
      <c r="F3" s="1">
        <v>0</v>
      </c>
      <c r="G3" s="1" t="b">
        <v>0</v>
      </c>
      <c r="H3" s="1">
        <v>0</v>
      </c>
      <c r="I3" s="1">
        <v>2</v>
      </c>
      <c r="J3" s="1">
        <v>0.46</v>
      </c>
      <c r="K3">
        <f>VLOOKUP(A3,dataset_2!B:C,2,0)</f>
        <v>0.45450000000000002</v>
      </c>
      <c r="L3">
        <f>VLOOKUP(A3,dataset_2!B:D,3,0)</f>
        <v>0.88</v>
      </c>
      <c r="M3">
        <f>VLOOKUP(A3,dataset_2!B:E,4,0)</f>
        <v>0.29849999999999999</v>
      </c>
      <c r="N3">
        <f>VLOOKUP(A3,dataset_2!B:F,5,0)</f>
        <v>4</v>
      </c>
      <c r="O3">
        <f>VLOOKUP(A3,dataset_2!B:G,6,0)</f>
        <v>13</v>
      </c>
      <c r="P3">
        <f>VLOOKUP(A3,dataset_2!B:H,7,0)</f>
        <v>17</v>
      </c>
    </row>
    <row r="4" spans="1:16" ht="15.75" customHeight="1" x14ac:dyDescent="0.25">
      <c r="A4" s="1">
        <v>48</v>
      </c>
      <c r="B4" s="40">
        <v>40546</v>
      </c>
      <c r="C4" s="1">
        <v>1</v>
      </c>
      <c r="D4" s="1">
        <v>0</v>
      </c>
      <c r="E4" s="1">
        <v>1</v>
      </c>
      <c r="F4" s="1">
        <v>0</v>
      </c>
      <c r="G4" s="1" t="b">
        <v>0</v>
      </c>
      <c r="H4" s="1">
        <v>1</v>
      </c>
      <c r="I4" s="1">
        <v>1</v>
      </c>
      <c r="J4" s="1">
        <v>0.22</v>
      </c>
      <c r="K4">
        <f>VLOOKUP(A4,dataset_2!B:C,2,0)</f>
        <v>0.19700000000000001</v>
      </c>
      <c r="L4">
        <f>VLOOKUP(A4,dataset_2!B:D,3,0)</f>
        <v>0.44</v>
      </c>
      <c r="M4">
        <f>VLOOKUP(A4,dataset_2!B:E,4,0)</f>
        <v>0.35820000000000002</v>
      </c>
      <c r="N4">
        <f>VLOOKUP(A4,dataset_2!B:F,5,0)</f>
        <v>0</v>
      </c>
      <c r="O4">
        <f>VLOOKUP(A4,dataset_2!B:G,6,0)</f>
        <v>5</v>
      </c>
      <c r="P4">
        <f>VLOOKUP(A4,dataset_2!B:H,7,0)</f>
        <v>5</v>
      </c>
    </row>
    <row r="5" spans="1:16" ht="15.75" customHeight="1" x14ac:dyDescent="0.25">
      <c r="A5" s="1">
        <v>70</v>
      </c>
      <c r="B5" s="40">
        <v>40547</v>
      </c>
      <c r="C5" s="1">
        <v>1</v>
      </c>
      <c r="D5" s="1">
        <v>0</v>
      </c>
      <c r="E5" s="1">
        <v>1</v>
      </c>
      <c r="F5" s="1">
        <v>0</v>
      </c>
      <c r="G5" s="1" t="b">
        <v>0</v>
      </c>
      <c r="H5" s="1">
        <v>2</v>
      </c>
      <c r="I5" s="1">
        <v>1</v>
      </c>
      <c r="J5" s="1">
        <v>0.16</v>
      </c>
      <c r="K5">
        <f>VLOOKUP(A5,dataset_2!B:C,2,0)</f>
        <v>0</v>
      </c>
      <c r="L5">
        <f>VLOOKUP(A5,dataset_2!B:D,3,0)</f>
        <v>0.55000000000000004</v>
      </c>
      <c r="M5">
        <f>VLOOKUP(A5,dataset_2!B:E,4,0)</f>
        <v>0.1045</v>
      </c>
      <c r="N5">
        <f>VLOOKUP(A5,dataset_2!B:F,5,0)</f>
        <v>0</v>
      </c>
      <c r="O5">
        <f>VLOOKUP(A5,dataset_2!B:G,6,0)</f>
        <v>5</v>
      </c>
      <c r="P5">
        <f>VLOOKUP(A5,dataset_2!B:H,7,0)</f>
        <v>5</v>
      </c>
    </row>
    <row r="6" spans="1:16" ht="15.75" customHeight="1" x14ac:dyDescent="0.25">
      <c r="A6" s="1">
        <v>93</v>
      </c>
      <c r="B6" s="40">
        <v>40548</v>
      </c>
      <c r="C6" s="1">
        <v>1</v>
      </c>
      <c r="D6" s="1">
        <v>0</v>
      </c>
      <c r="E6" s="1">
        <v>1</v>
      </c>
      <c r="F6" s="1">
        <v>0</v>
      </c>
      <c r="G6" s="1" t="b">
        <v>0</v>
      </c>
      <c r="H6" s="1">
        <v>3</v>
      </c>
      <c r="I6" s="1">
        <v>1</v>
      </c>
      <c r="J6" s="1">
        <v>0.2</v>
      </c>
      <c r="K6">
        <f>VLOOKUP(A6,dataset_2!B:C,2,0)</f>
        <v>0.2576</v>
      </c>
      <c r="L6">
        <f>VLOOKUP(A6,dataset_2!B:D,3,0)</f>
        <v>0.64</v>
      </c>
      <c r="M6">
        <f>VLOOKUP(A6,dataset_2!B:E,4,0)</f>
        <v>0</v>
      </c>
      <c r="N6">
        <f>VLOOKUP(A6,dataset_2!B:F,5,0)</f>
        <v>0</v>
      </c>
      <c r="O6">
        <f>VLOOKUP(A6,dataset_2!B:G,6,0)</f>
        <v>6</v>
      </c>
      <c r="P6">
        <f>VLOOKUP(A6,dataset_2!B:H,7,0)</f>
        <v>6</v>
      </c>
    </row>
    <row r="7" spans="1:16" ht="15.75" customHeight="1" x14ac:dyDescent="0.25">
      <c r="A7" s="1">
        <v>116</v>
      </c>
      <c r="B7" s="40">
        <v>40549</v>
      </c>
      <c r="C7" s="1">
        <v>1</v>
      </c>
      <c r="D7" s="1">
        <v>0</v>
      </c>
      <c r="E7" s="1">
        <v>1</v>
      </c>
      <c r="F7" s="1">
        <v>0</v>
      </c>
      <c r="G7" s="1" t="b">
        <v>0</v>
      </c>
      <c r="H7" s="1">
        <v>4</v>
      </c>
      <c r="I7" s="1">
        <v>1</v>
      </c>
      <c r="J7" s="1">
        <v>0.18</v>
      </c>
      <c r="K7">
        <f>VLOOKUP(A7,dataset_2!B:C,2,0)</f>
        <v>0.2424</v>
      </c>
      <c r="L7">
        <f>VLOOKUP(A7,dataset_2!B:D,3,0)</f>
        <v>0.55000000000000004</v>
      </c>
      <c r="M7">
        <f>VLOOKUP(A7,dataset_2!B:E,4,0)</f>
        <v>0</v>
      </c>
      <c r="N7">
        <f>VLOOKUP(A7,dataset_2!B:F,5,0)</f>
        <v>0</v>
      </c>
      <c r="O7">
        <f>VLOOKUP(A7,dataset_2!B:G,6,0)</f>
        <v>11</v>
      </c>
      <c r="P7">
        <f>VLOOKUP(A7,dataset_2!B:H,7,0)</f>
        <v>11</v>
      </c>
    </row>
    <row r="8" spans="1:16" ht="15.75" customHeight="1" x14ac:dyDescent="0.25">
      <c r="A8" s="1">
        <v>139</v>
      </c>
      <c r="B8" s="40">
        <v>40550</v>
      </c>
      <c r="C8" s="1">
        <v>1</v>
      </c>
      <c r="D8" s="1">
        <v>0</v>
      </c>
      <c r="E8" s="1">
        <v>1</v>
      </c>
      <c r="F8" s="1">
        <v>0</v>
      </c>
      <c r="G8" s="1" t="b">
        <v>0</v>
      </c>
      <c r="H8" s="1">
        <v>5</v>
      </c>
      <c r="I8" s="1">
        <v>2</v>
      </c>
      <c r="J8" s="1">
        <v>0.2</v>
      </c>
      <c r="K8">
        <f>VLOOKUP(A8,dataset_2!B:C,2,0)</f>
        <v>0.19700000000000001</v>
      </c>
      <c r="L8">
        <f>VLOOKUP(A8,dataset_2!B:D,3,0)</f>
        <v>0.64</v>
      </c>
      <c r="M8">
        <f>VLOOKUP(A8,dataset_2!B:E,4,0)</f>
        <v>0.19400000000000001</v>
      </c>
      <c r="N8">
        <f>VLOOKUP(A8,dataset_2!B:F,5,0)</f>
        <v>4</v>
      </c>
      <c r="O8">
        <f>VLOOKUP(A8,dataset_2!B:G,6,0)</f>
        <v>13</v>
      </c>
      <c r="P8">
        <f>VLOOKUP(A8,dataset_2!B:H,7,0)</f>
        <v>17</v>
      </c>
    </row>
    <row r="9" spans="1:16" ht="15.75" customHeight="1" x14ac:dyDescent="0.25">
      <c r="A9" s="1">
        <v>162</v>
      </c>
      <c r="B9" s="40">
        <v>40551</v>
      </c>
      <c r="C9" s="1">
        <v>1</v>
      </c>
      <c r="D9" s="1">
        <v>0</v>
      </c>
      <c r="E9" s="1">
        <v>1</v>
      </c>
      <c r="F9" s="1">
        <v>0</v>
      </c>
      <c r="G9" s="1" t="b">
        <v>0</v>
      </c>
      <c r="H9" s="1">
        <v>6</v>
      </c>
      <c r="I9" s="1">
        <v>2</v>
      </c>
      <c r="J9" s="1">
        <v>0.18</v>
      </c>
      <c r="K9">
        <f>VLOOKUP(A9,dataset_2!B:C,2,0)</f>
        <v>0.19700000000000001</v>
      </c>
      <c r="L9">
        <f>VLOOKUP(A9,dataset_2!B:D,3,0)</f>
        <v>0.51</v>
      </c>
      <c r="M9">
        <f>VLOOKUP(A9,dataset_2!B:E,4,0)</f>
        <v>0.16420000000000001</v>
      </c>
      <c r="N9">
        <f>VLOOKUP(A9,dataset_2!B:F,5,0)</f>
        <v>1</v>
      </c>
      <c r="O9">
        <f>VLOOKUP(A9,dataset_2!B:G,6,0)</f>
        <v>24</v>
      </c>
      <c r="P9">
        <f>VLOOKUP(A9,dataset_2!B:H,7,0)</f>
        <v>25</v>
      </c>
    </row>
    <row r="10" spans="1:16" ht="15.75" customHeight="1" x14ac:dyDescent="0.25">
      <c r="A10" s="1">
        <v>186</v>
      </c>
      <c r="B10" s="40">
        <v>40552</v>
      </c>
      <c r="C10" s="1">
        <v>1</v>
      </c>
      <c r="D10" s="1">
        <v>0</v>
      </c>
      <c r="E10" s="1">
        <v>1</v>
      </c>
      <c r="F10" s="1">
        <v>0</v>
      </c>
      <c r="G10" s="1" t="b">
        <v>0</v>
      </c>
      <c r="H10" s="1">
        <v>0</v>
      </c>
      <c r="I10" s="1">
        <v>1</v>
      </c>
      <c r="J10" s="1">
        <v>0.1</v>
      </c>
      <c r="K10">
        <f>VLOOKUP(A10,dataset_2!B:C,2,0)</f>
        <v>7.5800000000000006E-2</v>
      </c>
      <c r="L10">
        <f>VLOOKUP(A10,dataset_2!B:D,3,0)</f>
        <v>0.42</v>
      </c>
      <c r="M10">
        <f>VLOOKUP(A10,dataset_2!B:E,4,0)</f>
        <v>0.3881</v>
      </c>
      <c r="N10">
        <f>VLOOKUP(A10,dataset_2!B:F,5,0)</f>
        <v>1</v>
      </c>
      <c r="O10">
        <f>VLOOKUP(A10,dataset_2!B:G,6,0)</f>
        <v>24</v>
      </c>
      <c r="P10">
        <f>VLOOKUP(A10,dataset_2!B:H,7,0)</f>
        <v>25</v>
      </c>
    </row>
    <row r="11" spans="1:16" ht="15.75" customHeight="1" x14ac:dyDescent="0.25">
      <c r="A11" s="1">
        <v>210</v>
      </c>
      <c r="B11" s="40">
        <v>40553</v>
      </c>
      <c r="C11" s="1">
        <v>1</v>
      </c>
      <c r="D11" s="1">
        <v>0</v>
      </c>
      <c r="E11" s="1">
        <v>1</v>
      </c>
      <c r="F11" s="1">
        <v>0</v>
      </c>
      <c r="G11" s="1" t="b">
        <v>0</v>
      </c>
      <c r="H11" s="1">
        <v>1</v>
      </c>
      <c r="I11" s="1">
        <v>1</v>
      </c>
      <c r="J11" s="1">
        <v>0.12</v>
      </c>
      <c r="K11">
        <f>VLOOKUP(A11,dataset_2!B:C,2,0)</f>
        <v>0.1212</v>
      </c>
      <c r="L11">
        <f>VLOOKUP(A11,dataset_2!B:D,3,0)</f>
        <v>0.5</v>
      </c>
      <c r="M11">
        <f>VLOOKUP(A11,dataset_2!B:E,4,0)</f>
        <v>0.28360000000000002</v>
      </c>
      <c r="N11">
        <f>VLOOKUP(A11,dataset_2!B:F,5,0)</f>
        <v>2</v>
      </c>
      <c r="O11">
        <f>VLOOKUP(A11,dataset_2!B:G,6,0)</f>
        <v>3</v>
      </c>
      <c r="P11">
        <f>VLOOKUP(A11,dataset_2!B:H,7,0)</f>
        <v>5</v>
      </c>
    </row>
    <row r="12" spans="1:16" ht="15.75" customHeight="1" x14ac:dyDescent="0.25">
      <c r="A12" s="1">
        <v>234</v>
      </c>
      <c r="B12" s="40">
        <v>40554</v>
      </c>
      <c r="C12" s="1">
        <v>1</v>
      </c>
      <c r="D12" s="1">
        <v>0</v>
      </c>
      <c r="E12" s="1">
        <v>1</v>
      </c>
      <c r="F12" s="1">
        <v>0</v>
      </c>
      <c r="G12" s="1" t="b">
        <v>0</v>
      </c>
      <c r="H12" s="1">
        <v>2</v>
      </c>
      <c r="I12" s="1">
        <v>1</v>
      </c>
      <c r="J12" s="1">
        <v>0.14000000000000001</v>
      </c>
      <c r="K12">
        <f>VLOOKUP(A12,dataset_2!B:C,2,0)</f>
        <v>0.16669999999999999</v>
      </c>
      <c r="L12">
        <f>VLOOKUP(A12,dataset_2!B:D,3,0)</f>
        <v>0.59</v>
      </c>
      <c r="M12">
        <f>VLOOKUP(A12,dataset_2!B:E,4,0)</f>
        <v>0.1045</v>
      </c>
      <c r="N12">
        <f>VLOOKUP(A12,dataset_2!B:F,5,0)</f>
        <v>2</v>
      </c>
      <c r="O12">
        <f>VLOOKUP(A12,dataset_2!B:G,6,0)</f>
        <v>10</v>
      </c>
      <c r="P12">
        <f>VLOOKUP(A12,dataset_2!B:H,7,0)</f>
        <v>12</v>
      </c>
    </row>
    <row r="13" spans="1:16" ht="15.75" customHeight="1" x14ac:dyDescent="0.25">
      <c r="A13" s="1">
        <v>256</v>
      </c>
      <c r="B13" s="40">
        <v>40555</v>
      </c>
      <c r="C13" s="1">
        <v>1</v>
      </c>
      <c r="D13" s="1">
        <v>0</v>
      </c>
      <c r="E13" s="1">
        <v>1</v>
      </c>
      <c r="F13" s="1">
        <v>0</v>
      </c>
      <c r="G13" s="1" t="b">
        <v>0</v>
      </c>
      <c r="H13" s="1">
        <v>3</v>
      </c>
      <c r="I13" s="1">
        <v>2</v>
      </c>
      <c r="J13" s="1">
        <v>0.16</v>
      </c>
      <c r="K13">
        <f>VLOOKUP(A13,dataset_2!B:C,2,0)</f>
        <v>0.19700000000000001</v>
      </c>
      <c r="L13">
        <f>VLOOKUP(A13,dataset_2!B:D,3,0)</f>
        <v>0.86</v>
      </c>
      <c r="M13">
        <f>VLOOKUP(A13,dataset_2!B:E,4,0)</f>
        <v>8.9599999999999999E-2</v>
      </c>
      <c r="N13">
        <f>VLOOKUP(A13,dataset_2!B:F,5,0)</f>
        <v>0</v>
      </c>
      <c r="O13">
        <f>VLOOKUP(A13,dataset_2!B:G,6,0)</f>
        <v>7</v>
      </c>
      <c r="P13">
        <f>VLOOKUP(A13,dataset_2!B:H,7,0)</f>
        <v>7</v>
      </c>
    </row>
    <row r="14" spans="1:16" ht="15.75" customHeight="1" x14ac:dyDescent="0.25">
      <c r="A14" s="1">
        <v>278</v>
      </c>
      <c r="B14" s="40">
        <v>40556</v>
      </c>
      <c r="C14" s="1">
        <v>1</v>
      </c>
      <c r="D14" s="1">
        <v>0</v>
      </c>
      <c r="E14" s="1">
        <v>1</v>
      </c>
      <c r="F14" s="1">
        <v>0</v>
      </c>
      <c r="G14" s="1" t="b">
        <v>0</v>
      </c>
      <c r="H14" s="1">
        <v>4</v>
      </c>
      <c r="I14" s="1">
        <v>1</v>
      </c>
      <c r="J14" s="1">
        <v>0.14000000000000001</v>
      </c>
      <c r="K14">
        <f>VLOOKUP(A14,dataset_2!B:C,2,0)</f>
        <v>0.1212</v>
      </c>
      <c r="L14">
        <f>VLOOKUP(A14,dataset_2!B:D,3,0)</f>
        <v>0.59</v>
      </c>
      <c r="M14">
        <f>VLOOKUP(A14,dataset_2!B:E,4,0)</f>
        <v>0.28360000000000002</v>
      </c>
      <c r="N14">
        <f>VLOOKUP(A14,dataset_2!B:F,5,0)</f>
        <v>1</v>
      </c>
      <c r="O14">
        <f>VLOOKUP(A14,dataset_2!B:G,6,0)</f>
        <v>6</v>
      </c>
      <c r="P14">
        <f>VLOOKUP(A14,dataset_2!B:H,7,0)</f>
        <v>7</v>
      </c>
    </row>
    <row r="15" spans="1:16" ht="15.75" customHeight="1" x14ac:dyDescent="0.25">
      <c r="A15" s="1">
        <v>302</v>
      </c>
      <c r="B15" s="40">
        <v>40557</v>
      </c>
      <c r="C15" s="1">
        <v>1</v>
      </c>
      <c r="D15" s="1">
        <v>0</v>
      </c>
      <c r="E15" s="1">
        <v>1</v>
      </c>
      <c r="F15" s="1">
        <v>0</v>
      </c>
      <c r="G15" s="1" t="b">
        <v>0</v>
      </c>
      <c r="H15" s="1">
        <v>5</v>
      </c>
      <c r="I15" s="1">
        <v>1</v>
      </c>
      <c r="J15" s="1">
        <v>0.12</v>
      </c>
      <c r="K15">
        <f>VLOOKUP(A15,dataset_2!B:C,2,0)</f>
        <v>0.13639999999999999</v>
      </c>
      <c r="L15">
        <f>VLOOKUP(A15,dataset_2!B:D,3,0)</f>
        <v>0.5</v>
      </c>
      <c r="M15">
        <f>VLOOKUP(A15,dataset_2!B:E,4,0)</f>
        <v>0.19400000000000001</v>
      </c>
      <c r="N15">
        <f>VLOOKUP(A15,dataset_2!B:F,5,0)</f>
        <v>0</v>
      </c>
      <c r="O15">
        <f>VLOOKUP(A15,dataset_2!B:G,6,0)</f>
        <v>14</v>
      </c>
      <c r="P15">
        <f>VLOOKUP(A15,dataset_2!B:H,7,0)</f>
        <v>14</v>
      </c>
    </row>
    <row r="16" spans="1:16" ht="15.75" customHeight="1" x14ac:dyDescent="0.25">
      <c r="A16" s="1">
        <v>325</v>
      </c>
      <c r="B16" s="40">
        <v>40558</v>
      </c>
      <c r="C16" s="1">
        <v>1</v>
      </c>
      <c r="D16" s="1">
        <v>0</v>
      </c>
      <c r="E16" s="1">
        <v>1</v>
      </c>
      <c r="F16" s="1">
        <v>0</v>
      </c>
      <c r="G16" s="1" t="b">
        <v>0</v>
      </c>
      <c r="H16" s="1">
        <v>6</v>
      </c>
      <c r="I16" s="1">
        <v>1</v>
      </c>
      <c r="J16" s="1">
        <v>0.18</v>
      </c>
      <c r="K16">
        <f>VLOOKUP(A16,dataset_2!B:C,2,0)</f>
        <v>0.2424</v>
      </c>
      <c r="L16">
        <f>VLOOKUP(A16,dataset_2!B:D,3,0)</f>
        <v>0.55000000000000004</v>
      </c>
      <c r="M16">
        <f>VLOOKUP(A16,dataset_2!B:E,4,0)</f>
        <v>0</v>
      </c>
      <c r="N16">
        <f>VLOOKUP(A16,dataset_2!B:F,5,0)</f>
        <v>3</v>
      </c>
      <c r="O16">
        <f>VLOOKUP(A16,dataset_2!B:G,6,0)</f>
        <v>25</v>
      </c>
      <c r="P16">
        <f>VLOOKUP(A16,dataset_2!B:H,7,0)</f>
        <v>28</v>
      </c>
    </row>
    <row r="17" spans="1:16" ht="15.75" customHeight="1" x14ac:dyDescent="0.25">
      <c r="A17" s="1">
        <v>349</v>
      </c>
      <c r="B17" s="40">
        <v>40559</v>
      </c>
      <c r="C17" s="1">
        <v>1</v>
      </c>
      <c r="D17" s="1">
        <v>0</v>
      </c>
      <c r="E17" s="1">
        <v>1</v>
      </c>
      <c r="F17" s="1">
        <v>0</v>
      </c>
      <c r="G17" s="1" t="b">
        <v>0</v>
      </c>
      <c r="H17" s="1">
        <v>0</v>
      </c>
      <c r="I17" s="1">
        <v>1</v>
      </c>
      <c r="J17" s="1">
        <v>0.26</v>
      </c>
      <c r="K17">
        <f>VLOOKUP(A17,dataset_2!B:C,2,0)</f>
        <v>0.30299999999999999</v>
      </c>
      <c r="L17">
        <f>VLOOKUP(A17,dataset_2!B:D,3,0)</f>
        <v>0.56000000000000005</v>
      </c>
      <c r="M17">
        <f>VLOOKUP(A17,dataset_2!B:E,4,0)</f>
        <v>0</v>
      </c>
      <c r="N17">
        <f>VLOOKUP(A17,dataset_2!B:F,5,0)</f>
        <v>6</v>
      </c>
      <c r="O17">
        <f>VLOOKUP(A17,dataset_2!B:G,6,0)</f>
        <v>33</v>
      </c>
      <c r="P17">
        <f>VLOOKUP(A17,dataset_2!B:H,7,0)</f>
        <v>39</v>
      </c>
    </row>
    <row r="18" spans="1:16" ht="15.75" customHeight="1" x14ac:dyDescent="0.25">
      <c r="A18" s="1">
        <v>373</v>
      </c>
      <c r="B18" s="40">
        <v>40560</v>
      </c>
      <c r="C18" s="1">
        <v>1</v>
      </c>
      <c r="D18" s="1">
        <v>0</v>
      </c>
      <c r="E18" s="1">
        <v>1</v>
      </c>
      <c r="F18" s="1">
        <v>0</v>
      </c>
      <c r="G18" s="1" t="b">
        <v>1</v>
      </c>
      <c r="H18" s="1">
        <v>1</v>
      </c>
      <c r="I18" s="1">
        <v>2</v>
      </c>
      <c r="J18" s="1">
        <v>0.2</v>
      </c>
      <c r="K18">
        <f>VLOOKUP(A18,dataset_2!B:C,2,0)</f>
        <v>0.19700000000000001</v>
      </c>
      <c r="L18">
        <f>VLOOKUP(A18,dataset_2!B:D,3,0)</f>
        <v>0.47</v>
      </c>
      <c r="M18">
        <f>VLOOKUP(A18,dataset_2!B:E,4,0)</f>
        <v>0.22389999999999999</v>
      </c>
      <c r="N18">
        <f>VLOOKUP(A18,dataset_2!B:F,5,0)</f>
        <v>1</v>
      </c>
      <c r="O18">
        <f>VLOOKUP(A18,dataset_2!B:G,6,0)</f>
        <v>16</v>
      </c>
      <c r="P18">
        <f>VLOOKUP(A18,dataset_2!B:H,7,0)</f>
        <v>17</v>
      </c>
    </row>
    <row r="19" spans="1:16" ht="15.75" customHeight="1" x14ac:dyDescent="0.25">
      <c r="A19" s="1">
        <v>397</v>
      </c>
      <c r="B19" s="40">
        <v>40561</v>
      </c>
      <c r="C19" s="1">
        <v>1</v>
      </c>
      <c r="D19" s="1">
        <v>0</v>
      </c>
      <c r="E19" s="1">
        <v>1</v>
      </c>
      <c r="F19" s="1">
        <v>12</v>
      </c>
      <c r="G19" s="1" t="b">
        <v>0</v>
      </c>
      <c r="H19" s="1">
        <v>2</v>
      </c>
      <c r="I19" s="1">
        <v>2</v>
      </c>
      <c r="J19" s="1">
        <v>0.2</v>
      </c>
      <c r="K19">
        <f>VLOOKUP(A19,dataset_2!B:C,2,0)</f>
        <v>0.18179999999999999</v>
      </c>
      <c r="L19">
        <f>VLOOKUP(A19,dataset_2!B:D,3,0)</f>
        <v>0.86</v>
      </c>
      <c r="M19">
        <f>VLOOKUP(A19,dataset_2!B:E,4,0)</f>
        <v>0.32840000000000003</v>
      </c>
      <c r="N19">
        <f>VLOOKUP(A19,dataset_2!B:F,5,0)</f>
        <v>0</v>
      </c>
      <c r="O19">
        <f>VLOOKUP(A19,dataset_2!B:G,6,0)</f>
        <v>3</v>
      </c>
      <c r="P19">
        <f>VLOOKUP(A19,dataset_2!B:H,7,0)</f>
        <v>3</v>
      </c>
    </row>
    <row r="20" spans="1:16" ht="15.75" customHeight="1" x14ac:dyDescent="0.25">
      <c r="A20" s="1">
        <v>409</v>
      </c>
      <c r="B20" s="40">
        <v>40562</v>
      </c>
      <c r="C20" s="1">
        <v>1</v>
      </c>
      <c r="D20" s="1">
        <v>0</v>
      </c>
      <c r="E20" s="1">
        <v>1</v>
      </c>
      <c r="F20" s="1">
        <v>0</v>
      </c>
      <c r="G20" s="1" t="b">
        <v>0</v>
      </c>
      <c r="H20" s="1">
        <v>3</v>
      </c>
      <c r="I20" s="1">
        <v>2</v>
      </c>
      <c r="J20" s="1">
        <v>0.22</v>
      </c>
      <c r="K20">
        <f>VLOOKUP(A20,dataset_2!B:C,2,0)</f>
        <v>0.2727</v>
      </c>
      <c r="L20">
        <f>VLOOKUP(A20,dataset_2!B:D,3,0)</f>
        <v>0.93</v>
      </c>
      <c r="M20">
        <f>VLOOKUP(A20,dataset_2!B:E,4,0)</f>
        <v>0</v>
      </c>
      <c r="N20">
        <f>VLOOKUP(A20,dataset_2!B:F,5,0)</f>
        <v>0</v>
      </c>
      <c r="O20">
        <f>VLOOKUP(A20,dataset_2!B:G,6,0)</f>
        <v>3</v>
      </c>
      <c r="P20">
        <f>VLOOKUP(A20,dataset_2!B:H,7,0)</f>
        <v>3</v>
      </c>
    </row>
    <row r="21" spans="1:16" ht="15.75" customHeight="1" x14ac:dyDescent="0.25">
      <c r="A21" s="1">
        <v>432</v>
      </c>
      <c r="B21" s="40">
        <v>40563</v>
      </c>
      <c r="C21" s="1">
        <v>1</v>
      </c>
      <c r="D21" s="1">
        <v>0</v>
      </c>
      <c r="E21" s="1">
        <v>1</v>
      </c>
      <c r="F21" s="1">
        <v>0</v>
      </c>
      <c r="G21" s="1" t="b">
        <v>0</v>
      </c>
      <c r="H21" s="1">
        <v>4</v>
      </c>
      <c r="I21" s="1">
        <v>1</v>
      </c>
      <c r="J21" s="1">
        <v>0.26</v>
      </c>
      <c r="K21">
        <f>VLOOKUP(A21,dataset_2!B:C,2,0)</f>
        <v>0.2273</v>
      </c>
      <c r="L21">
        <f>VLOOKUP(A21,dataset_2!B:D,3,0)</f>
        <v>0.56000000000000005</v>
      </c>
      <c r="M21">
        <f>VLOOKUP(A21,dataset_2!B:E,4,0)</f>
        <v>0.3881</v>
      </c>
      <c r="N21">
        <f>VLOOKUP(A21,dataset_2!B:F,5,0)</f>
        <v>5</v>
      </c>
      <c r="O21">
        <f>VLOOKUP(A21,dataset_2!B:G,6,0)</f>
        <v>8</v>
      </c>
      <c r="P21">
        <f>VLOOKUP(A21,dataset_2!B:H,7,0)</f>
        <v>13</v>
      </c>
    </row>
    <row r="22" spans="1:16" ht="15.75" customHeight="1" x14ac:dyDescent="0.25">
      <c r="A22" s="1">
        <v>456</v>
      </c>
      <c r="B22" s="40">
        <v>40564</v>
      </c>
      <c r="C22" s="1">
        <v>1</v>
      </c>
      <c r="D22" s="1">
        <v>0</v>
      </c>
      <c r="E22" s="1">
        <v>1</v>
      </c>
      <c r="F22" s="1">
        <v>0</v>
      </c>
      <c r="G22" s="1" t="b">
        <v>0</v>
      </c>
      <c r="H22" s="1">
        <v>5</v>
      </c>
      <c r="I22" s="1">
        <v>2</v>
      </c>
      <c r="J22" s="1">
        <v>0.24</v>
      </c>
      <c r="K22">
        <f>VLOOKUP(A22,dataset_2!B:C,2,0)</f>
        <v>0.2273</v>
      </c>
      <c r="L22">
        <f>VLOOKUP(A22,dataset_2!B:D,3,0)</f>
        <v>0.7</v>
      </c>
      <c r="M22">
        <f>VLOOKUP(A22,dataset_2!B:E,4,0)</f>
        <v>0.25369999999999998</v>
      </c>
      <c r="N22">
        <f>VLOOKUP(A22,dataset_2!B:F,5,0)</f>
        <v>1</v>
      </c>
      <c r="O22">
        <f>VLOOKUP(A22,dataset_2!B:G,6,0)</f>
        <v>20</v>
      </c>
      <c r="P22">
        <f>VLOOKUP(A22,dataset_2!B:H,7,0)</f>
        <v>21</v>
      </c>
    </row>
    <row r="23" spans="1:16" ht="15.75" customHeight="1" x14ac:dyDescent="0.25">
      <c r="A23" s="1">
        <v>480</v>
      </c>
      <c r="B23" s="40">
        <v>40565</v>
      </c>
      <c r="C23" s="1">
        <v>1</v>
      </c>
      <c r="D23" s="1">
        <v>0</v>
      </c>
      <c r="E23" s="1">
        <v>1</v>
      </c>
      <c r="F23" s="1">
        <v>0</v>
      </c>
      <c r="G23" s="1" t="b">
        <v>0</v>
      </c>
      <c r="H23" s="1">
        <v>6</v>
      </c>
      <c r="I23" s="1">
        <v>1</v>
      </c>
      <c r="J23" s="1">
        <v>0.04</v>
      </c>
      <c r="K23">
        <f>VLOOKUP(A23,dataset_2!B:C,2,0)</f>
        <v>3.0300000000000001E-2</v>
      </c>
      <c r="L23">
        <f>VLOOKUP(A23,dataset_2!B:D,3,0)</f>
        <v>0.45</v>
      </c>
      <c r="M23">
        <f>VLOOKUP(A23,dataset_2!B:E,4,0)</f>
        <v>0.25369999999999998</v>
      </c>
      <c r="N23">
        <f>VLOOKUP(A23,dataset_2!B:F,5,0)</f>
        <v>0</v>
      </c>
      <c r="O23">
        <f>VLOOKUP(A23,dataset_2!B:G,6,0)</f>
        <v>13</v>
      </c>
      <c r="P23">
        <f>VLOOKUP(A23,dataset_2!B:H,7,0)</f>
        <v>13</v>
      </c>
    </row>
    <row r="24" spans="1:16" x14ac:dyDescent="0.25">
      <c r="A24" s="1">
        <v>503</v>
      </c>
      <c r="B24" s="40">
        <v>40566</v>
      </c>
      <c r="C24" s="1">
        <v>1</v>
      </c>
      <c r="D24" s="1">
        <v>0</v>
      </c>
      <c r="E24" s="1">
        <v>1</v>
      </c>
      <c r="F24" s="1">
        <v>0</v>
      </c>
      <c r="G24" s="1" t="b">
        <v>0</v>
      </c>
      <c r="H24" s="1">
        <v>0</v>
      </c>
      <c r="I24" s="1">
        <v>1</v>
      </c>
      <c r="J24" s="1">
        <v>0.04</v>
      </c>
      <c r="K24">
        <f>VLOOKUP(A24,dataset_2!B:C,2,0)</f>
        <v>7.5800000000000006E-2</v>
      </c>
      <c r="L24">
        <f>VLOOKUP(A24,dataset_2!B:D,3,0)</f>
        <v>0.56999999999999995</v>
      </c>
      <c r="M24">
        <f>VLOOKUP(A24,dataset_2!B:E,4,0)</f>
        <v>0.1045</v>
      </c>
      <c r="N24">
        <f>VLOOKUP(A24,dataset_2!B:F,5,0)</f>
        <v>2</v>
      </c>
      <c r="O24">
        <f>VLOOKUP(A24,dataset_2!B:G,6,0)</f>
        <v>20</v>
      </c>
      <c r="P24">
        <f>VLOOKUP(A24,dataset_2!B:H,7,0)</f>
        <v>22</v>
      </c>
    </row>
    <row r="25" spans="1:16" x14ac:dyDescent="0.25">
      <c r="A25" s="1">
        <v>526</v>
      </c>
      <c r="B25" s="40">
        <v>40567</v>
      </c>
      <c r="C25" s="1">
        <v>1</v>
      </c>
      <c r="D25" s="1">
        <v>0</v>
      </c>
      <c r="E25" s="1">
        <v>1</v>
      </c>
      <c r="F25" s="1">
        <v>0</v>
      </c>
      <c r="G25" s="1" t="b">
        <v>0</v>
      </c>
      <c r="H25" s="1">
        <v>1</v>
      </c>
      <c r="I25" s="1">
        <v>1</v>
      </c>
      <c r="J25" s="1">
        <v>0.06</v>
      </c>
      <c r="K25">
        <f>VLOOKUP(A25,dataset_2!B:C,2,0)</f>
        <v>6.0600000000000001E-2</v>
      </c>
      <c r="L25">
        <f>VLOOKUP(A25,dataset_2!B:D,3,0)</f>
        <v>0.41</v>
      </c>
      <c r="M25">
        <f>VLOOKUP(A25,dataset_2!B:E,4,0)</f>
        <v>0.19400000000000001</v>
      </c>
      <c r="N25">
        <f>VLOOKUP(A25,dataset_2!B:F,5,0)</f>
        <v>0</v>
      </c>
      <c r="O25">
        <f>VLOOKUP(A25,dataset_2!B:G,6,0)</f>
        <v>7</v>
      </c>
      <c r="P25">
        <f>VLOOKUP(A25,dataset_2!B:H,7,0)</f>
        <v>7</v>
      </c>
    </row>
    <row r="26" spans="1:16" x14ac:dyDescent="0.25">
      <c r="A26" s="1">
        <v>549</v>
      </c>
      <c r="B26" s="40">
        <v>40568</v>
      </c>
      <c r="C26" s="1">
        <v>1</v>
      </c>
      <c r="D26" s="1">
        <v>0</v>
      </c>
      <c r="E26" s="1">
        <v>1</v>
      </c>
      <c r="F26" s="1">
        <v>0</v>
      </c>
      <c r="G26" s="1" t="b">
        <v>0</v>
      </c>
      <c r="H26" s="1">
        <v>2</v>
      </c>
      <c r="I26" s="1">
        <v>2</v>
      </c>
      <c r="J26" s="1">
        <v>0.16</v>
      </c>
      <c r="K26">
        <f>VLOOKUP(A26,dataset_2!B:C,2,0)</f>
        <v>0.13639999999999999</v>
      </c>
      <c r="L26">
        <f>VLOOKUP(A26,dataset_2!B:D,3,0)</f>
        <v>0.69</v>
      </c>
      <c r="M26">
        <f>VLOOKUP(A26,dataset_2!B:E,4,0)</f>
        <v>0.28360000000000002</v>
      </c>
      <c r="N26">
        <f>VLOOKUP(A26,dataset_2!B:F,5,0)</f>
        <v>3</v>
      </c>
      <c r="O26">
        <f>VLOOKUP(A26,dataset_2!B:G,6,0)</f>
        <v>6</v>
      </c>
      <c r="P26">
        <f>VLOOKUP(A26,dataset_2!B:H,7,0)</f>
        <v>9</v>
      </c>
    </row>
    <row r="27" spans="1:16" x14ac:dyDescent="0.25">
      <c r="A27" s="1">
        <v>572</v>
      </c>
      <c r="B27" s="40">
        <v>40569</v>
      </c>
      <c r="C27" s="1">
        <v>1</v>
      </c>
      <c r="D27" s="1">
        <v>0</v>
      </c>
      <c r="E27" s="1">
        <v>1</v>
      </c>
      <c r="F27" s="1">
        <v>0</v>
      </c>
      <c r="G27" s="1" t="b">
        <v>0</v>
      </c>
      <c r="H27" s="1">
        <v>3</v>
      </c>
      <c r="I27" s="1">
        <v>2</v>
      </c>
      <c r="J27" s="1">
        <v>0.22</v>
      </c>
      <c r="K27">
        <f>VLOOKUP(A27,dataset_2!B:C,2,0)</f>
        <v>0.2273</v>
      </c>
      <c r="L27">
        <f>VLOOKUP(A27,dataset_2!B:D,3,0)</f>
        <v>0.69</v>
      </c>
      <c r="M27">
        <f>VLOOKUP(A27,dataset_2!B:E,4,0)</f>
        <v>0.1343</v>
      </c>
      <c r="N27">
        <f>VLOOKUP(A27,dataset_2!B:F,5,0)</f>
        <v>3</v>
      </c>
      <c r="O27">
        <f>VLOOKUP(A27,dataset_2!B:G,6,0)</f>
        <v>14</v>
      </c>
      <c r="P27">
        <f>VLOOKUP(A27,dataset_2!B:H,7,0)</f>
        <v>17</v>
      </c>
    </row>
    <row r="28" spans="1:16" x14ac:dyDescent="0.25">
      <c r="A28" s="1">
        <v>588</v>
      </c>
      <c r="B28" s="40">
        <v>40570</v>
      </c>
      <c r="C28" s="1">
        <v>1</v>
      </c>
      <c r="D28" s="1">
        <v>0</v>
      </c>
      <c r="E28" s="1">
        <v>1</v>
      </c>
      <c r="F28" s="1">
        <v>16</v>
      </c>
      <c r="G28" s="1" t="b">
        <v>0</v>
      </c>
      <c r="H28" s="1">
        <v>4</v>
      </c>
      <c r="I28" s="1">
        <v>1</v>
      </c>
      <c r="J28" s="1">
        <v>0.22</v>
      </c>
      <c r="K28">
        <f>VLOOKUP(A28,dataset_2!B:C,2,0)</f>
        <v>0.2273</v>
      </c>
      <c r="L28">
        <f>VLOOKUP(A28,dataset_2!B:D,3,0)</f>
        <v>0.55000000000000004</v>
      </c>
      <c r="M28">
        <f>VLOOKUP(A28,dataset_2!B:E,4,0)</f>
        <v>0.19400000000000001</v>
      </c>
      <c r="N28">
        <f>VLOOKUP(A28,dataset_2!B:F,5,0)</f>
        <v>1</v>
      </c>
      <c r="O28">
        <f>VLOOKUP(A28,dataset_2!B:G,6,0)</f>
        <v>23</v>
      </c>
      <c r="P28">
        <f>VLOOKUP(A28,dataset_2!B:H,7,0)</f>
        <v>24</v>
      </c>
    </row>
    <row r="29" spans="1:16" x14ac:dyDescent="0.25">
      <c r="A29" s="1">
        <v>596</v>
      </c>
      <c r="B29" s="40">
        <v>40571</v>
      </c>
      <c r="C29" s="1">
        <v>1</v>
      </c>
      <c r="D29" s="1">
        <v>0</v>
      </c>
      <c r="E29" s="1">
        <v>1</v>
      </c>
      <c r="F29" s="1">
        <v>0</v>
      </c>
      <c r="G29" s="1" t="b">
        <v>0</v>
      </c>
      <c r="H29" s="1">
        <v>5</v>
      </c>
      <c r="I29" s="1">
        <v>2</v>
      </c>
      <c r="J29" s="1">
        <v>0.2</v>
      </c>
      <c r="K29">
        <f>VLOOKUP(A29,dataset_2!B:C,2,0)</f>
        <v>0.21210000000000001</v>
      </c>
      <c r="L29">
        <f>VLOOKUP(A29,dataset_2!B:D,3,0)</f>
        <v>0.75</v>
      </c>
      <c r="M29">
        <f>VLOOKUP(A29,dataset_2!B:E,4,0)</f>
        <v>0.1343</v>
      </c>
      <c r="N29">
        <f>VLOOKUP(A29,dataset_2!B:F,5,0)</f>
        <v>0</v>
      </c>
      <c r="O29">
        <f>VLOOKUP(A29,dataset_2!B:G,6,0)</f>
        <v>9</v>
      </c>
      <c r="P29">
        <f>VLOOKUP(A29,dataset_2!B:H,7,0)</f>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B92B3-FCC9-451B-9BB6-83CD3C1D1A88}">
  <sheetPr codeName="Sheet5"/>
  <dimension ref="A1:X21"/>
  <sheetViews>
    <sheetView topLeftCell="I5" zoomScale="87" workbookViewId="0">
      <selection activeCell="X20" sqref="X20"/>
    </sheetView>
  </sheetViews>
  <sheetFormatPr defaultRowHeight="12.5" x14ac:dyDescent="0.25"/>
  <cols>
    <col min="1" max="1" width="11.08984375" bestFit="1" customWidth="1"/>
    <col min="2" max="2" width="5.81640625" bestFit="1" customWidth="1"/>
    <col min="3" max="5" width="12" bestFit="1" customWidth="1"/>
    <col min="6" max="6" width="11.08984375" bestFit="1" customWidth="1"/>
    <col min="7" max="7" width="13.453125" bestFit="1" customWidth="1"/>
    <col min="8" max="8" width="6.6328125" style="6" bestFit="1" customWidth="1"/>
    <col min="9" max="9" width="11.81640625" style="6" customWidth="1"/>
    <col min="10" max="10" width="11.08984375" style="6" bestFit="1" customWidth="1"/>
    <col min="11" max="11" width="16" style="6" bestFit="1" customWidth="1"/>
    <col min="12" max="12" width="13.08984375" style="6" bestFit="1" customWidth="1"/>
    <col min="13" max="13" width="14.453125" style="6" bestFit="1" customWidth="1"/>
    <col min="14" max="14" width="16.26953125" style="6" bestFit="1" customWidth="1"/>
    <col min="15" max="15" width="20" style="6" bestFit="1" customWidth="1"/>
    <col min="16" max="16" width="11.81640625" style="6" customWidth="1"/>
    <col min="19" max="19" width="11.08984375" bestFit="1" customWidth="1"/>
    <col min="20" max="20" width="16.26953125" bestFit="1" customWidth="1"/>
    <col min="21" max="21" width="13.08984375" bestFit="1" customWidth="1"/>
    <col min="22" max="58" width="9.1796875" bestFit="1" customWidth="1"/>
    <col min="59" max="59" width="11.08984375" bestFit="1" customWidth="1"/>
  </cols>
  <sheetData>
    <row r="1" spans="1:24" ht="13" x14ac:dyDescent="0.3">
      <c r="A1" s="57" t="s">
        <v>52</v>
      </c>
      <c r="B1" s="57"/>
      <c r="C1" s="31"/>
      <c r="D1" s="31"/>
      <c r="E1" s="31"/>
      <c r="F1" s="31"/>
      <c r="G1" s="58" t="s">
        <v>53</v>
      </c>
      <c r="H1" s="58"/>
      <c r="I1" s="32"/>
      <c r="J1" s="32"/>
      <c r="K1" s="32"/>
      <c r="L1" s="32"/>
      <c r="M1" s="32"/>
      <c r="N1" s="32"/>
      <c r="O1" s="32"/>
      <c r="P1" s="32"/>
      <c r="S1" s="59" t="s">
        <v>55</v>
      </c>
      <c r="T1" s="59"/>
      <c r="U1" s="59"/>
      <c r="V1" s="7"/>
    </row>
    <row r="2" spans="1:24" x14ac:dyDescent="0.25">
      <c r="G2" s="28" t="s">
        <v>54</v>
      </c>
      <c r="H2"/>
      <c r="I2"/>
      <c r="J2"/>
      <c r="K2" s="28" t="s">
        <v>57</v>
      </c>
      <c r="L2"/>
      <c r="M2"/>
      <c r="N2"/>
      <c r="O2"/>
      <c r="P2"/>
      <c r="T2" s="28" t="s">
        <v>57</v>
      </c>
    </row>
    <row r="3" spans="1:24" x14ac:dyDescent="0.25">
      <c r="A3" s="28" t="s">
        <v>51</v>
      </c>
      <c r="G3" s="28" t="s">
        <v>8</v>
      </c>
      <c r="H3" t="s">
        <v>48</v>
      </c>
      <c r="I3" s="8"/>
      <c r="J3" s="28" t="s">
        <v>7</v>
      </c>
      <c r="K3" t="s">
        <v>62</v>
      </c>
      <c r="L3" t="s">
        <v>58</v>
      </c>
      <c r="M3" t="s">
        <v>63</v>
      </c>
      <c r="N3" t="s">
        <v>56</v>
      </c>
      <c r="O3" t="s">
        <v>64</v>
      </c>
      <c r="P3"/>
      <c r="S3" s="28" t="s">
        <v>7</v>
      </c>
      <c r="T3" t="s">
        <v>56</v>
      </c>
      <c r="U3" t="s">
        <v>58</v>
      </c>
    </row>
    <row r="4" spans="1:24" x14ac:dyDescent="0.25">
      <c r="A4" s="28" t="s">
        <v>7</v>
      </c>
      <c r="B4" t="s">
        <v>48</v>
      </c>
      <c r="G4">
        <v>1</v>
      </c>
      <c r="H4" s="8">
        <v>55.562326869806093</v>
      </c>
      <c r="I4" s="8"/>
      <c r="J4">
        <v>1</v>
      </c>
      <c r="K4" s="8">
        <v>0.19749145299145304</v>
      </c>
      <c r="L4" s="8">
        <v>726</v>
      </c>
      <c r="M4" s="8">
        <v>0.55290598290598247</v>
      </c>
      <c r="N4" s="8">
        <v>4183</v>
      </c>
      <c r="O4" s="8">
        <v>0.22477777777777788</v>
      </c>
      <c r="P4"/>
      <c r="S4">
        <v>1</v>
      </c>
      <c r="T4" s="8">
        <v>4183</v>
      </c>
      <c r="U4" s="8">
        <v>726</v>
      </c>
    </row>
    <row r="5" spans="1:24" x14ac:dyDescent="0.25">
      <c r="A5">
        <v>1</v>
      </c>
      <c r="B5">
        <v>8121</v>
      </c>
      <c r="G5">
        <v>2</v>
      </c>
      <c r="H5" s="8">
        <v>57.582474226804123</v>
      </c>
      <c r="I5" s="8"/>
      <c r="J5">
        <v>2</v>
      </c>
      <c r="K5" s="8">
        <v>0.15903418803418795</v>
      </c>
      <c r="L5" s="8">
        <v>406</v>
      </c>
      <c r="M5" s="8">
        <v>0.51205128205128192</v>
      </c>
      <c r="N5" s="8">
        <v>6181</v>
      </c>
      <c r="O5" s="8">
        <v>0.20181025641025632</v>
      </c>
      <c r="P5"/>
      <c r="S5">
        <v>2</v>
      </c>
      <c r="T5" s="8">
        <v>6181</v>
      </c>
      <c r="U5" s="8">
        <v>406</v>
      </c>
    </row>
    <row r="6" spans="1:24" x14ac:dyDescent="0.25">
      <c r="A6">
        <v>2</v>
      </c>
      <c r="B6">
        <v>8450</v>
      </c>
      <c r="G6">
        <v>3</v>
      </c>
      <c r="H6" s="8">
        <v>32.774999999999999</v>
      </c>
      <c r="I6" s="8"/>
      <c r="J6">
        <v>3</v>
      </c>
      <c r="K6" s="8">
        <v>0.21364124999999995</v>
      </c>
      <c r="L6" s="8">
        <v>346</v>
      </c>
      <c r="M6" s="8">
        <v>0.66512500000000019</v>
      </c>
      <c r="N6" s="8">
        <v>5147</v>
      </c>
      <c r="O6" s="8">
        <v>0.13900374999999998</v>
      </c>
      <c r="P6"/>
      <c r="S6">
        <v>3</v>
      </c>
      <c r="T6" s="8">
        <v>5147</v>
      </c>
      <c r="U6" s="8">
        <v>346</v>
      </c>
    </row>
    <row r="7" spans="1:24" x14ac:dyDescent="0.25">
      <c r="A7">
        <v>3</v>
      </c>
      <c r="B7">
        <v>8383</v>
      </c>
      <c r="G7">
        <v>4</v>
      </c>
      <c r="H7" s="8">
        <v>36</v>
      </c>
      <c r="I7" s="8"/>
      <c r="J7">
        <v>4</v>
      </c>
      <c r="K7" s="8">
        <v>0.22529642857142854</v>
      </c>
      <c r="L7" s="8">
        <v>219</v>
      </c>
      <c r="M7" s="8">
        <v>0.64404761904761887</v>
      </c>
      <c r="N7" s="8">
        <v>4699</v>
      </c>
      <c r="O7" s="8">
        <v>0.24396904761904756</v>
      </c>
      <c r="P7"/>
      <c r="S7">
        <v>4</v>
      </c>
      <c r="T7" s="8">
        <v>4699</v>
      </c>
      <c r="U7" s="8">
        <v>219</v>
      </c>
    </row>
    <row r="8" spans="1:24" x14ac:dyDescent="0.25">
      <c r="A8">
        <v>4</v>
      </c>
      <c r="B8">
        <v>8049</v>
      </c>
      <c r="G8" t="s">
        <v>44</v>
      </c>
      <c r="H8" s="8">
        <v>54.65771812080537</v>
      </c>
      <c r="I8" s="8"/>
      <c r="J8">
        <v>5</v>
      </c>
      <c r="K8" s="8">
        <v>0.21346582278481011</v>
      </c>
      <c r="L8" s="8">
        <v>224</v>
      </c>
      <c r="M8" s="8">
        <v>0.52696202531645564</v>
      </c>
      <c r="N8" s="8">
        <v>5146</v>
      </c>
      <c r="O8" s="8">
        <v>0.18856202531645577</v>
      </c>
      <c r="P8"/>
      <c r="S8">
        <v>5</v>
      </c>
      <c r="T8" s="8">
        <v>5146</v>
      </c>
      <c r="U8" s="8">
        <v>224</v>
      </c>
    </row>
    <row r="9" spans="1:24" x14ac:dyDescent="0.25">
      <c r="A9">
        <v>5</v>
      </c>
      <c r="B9">
        <v>8458</v>
      </c>
      <c r="J9">
        <v>7</v>
      </c>
      <c r="K9" s="8">
        <v>0.20410504201680668</v>
      </c>
      <c r="L9" s="8">
        <v>839</v>
      </c>
      <c r="M9" s="8">
        <v>0.57983193277310907</v>
      </c>
      <c r="N9" s="8">
        <v>4460</v>
      </c>
      <c r="O9" s="8">
        <v>0.18236974789915975</v>
      </c>
      <c r="S9">
        <v>7</v>
      </c>
      <c r="T9" s="8">
        <v>4460</v>
      </c>
      <c r="U9" s="8">
        <v>839</v>
      </c>
    </row>
    <row r="10" spans="1:24" x14ac:dyDescent="0.25">
      <c r="A10">
        <v>6</v>
      </c>
      <c r="B10">
        <v>9691</v>
      </c>
      <c r="J10" t="s">
        <v>44</v>
      </c>
      <c r="K10" s="8">
        <v>0.19946644295302016</v>
      </c>
      <c r="L10" s="8">
        <v>2760</v>
      </c>
      <c r="M10" s="8">
        <v>0.57473154362416201</v>
      </c>
      <c r="N10" s="8">
        <v>29816</v>
      </c>
      <c r="O10" s="8">
        <v>0.19819278523489975</v>
      </c>
      <c r="S10" t="s">
        <v>44</v>
      </c>
      <c r="T10" s="8">
        <v>29816</v>
      </c>
      <c r="U10" s="8">
        <v>2760</v>
      </c>
    </row>
    <row r="11" spans="1:24" x14ac:dyDescent="0.25">
      <c r="A11">
        <v>7</v>
      </c>
      <c r="B11">
        <v>7776</v>
      </c>
      <c r="J11"/>
      <c r="K11"/>
      <c r="L11"/>
      <c r="M11"/>
      <c r="N11"/>
      <c r="O11"/>
    </row>
    <row r="12" spans="1:24" ht="13" x14ac:dyDescent="0.3">
      <c r="A12" t="s">
        <v>44</v>
      </c>
      <c r="B12">
        <v>58928</v>
      </c>
      <c r="W12" s="39" t="s">
        <v>8</v>
      </c>
      <c r="X12" s="39" t="s">
        <v>48</v>
      </c>
    </row>
    <row r="13" spans="1:24" ht="13" x14ac:dyDescent="0.3">
      <c r="S13" s="29" t="s">
        <v>59</v>
      </c>
      <c r="T13" s="29" t="s">
        <v>60</v>
      </c>
      <c r="U13" s="29" t="s">
        <v>61</v>
      </c>
      <c r="W13">
        <v>1</v>
      </c>
      <c r="X13" s="8">
        <v>61.745098039215684</v>
      </c>
    </row>
    <row r="14" spans="1:24" x14ac:dyDescent="0.25">
      <c r="S14">
        <v>1</v>
      </c>
      <c r="T14">
        <v>6644</v>
      </c>
      <c r="U14">
        <v>1477</v>
      </c>
      <c r="W14">
        <v>2</v>
      </c>
      <c r="X14" s="8">
        <v>58.70192307692308</v>
      </c>
    </row>
    <row r="15" spans="1:24" x14ac:dyDescent="0.25">
      <c r="S15">
        <v>2</v>
      </c>
      <c r="T15">
        <v>7916</v>
      </c>
      <c r="U15">
        <v>534</v>
      </c>
      <c r="W15">
        <v>3</v>
      </c>
      <c r="X15" s="8">
        <v>33.202380952380949</v>
      </c>
    </row>
    <row r="16" spans="1:24" x14ac:dyDescent="0.25">
      <c r="S16">
        <v>3</v>
      </c>
      <c r="T16">
        <v>7926</v>
      </c>
      <c r="U16">
        <v>457</v>
      </c>
      <c r="W16">
        <v>4</v>
      </c>
      <c r="X16" s="8">
        <v>36</v>
      </c>
    </row>
    <row r="17" spans="19:21" x14ac:dyDescent="0.25">
      <c r="S17">
        <v>4</v>
      </c>
      <c r="T17">
        <v>7705</v>
      </c>
      <c r="U17">
        <v>344</v>
      </c>
    </row>
    <row r="18" spans="19:21" x14ac:dyDescent="0.25">
      <c r="S18">
        <v>5</v>
      </c>
      <c r="T18">
        <v>8126</v>
      </c>
      <c r="U18">
        <v>332</v>
      </c>
    </row>
    <row r="19" spans="19:21" x14ac:dyDescent="0.25">
      <c r="S19">
        <v>6</v>
      </c>
      <c r="T19">
        <v>9117</v>
      </c>
      <c r="U19">
        <v>574</v>
      </c>
    </row>
    <row r="20" spans="19:21" x14ac:dyDescent="0.25">
      <c r="S20">
        <v>7</v>
      </c>
      <c r="T20">
        <v>6549</v>
      </c>
      <c r="U20">
        <v>1227</v>
      </c>
    </row>
    <row r="21" spans="19:21" ht="13" x14ac:dyDescent="0.3">
      <c r="S21" s="30" t="s">
        <v>44</v>
      </c>
      <c r="T21" s="33">
        <v>53983</v>
      </c>
      <c r="U21" s="33">
        <v>4945</v>
      </c>
    </row>
  </sheetData>
  <mergeCells count="3">
    <mergeCell ref="A1:B1"/>
    <mergeCell ref="G1:H1"/>
    <mergeCell ref="S1:U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11A83-3410-4F81-9F6E-E477C012DE2C}">
  <sheetPr codeName="Sheet6"/>
  <dimension ref="A1:H89"/>
  <sheetViews>
    <sheetView showGridLines="0" workbookViewId="0">
      <selection activeCell="Q7" sqref="Q7"/>
    </sheetView>
  </sheetViews>
  <sheetFormatPr defaultRowHeight="12.5" x14ac:dyDescent="0.25"/>
  <sheetData>
    <row r="1" spans="1:8" ht="25" x14ac:dyDescent="0.5">
      <c r="A1" s="54" t="s">
        <v>79</v>
      </c>
      <c r="B1" s="54"/>
      <c r="C1" s="54"/>
      <c r="D1" s="54"/>
      <c r="E1" s="54"/>
      <c r="F1" s="54"/>
      <c r="G1" s="54"/>
      <c r="H1" s="54"/>
    </row>
    <row r="2" spans="1:8" ht="17.5" x14ac:dyDescent="0.35">
      <c r="A2" s="55" t="s">
        <v>80</v>
      </c>
      <c r="B2" s="55"/>
      <c r="C2" s="55"/>
      <c r="D2" s="55"/>
      <c r="E2" s="55"/>
      <c r="F2" s="55"/>
      <c r="G2" s="55"/>
      <c r="H2" s="55"/>
    </row>
    <row r="3" spans="1:8" x14ac:dyDescent="0.25">
      <c r="A3" s="56" t="s">
        <v>81</v>
      </c>
      <c r="B3" s="56"/>
      <c r="C3" s="56"/>
      <c r="D3" s="56"/>
      <c r="E3" s="56"/>
      <c r="F3" s="56"/>
      <c r="G3" s="56"/>
      <c r="H3" s="56"/>
    </row>
    <row r="5" spans="1:8" ht="18" x14ac:dyDescent="0.4">
      <c r="A5" s="53" t="s">
        <v>82</v>
      </c>
      <c r="B5" s="53"/>
      <c r="C5" s="53"/>
      <c r="D5" s="53"/>
      <c r="E5" s="53"/>
      <c r="F5" s="53"/>
      <c r="G5" s="53"/>
      <c r="H5" s="53"/>
    </row>
    <row r="6" spans="1:8" x14ac:dyDescent="0.25">
      <c r="A6" s="52" t="s">
        <v>83</v>
      </c>
      <c r="B6" s="52"/>
      <c r="C6" s="52"/>
      <c r="D6" s="52"/>
      <c r="E6" s="52"/>
      <c r="F6" s="52"/>
      <c r="G6" s="52"/>
      <c r="H6" s="52"/>
    </row>
    <row r="7" spans="1:8" x14ac:dyDescent="0.25">
      <c r="A7" s="52" t="s">
        <v>84</v>
      </c>
      <c r="B7" s="52"/>
      <c r="C7" s="52"/>
      <c r="D7" s="52"/>
      <c r="E7" s="52"/>
      <c r="F7" s="52"/>
      <c r="G7" s="52"/>
      <c r="H7" s="52"/>
    </row>
    <row r="8" spans="1:8" x14ac:dyDescent="0.25">
      <c r="A8" s="52" t="s">
        <v>85</v>
      </c>
      <c r="B8" s="52"/>
      <c r="C8" s="52"/>
      <c r="D8" s="52"/>
      <c r="E8" s="52"/>
      <c r="F8" s="52"/>
      <c r="G8" s="52"/>
      <c r="H8" s="52"/>
    </row>
    <row r="10" spans="1:8" ht="18" x14ac:dyDescent="0.4">
      <c r="A10" s="53" t="s">
        <v>86</v>
      </c>
      <c r="B10" s="53"/>
      <c r="C10" s="53"/>
      <c r="D10" s="53"/>
      <c r="E10" s="53"/>
      <c r="F10" s="53"/>
      <c r="G10" s="53"/>
      <c r="H10" s="53"/>
    </row>
    <row r="11" spans="1:8" ht="13" x14ac:dyDescent="0.3">
      <c r="A11" s="42" t="s">
        <v>87</v>
      </c>
      <c r="B11" s="42" t="s">
        <v>88</v>
      </c>
      <c r="C11" s="42" t="s">
        <v>89</v>
      </c>
      <c r="D11" s="42" t="s">
        <v>90</v>
      </c>
      <c r="E11" s="42" t="s">
        <v>91</v>
      </c>
    </row>
    <row r="12" spans="1:8" x14ac:dyDescent="0.25">
      <c r="A12" t="s">
        <v>41</v>
      </c>
      <c r="B12">
        <v>611</v>
      </c>
      <c r="C12">
        <v>17</v>
      </c>
      <c r="D12" t="s">
        <v>92</v>
      </c>
      <c r="E12" t="s">
        <v>93</v>
      </c>
    </row>
    <row r="13" spans="1:8" x14ac:dyDescent="0.25">
      <c r="A13" t="s">
        <v>94</v>
      </c>
      <c r="B13">
        <v>611</v>
      </c>
      <c r="C13">
        <v>8</v>
      </c>
      <c r="D13" t="s">
        <v>95</v>
      </c>
      <c r="E13" t="s">
        <v>96</v>
      </c>
    </row>
    <row r="14" spans="1:8" x14ac:dyDescent="0.25">
      <c r="A14" t="s">
        <v>97</v>
      </c>
      <c r="B14">
        <v>391</v>
      </c>
      <c r="C14">
        <v>16</v>
      </c>
      <c r="D14" t="s">
        <v>98</v>
      </c>
      <c r="E14" t="s">
        <v>99</v>
      </c>
    </row>
    <row r="15" spans="1:8" x14ac:dyDescent="0.25">
      <c r="A15" t="s">
        <v>100</v>
      </c>
      <c r="B15" s="43">
        <v>1009</v>
      </c>
      <c r="C15">
        <v>21</v>
      </c>
      <c r="D15" t="s">
        <v>101</v>
      </c>
      <c r="E15" t="s">
        <v>102</v>
      </c>
    </row>
    <row r="16" spans="1:8" x14ac:dyDescent="0.25">
      <c r="A16" t="s">
        <v>103</v>
      </c>
      <c r="B16">
        <v>28</v>
      </c>
      <c r="C16">
        <v>16</v>
      </c>
      <c r="D16" t="s">
        <v>104</v>
      </c>
      <c r="E16" t="s">
        <v>105</v>
      </c>
    </row>
    <row r="18" spans="1:8" ht="18" x14ac:dyDescent="0.4">
      <c r="A18" s="53" t="s">
        <v>106</v>
      </c>
      <c r="B18" s="53"/>
      <c r="C18" s="53"/>
      <c r="D18" s="53"/>
      <c r="E18" s="53"/>
      <c r="F18" s="53"/>
      <c r="G18" s="53"/>
      <c r="H18" s="53"/>
    </row>
    <row r="19" spans="1:8" ht="13" x14ac:dyDescent="0.3">
      <c r="A19" s="42" t="s">
        <v>107</v>
      </c>
      <c r="B19" s="42" t="s">
        <v>108</v>
      </c>
      <c r="C19" s="42" t="s">
        <v>109</v>
      </c>
      <c r="D19" s="42" t="s">
        <v>19</v>
      </c>
    </row>
    <row r="20" spans="1:8" x14ac:dyDescent="0.25">
      <c r="A20" t="s">
        <v>110</v>
      </c>
      <c r="B20" t="s">
        <v>16</v>
      </c>
      <c r="C20" t="s">
        <v>111</v>
      </c>
      <c r="D20" t="s">
        <v>18</v>
      </c>
    </row>
    <row r="21" spans="1:8" x14ac:dyDescent="0.25">
      <c r="A21" t="s">
        <v>110</v>
      </c>
      <c r="B21" t="s">
        <v>112</v>
      </c>
      <c r="C21" t="s">
        <v>113</v>
      </c>
      <c r="D21" t="s">
        <v>18</v>
      </c>
    </row>
    <row r="22" spans="1:8" x14ac:dyDescent="0.25">
      <c r="A22" t="s">
        <v>114</v>
      </c>
      <c r="B22" t="s">
        <v>115</v>
      </c>
      <c r="C22" t="s">
        <v>116</v>
      </c>
      <c r="D22" t="s">
        <v>18</v>
      </c>
    </row>
    <row r="23" spans="1:8" x14ac:dyDescent="0.25">
      <c r="A23" t="s">
        <v>114</v>
      </c>
      <c r="B23" t="s">
        <v>117</v>
      </c>
      <c r="C23" t="s">
        <v>118</v>
      </c>
      <c r="D23" t="s">
        <v>18</v>
      </c>
    </row>
    <row r="24" spans="1:8" x14ac:dyDescent="0.25">
      <c r="A24" t="s">
        <v>114</v>
      </c>
      <c r="B24" t="s">
        <v>119</v>
      </c>
      <c r="C24" t="s">
        <v>120</v>
      </c>
      <c r="D24" t="s">
        <v>18</v>
      </c>
    </row>
    <row r="25" spans="1:8" x14ac:dyDescent="0.25">
      <c r="A25" t="s">
        <v>114</v>
      </c>
      <c r="B25" t="s">
        <v>121</v>
      </c>
      <c r="C25" t="s">
        <v>122</v>
      </c>
      <c r="D25" t="s">
        <v>18</v>
      </c>
    </row>
    <row r="26" spans="1:8" x14ac:dyDescent="0.25">
      <c r="A26" t="s">
        <v>123</v>
      </c>
      <c r="B26" t="s">
        <v>124</v>
      </c>
      <c r="C26" t="s">
        <v>41</v>
      </c>
      <c r="D26" t="s">
        <v>18</v>
      </c>
    </row>
    <row r="27" spans="1:8" x14ac:dyDescent="0.25">
      <c r="A27" t="s">
        <v>123</v>
      </c>
      <c r="B27" t="s">
        <v>125</v>
      </c>
      <c r="C27" t="s">
        <v>41</v>
      </c>
      <c r="D27" t="s">
        <v>18</v>
      </c>
    </row>
    <row r="28" spans="1:8" x14ac:dyDescent="0.25">
      <c r="A28" t="s">
        <v>126</v>
      </c>
      <c r="B28" t="s">
        <v>127</v>
      </c>
      <c r="C28" t="s">
        <v>128</v>
      </c>
      <c r="D28" t="s">
        <v>18</v>
      </c>
    </row>
    <row r="29" spans="1:8" x14ac:dyDescent="0.25">
      <c r="A29" t="s">
        <v>126</v>
      </c>
      <c r="B29" t="s">
        <v>129</v>
      </c>
      <c r="C29" t="s">
        <v>130</v>
      </c>
      <c r="D29" t="s">
        <v>18</v>
      </c>
    </row>
    <row r="30" spans="1:8" x14ac:dyDescent="0.25">
      <c r="A30" t="s">
        <v>131</v>
      </c>
      <c r="B30" t="s">
        <v>132</v>
      </c>
      <c r="C30" t="s">
        <v>128</v>
      </c>
      <c r="D30" t="s">
        <v>18</v>
      </c>
    </row>
    <row r="31" spans="1:8" x14ac:dyDescent="0.25">
      <c r="A31" t="s">
        <v>133</v>
      </c>
      <c r="B31" t="s">
        <v>134</v>
      </c>
      <c r="C31" t="s">
        <v>135</v>
      </c>
      <c r="D31" t="s">
        <v>18</v>
      </c>
    </row>
    <row r="32" spans="1:8" x14ac:dyDescent="0.25">
      <c r="A32" t="s">
        <v>133</v>
      </c>
      <c r="B32" t="s">
        <v>136</v>
      </c>
      <c r="C32" t="s">
        <v>137</v>
      </c>
      <c r="D32" t="s">
        <v>18</v>
      </c>
    </row>
    <row r="33" spans="1:8" x14ac:dyDescent="0.25">
      <c r="A33" t="s">
        <v>133</v>
      </c>
      <c r="B33" t="s">
        <v>138</v>
      </c>
      <c r="C33" t="s">
        <v>139</v>
      </c>
      <c r="D33" t="s">
        <v>18</v>
      </c>
    </row>
    <row r="34" spans="1:8" x14ac:dyDescent="0.25">
      <c r="A34" t="s">
        <v>140</v>
      </c>
      <c r="B34" t="s">
        <v>141</v>
      </c>
      <c r="C34" t="s">
        <v>142</v>
      </c>
      <c r="D34" t="s">
        <v>18</v>
      </c>
    </row>
    <row r="35" spans="1:8" x14ac:dyDescent="0.25">
      <c r="A35" t="s">
        <v>140</v>
      </c>
      <c r="B35" t="s">
        <v>143</v>
      </c>
      <c r="C35" t="s">
        <v>144</v>
      </c>
      <c r="D35" t="s">
        <v>18</v>
      </c>
    </row>
    <row r="36" spans="1:8" x14ac:dyDescent="0.25">
      <c r="A36" t="s">
        <v>145</v>
      </c>
      <c r="B36" t="s">
        <v>146</v>
      </c>
      <c r="C36" t="s">
        <v>147</v>
      </c>
      <c r="D36" t="s">
        <v>18</v>
      </c>
    </row>
    <row r="37" spans="1:8" x14ac:dyDescent="0.25">
      <c r="A37" t="s">
        <v>145</v>
      </c>
      <c r="B37" t="s">
        <v>148</v>
      </c>
      <c r="C37" t="s">
        <v>149</v>
      </c>
      <c r="D37" t="s">
        <v>18</v>
      </c>
    </row>
    <row r="38" spans="1:8" x14ac:dyDescent="0.25">
      <c r="A38" t="s">
        <v>145</v>
      </c>
      <c r="B38" t="s">
        <v>150</v>
      </c>
      <c r="C38" t="s">
        <v>151</v>
      </c>
      <c r="D38" t="s">
        <v>18</v>
      </c>
    </row>
    <row r="39" spans="1:8" x14ac:dyDescent="0.25">
      <c r="A39" t="s">
        <v>152</v>
      </c>
      <c r="B39" t="s">
        <v>153</v>
      </c>
      <c r="C39" t="s">
        <v>154</v>
      </c>
      <c r="D39" t="s">
        <v>18</v>
      </c>
    </row>
    <row r="40" spans="1:8" x14ac:dyDescent="0.25">
      <c r="A40" t="s">
        <v>155</v>
      </c>
      <c r="B40" t="s">
        <v>156</v>
      </c>
      <c r="C40" t="s">
        <v>157</v>
      </c>
      <c r="D40" t="s">
        <v>18</v>
      </c>
    </row>
    <row r="42" spans="1:8" ht="18" x14ac:dyDescent="0.4">
      <c r="A42" s="53" t="s">
        <v>158</v>
      </c>
      <c r="B42" s="53"/>
      <c r="C42" s="53"/>
      <c r="D42" s="53"/>
      <c r="E42" s="53"/>
      <c r="F42" s="53"/>
      <c r="G42" s="53"/>
      <c r="H42" s="53"/>
    </row>
    <row r="44" spans="1:8" ht="15.5" x14ac:dyDescent="0.35">
      <c r="A44" s="44" t="s">
        <v>159</v>
      </c>
    </row>
    <row r="45" spans="1:8" ht="13" x14ac:dyDescent="0.3">
      <c r="A45" s="45" t="s">
        <v>59</v>
      </c>
      <c r="B45" s="45" t="s">
        <v>160</v>
      </c>
      <c r="C45" s="45" t="s">
        <v>161</v>
      </c>
    </row>
    <row r="46" spans="1:8" x14ac:dyDescent="0.25">
      <c r="A46" t="s">
        <v>162</v>
      </c>
      <c r="B46" s="43">
        <v>8121</v>
      </c>
      <c r="C46" t="s">
        <v>163</v>
      </c>
    </row>
    <row r="47" spans="1:8" x14ac:dyDescent="0.25">
      <c r="A47" t="s">
        <v>164</v>
      </c>
      <c r="B47" s="43">
        <v>8450</v>
      </c>
      <c r="C47" t="s">
        <v>165</v>
      </c>
    </row>
    <row r="48" spans="1:8" x14ac:dyDescent="0.25">
      <c r="A48" t="s">
        <v>166</v>
      </c>
      <c r="B48" s="43">
        <v>8383</v>
      </c>
      <c r="C48" t="s">
        <v>167</v>
      </c>
    </row>
    <row r="49" spans="1:4" x14ac:dyDescent="0.25">
      <c r="A49" t="s">
        <v>168</v>
      </c>
      <c r="B49" s="43">
        <v>8049</v>
      </c>
      <c r="C49" t="s">
        <v>169</v>
      </c>
    </row>
    <row r="50" spans="1:4" x14ac:dyDescent="0.25">
      <c r="A50" t="s">
        <v>170</v>
      </c>
      <c r="B50" s="43">
        <v>8458</v>
      </c>
      <c r="C50" t="s">
        <v>171</v>
      </c>
    </row>
    <row r="51" spans="1:4" x14ac:dyDescent="0.25">
      <c r="A51" t="s">
        <v>172</v>
      </c>
      <c r="B51" s="43">
        <v>9691</v>
      </c>
      <c r="C51" t="s">
        <v>173</v>
      </c>
    </row>
    <row r="52" spans="1:4" x14ac:dyDescent="0.25">
      <c r="A52" t="s">
        <v>174</v>
      </c>
      <c r="B52" s="43">
        <v>7776</v>
      </c>
      <c r="C52" t="s">
        <v>175</v>
      </c>
    </row>
    <row r="53" spans="1:4" ht="13" x14ac:dyDescent="0.3">
      <c r="A53" s="41" t="s">
        <v>176</v>
      </c>
      <c r="B53" s="46">
        <v>58928</v>
      </c>
      <c r="C53" s="41" t="s">
        <v>44</v>
      </c>
    </row>
    <row r="55" spans="1:4" ht="15.5" x14ac:dyDescent="0.35">
      <c r="A55" s="44" t="s">
        <v>177</v>
      </c>
    </row>
    <row r="56" spans="1:4" ht="13" x14ac:dyDescent="0.3">
      <c r="A56" s="47" t="s">
        <v>178</v>
      </c>
      <c r="B56" s="47" t="s">
        <v>179</v>
      </c>
      <c r="C56" s="47" t="s">
        <v>180</v>
      </c>
    </row>
    <row r="57" spans="1:4" x14ac:dyDescent="0.25">
      <c r="A57" t="s">
        <v>181</v>
      </c>
      <c r="B57">
        <v>61.75</v>
      </c>
      <c r="C57" t="s">
        <v>182</v>
      </c>
    </row>
    <row r="58" spans="1:4" x14ac:dyDescent="0.25">
      <c r="A58" t="s">
        <v>183</v>
      </c>
      <c r="B58">
        <v>58.7</v>
      </c>
      <c r="C58" t="s">
        <v>184</v>
      </c>
    </row>
    <row r="59" spans="1:4" x14ac:dyDescent="0.25">
      <c r="A59" t="s">
        <v>185</v>
      </c>
      <c r="B59">
        <v>33.200000000000003</v>
      </c>
      <c r="C59" t="s">
        <v>186</v>
      </c>
    </row>
    <row r="60" spans="1:4" x14ac:dyDescent="0.25">
      <c r="A60" t="s">
        <v>187</v>
      </c>
      <c r="B60">
        <v>36</v>
      </c>
      <c r="C60" t="s">
        <v>188</v>
      </c>
    </row>
    <row r="62" spans="1:4" ht="15.5" x14ac:dyDescent="0.35">
      <c r="A62" s="44" t="s">
        <v>189</v>
      </c>
    </row>
    <row r="63" spans="1:4" ht="13" x14ac:dyDescent="0.3">
      <c r="A63" s="48" t="s">
        <v>59</v>
      </c>
      <c r="B63" s="48" t="s">
        <v>190</v>
      </c>
      <c r="C63" s="48" t="s">
        <v>191</v>
      </c>
      <c r="D63" s="48" t="s">
        <v>192</v>
      </c>
    </row>
    <row r="64" spans="1:4" x14ac:dyDescent="0.25">
      <c r="A64" t="s">
        <v>162</v>
      </c>
      <c r="B64" s="43">
        <v>6644</v>
      </c>
      <c r="C64" s="43">
        <v>1477</v>
      </c>
      <c r="D64" s="49">
        <v>0.81799999999999995</v>
      </c>
    </row>
    <row r="65" spans="1:4" x14ac:dyDescent="0.25">
      <c r="A65" t="s">
        <v>164</v>
      </c>
      <c r="B65" s="43">
        <v>7916</v>
      </c>
      <c r="C65">
        <v>534</v>
      </c>
      <c r="D65" s="49">
        <v>0.93700000000000006</v>
      </c>
    </row>
    <row r="66" spans="1:4" x14ac:dyDescent="0.25">
      <c r="A66" t="s">
        <v>166</v>
      </c>
      <c r="B66" s="43">
        <v>7926</v>
      </c>
      <c r="C66">
        <v>457</v>
      </c>
      <c r="D66" s="49">
        <v>0.94499999999999995</v>
      </c>
    </row>
    <row r="67" spans="1:4" x14ac:dyDescent="0.25">
      <c r="A67" t="s">
        <v>168</v>
      </c>
      <c r="B67" s="43">
        <v>7705</v>
      </c>
      <c r="C67">
        <v>344</v>
      </c>
      <c r="D67" s="49">
        <v>0.95699999999999996</v>
      </c>
    </row>
    <row r="68" spans="1:4" x14ac:dyDescent="0.25">
      <c r="A68" t="s">
        <v>170</v>
      </c>
      <c r="B68" s="43">
        <v>8126</v>
      </c>
      <c r="C68">
        <v>332</v>
      </c>
      <c r="D68" s="49">
        <v>0.96099999999999997</v>
      </c>
    </row>
    <row r="69" spans="1:4" x14ac:dyDescent="0.25">
      <c r="A69" t="s">
        <v>172</v>
      </c>
      <c r="B69" s="43">
        <v>9117</v>
      </c>
      <c r="C69">
        <v>574</v>
      </c>
      <c r="D69" s="49">
        <v>0.94099999999999995</v>
      </c>
    </row>
    <row r="70" spans="1:4" x14ac:dyDescent="0.25">
      <c r="A70" t="s">
        <v>174</v>
      </c>
      <c r="B70" s="43">
        <v>6549</v>
      </c>
      <c r="C70" s="43">
        <v>1227</v>
      </c>
      <c r="D70" s="49">
        <v>0.84199999999999997</v>
      </c>
    </row>
    <row r="71" spans="1:4" ht="13" x14ac:dyDescent="0.3">
      <c r="A71" s="41" t="s">
        <v>176</v>
      </c>
      <c r="B71" s="46">
        <v>53983</v>
      </c>
      <c r="C71" s="46">
        <v>4945</v>
      </c>
      <c r="D71" s="50">
        <v>0.91600000000000004</v>
      </c>
    </row>
    <row r="73" spans="1:4" ht="15.5" x14ac:dyDescent="0.35">
      <c r="A73" s="44" t="s">
        <v>193</v>
      </c>
    </row>
    <row r="74" spans="1:4" ht="13" x14ac:dyDescent="0.3">
      <c r="A74" s="51" t="s">
        <v>194</v>
      </c>
      <c r="B74" s="51" t="s">
        <v>195</v>
      </c>
      <c r="C74" s="51" t="s">
        <v>196</v>
      </c>
      <c r="D74" s="51" t="s">
        <v>197</v>
      </c>
    </row>
    <row r="75" spans="1:4" x14ac:dyDescent="0.25">
      <c r="A75" t="s">
        <v>198</v>
      </c>
      <c r="B75" t="s">
        <v>199</v>
      </c>
      <c r="C75" t="s">
        <v>200</v>
      </c>
      <c r="D75" t="s">
        <v>201</v>
      </c>
    </row>
    <row r="76" spans="1:4" x14ac:dyDescent="0.25">
      <c r="A76" t="s">
        <v>202</v>
      </c>
      <c r="B76" t="s">
        <v>199</v>
      </c>
      <c r="C76" t="s">
        <v>203</v>
      </c>
      <c r="D76" t="s">
        <v>204</v>
      </c>
    </row>
    <row r="77" spans="1:4" x14ac:dyDescent="0.25">
      <c r="A77" t="s">
        <v>205</v>
      </c>
      <c r="B77" t="s">
        <v>206</v>
      </c>
      <c r="C77" t="s">
        <v>207</v>
      </c>
      <c r="D77" t="s">
        <v>208</v>
      </c>
    </row>
    <row r="78" spans="1:4" x14ac:dyDescent="0.25">
      <c r="A78" t="s">
        <v>209</v>
      </c>
      <c r="B78" t="s">
        <v>199</v>
      </c>
      <c r="C78" t="s">
        <v>210</v>
      </c>
      <c r="D78" t="s">
        <v>211</v>
      </c>
    </row>
    <row r="79" spans="1:4" x14ac:dyDescent="0.25">
      <c r="A79" t="s">
        <v>212</v>
      </c>
      <c r="B79">
        <v>0.23</v>
      </c>
      <c r="C79" t="s">
        <v>213</v>
      </c>
      <c r="D79" t="s">
        <v>214</v>
      </c>
    </row>
    <row r="81" spans="1:8" ht="18" x14ac:dyDescent="0.4">
      <c r="A81" s="53" t="s">
        <v>215</v>
      </c>
      <c r="B81" s="53"/>
      <c r="C81" s="53"/>
      <c r="D81" s="53"/>
      <c r="E81" s="53"/>
      <c r="F81" s="53"/>
      <c r="G81" s="53"/>
      <c r="H81" s="53"/>
    </row>
    <row r="82" spans="1:8" ht="13" x14ac:dyDescent="0.3">
      <c r="A82" s="41" t="s">
        <v>216</v>
      </c>
    </row>
    <row r="84" spans="1:8" x14ac:dyDescent="0.25">
      <c r="A84" t="s">
        <v>217</v>
      </c>
    </row>
    <row r="85" spans="1:8" x14ac:dyDescent="0.25">
      <c r="A85" t="s">
        <v>218</v>
      </c>
    </row>
    <row r="86" spans="1:8" x14ac:dyDescent="0.25">
      <c r="A86" t="s">
        <v>219</v>
      </c>
    </row>
    <row r="87" spans="1:8" x14ac:dyDescent="0.25">
      <c r="A87" t="s">
        <v>220</v>
      </c>
    </row>
    <row r="88" spans="1:8" x14ac:dyDescent="0.25">
      <c r="A88" t="s">
        <v>221</v>
      </c>
    </row>
    <row r="89" spans="1:8" x14ac:dyDescent="0.25">
      <c r="A89" t="s">
        <v>222</v>
      </c>
    </row>
  </sheetData>
  <mergeCells count="11">
    <mergeCell ref="A7:H7"/>
    <mergeCell ref="A1:H1"/>
    <mergeCell ref="A2:H2"/>
    <mergeCell ref="A3:H3"/>
    <mergeCell ref="A5:H5"/>
    <mergeCell ref="A6:H6"/>
    <mergeCell ref="A8:H8"/>
    <mergeCell ref="A10:H10"/>
    <mergeCell ref="A18:H18"/>
    <mergeCell ref="A42:H42"/>
    <mergeCell ref="A81:H8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28C17-D77A-48F9-8327-680CC84A9149}">
  <sheetPr codeName="Sheet7"/>
  <dimension ref="A1:Q38"/>
  <sheetViews>
    <sheetView workbookViewId="0">
      <selection activeCell="A21" sqref="A21"/>
    </sheetView>
  </sheetViews>
  <sheetFormatPr defaultRowHeight="12.5" x14ac:dyDescent="0.25"/>
  <cols>
    <col min="1" max="1" width="17.26953125" bestFit="1" customWidth="1"/>
    <col min="2" max="2" width="8.90625" bestFit="1" customWidth="1"/>
    <col min="3" max="4" width="5.1796875" bestFit="1" customWidth="1"/>
    <col min="7" max="7" width="11.08984375" bestFit="1" customWidth="1"/>
    <col min="8" max="8" width="13.08984375" bestFit="1" customWidth="1"/>
    <col min="9" max="9" width="20.08984375" style="6" bestFit="1" customWidth="1"/>
    <col min="11" max="11" width="11.08984375" bestFit="1" customWidth="1"/>
    <col min="12" max="12" width="14.453125" bestFit="1" customWidth="1"/>
    <col min="13" max="13" width="17.7265625" bestFit="1" customWidth="1"/>
    <col min="15" max="15" width="11.08984375" bestFit="1" customWidth="1"/>
    <col min="16" max="16" width="16.26953125" style="6" bestFit="1" customWidth="1"/>
    <col min="17" max="17" width="19.54296875" style="6" bestFit="1" customWidth="1"/>
  </cols>
  <sheetData>
    <row r="1" spans="1:17" x14ac:dyDescent="0.25">
      <c r="G1" s="7" t="s">
        <v>68</v>
      </c>
      <c r="K1" s="7" t="s">
        <v>67</v>
      </c>
      <c r="O1" s="7" t="s">
        <v>71</v>
      </c>
    </row>
    <row r="3" spans="1:17" x14ac:dyDescent="0.25">
      <c r="A3" s="28" t="s">
        <v>50</v>
      </c>
    </row>
    <row r="4" spans="1:17" x14ac:dyDescent="0.25">
      <c r="A4" s="28" t="s">
        <v>45</v>
      </c>
      <c r="B4" s="28" t="s">
        <v>1</v>
      </c>
      <c r="C4" t="s">
        <v>48</v>
      </c>
      <c r="H4" s="28" t="s">
        <v>57</v>
      </c>
      <c r="I4"/>
      <c r="L4" s="28" t="s">
        <v>57</v>
      </c>
      <c r="P4" s="28" t="s">
        <v>57</v>
      </c>
      <c r="Q4"/>
    </row>
    <row r="5" spans="1:17" x14ac:dyDescent="0.25">
      <c r="A5" t="s">
        <v>46</v>
      </c>
      <c r="B5" s="5">
        <v>40544</v>
      </c>
      <c r="C5">
        <v>38</v>
      </c>
      <c r="G5" s="28" t="s">
        <v>7</v>
      </c>
      <c r="H5" t="s">
        <v>58</v>
      </c>
      <c r="I5" t="s">
        <v>72</v>
      </c>
      <c r="K5" s="28" t="s">
        <v>7</v>
      </c>
      <c r="L5" t="s">
        <v>65</v>
      </c>
      <c r="M5" t="s">
        <v>66</v>
      </c>
      <c r="O5" s="28" t="s">
        <v>7</v>
      </c>
      <c r="P5" t="s">
        <v>69</v>
      </c>
      <c r="Q5" t="s">
        <v>70</v>
      </c>
    </row>
    <row r="6" spans="1:17" x14ac:dyDescent="0.25">
      <c r="B6" s="5">
        <v>40545</v>
      </c>
      <c r="C6">
        <v>45</v>
      </c>
      <c r="G6">
        <v>1</v>
      </c>
      <c r="H6">
        <v>1477</v>
      </c>
      <c r="I6">
        <v>9.0060975609756095</v>
      </c>
      <c r="K6">
        <v>1</v>
      </c>
      <c r="L6">
        <v>164</v>
      </c>
      <c r="M6">
        <v>164</v>
      </c>
      <c r="O6">
        <v>1</v>
      </c>
      <c r="P6">
        <v>9.0060975609756095</v>
      </c>
      <c r="Q6">
        <v>40.512195121951223</v>
      </c>
    </row>
    <row r="7" spans="1:17" x14ac:dyDescent="0.25">
      <c r="B7" s="5">
        <v>40546</v>
      </c>
      <c r="C7">
        <v>22</v>
      </c>
      <c r="G7">
        <v>2</v>
      </c>
      <c r="H7">
        <v>534</v>
      </c>
      <c r="I7">
        <v>1.7919463087248322</v>
      </c>
      <c r="K7">
        <v>2</v>
      </c>
      <c r="L7">
        <v>149</v>
      </c>
      <c r="M7">
        <v>149</v>
      </c>
      <c r="O7">
        <v>2</v>
      </c>
      <c r="P7">
        <v>3.5838926174496644</v>
      </c>
      <c r="Q7">
        <v>53.127516778523493</v>
      </c>
    </row>
    <row r="8" spans="1:17" x14ac:dyDescent="0.25">
      <c r="B8" s="5">
        <v>40547</v>
      </c>
      <c r="C8">
        <v>24</v>
      </c>
      <c r="G8">
        <v>3</v>
      </c>
      <c r="H8">
        <v>457</v>
      </c>
      <c r="I8">
        <v>1.1994750656167978</v>
      </c>
      <c r="K8">
        <v>3</v>
      </c>
      <c r="L8">
        <v>127</v>
      </c>
      <c r="M8">
        <v>127</v>
      </c>
      <c r="O8">
        <v>3</v>
      </c>
      <c r="P8">
        <v>3.5984251968503935</v>
      </c>
      <c r="Q8">
        <v>62.409448818897637</v>
      </c>
    </row>
    <row r="9" spans="1:17" x14ac:dyDescent="0.25">
      <c r="B9" s="5">
        <v>40548</v>
      </c>
      <c r="C9">
        <v>23</v>
      </c>
      <c r="G9">
        <v>4</v>
      </c>
      <c r="H9">
        <v>344</v>
      </c>
      <c r="I9">
        <v>0.65648854961832059</v>
      </c>
      <c r="K9">
        <v>4</v>
      </c>
      <c r="L9">
        <v>131</v>
      </c>
      <c r="M9">
        <v>131</v>
      </c>
      <c r="O9">
        <v>4</v>
      </c>
      <c r="P9">
        <v>2.6259541984732824</v>
      </c>
      <c r="Q9">
        <v>58.81679389312977</v>
      </c>
    </row>
    <row r="10" spans="1:17" x14ac:dyDescent="0.25">
      <c r="B10" s="5">
        <v>40549</v>
      </c>
      <c r="C10">
        <v>31</v>
      </c>
      <c r="G10">
        <v>5</v>
      </c>
      <c r="H10">
        <v>332</v>
      </c>
      <c r="I10">
        <v>0.53120000000000001</v>
      </c>
      <c r="K10">
        <v>5</v>
      </c>
      <c r="L10">
        <v>125</v>
      </c>
      <c r="M10">
        <v>125</v>
      </c>
      <c r="O10">
        <v>5</v>
      </c>
      <c r="P10">
        <v>2.6560000000000001</v>
      </c>
      <c r="Q10">
        <v>65.007999999999996</v>
      </c>
    </row>
    <row r="11" spans="1:17" x14ac:dyDescent="0.25">
      <c r="B11" s="5">
        <v>40550</v>
      </c>
      <c r="C11">
        <v>39</v>
      </c>
      <c r="G11">
        <v>6</v>
      </c>
      <c r="H11">
        <v>574</v>
      </c>
      <c r="I11">
        <v>0.65525114155251141</v>
      </c>
      <c r="K11">
        <v>6</v>
      </c>
      <c r="L11">
        <v>146</v>
      </c>
      <c r="M11">
        <v>146</v>
      </c>
      <c r="O11">
        <v>6</v>
      </c>
      <c r="P11">
        <v>3.9315068493150687</v>
      </c>
      <c r="Q11">
        <v>62.445205479452056</v>
      </c>
    </row>
    <row r="12" spans="1:17" x14ac:dyDescent="0.25">
      <c r="B12" s="5">
        <v>40551</v>
      </c>
      <c r="C12">
        <v>41</v>
      </c>
      <c r="G12">
        <v>7</v>
      </c>
      <c r="H12">
        <v>1227</v>
      </c>
      <c r="I12">
        <v>1.0496150556030797</v>
      </c>
      <c r="K12">
        <v>7</v>
      </c>
      <c r="L12">
        <v>167</v>
      </c>
      <c r="M12">
        <v>167</v>
      </c>
      <c r="O12">
        <v>7</v>
      </c>
      <c r="P12">
        <v>7.3473053892215567</v>
      </c>
      <c r="Q12">
        <v>39.215568862275447</v>
      </c>
    </row>
    <row r="13" spans="1:17" x14ac:dyDescent="0.25">
      <c r="B13" s="5">
        <v>40552</v>
      </c>
      <c r="C13">
        <v>24</v>
      </c>
      <c r="G13" t="s">
        <v>44</v>
      </c>
      <c r="H13">
        <v>4945</v>
      </c>
      <c r="I13">
        <v>1.224919494674263</v>
      </c>
      <c r="K13" t="s">
        <v>44</v>
      </c>
      <c r="L13">
        <v>1009</v>
      </c>
      <c r="M13">
        <v>1009</v>
      </c>
      <c r="O13" t="s">
        <v>44</v>
      </c>
      <c r="P13">
        <v>4.9008919722497524</v>
      </c>
      <c r="Q13">
        <v>53.501486620416252</v>
      </c>
    </row>
    <row r="14" spans="1:17" x14ac:dyDescent="0.25">
      <c r="B14" s="5">
        <v>40553</v>
      </c>
      <c r="C14">
        <v>32</v>
      </c>
    </row>
    <row r="15" spans="1:17" x14ac:dyDescent="0.25">
      <c r="B15" s="5">
        <v>40554</v>
      </c>
      <c r="C15">
        <v>48</v>
      </c>
    </row>
    <row r="16" spans="1:17" x14ac:dyDescent="0.25">
      <c r="B16" s="5">
        <v>40555</v>
      </c>
      <c r="C16">
        <v>24</v>
      </c>
    </row>
    <row r="17" spans="2:3" x14ac:dyDescent="0.25">
      <c r="B17" s="5">
        <v>40556</v>
      </c>
      <c r="C17">
        <v>26</v>
      </c>
    </row>
    <row r="18" spans="2:3" x14ac:dyDescent="0.25">
      <c r="B18" s="5">
        <v>40557</v>
      </c>
      <c r="C18">
        <v>25</v>
      </c>
    </row>
    <row r="19" spans="2:3" x14ac:dyDescent="0.25">
      <c r="B19" s="5">
        <v>40558</v>
      </c>
      <c r="C19">
        <v>36</v>
      </c>
    </row>
    <row r="20" spans="2:3" x14ac:dyDescent="0.25">
      <c r="B20" s="5">
        <v>40559</v>
      </c>
      <c r="C20">
        <v>29</v>
      </c>
    </row>
    <row r="21" spans="2:3" x14ac:dyDescent="0.25">
      <c r="B21" s="5">
        <v>40560</v>
      </c>
      <c r="C21">
        <v>52</v>
      </c>
    </row>
    <row r="22" spans="2:3" x14ac:dyDescent="0.25">
      <c r="B22" s="5">
        <v>40561</v>
      </c>
      <c r="C22">
        <v>24</v>
      </c>
    </row>
    <row r="23" spans="2:3" x14ac:dyDescent="0.25">
      <c r="B23" s="5">
        <v>40562</v>
      </c>
      <c r="C23">
        <v>38</v>
      </c>
    </row>
    <row r="24" spans="2:3" x14ac:dyDescent="0.25">
      <c r="B24" s="5">
        <v>40563</v>
      </c>
      <c r="C24">
        <v>37</v>
      </c>
    </row>
    <row r="25" spans="2:3" x14ac:dyDescent="0.25">
      <c r="B25" s="5">
        <v>40564</v>
      </c>
      <c r="C25">
        <v>31</v>
      </c>
    </row>
    <row r="26" spans="2:3" x14ac:dyDescent="0.25">
      <c r="B26" s="5">
        <v>40565</v>
      </c>
      <c r="C26">
        <v>31</v>
      </c>
    </row>
    <row r="27" spans="2:3" x14ac:dyDescent="0.25">
      <c r="B27" s="5">
        <v>40566</v>
      </c>
      <c r="C27">
        <v>25</v>
      </c>
    </row>
    <row r="28" spans="2:3" x14ac:dyDescent="0.25">
      <c r="B28" s="5">
        <v>40567</v>
      </c>
      <c r="C28">
        <v>28</v>
      </c>
    </row>
    <row r="29" spans="2:3" x14ac:dyDescent="0.25">
      <c r="B29" s="5">
        <v>40568</v>
      </c>
      <c r="C29">
        <v>37</v>
      </c>
    </row>
    <row r="30" spans="2:3" x14ac:dyDescent="0.25">
      <c r="B30" s="5">
        <v>40569</v>
      </c>
      <c r="C30">
        <v>47</v>
      </c>
    </row>
    <row r="31" spans="2:3" x14ac:dyDescent="0.25">
      <c r="B31" s="5">
        <v>40570</v>
      </c>
      <c r="C31">
        <v>8</v>
      </c>
    </row>
    <row r="32" spans="2:3" x14ac:dyDescent="0.25">
      <c r="B32" s="5">
        <v>40571</v>
      </c>
      <c r="C32">
        <v>58</v>
      </c>
    </row>
    <row r="33" spans="1:3" x14ac:dyDescent="0.25">
      <c r="B33" s="5">
        <v>40572</v>
      </c>
      <c r="C33">
        <v>30</v>
      </c>
    </row>
    <row r="34" spans="1:3" x14ac:dyDescent="0.25">
      <c r="B34" s="5">
        <v>40573</v>
      </c>
      <c r="C34">
        <v>30</v>
      </c>
    </row>
    <row r="35" spans="1:3" x14ac:dyDescent="0.25">
      <c r="B35" s="5">
        <v>40574</v>
      </c>
      <c r="C35">
        <v>43</v>
      </c>
    </row>
    <row r="36" spans="1:3" x14ac:dyDescent="0.25">
      <c r="A36" t="s">
        <v>49</v>
      </c>
      <c r="C36">
        <v>1026</v>
      </c>
    </row>
    <row r="37" spans="1:3" x14ac:dyDescent="0.25">
      <c r="A37" t="s">
        <v>47</v>
      </c>
      <c r="C37">
        <v>466</v>
      </c>
    </row>
    <row r="38" spans="1:3" x14ac:dyDescent="0.25">
      <c r="A38" t="s">
        <v>44</v>
      </c>
      <c r="C38">
        <v>1492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66107-663C-4174-B14B-66BCD203BB5C}">
  <sheetPr codeName="Sheet8"/>
  <dimension ref="A1:U1011"/>
  <sheetViews>
    <sheetView tabSelected="1" workbookViewId="0">
      <pane ySplit="2" topLeftCell="A3" activePane="bottomLeft" state="frozen"/>
      <selection pane="bottomLeft" activeCell="H19" sqref="H19"/>
    </sheetView>
  </sheetViews>
  <sheetFormatPr defaultRowHeight="12.5" x14ac:dyDescent="0.25"/>
  <cols>
    <col min="1" max="1" width="9" bestFit="1" customWidth="1"/>
    <col min="2" max="2" width="9.1796875" style="5" bestFit="1" customWidth="1"/>
    <col min="3" max="3" width="9.26953125" bestFit="1" customWidth="1"/>
    <col min="4" max="4" width="4.81640625" bestFit="1" customWidth="1"/>
    <col min="5" max="5" width="7.453125" bestFit="1" customWidth="1"/>
    <col min="6" max="6" width="4.90625" bestFit="1" customWidth="1"/>
    <col min="7" max="7" width="9.26953125" bestFit="1" customWidth="1"/>
    <col min="8" max="10" width="9.26953125" customWidth="1"/>
    <col min="11" max="11" width="10.54296875" bestFit="1" customWidth="1"/>
    <col min="12" max="12" width="12" bestFit="1" customWidth="1"/>
    <col min="13" max="13" width="7.7265625" bestFit="1" customWidth="1"/>
    <col min="14" max="14" width="8.36328125" bestFit="1" customWidth="1"/>
    <col min="15" max="15" width="6.81640625" bestFit="1" customWidth="1"/>
    <col min="16" max="16" width="12.26953125" bestFit="1" customWidth="1"/>
    <col min="17" max="17" width="8.90625" bestFit="1" customWidth="1"/>
    <col min="18" max="18" width="5.81640625" bestFit="1" customWidth="1"/>
    <col min="19" max="19" width="6.453125" bestFit="1" customWidth="1"/>
  </cols>
  <sheetData>
    <row r="1" spans="1:21" x14ac:dyDescent="0.25">
      <c r="J1" s="8">
        <f>SUM(Append1[temp])</f>
        <v>207.99999999999949</v>
      </c>
      <c r="K1">
        <f>SUBTOTAL(9,Append1[atemp])</f>
        <v>211.70210000000051</v>
      </c>
      <c r="L1" s="6">
        <f>AVERAGE(Append1[hum])</f>
        <v>0.58361744301288443</v>
      </c>
      <c r="Q1" s="13">
        <v>40544</v>
      </c>
      <c r="S1" s="7">
        <v>7</v>
      </c>
    </row>
    <row r="2" spans="1:21" x14ac:dyDescent="0.25">
      <c r="A2" s="7" t="s">
        <v>0</v>
      </c>
      <c r="B2" s="9" t="s">
        <v>1</v>
      </c>
      <c r="C2" t="s">
        <v>2</v>
      </c>
      <c r="D2" t="s">
        <v>3</v>
      </c>
      <c r="E2" t="s">
        <v>4</v>
      </c>
      <c r="F2" t="s">
        <v>5</v>
      </c>
      <c r="G2" t="s">
        <v>6</v>
      </c>
      <c r="H2" t="s">
        <v>7</v>
      </c>
      <c r="I2" t="s">
        <v>8</v>
      </c>
      <c r="J2" t="s">
        <v>9</v>
      </c>
      <c r="K2" t="s">
        <v>10</v>
      </c>
      <c r="L2" t="s">
        <v>11</v>
      </c>
      <c r="M2" t="s">
        <v>12</v>
      </c>
      <c r="N2" t="s">
        <v>13</v>
      </c>
      <c r="O2" t="s">
        <v>14</v>
      </c>
      <c r="P2" t="s">
        <v>15</v>
      </c>
      <c r="Q2" s="14" t="s">
        <v>73</v>
      </c>
      <c r="R2" s="34" t="s">
        <v>74</v>
      </c>
      <c r="S2" s="35" t="s">
        <v>75</v>
      </c>
      <c r="T2" s="37" t="s">
        <v>77</v>
      </c>
      <c r="U2" s="11" t="s">
        <v>78</v>
      </c>
    </row>
    <row r="3" spans="1:21" x14ac:dyDescent="0.25">
      <c r="A3">
        <v>1</v>
      </c>
      <c r="B3" s="5">
        <v>40544</v>
      </c>
      <c r="C3">
        <v>1</v>
      </c>
      <c r="D3">
        <f>YEAR(Append1[[#This Row],[dteday]])</f>
        <v>2011</v>
      </c>
      <c r="E3">
        <f>MONTH(Append1[[#This Row],[dteday]])</f>
        <v>1</v>
      </c>
      <c r="F3">
        <f>HOUR(Append1[[#This Row],[dteday]])</f>
        <v>0</v>
      </c>
      <c r="G3" s="7" t="str" cm="1">
        <f t="array" ref="G3">_xlfn.IFS(Append1[[#This Row],[weekday]]=6,"True",Append1[[#This Row],[weekday]]=0,"True",TRUE,"False")</f>
        <v>False</v>
      </c>
      <c r="H3">
        <f>WEEKDAY(Append1[[#This Row],[dteday]],1)</f>
        <v>7</v>
      </c>
      <c r="I3">
        <v>1</v>
      </c>
      <c r="J3" s="6">
        <v>0.24</v>
      </c>
      <c r="K3" s="6">
        <v>0.28789999999999999</v>
      </c>
      <c r="L3" s="6">
        <v>0.81</v>
      </c>
      <c r="M3" s="6">
        <v>0</v>
      </c>
      <c r="N3">
        <v>3</v>
      </c>
      <c r="O3">
        <v>13</v>
      </c>
      <c r="P3">
        <v>16</v>
      </c>
      <c r="Q3" s="12">
        <f>COUNTIF(Append1[dteday],Q1)</f>
        <v>24</v>
      </c>
      <c r="R3" s="27">
        <f>COUNTIF(Append1[casual],"&gt;15")</f>
        <v>66</v>
      </c>
      <c r="S3" s="36">
        <f>SUMIF(Append1[weekday],S1,Append1[cnt])</f>
        <v>7776</v>
      </c>
      <c r="T3" s="38">
        <f>STDEV(Append1[[#All],[atemp]:[windspeed]])</f>
        <v>0.22737172645905454</v>
      </c>
      <c r="U3" s="12">
        <f>CORREL(Append1[[#All],[temp]],Append1[[#All],[atemp]])</f>
        <v>0.83636671310238753</v>
      </c>
    </row>
    <row r="4" spans="1:21" x14ac:dyDescent="0.25">
      <c r="A4">
        <v>2</v>
      </c>
      <c r="B4" s="5">
        <v>40544</v>
      </c>
      <c r="C4">
        <v>1</v>
      </c>
      <c r="D4">
        <f>YEAR(Append1[[#This Row],[dteday]])</f>
        <v>2011</v>
      </c>
      <c r="E4">
        <v>1</v>
      </c>
      <c r="F4">
        <f>HOUR(Append1[[#This Row],[dteday]])</f>
        <v>0</v>
      </c>
      <c r="G4" s="7" t="str">
        <f>IF(OR(Append1[[#This Row],[weekday]]=6,Append1[[#This Row],[weekday]]=0),"True","False")</f>
        <v>False</v>
      </c>
      <c r="H4">
        <f>WEEKDAY(Append1[[#This Row],[dteday]],1)</f>
        <v>7</v>
      </c>
      <c r="I4">
        <v>1</v>
      </c>
      <c r="J4" s="6">
        <v>0.22</v>
      </c>
      <c r="K4" s="6">
        <v>0.2727</v>
      </c>
      <c r="L4" s="6">
        <v>0.8</v>
      </c>
      <c r="M4" s="6">
        <v>0</v>
      </c>
      <c r="N4">
        <v>8</v>
      </c>
      <c r="O4">
        <v>32</v>
      </c>
      <c r="P4">
        <v>40</v>
      </c>
    </row>
    <row r="5" spans="1:21" x14ac:dyDescent="0.25">
      <c r="A5">
        <v>3</v>
      </c>
      <c r="B5" s="5">
        <v>40544</v>
      </c>
      <c r="C5">
        <v>1</v>
      </c>
      <c r="D5">
        <f>YEAR(Append1[[#This Row],[dteday]])</f>
        <v>2011</v>
      </c>
      <c r="E5">
        <v>1</v>
      </c>
      <c r="F5">
        <f>HOUR(Append1[[#This Row],[dteday]])</f>
        <v>0</v>
      </c>
      <c r="G5" s="7" t="str" cm="1">
        <f t="array" ref="G5">_xlfn.IFS(Append1[[#This Row],[weekday]]=6,"True",Append1[[#This Row],[weekday]]=0,"True",TRUE,"False")</f>
        <v>False</v>
      </c>
      <c r="H5">
        <f>WEEKDAY(Append1[[#This Row],[dteday]],1)</f>
        <v>7</v>
      </c>
      <c r="I5">
        <v>1</v>
      </c>
      <c r="J5" s="6">
        <v>0.22</v>
      </c>
      <c r="K5" s="6">
        <v>0.2727</v>
      </c>
      <c r="L5" s="6">
        <v>0.8</v>
      </c>
      <c r="M5" s="6">
        <v>0</v>
      </c>
      <c r="N5">
        <v>5</v>
      </c>
      <c r="O5">
        <v>27</v>
      </c>
      <c r="P5">
        <v>32</v>
      </c>
      <c r="Q5" s="15" t="s">
        <v>35</v>
      </c>
    </row>
    <row r="6" spans="1:21" x14ac:dyDescent="0.25">
      <c r="A6">
        <v>4</v>
      </c>
      <c r="B6" s="5">
        <v>40544</v>
      </c>
      <c r="C6">
        <v>1</v>
      </c>
      <c r="D6">
        <f>YEAR(Append1[[#This Row],[dteday]])</f>
        <v>2011</v>
      </c>
      <c r="E6">
        <v>1</v>
      </c>
      <c r="F6">
        <f>HOUR(Append1[[#This Row],[dteday]])</f>
        <v>0</v>
      </c>
      <c r="G6" s="7" t="str" cm="1">
        <f t="array" ref="G6">_xlfn.IFS(Append1[[#This Row],[weekday]]=6,"True",Append1[[#This Row],[weekday]]=0,"True",TRUE,"False")</f>
        <v>False</v>
      </c>
      <c r="H6">
        <f>WEEKDAY(Append1[[#This Row],[dteday]],1)</f>
        <v>7</v>
      </c>
      <c r="I6">
        <v>1</v>
      </c>
      <c r="J6" s="6">
        <v>0.24</v>
      </c>
      <c r="K6" s="6">
        <v>0.28789999999999999</v>
      </c>
      <c r="L6" s="6">
        <v>0.75</v>
      </c>
      <c r="M6" s="6">
        <v>0</v>
      </c>
      <c r="N6">
        <v>3</v>
      </c>
      <c r="O6">
        <v>10</v>
      </c>
      <c r="P6">
        <v>13</v>
      </c>
      <c r="Q6" s="16" t="str">
        <f>LEFT(Append1[[#This Row],[holiday]],2)</f>
        <v>Fa</v>
      </c>
    </row>
    <row r="7" spans="1:21" x14ac:dyDescent="0.25">
      <c r="A7">
        <v>5</v>
      </c>
      <c r="B7" s="5">
        <v>40544</v>
      </c>
      <c r="C7">
        <v>1</v>
      </c>
      <c r="D7">
        <f>YEAR(Append1[[#This Row],[dteday]])</f>
        <v>2011</v>
      </c>
      <c r="E7">
        <v>1</v>
      </c>
      <c r="F7">
        <f>HOUR(Append1[[#This Row],[dteday]])</f>
        <v>0</v>
      </c>
      <c r="G7" s="7" t="str" cm="1">
        <f t="array" ref="G7">_xlfn.IFS(Append1[[#This Row],[weekday]]=6,"True",Append1[[#This Row],[weekday]]=0,"True",TRUE,"False")</f>
        <v>False</v>
      </c>
      <c r="H7">
        <f>WEEKDAY(Append1[[#This Row],[dteday]],1)</f>
        <v>7</v>
      </c>
      <c r="I7">
        <v>1</v>
      </c>
      <c r="J7" s="6">
        <v>0.24</v>
      </c>
      <c r="K7" s="6">
        <v>0.28789999999999999</v>
      </c>
      <c r="L7" s="6">
        <v>0.75</v>
      </c>
      <c r="M7" s="6">
        <v>0</v>
      </c>
      <c r="N7">
        <v>0</v>
      </c>
      <c r="O7">
        <v>1</v>
      </c>
      <c r="P7">
        <v>1</v>
      </c>
      <c r="Q7" s="16" t="str">
        <f>LEFT(Append1[[#This Row],[holiday]],2)</f>
        <v>Fa</v>
      </c>
    </row>
    <row r="8" spans="1:21" x14ac:dyDescent="0.25">
      <c r="A8">
        <v>6</v>
      </c>
      <c r="B8" s="5">
        <v>40544</v>
      </c>
      <c r="C8">
        <v>1</v>
      </c>
      <c r="D8">
        <f>YEAR(Append1[[#This Row],[dteday]])</f>
        <v>2011</v>
      </c>
      <c r="E8">
        <v>1</v>
      </c>
      <c r="F8">
        <f>HOUR(Append1[[#This Row],[dteday]])</f>
        <v>0</v>
      </c>
      <c r="G8" s="7" t="str" cm="1">
        <f t="array" ref="G8">_xlfn.IFS(Append1[[#This Row],[weekday]]=6,"True",Append1[[#This Row],[weekday]]=0,"True",TRUE,"False")</f>
        <v>False</v>
      </c>
      <c r="H8">
        <f>WEEKDAY(Append1[[#This Row],[dteday]],1)</f>
        <v>7</v>
      </c>
      <c r="I8">
        <v>2</v>
      </c>
      <c r="J8" s="6">
        <v>0.24</v>
      </c>
      <c r="K8" s="6">
        <v>0.2576</v>
      </c>
      <c r="L8" s="6">
        <v>0.75</v>
      </c>
      <c r="M8" s="6">
        <v>8.9599999999999999E-2</v>
      </c>
      <c r="N8">
        <v>0</v>
      </c>
      <c r="O8">
        <v>1</v>
      </c>
      <c r="P8">
        <v>1</v>
      </c>
      <c r="Q8" s="16" t="str">
        <f>LEFT(Append1[[#This Row],[holiday]],2)</f>
        <v>Fa</v>
      </c>
    </row>
    <row r="9" spans="1:21" x14ac:dyDescent="0.25">
      <c r="A9">
        <v>7</v>
      </c>
      <c r="B9" s="5">
        <v>40544</v>
      </c>
      <c r="C9">
        <v>1</v>
      </c>
      <c r="D9">
        <f>YEAR(Append1[[#This Row],[dteday]])</f>
        <v>2011</v>
      </c>
      <c r="E9">
        <v>1</v>
      </c>
      <c r="F9">
        <f>HOUR(Append1[[#This Row],[dteday]])</f>
        <v>0</v>
      </c>
      <c r="G9" s="7" t="str" cm="1">
        <f t="array" ref="G9">_xlfn.IFS(Append1[[#This Row],[weekday]]=6,"True",Append1[[#This Row],[weekday]]=0,"True",TRUE,"False")</f>
        <v>False</v>
      </c>
      <c r="H9">
        <f>WEEKDAY(Append1[[#This Row],[dteday]],1)</f>
        <v>7</v>
      </c>
      <c r="I9">
        <v>1</v>
      </c>
      <c r="J9" s="6">
        <v>0.22</v>
      </c>
      <c r="K9" s="6">
        <v>0.2727</v>
      </c>
      <c r="L9" s="6">
        <v>0.8</v>
      </c>
      <c r="M9" s="6">
        <v>0</v>
      </c>
      <c r="N9">
        <v>2</v>
      </c>
      <c r="O9">
        <v>0</v>
      </c>
      <c r="P9">
        <v>2</v>
      </c>
      <c r="Q9" s="16" t="str">
        <f>LEFT(Append1[[#This Row],[holiday]],2)</f>
        <v>Fa</v>
      </c>
    </row>
    <row r="10" spans="1:21" x14ac:dyDescent="0.25">
      <c r="A10">
        <v>8</v>
      </c>
      <c r="B10" s="5">
        <v>40544</v>
      </c>
      <c r="C10">
        <v>1</v>
      </c>
      <c r="D10">
        <f>YEAR(Append1[[#This Row],[dteday]])</f>
        <v>2011</v>
      </c>
      <c r="E10">
        <v>1</v>
      </c>
      <c r="F10">
        <f>HOUR(Append1[[#This Row],[dteday]])</f>
        <v>0</v>
      </c>
      <c r="G10" s="7" t="str" cm="1">
        <f t="array" ref="G10">_xlfn.IFS(Append1[[#This Row],[weekday]]=6,"True",Append1[[#This Row],[weekday]]=0,"True",TRUE,"False")</f>
        <v>False</v>
      </c>
      <c r="H10">
        <f>WEEKDAY(Append1[[#This Row],[dteday]],1)</f>
        <v>7</v>
      </c>
      <c r="I10">
        <v>1</v>
      </c>
      <c r="J10" s="6">
        <v>0.2</v>
      </c>
      <c r="K10" s="6">
        <v>0.2576</v>
      </c>
      <c r="L10" s="6">
        <v>0.86</v>
      </c>
      <c r="M10" s="6">
        <v>0</v>
      </c>
      <c r="N10">
        <v>1</v>
      </c>
      <c r="O10">
        <v>2</v>
      </c>
      <c r="P10">
        <v>3</v>
      </c>
    </row>
    <row r="11" spans="1:21" x14ac:dyDescent="0.25">
      <c r="A11">
        <v>9</v>
      </c>
      <c r="B11" s="5">
        <v>40544</v>
      </c>
      <c r="C11">
        <v>1</v>
      </c>
      <c r="D11">
        <f>YEAR(Append1[[#This Row],[dteday]])</f>
        <v>2011</v>
      </c>
      <c r="E11">
        <v>1</v>
      </c>
      <c r="F11">
        <f>HOUR(Append1[[#This Row],[dteday]])</f>
        <v>0</v>
      </c>
      <c r="G11" s="7" t="str" cm="1">
        <f t="array" ref="G11">_xlfn.IFS(Append1[[#This Row],[weekday]]=6,"True",Append1[[#This Row],[weekday]]=0,"True",TRUE,"False")</f>
        <v>False</v>
      </c>
      <c r="H11">
        <f>WEEKDAY(Append1[[#This Row],[dteday]],1)</f>
        <v>7</v>
      </c>
      <c r="I11">
        <v>1</v>
      </c>
      <c r="J11" s="6">
        <v>0.24</v>
      </c>
      <c r="K11" s="6">
        <v>0</v>
      </c>
      <c r="L11" s="6">
        <v>0.75</v>
      </c>
      <c r="M11" s="6">
        <v>0</v>
      </c>
      <c r="N11">
        <v>1</v>
      </c>
      <c r="O11">
        <v>7</v>
      </c>
      <c r="P11">
        <v>8</v>
      </c>
    </row>
    <row r="12" spans="1:21" x14ac:dyDescent="0.25">
      <c r="A12">
        <v>10</v>
      </c>
      <c r="B12" s="5">
        <v>40544</v>
      </c>
      <c r="C12">
        <v>1</v>
      </c>
      <c r="D12">
        <f>YEAR(Append1[[#This Row],[dteday]])</f>
        <v>2011</v>
      </c>
      <c r="E12">
        <v>1</v>
      </c>
      <c r="F12">
        <f>HOUR(Append1[[#This Row],[dteday]])</f>
        <v>0</v>
      </c>
      <c r="G12" s="7" t="str" cm="1">
        <f t="array" ref="G12">_xlfn.IFS(Append1[[#This Row],[weekday]]=6,"True",Append1[[#This Row],[weekday]]=0,"True",TRUE,"False")</f>
        <v>False</v>
      </c>
      <c r="H12">
        <f>WEEKDAY(Append1[[#This Row],[dteday]],1)</f>
        <v>7</v>
      </c>
      <c r="I12">
        <v>1</v>
      </c>
      <c r="J12" s="6">
        <v>0.32</v>
      </c>
      <c r="K12" s="6">
        <v>0.34849999999999998</v>
      </c>
      <c r="L12" s="6">
        <v>0.76</v>
      </c>
      <c r="M12" s="6">
        <v>0</v>
      </c>
      <c r="N12">
        <v>8</v>
      </c>
      <c r="O12">
        <v>6</v>
      </c>
      <c r="P12">
        <v>14</v>
      </c>
      <c r="Q12" s="17" t="s">
        <v>36</v>
      </c>
    </row>
    <row r="13" spans="1:21" x14ac:dyDescent="0.25">
      <c r="A13">
        <v>11</v>
      </c>
      <c r="B13" s="5">
        <v>40544</v>
      </c>
      <c r="C13">
        <v>1</v>
      </c>
      <c r="D13">
        <f>YEAR(Append1[[#This Row],[dteday]])</f>
        <v>2011</v>
      </c>
      <c r="E13">
        <v>1</v>
      </c>
      <c r="F13">
        <f>HOUR(Append1[[#This Row],[dteday]])</f>
        <v>0</v>
      </c>
      <c r="G13" s="7" t="str" cm="1">
        <f t="array" ref="G13">_xlfn.IFS(Append1[[#This Row],[weekday]]=6,"True",Append1[[#This Row],[weekday]]=0,"True",TRUE,"False")</f>
        <v>False</v>
      </c>
      <c r="H13">
        <f>WEEKDAY(Append1[[#This Row],[dteday]],1)</f>
        <v>7</v>
      </c>
      <c r="I13">
        <v>1</v>
      </c>
      <c r="J13" s="6">
        <v>0.38</v>
      </c>
      <c r="K13" s="6">
        <v>0.39389999999999997</v>
      </c>
      <c r="L13" s="6">
        <v>0.76</v>
      </c>
      <c r="M13" s="6">
        <v>0.25369999999999998</v>
      </c>
      <c r="N13">
        <v>12</v>
      </c>
      <c r="O13">
        <v>24</v>
      </c>
      <c r="P13">
        <v>36</v>
      </c>
      <c r="Q13" s="18" t="str">
        <f>MID(Append1[[#This Row],[holiday]],2,2)</f>
        <v>al</v>
      </c>
    </row>
    <row r="14" spans="1:21" x14ac:dyDescent="0.25">
      <c r="A14">
        <v>12</v>
      </c>
      <c r="B14" s="5">
        <v>40544</v>
      </c>
      <c r="C14">
        <v>1</v>
      </c>
      <c r="D14">
        <f>YEAR(Append1[[#This Row],[dteday]])</f>
        <v>2011</v>
      </c>
      <c r="E14">
        <v>1</v>
      </c>
      <c r="F14">
        <f>HOUR(Append1[[#This Row],[dteday]])</f>
        <v>0</v>
      </c>
      <c r="G14" s="7" t="str" cm="1">
        <f t="array" ref="G14">_xlfn.IFS(Append1[[#This Row],[weekday]]=6,"True",Append1[[#This Row],[weekday]]=0,"True",TRUE,"False")</f>
        <v>False</v>
      </c>
      <c r="H14">
        <f>WEEKDAY(Append1[[#This Row],[dteday]],1)</f>
        <v>7</v>
      </c>
      <c r="I14">
        <v>1</v>
      </c>
      <c r="J14" s="6">
        <v>0.36</v>
      </c>
      <c r="K14" s="6">
        <v>0.33329999999999999</v>
      </c>
      <c r="L14" s="6">
        <v>0.81</v>
      </c>
      <c r="M14" s="6">
        <v>0.28360000000000002</v>
      </c>
      <c r="N14">
        <v>26</v>
      </c>
      <c r="O14">
        <v>30</v>
      </c>
      <c r="P14">
        <v>56</v>
      </c>
      <c r="Q14" s="18" t="str">
        <f>MID(Append1[[#This Row],[holiday]],2,2)</f>
        <v>al</v>
      </c>
    </row>
    <row r="15" spans="1:21" x14ac:dyDescent="0.25">
      <c r="A15">
        <v>13</v>
      </c>
      <c r="B15" s="5">
        <v>40544</v>
      </c>
      <c r="C15">
        <v>1</v>
      </c>
      <c r="D15">
        <f>YEAR(Append1[[#This Row],[dteday]])</f>
        <v>2011</v>
      </c>
      <c r="E15">
        <v>1</v>
      </c>
      <c r="F15">
        <f>HOUR(Append1[[#This Row],[dteday]])</f>
        <v>0</v>
      </c>
      <c r="G15" s="7" t="str" cm="1">
        <f t="array" ref="G15">_xlfn.IFS(Append1[[#This Row],[weekday]]=6,"True",Append1[[#This Row],[weekday]]=0,"True",TRUE,"False")</f>
        <v>False</v>
      </c>
      <c r="H15">
        <f>WEEKDAY(Append1[[#This Row],[dteday]],1)</f>
        <v>7</v>
      </c>
      <c r="I15">
        <v>1</v>
      </c>
      <c r="J15" s="6">
        <v>0.42</v>
      </c>
      <c r="K15" s="6">
        <v>0.42420000000000002</v>
      </c>
      <c r="L15" s="6">
        <v>0.77</v>
      </c>
      <c r="M15" s="6">
        <v>0.28360000000000002</v>
      </c>
      <c r="N15">
        <v>29</v>
      </c>
      <c r="O15">
        <v>55</v>
      </c>
      <c r="P15">
        <v>84</v>
      </c>
      <c r="Q15" s="18" t="str">
        <f>MID(Append1[[#This Row],[holiday]],2,2)</f>
        <v>al</v>
      </c>
    </row>
    <row r="16" spans="1:21" x14ac:dyDescent="0.25">
      <c r="A16">
        <v>14</v>
      </c>
      <c r="B16" s="5">
        <v>40544</v>
      </c>
      <c r="C16">
        <v>1</v>
      </c>
      <c r="D16">
        <f>YEAR(Append1[[#This Row],[dteday]])</f>
        <v>2011</v>
      </c>
      <c r="E16">
        <v>1</v>
      </c>
      <c r="F16">
        <f>HOUR(Append1[[#This Row],[dteday]])</f>
        <v>0</v>
      </c>
      <c r="G16" s="7" t="str" cm="1">
        <f t="array" ref="G16">_xlfn.IFS(Append1[[#This Row],[weekday]]=6,"True",Append1[[#This Row],[weekday]]=0,"True",TRUE,"False")</f>
        <v>False</v>
      </c>
      <c r="H16">
        <f>WEEKDAY(Append1[[#This Row],[dteday]],1)</f>
        <v>7</v>
      </c>
      <c r="I16">
        <v>2</v>
      </c>
      <c r="J16" s="6">
        <v>0.46</v>
      </c>
      <c r="K16" s="6">
        <v>0.45450000000000002</v>
      </c>
      <c r="L16" s="6">
        <v>0.72</v>
      </c>
      <c r="M16" s="6">
        <v>0.29849999999999999</v>
      </c>
      <c r="N16">
        <v>47</v>
      </c>
      <c r="O16">
        <v>47</v>
      </c>
      <c r="P16">
        <v>94</v>
      </c>
      <c r="Q16" s="18" t="str">
        <f>MID(Append1[[#This Row],[holiday]],2,2)</f>
        <v>al</v>
      </c>
    </row>
    <row r="17" spans="1:17" x14ac:dyDescent="0.25">
      <c r="A17">
        <v>15</v>
      </c>
      <c r="B17" s="5">
        <v>40544</v>
      </c>
      <c r="C17">
        <v>1</v>
      </c>
      <c r="D17">
        <f>YEAR(Append1[[#This Row],[dteday]])</f>
        <v>2011</v>
      </c>
      <c r="E17">
        <v>1</v>
      </c>
      <c r="F17">
        <f>HOUR(Append1[[#This Row],[dteday]])</f>
        <v>0</v>
      </c>
      <c r="G17" s="7" t="str" cm="1">
        <f t="array" ref="G17">_xlfn.IFS(Append1[[#This Row],[weekday]]=6,"True",Append1[[#This Row],[weekday]]=0,"True",TRUE,"False")</f>
        <v>False</v>
      </c>
      <c r="H17">
        <f>WEEKDAY(Append1[[#This Row],[dteday]],1)</f>
        <v>7</v>
      </c>
      <c r="I17">
        <v>2</v>
      </c>
      <c r="J17" s="6">
        <v>0.46</v>
      </c>
      <c r="K17" s="6">
        <v>0.45450000000000002</v>
      </c>
      <c r="L17" s="6">
        <v>0.72</v>
      </c>
      <c r="M17" s="6">
        <v>0.28360000000000002</v>
      </c>
      <c r="N17">
        <v>35</v>
      </c>
      <c r="O17">
        <v>71</v>
      </c>
      <c r="P17">
        <v>106</v>
      </c>
      <c r="Q17" s="18" t="str">
        <f>MID(Append1[[#This Row],[holiday]],2,2)</f>
        <v>al</v>
      </c>
    </row>
    <row r="18" spans="1:17" x14ac:dyDescent="0.25">
      <c r="A18">
        <v>16</v>
      </c>
      <c r="B18" s="5">
        <v>40544</v>
      </c>
      <c r="C18">
        <v>1</v>
      </c>
      <c r="D18">
        <f>YEAR(Append1[[#This Row],[dteday]])</f>
        <v>2011</v>
      </c>
      <c r="E18">
        <v>1</v>
      </c>
      <c r="F18">
        <f>HOUR(Append1[[#This Row],[dteday]])</f>
        <v>0</v>
      </c>
      <c r="G18" s="7" t="str" cm="1">
        <f t="array" ref="G18">_xlfn.IFS(Append1[[#This Row],[weekday]]=6,"True",Append1[[#This Row],[weekday]]=0,"True",TRUE,"False")</f>
        <v>False</v>
      </c>
      <c r="H18">
        <f>WEEKDAY(Append1[[#This Row],[dteday]],1)</f>
        <v>7</v>
      </c>
      <c r="I18">
        <v>2</v>
      </c>
      <c r="J18" s="6">
        <v>0.44</v>
      </c>
      <c r="K18" s="6">
        <v>0.43940000000000001</v>
      </c>
      <c r="L18" s="6">
        <v>0.77</v>
      </c>
      <c r="M18" s="6">
        <v>0.29849999999999999</v>
      </c>
      <c r="N18">
        <v>40</v>
      </c>
      <c r="O18">
        <v>70</v>
      </c>
      <c r="P18">
        <v>110</v>
      </c>
      <c r="Q18" s="18" t="str">
        <f>MID(Append1[[#This Row],[holiday]],2,2)</f>
        <v>al</v>
      </c>
    </row>
    <row r="19" spans="1:17" x14ac:dyDescent="0.25">
      <c r="A19">
        <v>17</v>
      </c>
      <c r="B19" s="5">
        <v>40544</v>
      </c>
      <c r="C19">
        <v>1</v>
      </c>
      <c r="D19">
        <f>YEAR(Append1[[#This Row],[dteday]])</f>
        <v>2011</v>
      </c>
      <c r="E19">
        <v>1</v>
      </c>
      <c r="F19">
        <f>HOUR(Append1[[#This Row],[dteday]])</f>
        <v>0</v>
      </c>
      <c r="G19" s="7" t="str" cm="1">
        <f t="array" ref="G19">_xlfn.IFS(Append1[[#This Row],[weekday]]=6,"True",Append1[[#This Row],[weekday]]=0,"True",TRUE,"False")</f>
        <v>False</v>
      </c>
      <c r="H19">
        <f>WEEKDAY(Append1[[#This Row],[dteday]],1)</f>
        <v>7</v>
      </c>
      <c r="I19">
        <v>2</v>
      </c>
      <c r="J19" s="6">
        <v>0.42</v>
      </c>
      <c r="K19" s="6">
        <v>0.42420000000000002</v>
      </c>
      <c r="L19" s="6">
        <v>0.82</v>
      </c>
      <c r="M19" s="6">
        <v>0.29849999999999999</v>
      </c>
      <c r="N19">
        <v>41</v>
      </c>
      <c r="O19">
        <v>52</v>
      </c>
      <c r="P19">
        <v>93</v>
      </c>
    </row>
    <row r="20" spans="1:17" x14ac:dyDescent="0.25">
      <c r="A20">
        <v>18</v>
      </c>
      <c r="B20" s="5">
        <v>40544</v>
      </c>
      <c r="C20">
        <v>1</v>
      </c>
      <c r="D20">
        <f>YEAR(Append1[[#This Row],[dteday]])</f>
        <v>2011</v>
      </c>
      <c r="E20">
        <v>1</v>
      </c>
      <c r="F20">
        <f>HOUR(Append1[[#This Row],[dteday]])</f>
        <v>0</v>
      </c>
      <c r="G20" s="7" t="str" cm="1">
        <f t="array" ref="G20">_xlfn.IFS(Append1[[#This Row],[weekday]]=6,"True",Append1[[#This Row],[weekday]]=0,"True",TRUE,"False")</f>
        <v>False</v>
      </c>
      <c r="H20">
        <f>WEEKDAY(Append1[[#This Row],[dteday]],1)</f>
        <v>7</v>
      </c>
      <c r="I20">
        <v>2</v>
      </c>
      <c r="J20" s="6">
        <v>0.44</v>
      </c>
      <c r="K20" s="6">
        <v>0</v>
      </c>
      <c r="L20" s="6">
        <v>0.82</v>
      </c>
      <c r="M20" s="6">
        <v>0.28360000000000002</v>
      </c>
      <c r="N20">
        <v>15</v>
      </c>
      <c r="O20">
        <v>52</v>
      </c>
      <c r="P20">
        <v>67</v>
      </c>
    </row>
    <row r="21" spans="1:17" x14ac:dyDescent="0.25">
      <c r="A21">
        <v>19</v>
      </c>
      <c r="B21" s="5">
        <v>40544</v>
      </c>
      <c r="C21">
        <v>1</v>
      </c>
      <c r="D21">
        <f>YEAR(Append1[[#This Row],[dteday]])</f>
        <v>2011</v>
      </c>
      <c r="E21">
        <v>1</v>
      </c>
      <c r="F21">
        <f>HOUR(Append1[[#This Row],[dteday]])</f>
        <v>0</v>
      </c>
      <c r="G21" s="7" t="str" cm="1">
        <f t="array" ref="G21">_xlfn.IFS(Append1[[#This Row],[weekday]]=6,"True",Append1[[#This Row],[weekday]]=0,"True",TRUE,"False")</f>
        <v>False</v>
      </c>
      <c r="H21">
        <f>WEEKDAY(Append1[[#This Row],[dteday]],1)</f>
        <v>7</v>
      </c>
      <c r="I21">
        <v>3</v>
      </c>
      <c r="J21" s="6">
        <v>0.42</v>
      </c>
      <c r="K21" s="6">
        <v>0.42420000000000002</v>
      </c>
      <c r="L21" s="6">
        <v>0.88</v>
      </c>
      <c r="M21" s="6">
        <v>0.25369999999999998</v>
      </c>
      <c r="N21">
        <v>9</v>
      </c>
      <c r="O21">
        <v>26</v>
      </c>
      <c r="P21">
        <v>35</v>
      </c>
    </row>
    <row r="22" spans="1:17" x14ac:dyDescent="0.25">
      <c r="A22">
        <v>20</v>
      </c>
      <c r="B22" s="5">
        <v>40544</v>
      </c>
      <c r="C22">
        <v>1</v>
      </c>
      <c r="D22">
        <f>YEAR(Append1[[#This Row],[dteday]])</f>
        <v>2011</v>
      </c>
      <c r="E22">
        <v>1</v>
      </c>
      <c r="F22">
        <f>HOUR(Append1[[#This Row],[dteday]])</f>
        <v>0</v>
      </c>
      <c r="G22" s="7" t="str" cm="1">
        <f t="array" ref="G22">_xlfn.IFS(Append1[[#This Row],[weekday]]=6,"True",Append1[[#This Row],[weekday]]=0,"True",TRUE,"False")</f>
        <v>False</v>
      </c>
      <c r="H22">
        <f>WEEKDAY(Append1[[#This Row],[dteday]],1)</f>
        <v>7</v>
      </c>
      <c r="I22">
        <v>3</v>
      </c>
      <c r="J22" s="6">
        <v>0.42</v>
      </c>
      <c r="K22" s="6">
        <v>0.42420000000000002</v>
      </c>
      <c r="L22" s="6">
        <v>0.88</v>
      </c>
      <c r="M22" s="6">
        <v>0.25369999999999998</v>
      </c>
      <c r="N22">
        <v>6</v>
      </c>
      <c r="O22">
        <v>31</v>
      </c>
      <c r="P22">
        <v>37</v>
      </c>
      <c r="Q22" s="19" t="s">
        <v>34</v>
      </c>
    </row>
    <row r="23" spans="1:17" x14ac:dyDescent="0.25">
      <c r="A23">
        <v>21</v>
      </c>
      <c r="B23" s="5">
        <v>40544</v>
      </c>
      <c r="C23">
        <v>1</v>
      </c>
      <c r="D23">
        <f>YEAR(Append1[[#This Row],[dteday]])</f>
        <v>2011</v>
      </c>
      <c r="E23">
        <v>1</v>
      </c>
      <c r="F23">
        <f>HOUR(Append1[[#This Row],[dteday]])</f>
        <v>0</v>
      </c>
      <c r="G23" s="7" t="str" cm="1">
        <f t="array" ref="G23">_xlfn.IFS(Append1[[#This Row],[weekday]]=6,"True",Append1[[#This Row],[weekday]]=0,"True",TRUE,"False")</f>
        <v>False</v>
      </c>
      <c r="H23">
        <f>WEEKDAY(Append1[[#This Row],[dteday]],1)</f>
        <v>7</v>
      </c>
      <c r="I23">
        <v>2</v>
      </c>
      <c r="J23" s="6">
        <v>0.4</v>
      </c>
      <c r="K23" s="6">
        <v>0.40910000000000002</v>
      </c>
      <c r="L23" s="6">
        <v>0.87</v>
      </c>
      <c r="M23" s="6">
        <v>0.25369999999999998</v>
      </c>
      <c r="N23">
        <v>11</v>
      </c>
      <c r="O23">
        <v>25</v>
      </c>
      <c r="P23">
        <v>36</v>
      </c>
      <c r="Q23" s="20" t="str">
        <f>RIGHT(Append1[[#This Row],[holiday]],3)</f>
        <v>lse</v>
      </c>
    </row>
    <row r="24" spans="1:17" x14ac:dyDescent="0.25">
      <c r="A24">
        <v>22</v>
      </c>
      <c r="B24" s="5">
        <v>40544</v>
      </c>
      <c r="C24">
        <v>1</v>
      </c>
      <c r="D24">
        <f>YEAR(Append1[[#This Row],[dteday]])</f>
        <v>2011</v>
      </c>
      <c r="E24">
        <v>1</v>
      </c>
      <c r="F24">
        <f>HOUR(Append1[[#This Row],[dteday]])</f>
        <v>0</v>
      </c>
      <c r="G24" s="7" t="str" cm="1">
        <f t="array" ref="G24">_xlfn.IFS(Append1[[#This Row],[weekday]]=6,"True",Append1[[#This Row],[weekday]]=0,"True",TRUE,"False")</f>
        <v>False</v>
      </c>
      <c r="H24">
        <f>WEEKDAY(Append1[[#This Row],[dteday]],1)</f>
        <v>7</v>
      </c>
      <c r="I24">
        <v>2</v>
      </c>
      <c r="J24" s="6">
        <v>0.4</v>
      </c>
      <c r="K24" s="6">
        <v>0.40910000000000002</v>
      </c>
      <c r="L24" s="6">
        <v>0.87</v>
      </c>
      <c r="M24" s="6">
        <v>0.19400000000000001</v>
      </c>
      <c r="N24">
        <v>3</v>
      </c>
      <c r="O24">
        <v>31</v>
      </c>
      <c r="P24">
        <v>34</v>
      </c>
      <c r="Q24" s="20" t="str">
        <f>RIGHT(Append1[[#This Row],[holiday]],3)</f>
        <v>lse</v>
      </c>
    </row>
    <row r="25" spans="1:17" x14ac:dyDescent="0.25">
      <c r="A25">
        <v>23</v>
      </c>
      <c r="B25" s="5">
        <v>40544</v>
      </c>
      <c r="C25">
        <v>1</v>
      </c>
      <c r="D25">
        <f>YEAR(Append1[[#This Row],[dteday]])</f>
        <v>2011</v>
      </c>
      <c r="E25">
        <v>1</v>
      </c>
      <c r="F25">
        <f>HOUR(Append1[[#This Row],[dteday]])</f>
        <v>0</v>
      </c>
      <c r="G25" s="7" t="str" cm="1">
        <f t="array" ref="G25">_xlfn.IFS(Append1[[#This Row],[weekday]]=6,"True",Append1[[#This Row],[weekday]]=0,"True",TRUE,"False")</f>
        <v>False</v>
      </c>
      <c r="H25">
        <f>WEEKDAY(Append1[[#This Row],[dteday]],1)</f>
        <v>7</v>
      </c>
      <c r="I25">
        <v>2</v>
      </c>
      <c r="J25" s="6">
        <v>0.4</v>
      </c>
      <c r="K25" s="6">
        <v>0.40910000000000002</v>
      </c>
      <c r="L25" s="6">
        <v>0.94</v>
      </c>
      <c r="M25" s="6">
        <v>0.22389999999999999</v>
      </c>
      <c r="N25">
        <v>11</v>
      </c>
      <c r="O25">
        <v>17</v>
      </c>
      <c r="P25">
        <v>28</v>
      </c>
      <c r="Q25" s="20" t="str">
        <f>RIGHT(Append1[[#This Row],[holiday]],3)</f>
        <v>lse</v>
      </c>
    </row>
    <row r="26" spans="1:17" x14ac:dyDescent="0.25">
      <c r="A26">
        <v>24</v>
      </c>
      <c r="B26" s="5">
        <v>40544</v>
      </c>
      <c r="C26">
        <v>1</v>
      </c>
      <c r="D26">
        <f>YEAR(Append1[[#This Row],[dteday]])</f>
        <v>2011</v>
      </c>
      <c r="E26">
        <v>1</v>
      </c>
      <c r="F26">
        <f>HOUR(Append1[[#This Row],[dteday]])</f>
        <v>0</v>
      </c>
      <c r="G26" s="7" t="str" cm="1">
        <f t="array" ref="G26">_xlfn.IFS(Append1[[#This Row],[weekday]]=6,"True",Append1[[#This Row],[weekday]]=0,"True",TRUE,"False")</f>
        <v>False</v>
      </c>
      <c r="H26">
        <f>WEEKDAY(Append1[[#This Row],[dteday]],1)</f>
        <v>7</v>
      </c>
      <c r="I26">
        <v>2</v>
      </c>
      <c r="J26" s="6">
        <v>0.46</v>
      </c>
      <c r="K26" s="6">
        <v>0</v>
      </c>
      <c r="L26" s="6">
        <v>0.88</v>
      </c>
      <c r="M26" s="6">
        <v>0.29849999999999999</v>
      </c>
      <c r="N26">
        <v>15</v>
      </c>
      <c r="O26">
        <v>24</v>
      </c>
      <c r="P26">
        <v>39</v>
      </c>
      <c r="Q26" s="20" t="str">
        <f>RIGHT(Append1[[#This Row],[holiday]],3)</f>
        <v>lse</v>
      </c>
    </row>
    <row r="27" spans="1:17" x14ac:dyDescent="0.25">
      <c r="A27">
        <v>25</v>
      </c>
      <c r="B27" s="5">
        <v>40545</v>
      </c>
      <c r="C27">
        <v>1</v>
      </c>
      <c r="D27">
        <f>YEAR(Append1[[#This Row],[dteday]])</f>
        <v>2011</v>
      </c>
      <c r="E27">
        <v>1</v>
      </c>
      <c r="F27">
        <f>HOUR(Append1[[#This Row],[dteday]])</f>
        <v>0</v>
      </c>
      <c r="G27" s="7" t="str" cm="1">
        <f t="array" ref="G27">_xlfn.IFS(Append1[[#This Row],[weekday]]=6,"True",Append1[[#This Row],[weekday]]=0,"True",TRUE,"False")</f>
        <v>False</v>
      </c>
      <c r="H27">
        <f>WEEKDAY(Append1[[#This Row],[dteday]],1)</f>
        <v>1</v>
      </c>
      <c r="I27">
        <v>2</v>
      </c>
      <c r="J27" s="6">
        <v>0.46</v>
      </c>
      <c r="K27" s="6">
        <v>0.45450000000000002</v>
      </c>
      <c r="L27" s="6">
        <v>0.88</v>
      </c>
      <c r="M27" s="6">
        <v>0.29849999999999999</v>
      </c>
      <c r="N27">
        <v>4</v>
      </c>
      <c r="O27">
        <v>13</v>
      </c>
      <c r="P27">
        <v>17</v>
      </c>
    </row>
    <row r="28" spans="1:17" x14ac:dyDescent="0.25">
      <c r="A28">
        <v>26</v>
      </c>
      <c r="B28" s="5">
        <v>40545</v>
      </c>
      <c r="C28">
        <v>1</v>
      </c>
      <c r="D28">
        <f>YEAR(Append1[[#This Row],[dteday]])</f>
        <v>2011</v>
      </c>
      <c r="E28">
        <v>1</v>
      </c>
      <c r="F28">
        <f>HOUR(Append1[[#This Row],[dteday]])</f>
        <v>0</v>
      </c>
      <c r="G28" s="7" t="str" cm="1">
        <f t="array" ref="G28">_xlfn.IFS(Append1[[#This Row],[weekday]]=6,"True",Append1[[#This Row],[weekday]]=0,"True",TRUE,"False")</f>
        <v>False</v>
      </c>
      <c r="H28">
        <f>WEEKDAY(Append1[[#This Row],[dteday]],1)</f>
        <v>1</v>
      </c>
      <c r="I28">
        <v>2</v>
      </c>
      <c r="J28" s="6">
        <v>0.44</v>
      </c>
      <c r="K28" s="6">
        <v>0.43940000000000001</v>
      </c>
      <c r="L28" s="6">
        <v>0.94</v>
      </c>
      <c r="M28" s="6">
        <v>0.25369999999999998</v>
      </c>
      <c r="N28">
        <v>1</v>
      </c>
      <c r="O28">
        <v>16</v>
      </c>
      <c r="P28">
        <v>17</v>
      </c>
    </row>
    <row r="29" spans="1:17" x14ac:dyDescent="0.25">
      <c r="A29">
        <v>27</v>
      </c>
      <c r="B29" s="5">
        <v>40545</v>
      </c>
      <c r="C29">
        <v>1</v>
      </c>
      <c r="D29">
        <f>YEAR(Append1[[#This Row],[dteday]])</f>
        <v>2011</v>
      </c>
      <c r="E29">
        <v>1</v>
      </c>
      <c r="F29">
        <f>HOUR(Append1[[#This Row],[dteday]])</f>
        <v>0</v>
      </c>
      <c r="G29" s="7" t="str" cm="1">
        <f t="array" ref="G29">_xlfn.IFS(Append1[[#This Row],[weekday]]=6,"True",Append1[[#This Row],[weekday]]=0,"True",TRUE,"False")</f>
        <v>False</v>
      </c>
      <c r="H29">
        <f>WEEKDAY(Append1[[#This Row],[dteday]],1)</f>
        <v>1</v>
      </c>
      <c r="I29">
        <v>2</v>
      </c>
      <c r="J29" s="6">
        <v>0.42</v>
      </c>
      <c r="K29" s="6">
        <v>0.42420000000000002</v>
      </c>
      <c r="L29" s="6">
        <v>1</v>
      </c>
      <c r="M29" s="6">
        <v>0.28360000000000002</v>
      </c>
      <c r="N29">
        <v>1</v>
      </c>
      <c r="O29">
        <v>8</v>
      </c>
      <c r="P29">
        <v>9</v>
      </c>
    </row>
    <row r="30" spans="1:17" x14ac:dyDescent="0.25">
      <c r="A30">
        <v>28</v>
      </c>
      <c r="B30" s="5">
        <v>40545</v>
      </c>
      <c r="C30">
        <v>1</v>
      </c>
      <c r="D30">
        <f>YEAR(Append1[[#This Row],[dteday]])</f>
        <v>2011</v>
      </c>
      <c r="E30">
        <v>1</v>
      </c>
      <c r="F30">
        <f>HOUR(Append1[[#This Row],[dteday]])</f>
        <v>0</v>
      </c>
      <c r="G30" s="7" t="str" cm="1">
        <f t="array" ref="G30">_xlfn.IFS(Append1[[#This Row],[weekday]]=6,"True",Append1[[#This Row],[weekday]]=0,"True",TRUE,"False")</f>
        <v>False</v>
      </c>
      <c r="H30">
        <f>WEEKDAY(Append1[[#This Row],[dteday]],1)</f>
        <v>1</v>
      </c>
      <c r="I30">
        <v>2</v>
      </c>
      <c r="J30" s="6">
        <v>0.46</v>
      </c>
      <c r="K30" s="6">
        <v>0.45450000000000002</v>
      </c>
      <c r="L30" s="6">
        <v>0.94</v>
      </c>
      <c r="M30" s="6">
        <v>0.19400000000000001</v>
      </c>
      <c r="N30">
        <v>2</v>
      </c>
      <c r="O30">
        <v>4</v>
      </c>
      <c r="P30">
        <v>6</v>
      </c>
    </row>
    <row r="31" spans="1:17" x14ac:dyDescent="0.25">
      <c r="A31">
        <v>29</v>
      </c>
      <c r="B31" s="5">
        <v>40545</v>
      </c>
      <c r="C31">
        <v>1</v>
      </c>
      <c r="D31">
        <f>YEAR(Append1[[#This Row],[dteday]])</f>
        <v>2011</v>
      </c>
      <c r="E31">
        <v>1</v>
      </c>
      <c r="F31">
        <f>HOUR(Append1[[#This Row],[dteday]])</f>
        <v>0</v>
      </c>
      <c r="G31" s="7" t="str" cm="1">
        <f t="array" ref="G31">_xlfn.IFS(Append1[[#This Row],[weekday]]=6,"True",Append1[[#This Row],[weekday]]=0,"True",TRUE,"False")</f>
        <v>False</v>
      </c>
      <c r="H31">
        <f>WEEKDAY(Append1[[#This Row],[dteday]],1)</f>
        <v>1</v>
      </c>
      <c r="I31">
        <v>2</v>
      </c>
      <c r="J31" s="6">
        <v>0.46</v>
      </c>
      <c r="K31" s="6">
        <v>0</v>
      </c>
      <c r="L31" s="6">
        <v>0.94</v>
      </c>
      <c r="M31" s="6">
        <v>0.19400000000000001</v>
      </c>
      <c r="N31">
        <v>2</v>
      </c>
      <c r="O31">
        <v>1</v>
      </c>
      <c r="P31">
        <v>3</v>
      </c>
    </row>
    <row r="32" spans="1:17" x14ac:dyDescent="0.25">
      <c r="A32">
        <v>30</v>
      </c>
      <c r="B32" s="5">
        <v>40545</v>
      </c>
      <c r="C32">
        <v>1</v>
      </c>
      <c r="D32">
        <f>YEAR(Append1[[#This Row],[dteday]])</f>
        <v>2011</v>
      </c>
      <c r="E32">
        <v>1</v>
      </c>
      <c r="F32">
        <f>HOUR(Append1[[#This Row],[dteday]])</f>
        <v>0</v>
      </c>
      <c r="G32" s="7" t="str" cm="1">
        <f t="array" ref="G32">_xlfn.IFS(Append1[[#This Row],[weekday]]=6,"True",Append1[[#This Row],[weekday]]=0,"True",TRUE,"False")</f>
        <v>False</v>
      </c>
      <c r="H32">
        <f>WEEKDAY(Append1[[#This Row],[dteday]],1)</f>
        <v>1</v>
      </c>
      <c r="I32">
        <v>3</v>
      </c>
      <c r="J32" s="6">
        <v>0.42</v>
      </c>
      <c r="K32" s="6">
        <v>0.42420000000000002</v>
      </c>
      <c r="L32" s="6">
        <v>0.77</v>
      </c>
      <c r="M32" s="6">
        <v>0.29849999999999999</v>
      </c>
      <c r="N32">
        <v>0</v>
      </c>
      <c r="O32">
        <v>2</v>
      </c>
      <c r="P32">
        <v>2</v>
      </c>
    </row>
    <row r="33" spans="1:16" x14ac:dyDescent="0.25">
      <c r="A33">
        <v>31</v>
      </c>
      <c r="B33" s="5">
        <v>40545</v>
      </c>
      <c r="C33">
        <v>1</v>
      </c>
      <c r="D33">
        <f>YEAR(Append1[[#This Row],[dteday]])</f>
        <v>2011</v>
      </c>
      <c r="E33">
        <v>1</v>
      </c>
      <c r="F33">
        <f>HOUR(Append1[[#This Row],[dteday]])</f>
        <v>0</v>
      </c>
      <c r="G33" s="7" t="str" cm="1">
        <f t="array" ref="G33">_xlfn.IFS(Append1[[#This Row],[weekday]]=6,"True",Append1[[#This Row],[weekday]]=0,"True",TRUE,"False")</f>
        <v>False</v>
      </c>
      <c r="H33">
        <f>WEEKDAY(Append1[[#This Row],[dteday]],1)</f>
        <v>1</v>
      </c>
      <c r="I33">
        <v>2</v>
      </c>
      <c r="J33" s="6">
        <v>0.4</v>
      </c>
      <c r="K33" s="6">
        <v>0.40910000000000002</v>
      </c>
      <c r="L33" s="6">
        <v>0.76</v>
      </c>
      <c r="M33" s="6">
        <v>0.19400000000000001</v>
      </c>
      <c r="N33">
        <v>0</v>
      </c>
      <c r="O33">
        <v>1</v>
      </c>
      <c r="P33">
        <v>1</v>
      </c>
    </row>
    <row r="34" spans="1:16" x14ac:dyDescent="0.25">
      <c r="A34">
        <v>32</v>
      </c>
      <c r="B34" s="5">
        <v>40545</v>
      </c>
      <c r="C34">
        <v>1</v>
      </c>
      <c r="D34">
        <f>YEAR(Append1[[#This Row],[dteday]])</f>
        <v>2011</v>
      </c>
      <c r="E34">
        <v>1</v>
      </c>
      <c r="F34">
        <f>HOUR(Append1[[#This Row],[dteday]])</f>
        <v>0</v>
      </c>
      <c r="G34" s="7" t="str" cm="1">
        <f t="array" ref="G34">_xlfn.IFS(Append1[[#This Row],[weekday]]=6,"True",Append1[[#This Row],[weekday]]=0,"True",TRUE,"False")</f>
        <v>False</v>
      </c>
      <c r="H34">
        <f>WEEKDAY(Append1[[#This Row],[dteday]],1)</f>
        <v>1</v>
      </c>
      <c r="I34">
        <v>3</v>
      </c>
      <c r="J34" s="6">
        <v>0.4</v>
      </c>
      <c r="K34" s="6">
        <v>0.40910000000000002</v>
      </c>
      <c r="L34" s="6">
        <v>0.71</v>
      </c>
      <c r="M34" s="6">
        <v>0.22389999999999999</v>
      </c>
      <c r="N34">
        <v>0</v>
      </c>
      <c r="O34">
        <v>8</v>
      </c>
      <c r="P34">
        <v>8</v>
      </c>
    </row>
    <row r="35" spans="1:16" x14ac:dyDescent="0.25">
      <c r="A35">
        <v>33</v>
      </c>
      <c r="B35" s="5">
        <v>40545</v>
      </c>
      <c r="C35">
        <v>1</v>
      </c>
      <c r="D35">
        <f>YEAR(Append1[[#This Row],[dteday]])</f>
        <v>2011</v>
      </c>
      <c r="E35">
        <v>1</v>
      </c>
      <c r="F35">
        <f>HOUR(Append1[[#This Row],[dteday]])</f>
        <v>0</v>
      </c>
      <c r="G35" s="7" t="str" cm="1">
        <f t="array" ref="G35">_xlfn.IFS(Append1[[#This Row],[weekday]]=6,"True",Append1[[#This Row],[weekday]]=0,"True",TRUE,"False")</f>
        <v>False</v>
      </c>
      <c r="H35">
        <f>WEEKDAY(Append1[[#This Row],[dteday]],1)</f>
        <v>1</v>
      </c>
      <c r="I35">
        <v>2</v>
      </c>
      <c r="J35" s="6">
        <v>0.38</v>
      </c>
      <c r="K35" s="6">
        <v>0</v>
      </c>
      <c r="L35" s="6">
        <v>0.76</v>
      </c>
      <c r="M35" s="6">
        <v>0.22389999999999999</v>
      </c>
      <c r="N35">
        <v>1</v>
      </c>
      <c r="O35">
        <v>19</v>
      </c>
      <c r="P35">
        <v>20</v>
      </c>
    </row>
    <row r="36" spans="1:16" x14ac:dyDescent="0.25">
      <c r="A36">
        <v>34</v>
      </c>
      <c r="B36" s="5">
        <v>40545</v>
      </c>
      <c r="C36">
        <v>1</v>
      </c>
      <c r="D36">
        <f>YEAR(Append1[[#This Row],[dteday]])</f>
        <v>2011</v>
      </c>
      <c r="E36">
        <v>1</v>
      </c>
      <c r="F36">
        <f>HOUR(Append1[[#This Row],[dteday]])</f>
        <v>0</v>
      </c>
      <c r="G36" s="7" t="str" cm="1">
        <f t="array" ref="G36">_xlfn.IFS(Append1[[#This Row],[weekday]]=6,"True",Append1[[#This Row],[weekday]]=0,"True",TRUE,"False")</f>
        <v>False</v>
      </c>
      <c r="H36">
        <f>WEEKDAY(Append1[[#This Row],[dteday]],1)</f>
        <v>1</v>
      </c>
      <c r="I36">
        <v>2</v>
      </c>
      <c r="J36" s="6">
        <v>0.36</v>
      </c>
      <c r="K36" s="6">
        <v>0.34849999999999998</v>
      </c>
      <c r="L36" s="6">
        <v>0.81</v>
      </c>
      <c r="M36" s="6">
        <v>0.22389999999999999</v>
      </c>
      <c r="N36">
        <v>7</v>
      </c>
      <c r="O36">
        <v>46</v>
      </c>
      <c r="P36">
        <v>53</v>
      </c>
    </row>
    <row r="37" spans="1:16" x14ac:dyDescent="0.25">
      <c r="A37">
        <v>35</v>
      </c>
      <c r="B37" s="5">
        <v>40545</v>
      </c>
      <c r="C37">
        <v>1</v>
      </c>
      <c r="D37">
        <f>YEAR(Append1[[#This Row],[dteday]])</f>
        <v>2011</v>
      </c>
      <c r="E37">
        <v>1</v>
      </c>
      <c r="F37">
        <f>HOUR(Append1[[#This Row],[dteday]])</f>
        <v>0</v>
      </c>
      <c r="G37" s="7" t="str" cm="1">
        <f t="array" ref="G37">_xlfn.IFS(Append1[[#This Row],[weekday]]=6,"True",Append1[[#This Row],[weekday]]=0,"True",TRUE,"False")</f>
        <v>False</v>
      </c>
      <c r="H37">
        <f>WEEKDAY(Append1[[#This Row],[dteday]],1)</f>
        <v>1</v>
      </c>
      <c r="I37">
        <v>2</v>
      </c>
      <c r="J37" s="6">
        <v>0.36</v>
      </c>
      <c r="K37" s="6">
        <v>0.33329999999999999</v>
      </c>
      <c r="L37" s="6">
        <v>0.71</v>
      </c>
      <c r="M37" s="6">
        <v>0.25369999999999998</v>
      </c>
      <c r="N37">
        <v>16</v>
      </c>
      <c r="O37">
        <v>54</v>
      </c>
      <c r="P37">
        <v>70</v>
      </c>
    </row>
    <row r="38" spans="1:16" x14ac:dyDescent="0.25">
      <c r="A38">
        <v>36</v>
      </c>
      <c r="B38" s="5">
        <v>40545</v>
      </c>
      <c r="C38">
        <v>1</v>
      </c>
      <c r="D38">
        <f>YEAR(Append1[[#This Row],[dteday]])</f>
        <v>2011</v>
      </c>
      <c r="E38">
        <v>1</v>
      </c>
      <c r="F38">
        <f>HOUR(Append1[[#This Row],[dteday]])</f>
        <v>0</v>
      </c>
      <c r="G38" s="7" t="str" cm="1">
        <f t="array" ref="G38">_xlfn.IFS(Append1[[#This Row],[weekday]]=6,"True",Append1[[#This Row],[weekday]]=0,"True",TRUE,"False")</f>
        <v>False</v>
      </c>
      <c r="H38">
        <f>WEEKDAY(Append1[[#This Row],[dteday]],1)</f>
        <v>1</v>
      </c>
      <c r="I38">
        <v>2</v>
      </c>
      <c r="J38" s="6">
        <v>0.36</v>
      </c>
      <c r="K38" s="6">
        <v>0.33329999999999999</v>
      </c>
      <c r="L38" s="6">
        <v>0.66</v>
      </c>
      <c r="M38" s="6">
        <v>0.29849999999999999</v>
      </c>
      <c r="N38">
        <v>20</v>
      </c>
      <c r="O38">
        <v>73</v>
      </c>
      <c r="P38">
        <v>93</v>
      </c>
    </row>
    <row r="39" spans="1:16" x14ac:dyDescent="0.25">
      <c r="A39">
        <v>37</v>
      </c>
      <c r="B39" s="5">
        <v>40545</v>
      </c>
      <c r="C39">
        <v>1</v>
      </c>
      <c r="D39">
        <f>YEAR(Append1[[#This Row],[dteday]])</f>
        <v>2011</v>
      </c>
      <c r="E39">
        <v>1</v>
      </c>
      <c r="F39">
        <f>HOUR(Append1[[#This Row],[dteday]])</f>
        <v>0</v>
      </c>
      <c r="G39" s="7" t="str" cm="1">
        <f t="array" ref="G39">_xlfn.IFS(Append1[[#This Row],[weekday]]=6,"True",Append1[[#This Row],[weekday]]=0,"True",TRUE,"False")</f>
        <v>False</v>
      </c>
      <c r="H39">
        <f>WEEKDAY(Append1[[#This Row],[dteday]],1)</f>
        <v>1</v>
      </c>
      <c r="I39">
        <v>2</v>
      </c>
      <c r="J39" s="6">
        <v>0.36</v>
      </c>
      <c r="K39" s="6">
        <v>0.34849999999999998</v>
      </c>
      <c r="L39" s="6">
        <v>0.66</v>
      </c>
      <c r="M39" s="6">
        <v>0.1343</v>
      </c>
      <c r="N39">
        <v>11</v>
      </c>
      <c r="O39">
        <v>64</v>
      </c>
      <c r="P39">
        <v>75</v>
      </c>
    </row>
    <row r="40" spans="1:16" x14ac:dyDescent="0.25">
      <c r="A40">
        <v>38</v>
      </c>
      <c r="B40" s="5">
        <v>40545</v>
      </c>
      <c r="C40">
        <v>1</v>
      </c>
      <c r="D40">
        <f>YEAR(Append1[[#This Row],[dteday]])</f>
        <v>2011</v>
      </c>
      <c r="E40">
        <v>1</v>
      </c>
      <c r="F40">
        <f>HOUR(Append1[[#This Row],[dteday]])</f>
        <v>0</v>
      </c>
      <c r="G40" s="7" t="str" cm="1">
        <f t="array" ref="G40">_xlfn.IFS(Append1[[#This Row],[weekday]]=6,"True",Append1[[#This Row],[weekday]]=0,"True",TRUE,"False")</f>
        <v>False</v>
      </c>
      <c r="H40">
        <f>WEEKDAY(Append1[[#This Row],[dteday]],1)</f>
        <v>1</v>
      </c>
      <c r="I40">
        <v>3</v>
      </c>
      <c r="J40" s="6">
        <v>0.36</v>
      </c>
      <c r="K40" s="6">
        <v>0</v>
      </c>
      <c r="L40" s="6">
        <v>0.76</v>
      </c>
      <c r="M40" s="6">
        <v>0.19400000000000001</v>
      </c>
      <c r="N40">
        <v>4</v>
      </c>
      <c r="O40">
        <v>55</v>
      </c>
      <c r="P40">
        <v>59</v>
      </c>
    </row>
    <row r="41" spans="1:16" x14ac:dyDescent="0.25">
      <c r="A41">
        <v>39</v>
      </c>
      <c r="B41" s="5">
        <v>40545</v>
      </c>
      <c r="C41">
        <v>1</v>
      </c>
      <c r="D41">
        <f>YEAR(Append1[[#This Row],[dteday]])</f>
        <v>2011</v>
      </c>
      <c r="E41">
        <v>1</v>
      </c>
      <c r="F41">
        <f>HOUR(Append1[[#This Row],[dteday]])</f>
        <v>0</v>
      </c>
      <c r="G41" s="7" t="str" cm="1">
        <f t="array" ref="G41">_xlfn.IFS(Append1[[#This Row],[weekday]]=6,"True",Append1[[#This Row],[weekday]]=0,"True",TRUE,"False")</f>
        <v>False</v>
      </c>
      <c r="H41">
        <f>WEEKDAY(Append1[[#This Row],[dteday]],1)</f>
        <v>1</v>
      </c>
      <c r="I41">
        <v>3</v>
      </c>
      <c r="J41" s="6">
        <v>0.34</v>
      </c>
      <c r="K41" s="6">
        <v>0.33329999999999999</v>
      </c>
      <c r="L41" s="6">
        <v>0.81</v>
      </c>
      <c r="M41" s="6">
        <v>0.16420000000000001</v>
      </c>
      <c r="N41">
        <v>19</v>
      </c>
      <c r="O41">
        <v>55</v>
      </c>
      <c r="P41">
        <v>74</v>
      </c>
    </row>
    <row r="42" spans="1:16" x14ac:dyDescent="0.25">
      <c r="A42">
        <v>40</v>
      </c>
      <c r="B42" s="5">
        <v>40545</v>
      </c>
      <c r="C42">
        <v>1</v>
      </c>
      <c r="D42">
        <f>YEAR(Append1[[#This Row],[dteday]])</f>
        <v>2011</v>
      </c>
      <c r="E42">
        <v>1</v>
      </c>
      <c r="F42">
        <f>HOUR(Append1[[#This Row],[dteday]])</f>
        <v>0</v>
      </c>
      <c r="G42" s="7" t="str" cm="1">
        <f t="array" ref="G42">_xlfn.IFS(Append1[[#This Row],[weekday]]=6,"True",Append1[[#This Row],[weekday]]=0,"True",TRUE,"False")</f>
        <v>False</v>
      </c>
      <c r="H42">
        <f>WEEKDAY(Append1[[#This Row],[dteday]],1)</f>
        <v>1</v>
      </c>
      <c r="I42">
        <v>3</v>
      </c>
      <c r="J42" s="6">
        <v>0.34</v>
      </c>
      <c r="K42" s="6">
        <v>0.33329999999999999</v>
      </c>
      <c r="L42" s="6">
        <v>0.71</v>
      </c>
      <c r="M42" s="6">
        <v>0.16420000000000001</v>
      </c>
      <c r="N42">
        <v>9</v>
      </c>
      <c r="O42">
        <v>67</v>
      </c>
      <c r="P42">
        <v>76</v>
      </c>
    </row>
    <row r="43" spans="1:16" x14ac:dyDescent="0.25">
      <c r="A43">
        <v>41</v>
      </c>
      <c r="B43" s="5">
        <v>40545</v>
      </c>
      <c r="C43">
        <v>1</v>
      </c>
      <c r="D43">
        <f>YEAR(Append1[[#This Row],[dteday]])</f>
        <v>2011</v>
      </c>
      <c r="E43">
        <v>1</v>
      </c>
      <c r="F43">
        <f>HOUR(Append1[[#This Row],[dteday]])</f>
        <v>0</v>
      </c>
      <c r="G43" s="7" t="str" cm="1">
        <f t="array" ref="G43">_xlfn.IFS(Append1[[#This Row],[weekday]]=6,"True",Append1[[#This Row],[weekday]]=0,"True",TRUE,"False")</f>
        <v>False</v>
      </c>
      <c r="H43">
        <f>WEEKDAY(Append1[[#This Row],[dteday]],1)</f>
        <v>1</v>
      </c>
      <c r="I43">
        <v>1</v>
      </c>
      <c r="J43" s="6">
        <v>0.34</v>
      </c>
      <c r="K43" s="6">
        <v>0.33329999999999999</v>
      </c>
      <c r="L43" s="6">
        <v>0.56999999999999995</v>
      </c>
      <c r="M43" s="6">
        <v>0.19400000000000001</v>
      </c>
      <c r="N43">
        <v>7</v>
      </c>
      <c r="O43">
        <v>58</v>
      </c>
      <c r="P43">
        <v>65</v>
      </c>
    </row>
    <row r="44" spans="1:16" x14ac:dyDescent="0.25">
      <c r="A44">
        <v>42</v>
      </c>
      <c r="B44" s="5">
        <v>40545</v>
      </c>
      <c r="C44">
        <v>1</v>
      </c>
      <c r="D44">
        <f>YEAR(Append1[[#This Row],[dteday]])</f>
        <v>2011</v>
      </c>
      <c r="E44">
        <v>1</v>
      </c>
      <c r="F44">
        <f>HOUR(Append1[[#This Row],[dteday]])</f>
        <v>0</v>
      </c>
      <c r="G44" s="7" t="str" cm="1">
        <f t="array" ref="G44">_xlfn.IFS(Append1[[#This Row],[weekday]]=6,"True",Append1[[#This Row],[weekday]]=0,"True",TRUE,"False")</f>
        <v>False</v>
      </c>
      <c r="H44">
        <f>WEEKDAY(Append1[[#This Row],[dteday]],1)</f>
        <v>1</v>
      </c>
      <c r="I44">
        <v>2</v>
      </c>
      <c r="J44" s="6">
        <v>0.36</v>
      </c>
      <c r="K44" s="6">
        <v>0.33329999999999999</v>
      </c>
      <c r="L44" s="6">
        <v>0.46</v>
      </c>
      <c r="M44" s="6">
        <v>0.32840000000000003</v>
      </c>
      <c r="N44">
        <v>10</v>
      </c>
      <c r="O44">
        <v>43</v>
      </c>
      <c r="P44">
        <v>53</v>
      </c>
    </row>
    <row r="45" spans="1:16" x14ac:dyDescent="0.25">
      <c r="A45">
        <v>43</v>
      </c>
      <c r="B45" s="5">
        <v>40545</v>
      </c>
      <c r="C45">
        <v>1</v>
      </c>
      <c r="D45">
        <f>YEAR(Append1[[#This Row],[dteday]])</f>
        <v>2011</v>
      </c>
      <c r="E45">
        <v>1</v>
      </c>
      <c r="F45">
        <f>HOUR(Append1[[#This Row],[dteday]])</f>
        <v>0</v>
      </c>
      <c r="G45" s="7" t="str" cm="1">
        <f t="array" ref="G45">_xlfn.IFS(Append1[[#This Row],[weekday]]=6,"True",Append1[[#This Row],[weekday]]=0,"True",TRUE,"False")</f>
        <v>False</v>
      </c>
      <c r="H45">
        <f>WEEKDAY(Append1[[#This Row],[dteday]],1)</f>
        <v>1</v>
      </c>
      <c r="I45">
        <v>1</v>
      </c>
      <c r="J45" s="6">
        <v>0.32</v>
      </c>
      <c r="K45" s="6">
        <v>0.28789999999999999</v>
      </c>
      <c r="L45" s="6">
        <v>0.42</v>
      </c>
      <c r="M45" s="6">
        <v>0.44779999999999998</v>
      </c>
      <c r="N45">
        <v>1</v>
      </c>
      <c r="O45">
        <v>29</v>
      </c>
      <c r="P45">
        <v>30</v>
      </c>
    </row>
    <row r="46" spans="1:16" x14ac:dyDescent="0.25">
      <c r="A46">
        <v>44</v>
      </c>
      <c r="B46" s="5">
        <v>40545</v>
      </c>
      <c r="C46">
        <v>1</v>
      </c>
      <c r="D46">
        <f>YEAR(Append1[[#This Row],[dteday]])</f>
        <v>2011</v>
      </c>
      <c r="E46">
        <v>1</v>
      </c>
      <c r="F46">
        <f>HOUR(Append1[[#This Row],[dteday]])</f>
        <v>0</v>
      </c>
      <c r="G46" s="7" t="str" cm="1">
        <f t="array" ref="G46">_xlfn.IFS(Append1[[#This Row],[weekday]]=6,"True",Append1[[#This Row],[weekday]]=0,"True",TRUE,"False")</f>
        <v>False</v>
      </c>
      <c r="H46">
        <f>WEEKDAY(Append1[[#This Row],[dteday]],1)</f>
        <v>1</v>
      </c>
      <c r="I46">
        <v>1</v>
      </c>
      <c r="J46" s="6">
        <v>0.3</v>
      </c>
      <c r="K46" s="6">
        <v>0</v>
      </c>
      <c r="L46" s="6">
        <v>0.39</v>
      </c>
      <c r="M46" s="6">
        <v>0.35820000000000002</v>
      </c>
      <c r="N46">
        <v>5</v>
      </c>
      <c r="O46">
        <v>17</v>
      </c>
      <c r="P46">
        <v>22</v>
      </c>
    </row>
    <row r="47" spans="1:16" x14ac:dyDescent="0.25">
      <c r="A47">
        <v>45</v>
      </c>
      <c r="B47" s="5">
        <v>40545</v>
      </c>
      <c r="C47">
        <v>1</v>
      </c>
      <c r="D47">
        <f>YEAR(Append1[[#This Row],[dteday]])</f>
        <v>2011</v>
      </c>
      <c r="E47">
        <v>1</v>
      </c>
      <c r="F47">
        <f>HOUR(Append1[[#This Row],[dteday]])</f>
        <v>0</v>
      </c>
      <c r="G47" s="7" t="str" cm="1">
        <f t="array" ref="G47">_xlfn.IFS(Append1[[#This Row],[weekday]]=6,"True",Append1[[#This Row],[weekday]]=0,"True",TRUE,"False")</f>
        <v>False</v>
      </c>
      <c r="H47">
        <f>WEEKDAY(Append1[[#This Row],[dteday]],1)</f>
        <v>1</v>
      </c>
      <c r="I47">
        <v>1</v>
      </c>
      <c r="J47" s="6">
        <v>0.26</v>
      </c>
      <c r="K47" s="6">
        <v>0.2273</v>
      </c>
      <c r="L47" s="6">
        <v>0.44</v>
      </c>
      <c r="M47" s="6">
        <v>0.32840000000000003</v>
      </c>
      <c r="N47">
        <v>11</v>
      </c>
      <c r="O47">
        <v>20</v>
      </c>
      <c r="P47">
        <v>31</v>
      </c>
    </row>
    <row r="48" spans="1:16" x14ac:dyDescent="0.25">
      <c r="A48">
        <v>46</v>
      </c>
      <c r="B48" s="5">
        <v>40545</v>
      </c>
      <c r="C48">
        <v>1</v>
      </c>
      <c r="D48">
        <f>YEAR(Append1[[#This Row],[dteday]])</f>
        <v>2011</v>
      </c>
      <c r="E48">
        <v>1</v>
      </c>
      <c r="F48">
        <f>HOUR(Append1[[#This Row],[dteday]])</f>
        <v>0</v>
      </c>
      <c r="G48" s="7" t="str" cm="1">
        <f t="array" ref="G48">_xlfn.IFS(Append1[[#This Row],[weekday]]=6,"True",Append1[[#This Row],[weekday]]=0,"True",TRUE,"False")</f>
        <v>False</v>
      </c>
      <c r="H48">
        <f>WEEKDAY(Append1[[#This Row],[dteday]],1)</f>
        <v>1</v>
      </c>
      <c r="I48">
        <v>1</v>
      </c>
      <c r="J48" s="6">
        <v>0.24</v>
      </c>
      <c r="K48" s="6">
        <v>0.21210000000000001</v>
      </c>
      <c r="L48" s="6">
        <v>0.44</v>
      </c>
      <c r="M48" s="6">
        <v>0.29849999999999999</v>
      </c>
      <c r="N48">
        <v>0</v>
      </c>
      <c r="O48">
        <v>9</v>
      </c>
      <c r="P48">
        <v>9</v>
      </c>
    </row>
    <row r="49" spans="1:16" x14ac:dyDescent="0.25">
      <c r="A49">
        <v>47</v>
      </c>
      <c r="B49" s="5">
        <v>40545</v>
      </c>
      <c r="C49">
        <v>1</v>
      </c>
      <c r="D49">
        <f>YEAR(Append1[[#This Row],[dteday]])</f>
        <v>2011</v>
      </c>
      <c r="E49">
        <v>1</v>
      </c>
      <c r="F49">
        <f>HOUR(Append1[[#This Row],[dteday]])</f>
        <v>0</v>
      </c>
      <c r="G49" s="7" t="str" cm="1">
        <f t="array" ref="G49">_xlfn.IFS(Append1[[#This Row],[weekday]]=6,"True",Append1[[#This Row],[weekday]]=0,"True",TRUE,"False")</f>
        <v>False</v>
      </c>
      <c r="H49">
        <f>WEEKDAY(Append1[[#This Row],[dteday]],1)</f>
        <v>1</v>
      </c>
      <c r="I49">
        <v>1</v>
      </c>
      <c r="J49" s="6">
        <v>0.22</v>
      </c>
      <c r="K49" s="6">
        <v>0.2273</v>
      </c>
      <c r="L49" s="6">
        <v>0.47</v>
      </c>
      <c r="M49" s="6">
        <v>0.16420000000000001</v>
      </c>
      <c r="N49">
        <v>0</v>
      </c>
      <c r="O49">
        <v>8</v>
      </c>
      <c r="P49">
        <v>8</v>
      </c>
    </row>
    <row r="50" spans="1:16" x14ac:dyDescent="0.25">
      <c r="A50">
        <v>48</v>
      </c>
      <c r="B50" s="5">
        <v>40546</v>
      </c>
      <c r="C50">
        <v>1</v>
      </c>
      <c r="D50">
        <f>YEAR(Append1[[#This Row],[dteday]])</f>
        <v>2011</v>
      </c>
      <c r="E50">
        <v>1</v>
      </c>
      <c r="F50">
        <f>HOUR(Append1[[#This Row],[dteday]])</f>
        <v>0</v>
      </c>
      <c r="G50" s="7" t="str" cm="1">
        <f t="array" ref="G50">_xlfn.IFS(Append1[[#This Row],[weekday]]=6,"True",Append1[[#This Row],[weekday]]=0,"True",TRUE,"False")</f>
        <v>False</v>
      </c>
      <c r="H50">
        <f>WEEKDAY(Append1[[#This Row],[dteday]],1)</f>
        <v>2</v>
      </c>
      <c r="I50">
        <v>1</v>
      </c>
      <c r="J50" s="6">
        <v>0.22</v>
      </c>
      <c r="K50" s="6">
        <v>0.19700000000000001</v>
      </c>
      <c r="L50" s="6">
        <v>0.44</v>
      </c>
      <c r="M50" s="6">
        <v>0.35820000000000002</v>
      </c>
      <c r="N50">
        <v>0</v>
      </c>
      <c r="O50">
        <v>5</v>
      </c>
      <c r="P50">
        <v>5</v>
      </c>
    </row>
    <row r="51" spans="1:16" x14ac:dyDescent="0.25">
      <c r="A51">
        <v>49</v>
      </c>
      <c r="B51" s="5">
        <v>40546</v>
      </c>
      <c r="C51">
        <v>1</v>
      </c>
      <c r="D51">
        <f>YEAR(Append1[[#This Row],[dteday]])</f>
        <v>2011</v>
      </c>
      <c r="E51">
        <v>1</v>
      </c>
      <c r="F51">
        <f>HOUR(Append1[[#This Row],[dteday]])</f>
        <v>0</v>
      </c>
      <c r="G51" s="7" t="str" cm="1">
        <f t="array" ref="G51">_xlfn.IFS(Append1[[#This Row],[weekday]]=6,"True",Append1[[#This Row],[weekday]]=0,"True",TRUE,"False")</f>
        <v>False</v>
      </c>
      <c r="H51">
        <f>WEEKDAY(Append1[[#This Row],[dteday]],1)</f>
        <v>2</v>
      </c>
      <c r="I51">
        <v>1</v>
      </c>
      <c r="J51" s="6">
        <v>0.2</v>
      </c>
      <c r="K51" s="6">
        <v>0</v>
      </c>
      <c r="L51" s="6">
        <v>0.44</v>
      </c>
      <c r="M51" s="6">
        <v>0.41789999999999999</v>
      </c>
      <c r="N51">
        <v>0</v>
      </c>
      <c r="O51">
        <v>2</v>
      </c>
      <c r="P51">
        <v>2</v>
      </c>
    </row>
    <row r="52" spans="1:16" x14ac:dyDescent="0.25">
      <c r="A52">
        <v>50</v>
      </c>
      <c r="B52" s="5">
        <v>40546</v>
      </c>
      <c r="C52">
        <v>1</v>
      </c>
      <c r="D52">
        <f>YEAR(Append1[[#This Row],[dteday]])</f>
        <v>2011</v>
      </c>
      <c r="E52">
        <v>1</v>
      </c>
      <c r="F52">
        <f>HOUR(Append1[[#This Row],[dteday]])</f>
        <v>0</v>
      </c>
      <c r="G52" s="7" t="str" cm="1">
        <f t="array" ref="G52">_xlfn.IFS(Append1[[#This Row],[weekday]]=6,"True",Append1[[#This Row],[weekday]]=0,"True",TRUE,"False")</f>
        <v>False</v>
      </c>
      <c r="H52">
        <f>WEEKDAY(Append1[[#This Row],[dteday]],1)</f>
        <v>2</v>
      </c>
      <c r="I52">
        <v>1</v>
      </c>
      <c r="J52" s="6">
        <v>0.16</v>
      </c>
      <c r="K52" s="6">
        <v>0.13639999999999999</v>
      </c>
      <c r="L52" s="6">
        <v>0.47</v>
      </c>
      <c r="M52" s="6">
        <v>0.3881</v>
      </c>
      <c r="N52">
        <v>0</v>
      </c>
      <c r="O52">
        <v>1</v>
      </c>
      <c r="P52">
        <v>1</v>
      </c>
    </row>
    <row r="53" spans="1:16" x14ac:dyDescent="0.25">
      <c r="A53">
        <v>51</v>
      </c>
      <c r="B53" s="5">
        <v>40546</v>
      </c>
      <c r="C53">
        <v>1</v>
      </c>
      <c r="D53">
        <f>YEAR(Append1[[#This Row],[dteday]])</f>
        <v>2011</v>
      </c>
      <c r="E53">
        <v>1</v>
      </c>
      <c r="F53">
        <f>HOUR(Append1[[#This Row],[dteday]])</f>
        <v>0</v>
      </c>
      <c r="G53" s="7" t="str" cm="1">
        <f t="array" ref="G53">_xlfn.IFS(Append1[[#This Row],[weekday]]=6,"True",Append1[[#This Row],[weekday]]=0,"True",TRUE,"False")</f>
        <v>False</v>
      </c>
      <c r="H53">
        <f>WEEKDAY(Append1[[#This Row],[dteday]],1)</f>
        <v>2</v>
      </c>
      <c r="I53">
        <v>1</v>
      </c>
      <c r="J53" s="6">
        <v>0.16</v>
      </c>
      <c r="K53" s="6">
        <v>0.13639999999999999</v>
      </c>
      <c r="L53" s="6">
        <v>0.47</v>
      </c>
      <c r="M53" s="6">
        <v>0.28360000000000002</v>
      </c>
      <c r="N53">
        <v>0</v>
      </c>
      <c r="O53">
        <v>3</v>
      </c>
      <c r="P53">
        <v>3</v>
      </c>
    </row>
    <row r="54" spans="1:16" x14ac:dyDescent="0.25">
      <c r="A54">
        <v>52</v>
      </c>
      <c r="B54" s="5">
        <v>40546</v>
      </c>
      <c r="C54">
        <v>1</v>
      </c>
      <c r="D54">
        <f>YEAR(Append1[[#This Row],[dteday]])</f>
        <v>2011</v>
      </c>
      <c r="E54">
        <v>1</v>
      </c>
      <c r="F54">
        <f>HOUR(Append1[[#This Row],[dteday]])</f>
        <v>0</v>
      </c>
      <c r="G54" s="7" t="str" cm="1">
        <f t="array" ref="G54">_xlfn.IFS(Append1[[#This Row],[weekday]]=6,"True",Append1[[#This Row],[weekday]]=0,"True",TRUE,"False")</f>
        <v>False</v>
      </c>
      <c r="H54">
        <f>WEEKDAY(Append1[[#This Row],[dteday]],1)</f>
        <v>2</v>
      </c>
      <c r="I54">
        <v>1</v>
      </c>
      <c r="J54" s="6">
        <v>0.14000000000000001</v>
      </c>
      <c r="K54" s="6">
        <v>0.1061</v>
      </c>
      <c r="L54" s="6">
        <v>0.5</v>
      </c>
      <c r="M54" s="6">
        <v>0.3881</v>
      </c>
      <c r="N54">
        <v>0</v>
      </c>
      <c r="O54">
        <v>30</v>
      </c>
      <c r="P54">
        <v>30</v>
      </c>
    </row>
    <row r="55" spans="1:16" x14ac:dyDescent="0.25">
      <c r="A55">
        <v>53</v>
      </c>
      <c r="B55" s="5">
        <v>40546</v>
      </c>
      <c r="C55">
        <v>1</v>
      </c>
      <c r="D55">
        <f>YEAR(Append1[[#This Row],[dteday]])</f>
        <v>2011</v>
      </c>
      <c r="E55">
        <v>1</v>
      </c>
      <c r="F55">
        <f>HOUR(Append1[[#This Row],[dteday]])</f>
        <v>0</v>
      </c>
      <c r="G55" s="7" t="str" cm="1">
        <f t="array" ref="G55">_xlfn.IFS(Append1[[#This Row],[weekday]]=6,"True",Append1[[#This Row],[weekday]]=0,"True",TRUE,"False")</f>
        <v>False</v>
      </c>
      <c r="H55">
        <f>WEEKDAY(Append1[[#This Row],[dteday]],1)</f>
        <v>2</v>
      </c>
      <c r="I55">
        <v>1</v>
      </c>
      <c r="J55" s="6">
        <v>0.14000000000000001</v>
      </c>
      <c r="K55" s="6">
        <v>0.13639999999999999</v>
      </c>
      <c r="L55" s="6">
        <v>0.5</v>
      </c>
      <c r="M55" s="6">
        <v>0.19400000000000001</v>
      </c>
      <c r="N55">
        <v>1</v>
      </c>
      <c r="O55">
        <v>63</v>
      </c>
      <c r="P55">
        <v>64</v>
      </c>
    </row>
    <row r="56" spans="1:16" x14ac:dyDescent="0.25">
      <c r="A56">
        <v>54</v>
      </c>
      <c r="B56" s="5">
        <v>40546</v>
      </c>
      <c r="C56">
        <v>1</v>
      </c>
      <c r="D56">
        <f>YEAR(Append1[[#This Row],[dteday]])</f>
        <v>2011</v>
      </c>
      <c r="E56">
        <v>1</v>
      </c>
      <c r="F56">
        <f>HOUR(Append1[[#This Row],[dteday]])</f>
        <v>0</v>
      </c>
      <c r="G56" s="7" t="str" cm="1">
        <f t="array" ref="G56">_xlfn.IFS(Append1[[#This Row],[weekday]]=6,"True",Append1[[#This Row],[weekday]]=0,"True",TRUE,"False")</f>
        <v>False</v>
      </c>
      <c r="H56">
        <f>WEEKDAY(Append1[[#This Row],[dteday]],1)</f>
        <v>2</v>
      </c>
      <c r="I56">
        <v>1</v>
      </c>
      <c r="J56" s="6">
        <v>0.14000000000000001</v>
      </c>
      <c r="K56" s="6">
        <v>0.1212</v>
      </c>
      <c r="L56" s="6">
        <v>0.5</v>
      </c>
      <c r="M56" s="6">
        <v>0.28360000000000002</v>
      </c>
      <c r="N56">
        <v>1</v>
      </c>
      <c r="O56">
        <v>153</v>
      </c>
      <c r="P56">
        <v>154</v>
      </c>
    </row>
    <row r="57" spans="1:16" x14ac:dyDescent="0.25">
      <c r="A57">
        <v>55</v>
      </c>
      <c r="B57" s="5">
        <v>40546</v>
      </c>
      <c r="C57">
        <v>1</v>
      </c>
      <c r="D57">
        <f>YEAR(Append1[[#This Row],[dteday]])</f>
        <v>2011</v>
      </c>
      <c r="E57">
        <v>1</v>
      </c>
      <c r="F57">
        <f>HOUR(Append1[[#This Row],[dteday]])</f>
        <v>0</v>
      </c>
      <c r="G57" s="7" t="str" cm="1">
        <f t="array" ref="G57">_xlfn.IFS(Append1[[#This Row],[weekday]]=6,"True",Append1[[#This Row],[weekday]]=0,"True",TRUE,"False")</f>
        <v>False</v>
      </c>
      <c r="H57">
        <f>WEEKDAY(Append1[[#This Row],[dteday]],1)</f>
        <v>2</v>
      </c>
      <c r="I57">
        <v>1</v>
      </c>
      <c r="J57" s="6">
        <v>0.16</v>
      </c>
      <c r="K57" s="6">
        <v>0.13639999999999999</v>
      </c>
      <c r="L57" s="6">
        <v>0.43</v>
      </c>
      <c r="M57" s="6">
        <v>0.3881</v>
      </c>
      <c r="N57">
        <v>7</v>
      </c>
      <c r="O57">
        <v>81</v>
      </c>
      <c r="P57">
        <v>88</v>
      </c>
    </row>
    <row r="58" spans="1:16" x14ac:dyDescent="0.25">
      <c r="A58">
        <v>56</v>
      </c>
      <c r="B58" s="5">
        <v>40546</v>
      </c>
      <c r="C58">
        <v>1</v>
      </c>
      <c r="D58">
        <f>YEAR(Append1[[#This Row],[dteday]])</f>
        <v>2011</v>
      </c>
      <c r="E58">
        <v>1</v>
      </c>
      <c r="F58">
        <f>HOUR(Append1[[#This Row],[dteday]])</f>
        <v>0</v>
      </c>
      <c r="G58" s="7" t="str" cm="1">
        <f t="array" ref="G58">_xlfn.IFS(Append1[[#This Row],[weekday]]=6,"True",Append1[[#This Row],[weekday]]=0,"True",TRUE,"False")</f>
        <v>False</v>
      </c>
      <c r="H58">
        <f>WEEKDAY(Append1[[#This Row],[dteday]],1)</f>
        <v>2</v>
      </c>
      <c r="I58">
        <v>1</v>
      </c>
      <c r="J58" s="6">
        <v>0.18</v>
      </c>
      <c r="K58" s="6">
        <v>0.16669999999999999</v>
      </c>
      <c r="L58" s="6">
        <v>0.43</v>
      </c>
      <c r="M58" s="6">
        <v>0.25369999999999998</v>
      </c>
      <c r="N58">
        <v>11</v>
      </c>
      <c r="O58">
        <v>33</v>
      </c>
      <c r="P58">
        <v>44</v>
      </c>
    </row>
    <row r="59" spans="1:16" x14ac:dyDescent="0.25">
      <c r="A59">
        <v>57</v>
      </c>
      <c r="B59" s="5">
        <v>40546</v>
      </c>
      <c r="C59">
        <v>1</v>
      </c>
      <c r="D59">
        <f>YEAR(Append1[[#This Row],[dteday]])</f>
        <v>2011</v>
      </c>
      <c r="E59">
        <v>1</v>
      </c>
      <c r="F59">
        <f>HOUR(Append1[[#This Row],[dteday]])</f>
        <v>0</v>
      </c>
      <c r="G59" s="7" t="str" cm="1">
        <f t="array" ref="G59">_xlfn.IFS(Append1[[#This Row],[weekday]]=6,"True",Append1[[#This Row],[weekday]]=0,"True",TRUE,"False")</f>
        <v>False</v>
      </c>
      <c r="H59">
        <f>WEEKDAY(Append1[[#This Row],[dteday]],1)</f>
        <v>2</v>
      </c>
      <c r="I59">
        <v>1</v>
      </c>
      <c r="J59" s="6">
        <v>0.2</v>
      </c>
      <c r="K59" s="6">
        <v>0.18179999999999999</v>
      </c>
      <c r="L59" s="6">
        <v>0.4</v>
      </c>
      <c r="M59" s="6">
        <v>0.32840000000000003</v>
      </c>
      <c r="N59">
        <v>10</v>
      </c>
      <c r="O59">
        <v>41</v>
      </c>
      <c r="P59">
        <v>51</v>
      </c>
    </row>
    <row r="60" spans="1:16" x14ac:dyDescent="0.25">
      <c r="A60">
        <v>58</v>
      </c>
      <c r="B60" s="5">
        <v>40546</v>
      </c>
      <c r="C60">
        <v>1</v>
      </c>
      <c r="D60">
        <f>YEAR(Append1[[#This Row],[dteday]])</f>
        <v>2011</v>
      </c>
      <c r="E60">
        <v>1</v>
      </c>
      <c r="F60">
        <f>HOUR(Append1[[#This Row],[dteday]])</f>
        <v>0</v>
      </c>
      <c r="G60" s="7" t="str" cm="1">
        <f t="array" ref="G60">_xlfn.IFS(Append1[[#This Row],[weekday]]=6,"True",Append1[[#This Row],[weekday]]=0,"True",TRUE,"False")</f>
        <v>False</v>
      </c>
      <c r="H60">
        <f>WEEKDAY(Append1[[#This Row],[dteday]],1)</f>
        <v>2</v>
      </c>
      <c r="I60">
        <v>1</v>
      </c>
      <c r="J60" s="6">
        <v>0.22</v>
      </c>
      <c r="K60" s="6">
        <v>0.21210000000000001</v>
      </c>
      <c r="L60" s="6">
        <v>0.35</v>
      </c>
      <c r="M60" s="6">
        <v>0.29849999999999999</v>
      </c>
      <c r="N60">
        <v>13</v>
      </c>
      <c r="O60">
        <v>48</v>
      </c>
      <c r="P60">
        <v>61</v>
      </c>
    </row>
    <row r="61" spans="1:16" x14ac:dyDescent="0.25">
      <c r="A61">
        <v>59</v>
      </c>
      <c r="B61" s="5">
        <v>40546</v>
      </c>
      <c r="C61">
        <v>1</v>
      </c>
      <c r="D61">
        <f>YEAR(Append1[[#This Row],[dteday]])</f>
        <v>2011</v>
      </c>
      <c r="E61">
        <v>1</v>
      </c>
      <c r="F61">
        <f>HOUR(Append1[[#This Row],[dteday]])</f>
        <v>0</v>
      </c>
      <c r="G61" s="7" t="str" cm="1">
        <f t="array" ref="G61">_xlfn.IFS(Append1[[#This Row],[weekday]]=6,"True",Append1[[#This Row],[weekday]]=0,"True",TRUE,"False")</f>
        <v>False</v>
      </c>
      <c r="H61">
        <f>WEEKDAY(Append1[[#This Row],[dteday]],1)</f>
        <v>2</v>
      </c>
      <c r="I61">
        <v>1</v>
      </c>
      <c r="J61" s="6">
        <v>0.24</v>
      </c>
      <c r="K61" s="6">
        <v>0</v>
      </c>
      <c r="L61" s="6">
        <v>0.35</v>
      </c>
      <c r="M61" s="6">
        <v>0.28360000000000002</v>
      </c>
      <c r="N61">
        <v>8</v>
      </c>
      <c r="O61">
        <v>53</v>
      </c>
      <c r="P61">
        <v>61</v>
      </c>
    </row>
    <row r="62" spans="1:16" x14ac:dyDescent="0.25">
      <c r="A62">
        <v>60</v>
      </c>
      <c r="B62" s="5">
        <v>40546</v>
      </c>
      <c r="C62">
        <v>1</v>
      </c>
      <c r="D62">
        <f>YEAR(Append1[[#This Row],[dteday]])</f>
        <v>2011</v>
      </c>
      <c r="E62">
        <v>1</v>
      </c>
      <c r="F62">
        <f>HOUR(Append1[[#This Row],[dteday]])</f>
        <v>0</v>
      </c>
      <c r="G62" s="7" t="str" cm="1">
        <f t="array" ref="G62">_xlfn.IFS(Append1[[#This Row],[weekday]]=6,"True",Append1[[#This Row],[weekday]]=0,"True",TRUE,"False")</f>
        <v>False</v>
      </c>
      <c r="H62">
        <f>WEEKDAY(Append1[[#This Row],[dteday]],1)</f>
        <v>2</v>
      </c>
      <c r="I62">
        <v>1</v>
      </c>
      <c r="J62" s="6">
        <v>0.26</v>
      </c>
      <c r="K62" s="6">
        <v>0.2424</v>
      </c>
      <c r="L62" s="6">
        <v>0.3</v>
      </c>
      <c r="M62" s="6">
        <v>0.28360000000000002</v>
      </c>
      <c r="N62">
        <v>11</v>
      </c>
      <c r="O62">
        <v>66</v>
      </c>
      <c r="P62">
        <v>77</v>
      </c>
    </row>
    <row r="63" spans="1:16" x14ac:dyDescent="0.25">
      <c r="A63">
        <v>61</v>
      </c>
      <c r="B63" s="5">
        <v>40546</v>
      </c>
      <c r="C63">
        <v>1</v>
      </c>
      <c r="D63">
        <f>YEAR(Append1[[#This Row],[dteday]])</f>
        <v>2011</v>
      </c>
      <c r="E63">
        <v>1</v>
      </c>
      <c r="F63">
        <f>HOUR(Append1[[#This Row],[dteday]])</f>
        <v>0</v>
      </c>
      <c r="G63" s="7" t="str" cm="1">
        <f t="array" ref="G63">_xlfn.IFS(Append1[[#This Row],[weekday]]=6,"True",Append1[[#This Row],[weekday]]=0,"True",TRUE,"False")</f>
        <v>False</v>
      </c>
      <c r="H63">
        <f>WEEKDAY(Append1[[#This Row],[dteday]],1)</f>
        <v>2</v>
      </c>
      <c r="I63">
        <v>1</v>
      </c>
      <c r="J63" s="6">
        <v>0.26</v>
      </c>
      <c r="K63" s="6">
        <v>0.2424</v>
      </c>
      <c r="L63" s="6">
        <v>0.3</v>
      </c>
      <c r="M63" s="6">
        <v>0.25369999999999998</v>
      </c>
      <c r="N63">
        <v>14</v>
      </c>
      <c r="O63">
        <v>58</v>
      </c>
      <c r="P63">
        <v>72</v>
      </c>
    </row>
    <row r="64" spans="1:16" x14ac:dyDescent="0.25">
      <c r="A64">
        <v>62</v>
      </c>
      <c r="B64" s="5">
        <v>40546</v>
      </c>
      <c r="C64">
        <v>1</v>
      </c>
      <c r="D64">
        <f>YEAR(Append1[[#This Row],[dteday]])</f>
        <v>2011</v>
      </c>
      <c r="E64">
        <v>1</v>
      </c>
      <c r="F64">
        <f>HOUR(Append1[[#This Row],[dteday]])</f>
        <v>0</v>
      </c>
      <c r="G64" s="7" t="str" cm="1">
        <f t="array" ref="G64">_xlfn.IFS(Append1[[#This Row],[weekday]]=6,"True",Append1[[#This Row],[weekday]]=0,"True",TRUE,"False")</f>
        <v>False</v>
      </c>
      <c r="H64">
        <f>WEEKDAY(Append1[[#This Row],[dteday]],1)</f>
        <v>2</v>
      </c>
      <c r="I64">
        <v>1</v>
      </c>
      <c r="J64" s="6">
        <v>0.26</v>
      </c>
      <c r="K64" s="6">
        <v>0.2424</v>
      </c>
      <c r="L64" s="6">
        <v>0.3</v>
      </c>
      <c r="M64" s="6">
        <v>0.25369999999999998</v>
      </c>
      <c r="N64">
        <v>9</v>
      </c>
      <c r="O64">
        <v>67</v>
      </c>
      <c r="P64">
        <v>76</v>
      </c>
    </row>
    <row r="65" spans="1:16" x14ac:dyDescent="0.25">
      <c r="A65">
        <v>63</v>
      </c>
      <c r="B65" s="5">
        <v>40546</v>
      </c>
      <c r="C65">
        <v>1</v>
      </c>
      <c r="D65">
        <f>YEAR(Append1[[#This Row],[dteday]])</f>
        <v>2011</v>
      </c>
      <c r="E65">
        <v>1</v>
      </c>
      <c r="F65">
        <f>HOUR(Append1[[#This Row],[dteday]])</f>
        <v>0</v>
      </c>
      <c r="G65" s="7" t="str" cm="1">
        <f t="array" ref="G65">_xlfn.IFS(Append1[[#This Row],[weekday]]=6,"True",Append1[[#This Row],[weekday]]=0,"True",TRUE,"False")</f>
        <v>False</v>
      </c>
      <c r="H65">
        <f>WEEKDAY(Append1[[#This Row],[dteday]],1)</f>
        <v>2</v>
      </c>
      <c r="I65">
        <v>1</v>
      </c>
      <c r="J65" s="6">
        <v>0.24</v>
      </c>
      <c r="K65" s="6">
        <v>0.2273</v>
      </c>
      <c r="L65" s="6">
        <v>0.3</v>
      </c>
      <c r="M65" s="6">
        <v>0.22389999999999999</v>
      </c>
      <c r="N65">
        <v>11</v>
      </c>
      <c r="O65">
        <v>146</v>
      </c>
      <c r="P65">
        <v>157</v>
      </c>
    </row>
    <row r="66" spans="1:16" x14ac:dyDescent="0.25">
      <c r="A66">
        <v>64</v>
      </c>
      <c r="B66" s="5">
        <v>40546</v>
      </c>
      <c r="C66">
        <v>1</v>
      </c>
      <c r="D66">
        <f>YEAR(Append1[[#This Row],[dteday]])</f>
        <v>2011</v>
      </c>
      <c r="E66">
        <v>1</v>
      </c>
      <c r="F66">
        <f>HOUR(Append1[[#This Row],[dteday]])</f>
        <v>0</v>
      </c>
      <c r="G66" s="7" t="str" cm="1">
        <f t="array" ref="G66">_xlfn.IFS(Append1[[#This Row],[weekday]]=6,"True",Append1[[#This Row],[weekday]]=0,"True",TRUE,"False")</f>
        <v>False</v>
      </c>
      <c r="H66">
        <f>WEEKDAY(Append1[[#This Row],[dteday]],1)</f>
        <v>2</v>
      </c>
      <c r="I66">
        <v>1</v>
      </c>
      <c r="J66" s="6">
        <v>0.24</v>
      </c>
      <c r="K66" s="6">
        <v>0.2576</v>
      </c>
      <c r="L66" s="6">
        <v>0.32</v>
      </c>
      <c r="M66" s="6">
        <v>0.1045</v>
      </c>
      <c r="N66">
        <v>9</v>
      </c>
      <c r="O66">
        <v>148</v>
      </c>
      <c r="P66">
        <v>157</v>
      </c>
    </row>
    <row r="67" spans="1:16" x14ac:dyDescent="0.25">
      <c r="A67">
        <v>65</v>
      </c>
      <c r="B67" s="5">
        <v>40546</v>
      </c>
      <c r="C67">
        <v>1</v>
      </c>
      <c r="D67">
        <f>YEAR(Append1[[#This Row],[dteday]])</f>
        <v>2011</v>
      </c>
      <c r="E67">
        <v>1</v>
      </c>
      <c r="F67">
        <f>HOUR(Append1[[#This Row],[dteday]])</f>
        <v>0</v>
      </c>
      <c r="G67" s="7" t="str" cm="1">
        <f t="array" ref="G67">_xlfn.IFS(Append1[[#This Row],[weekday]]=6,"True",Append1[[#This Row],[weekday]]=0,"True",TRUE,"False")</f>
        <v>False</v>
      </c>
      <c r="H67">
        <f>WEEKDAY(Append1[[#This Row],[dteday]],1)</f>
        <v>2</v>
      </c>
      <c r="I67">
        <v>1</v>
      </c>
      <c r="J67" s="6">
        <v>0.2</v>
      </c>
      <c r="K67" s="6">
        <v>0.2576</v>
      </c>
      <c r="L67" s="6">
        <v>0.47</v>
      </c>
      <c r="M67" s="6">
        <v>0</v>
      </c>
      <c r="N67">
        <v>8</v>
      </c>
      <c r="O67">
        <v>102</v>
      </c>
      <c r="P67">
        <v>110</v>
      </c>
    </row>
    <row r="68" spans="1:16" x14ac:dyDescent="0.25">
      <c r="A68">
        <v>66</v>
      </c>
      <c r="B68" s="5">
        <v>40546</v>
      </c>
      <c r="C68">
        <v>1</v>
      </c>
      <c r="D68">
        <f>YEAR(Append1[[#This Row],[dteday]])</f>
        <v>2011</v>
      </c>
      <c r="E68">
        <v>1</v>
      </c>
      <c r="F68">
        <f>HOUR(Append1[[#This Row],[dteday]])</f>
        <v>0</v>
      </c>
      <c r="G68" s="7" t="str" cm="1">
        <f t="array" ref="G68">_xlfn.IFS(Append1[[#This Row],[weekday]]=6,"True",Append1[[#This Row],[weekday]]=0,"True",TRUE,"False")</f>
        <v>False</v>
      </c>
      <c r="H68">
        <f>WEEKDAY(Append1[[#This Row],[dteday]],1)</f>
        <v>2</v>
      </c>
      <c r="I68">
        <v>1</v>
      </c>
      <c r="J68" s="6">
        <v>0.2</v>
      </c>
      <c r="K68" s="6">
        <v>0</v>
      </c>
      <c r="L68" s="6">
        <v>0.47</v>
      </c>
      <c r="M68" s="6">
        <v>0.1045</v>
      </c>
      <c r="N68">
        <v>3</v>
      </c>
      <c r="O68">
        <v>49</v>
      </c>
      <c r="P68">
        <v>52</v>
      </c>
    </row>
    <row r="69" spans="1:16" x14ac:dyDescent="0.25">
      <c r="A69">
        <v>67</v>
      </c>
      <c r="B69" s="5">
        <v>40546</v>
      </c>
      <c r="C69">
        <v>1</v>
      </c>
      <c r="D69">
        <f>YEAR(Append1[[#This Row],[dteday]])</f>
        <v>2011</v>
      </c>
      <c r="E69">
        <v>1</v>
      </c>
      <c r="F69">
        <f>HOUR(Append1[[#This Row],[dteday]])</f>
        <v>0</v>
      </c>
      <c r="G69" s="7" t="str" cm="1">
        <f t="array" ref="G69">_xlfn.IFS(Append1[[#This Row],[weekday]]=6,"True",Append1[[#This Row],[weekday]]=0,"True",TRUE,"False")</f>
        <v>False</v>
      </c>
      <c r="H69">
        <f>WEEKDAY(Append1[[#This Row],[dteday]],1)</f>
        <v>2</v>
      </c>
      <c r="I69">
        <v>1</v>
      </c>
      <c r="J69" s="6">
        <v>0.18</v>
      </c>
      <c r="K69" s="6">
        <v>0.19700000000000001</v>
      </c>
      <c r="L69" s="6">
        <v>0.64</v>
      </c>
      <c r="M69" s="6">
        <v>0.1343</v>
      </c>
      <c r="N69">
        <v>3</v>
      </c>
      <c r="O69">
        <v>49</v>
      </c>
      <c r="P69">
        <v>52</v>
      </c>
    </row>
    <row r="70" spans="1:16" x14ac:dyDescent="0.25">
      <c r="A70">
        <v>68</v>
      </c>
      <c r="B70" s="5">
        <v>40546</v>
      </c>
      <c r="C70">
        <v>1</v>
      </c>
      <c r="D70">
        <f>YEAR(Append1[[#This Row],[dteday]])</f>
        <v>2011</v>
      </c>
      <c r="E70">
        <v>1</v>
      </c>
      <c r="F70">
        <f>HOUR(Append1[[#This Row],[dteday]])</f>
        <v>0</v>
      </c>
      <c r="G70" s="7" t="str" cm="1">
        <f t="array" ref="G70">_xlfn.IFS(Append1[[#This Row],[weekday]]=6,"True",Append1[[#This Row],[weekday]]=0,"True",TRUE,"False")</f>
        <v>False</v>
      </c>
      <c r="H70">
        <f>WEEKDAY(Append1[[#This Row],[dteday]],1)</f>
        <v>2</v>
      </c>
      <c r="I70">
        <v>1</v>
      </c>
      <c r="J70" s="6">
        <v>0.14000000000000001</v>
      </c>
      <c r="K70" s="6">
        <v>0.1515</v>
      </c>
      <c r="L70" s="6">
        <v>0.69</v>
      </c>
      <c r="M70" s="6">
        <v>0.1343</v>
      </c>
      <c r="N70">
        <v>0</v>
      </c>
      <c r="O70">
        <v>20</v>
      </c>
      <c r="P70">
        <v>20</v>
      </c>
    </row>
    <row r="71" spans="1:16" x14ac:dyDescent="0.25">
      <c r="A71">
        <v>69</v>
      </c>
      <c r="B71" s="5">
        <v>40546</v>
      </c>
      <c r="C71">
        <v>1</v>
      </c>
      <c r="D71">
        <f>YEAR(Append1[[#This Row],[dteday]])</f>
        <v>2011</v>
      </c>
      <c r="E71">
        <v>1</v>
      </c>
      <c r="F71">
        <f>HOUR(Append1[[#This Row],[dteday]])</f>
        <v>0</v>
      </c>
      <c r="G71" s="7" t="str" cm="1">
        <f t="array" ref="G71">_xlfn.IFS(Append1[[#This Row],[weekday]]=6,"True",Append1[[#This Row],[weekday]]=0,"True",TRUE,"False")</f>
        <v>False</v>
      </c>
      <c r="H71">
        <f>WEEKDAY(Append1[[#This Row],[dteday]],1)</f>
        <v>2</v>
      </c>
      <c r="I71">
        <v>1</v>
      </c>
      <c r="J71" s="6">
        <v>0.18</v>
      </c>
      <c r="K71" s="6">
        <v>0.21210000000000001</v>
      </c>
      <c r="L71" s="6">
        <v>0.55000000000000004</v>
      </c>
      <c r="M71" s="6">
        <v>0.1045</v>
      </c>
      <c r="N71">
        <v>1</v>
      </c>
      <c r="O71">
        <v>11</v>
      </c>
      <c r="P71">
        <v>12</v>
      </c>
    </row>
    <row r="72" spans="1:16" x14ac:dyDescent="0.25">
      <c r="A72">
        <v>70</v>
      </c>
      <c r="B72" s="5">
        <v>40547</v>
      </c>
      <c r="C72">
        <v>1</v>
      </c>
      <c r="D72">
        <f>YEAR(Append1[[#This Row],[dteday]])</f>
        <v>2011</v>
      </c>
      <c r="E72">
        <v>1</v>
      </c>
      <c r="F72">
        <f>HOUR(Append1[[#This Row],[dteday]])</f>
        <v>0</v>
      </c>
      <c r="G72" s="7" t="str" cm="1">
        <f t="array" ref="G72">_xlfn.IFS(Append1[[#This Row],[weekday]]=6,"True",Append1[[#This Row],[weekday]]=0,"True",TRUE,"False")</f>
        <v>False</v>
      </c>
      <c r="H72">
        <f>WEEKDAY(Append1[[#This Row],[dteday]],1)</f>
        <v>3</v>
      </c>
      <c r="I72">
        <v>1</v>
      </c>
      <c r="J72" s="6">
        <v>0.16</v>
      </c>
      <c r="K72" s="6">
        <v>0</v>
      </c>
      <c r="L72" s="6">
        <v>0.55000000000000004</v>
      </c>
      <c r="M72" s="6">
        <v>0.1045</v>
      </c>
      <c r="N72">
        <v>0</v>
      </c>
      <c r="O72">
        <v>5</v>
      </c>
      <c r="P72">
        <v>5</v>
      </c>
    </row>
    <row r="73" spans="1:16" x14ac:dyDescent="0.25">
      <c r="A73">
        <v>71</v>
      </c>
      <c r="B73" s="5">
        <v>40547</v>
      </c>
      <c r="C73">
        <v>1</v>
      </c>
      <c r="D73">
        <f>YEAR(Append1[[#This Row],[dteday]])</f>
        <v>2011</v>
      </c>
      <c r="E73">
        <v>1</v>
      </c>
      <c r="F73">
        <f>HOUR(Append1[[#This Row],[dteday]])</f>
        <v>0</v>
      </c>
      <c r="G73" s="7" t="str" cm="1">
        <f t="array" ref="G73">_xlfn.IFS(Append1[[#This Row],[weekday]]=6,"True",Append1[[#This Row],[weekday]]=0,"True",TRUE,"False")</f>
        <v>False</v>
      </c>
      <c r="H73">
        <f>WEEKDAY(Append1[[#This Row],[dteday]],1)</f>
        <v>3</v>
      </c>
      <c r="I73">
        <v>1</v>
      </c>
      <c r="J73" s="6">
        <v>0.16</v>
      </c>
      <c r="K73" s="6">
        <v>0.18179999999999999</v>
      </c>
      <c r="L73" s="6">
        <v>0.59</v>
      </c>
      <c r="M73" s="6">
        <v>0.1045</v>
      </c>
      <c r="N73">
        <v>0</v>
      </c>
      <c r="O73">
        <v>2</v>
      </c>
      <c r="P73">
        <v>2</v>
      </c>
    </row>
    <row r="74" spans="1:16" x14ac:dyDescent="0.25">
      <c r="A74">
        <v>72</v>
      </c>
      <c r="B74" s="5">
        <v>40547</v>
      </c>
      <c r="C74">
        <v>1</v>
      </c>
      <c r="D74">
        <f>YEAR(Append1[[#This Row],[dteday]])</f>
        <v>2011</v>
      </c>
      <c r="E74">
        <v>1</v>
      </c>
      <c r="F74">
        <f>HOUR(Append1[[#This Row],[dteday]])</f>
        <v>0</v>
      </c>
      <c r="G74" s="7" t="str" cm="1">
        <f t="array" ref="G74">_xlfn.IFS(Append1[[#This Row],[weekday]]=6,"True",Append1[[#This Row],[weekday]]=0,"True",TRUE,"False")</f>
        <v>False</v>
      </c>
      <c r="H74">
        <f>WEEKDAY(Append1[[#This Row],[dteday]],1)</f>
        <v>3</v>
      </c>
      <c r="I74">
        <v>1</v>
      </c>
      <c r="J74" s="6">
        <v>0.14000000000000001</v>
      </c>
      <c r="K74" s="6">
        <v>0.1515</v>
      </c>
      <c r="L74" s="6">
        <v>0.63</v>
      </c>
      <c r="M74" s="6">
        <v>0.1343</v>
      </c>
      <c r="N74">
        <v>0</v>
      </c>
      <c r="O74">
        <v>1</v>
      </c>
      <c r="P74">
        <v>1</v>
      </c>
    </row>
    <row r="75" spans="1:16" x14ac:dyDescent="0.25">
      <c r="A75">
        <v>73</v>
      </c>
      <c r="B75" s="5">
        <v>40547</v>
      </c>
      <c r="C75">
        <v>1</v>
      </c>
      <c r="D75">
        <f>YEAR(Append1[[#This Row],[dteday]])</f>
        <v>2011</v>
      </c>
      <c r="E75">
        <v>1</v>
      </c>
      <c r="F75">
        <f>HOUR(Append1[[#This Row],[dteday]])</f>
        <v>0</v>
      </c>
      <c r="G75" s="7" t="str" cm="1">
        <f t="array" ref="G75">_xlfn.IFS(Append1[[#This Row],[weekday]]=6,"True",Append1[[#This Row],[weekday]]=0,"True",TRUE,"False")</f>
        <v>False</v>
      </c>
      <c r="H75">
        <f>WEEKDAY(Append1[[#This Row],[dteday]],1)</f>
        <v>3</v>
      </c>
      <c r="I75">
        <v>1</v>
      </c>
      <c r="J75" s="6">
        <v>0.14000000000000001</v>
      </c>
      <c r="K75" s="6">
        <v>0.18179999999999999</v>
      </c>
      <c r="L75" s="6">
        <v>0.63</v>
      </c>
      <c r="M75" s="6">
        <v>8.9599999999999999E-2</v>
      </c>
      <c r="N75">
        <v>0</v>
      </c>
      <c r="O75">
        <v>2</v>
      </c>
      <c r="P75">
        <v>2</v>
      </c>
    </row>
    <row r="76" spans="1:16" x14ac:dyDescent="0.25">
      <c r="A76">
        <v>74</v>
      </c>
      <c r="B76" s="5">
        <v>40547</v>
      </c>
      <c r="C76">
        <v>1</v>
      </c>
      <c r="D76">
        <f>YEAR(Append1[[#This Row],[dteday]])</f>
        <v>2011</v>
      </c>
      <c r="E76">
        <v>1</v>
      </c>
      <c r="F76">
        <f>HOUR(Append1[[#This Row],[dteday]])</f>
        <v>0</v>
      </c>
      <c r="G76" s="7" t="str" cm="1">
        <f t="array" ref="G76">_xlfn.IFS(Append1[[#This Row],[weekday]]=6,"True",Append1[[#This Row],[weekday]]=0,"True",TRUE,"False")</f>
        <v>False</v>
      </c>
      <c r="H76">
        <f>WEEKDAY(Append1[[#This Row],[dteday]],1)</f>
        <v>3</v>
      </c>
      <c r="I76">
        <v>1</v>
      </c>
      <c r="J76" s="6">
        <v>0.12</v>
      </c>
      <c r="K76" s="6">
        <v>0.1515</v>
      </c>
      <c r="L76" s="6">
        <v>0.68</v>
      </c>
      <c r="M76" s="6">
        <v>0.1045</v>
      </c>
      <c r="N76">
        <v>0</v>
      </c>
      <c r="O76">
        <v>4</v>
      </c>
      <c r="P76">
        <v>4</v>
      </c>
    </row>
    <row r="77" spans="1:16" x14ac:dyDescent="0.25">
      <c r="A77">
        <v>75</v>
      </c>
      <c r="B77" s="5">
        <v>40547</v>
      </c>
      <c r="C77">
        <v>1</v>
      </c>
      <c r="D77">
        <f>YEAR(Append1[[#This Row],[dteday]])</f>
        <v>2011</v>
      </c>
      <c r="E77">
        <v>1</v>
      </c>
      <c r="F77">
        <f>HOUR(Append1[[#This Row],[dteday]])</f>
        <v>0</v>
      </c>
      <c r="G77" s="7" t="str" cm="1">
        <f t="array" ref="G77">_xlfn.IFS(Append1[[#This Row],[weekday]]=6,"True",Append1[[#This Row],[weekday]]=0,"True",TRUE,"False")</f>
        <v>False</v>
      </c>
      <c r="H77">
        <f>WEEKDAY(Append1[[#This Row],[dteday]],1)</f>
        <v>3</v>
      </c>
      <c r="I77">
        <v>1</v>
      </c>
      <c r="J77" s="6">
        <v>0.12</v>
      </c>
      <c r="K77" s="6">
        <v>0.1515</v>
      </c>
      <c r="L77" s="6">
        <v>0.74</v>
      </c>
      <c r="M77" s="6">
        <v>0.1045</v>
      </c>
      <c r="N77">
        <v>0</v>
      </c>
      <c r="O77">
        <v>36</v>
      </c>
      <c r="P77">
        <v>36</v>
      </c>
    </row>
    <row r="78" spans="1:16" x14ac:dyDescent="0.25">
      <c r="A78">
        <v>76</v>
      </c>
      <c r="B78" s="5">
        <v>40547</v>
      </c>
      <c r="C78">
        <v>1</v>
      </c>
      <c r="D78">
        <f>YEAR(Append1[[#This Row],[dteday]])</f>
        <v>2011</v>
      </c>
      <c r="E78">
        <v>1</v>
      </c>
      <c r="F78">
        <f>HOUR(Append1[[#This Row],[dteday]])</f>
        <v>0</v>
      </c>
      <c r="G78" s="7" t="str" cm="1">
        <f t="array" ref="G78">_xlfn.IFS(Append1[[#This Row],[weekday]]=6,"True",Append1[[#This Row],[weekday]]=0,"True",TRUE,"False")</f>
        <v>False</v>
      </c>
      <c r="H78">
        <f>WEEKDAY(Append1[[#This Row],[dteday]],1)</f>
        <v>3</v>
      </c>
      <c r="I78">
        <v>1</v>
      </c>
      <c r="J78" s="6">
        <v>0.12</v>
      </c>
      <c r="K78" s="6">
        <v>0.1515</v>
      </c>
      <c r="L78" s="6">
        <v>0.74</v>
      </c>
      <c r="M78" s="6">
        <v>0.1343</v>
      </c>
      <c r="N78">
        <v>2</v>
      </c>
      <c r="O78">
        <v>92</v>
      </c>
      <c r="P78">
        <v>94</v>
      </c>
    </row>
    <row r="79" spans="1:16" x14ac:dyDescent="0.25">
      <c r="A79">
        <v>77</v>
      </c>
      <c r="B79" s="5">
        <v>40547</v>
      </c>
      <c r="C79">
        <v>1</v>
      </c>
      <c r="D79">
        <f>YEAR(Append1[[#This Row],[dteday]])</f>
        <v>2011</v>
      </c>
      <c r="E79">
        <v>1</v>
      </c>
      <c r="F79">
        <f>HOUR(Append1[[#This Row],[dteday]])</f>
        <v>0</v>
      </c>
      <c r="G79" s="7" t="str" cm="1">
        <f t="array" ref="G79">_xlfn.IFS(Append1[[#This Row],[weekday]]=6,"True",Append1[[#This Row],[weekday]]=0,"True",TRUE,"False")</f>
        <v>False</v>
      </c>
      <c r="H79">
        <f>WEEKDAY(Append1[[#This Row],[dteday]],1)</f>
        <v>3</v>
      </c>
      <c r="I79">
        <v>1</v>
      </c>
      <c r="J79" s="6">
        <v>0.14000000000000001</v>
      </c>
      <c r="K79" s="6">
        <v>0.1515</v>
      </c>
      <c r="L79" s="6">
        <v>0.69</v>
      </c>
      <c r="M79" s="6">
        <v>0.16420000000000001</v>
      </c>
      <c r="N79">
        <v>2</v>
      </c>
      <c r="O79">
        <v>177</v>
      </c>
      <c r="P79">
        <v>179</v>
      </c>
    </row>
    <row r="80" spans="1:16" x14ac:dyDescent="0.25">
      <c r="A80">
        <v>78</v>
      </c>
      <c r="B80" s="5">
        <v>40547</v>
      </c>
      <c r="C80">
        <v>1</v>
      </c>
      <c r="D80">
        <f>YEAR(Append1[[#This Row],[dteday]])</f>
        <v>2011</v>
      </c>
      <c r="E80">
        <v>1</v>
      </c>
      <c r="F80">
        <f>HOUR(Append1[[#This Row],[dteday]])</f>
        <v>0</v>
      </c>
      <c r="G80" s="7" t="str" cm="1">
        <f t="array" ref="G80">_xlfn.IFS(Append1[[#This Row],[weekday]]=6,"True",Append1[[#This Row],[weekday]]=0,"True",TRUE,"False")</f>
        <v>False</v>
      </c>
      <c r="H80">
        <f>WEEKDAY(Append1[[#This Row],[dteday]],1)</f>
        <v>3</v>
      </c>
      <c r="I80">
        <v>1</v>
      </c>
      <c r="J80" s="6">
        <v>0.16</v>
      </c>
      <c r="K80" s="6">
        <v>0.1515</v>
      </c>
      <c r="L80" s="6">
        <v>0.64</v>
      </c>
      <c r="M80" s="6">
        <v>0.22389999999999999</v>
      </c>
      <c r="N80">
        <v>2</v>
      </c>
      <c r="O80">
        <v>98</v>
      </c>
      <c r="P80">
        <v>100</v>
      </c>
    </row>
    <row r="81" spans="1:16" x14ac:dyDescent="0.25">
      <c r="A81">
        <v>79</v>
      </c>
      <c r="B81" s="5">
        <v>40547</v>
      </c>
      <c r="C81">
        <v>1</v>
      </c>
      <c r="D81">
        <f>YEAR(Append1[[#This Row],[dteday]])</f>
        <v>2011</v>
      </c>
      <c r="E81">
        <v>1</v>
      </c>
      <c r="F81">
        <f>HOUR(Append1[[#This Row],[dteday]])</f>
        <v>0</v>
      </c>
      <c r="G81" s="7" t="str" cm="1">
        <f t="array" ref="G81">_xlfn.IFS(Append1[[#This Row],[weekday]]=6,"True",Append1[[#This Row],[weekday]]=0,"True",TRUE,"False")</f>
        <v>False</v>
      </c>
      <c r="H81">
        <f>WEEKDAY(Append1[[#This Row],[dteday]],1)</f>
        <v>3</v>
      </c>
      <c r="I81">
        <v>2</v>
      </c>
      <c r="J81" s="6">
        <v>0.16</v>
      </c>
      <c r="K81" s="6">
        <v>0.13639999999999999</v>
      </c>
      <c r="L81" s="6">
        <v>0.69</v>
      </c>
      <c r="M81" s="6">
        <v>0.32840000000000003</v>
      </c>
      <c r="N81">
        <v>5</v>
      </c>
      <c r="O81">
        <v>37</v>
      </c>
      <c r="P81">
        <v>42</v>
      </c>
    </row>
    <row r="82" spans="1:16" x14ac:dyDescent="0.25">
      <c r="A82">
        <v>80</v>
      </c>
      <c r="B82" s="5">
        <v>40547</v>
      </c>
      <c r="C82">
        <v>1</v>
      </c>
      <c r="D82">
        <f>YEAR(Append1[[#This Row],[dteday]])</f>
        <v>2011</v>
      </c>
      <c r="E82">
        <v>1</v>
      </c>
      <c r="F82">
        <f>HOUR(Append1[[#This Row],[dteday]])</f>
        <v>0</v>
      </c>
      <c r="G82" s="7" t="str" cm="1">
        <f t="array" ref="G82">_xlfn.IFS(Append1[[#This Row],[weekday]]=6,"True",Append1[[#This Row],[weekday]]=0,"True",TRUE,"False")</f>
        <v>False</v>
      </c>
      <c r="H82">
        <f>WEEKDAY(Append1[[#This Row],[dteday]],1)</f>
        <v>3</v>
      </c>
      <c r="I82">
        <v>1</v>
      </c>
      <c r="J82" s="6">
        <v>0.22</v>
      </c>
      <c r="K82" s="6">
        <v>0.21210000000000001</v>
      </c>
      <c r="L82" s="6">
        <v>0.51</v>
      </c>
      <c r="M82" s="6">
        <v>0.29849999999999999</v>
      </c>
      <c r="N82">
        <v>7</v>
      </c>
      <c r="O82">
        <v>50</v>
      </c>
      <c r="P82">
        <v>57</v>
      </c>
    </row>
    <row r="83" spans="1:16" x14ac:dyDescent="0.25">
      <c r="A83">
        <v>81</v>
      </c>
      <c r="B83" s="5">
        <v>40547</v>
      </c>
      <c r="C83">
        <v>1</v>
      </c>
      <c r="D83">
        <f>YEAR(Append1[[#This Row],[dteday]])</f>
        <v>2011</v>
      </c>
      <c r="E83">
        <v>1</v>
      </c>
      <c r="F83">
        <f>HOUR(Append1[[#This Row],[dteday]])</f>
        <v>0</v>
      </c>
      <c r="G83" s="7" t="str" cm="1">
        <f t="array" ref="G83">_xlfn.IFS(Append1[[#This Row],[weekday]]=6,"True",Append1[[#This Row],[weekday]]=0,"True",TRUE,"False")</f>
        <v>False</v>
      </c>
      <c r="H83">
        <f>WEEKDAY(Append1[[#This Row],[dteday]],1)</f>
        <v>3</v>
      </c>
      <c r="I83">
        <v>1</v>
      </c>
      <c r="J83" s="6">
        <v>0.22</v>
      </c>
      <c r="K83" s="6">
        <v>0.2273</v>
      </c>
      <c r="L83" s="6">
        <v>0.51</v>
      </c>
      <c r="M83" s="6">
        <v>0.16420000000000001</v>
      </c>
      <c r="N83">
        <v>12</v>
      </c>
      <c r="O83">
        <v>66</v>
      </c>
      <c r="P83">
        <v>78</v>
      </c>
    </row>
    <row r="84" spans="1:16" x14ac:dyDescent="0.25">
      <c r="A84">
        <v>82</v>
      </c>
      <c r="B84" s="5">
        <v>40547</v>
      </c>
      <c r="C84">
        <v>1</v>
      </c>
      <c r="D84">
        <f>YEAR(Append1[[#This Row],[dteday]])</f>
        <v>2011</v>
      </c>
      <c r="E84">
        <v>1</v>
      </c>
      <c r="F84">
        <f>HOUR(Append1[[#This Row],[dteday]])</f>
        <v>0</v>
      </c>
      <c r="G84" s="7" t="str" cm="1">
        <f t="array" ref="G84">_xlfn.IFS(Append1[[#This Row],[weekday]]=6,"True",Append1[[#This Row],[weekday]]=0,"True",TRUE,"False")</f>
        <v>False</v>
      </c>
      <c r="H84">
        <f>WEEKDAY(Append1[[#This Row],[dteday]],1)</f>
        <v>3</v>
      </c>
      <c r="I84">
        <v>1</v>
      </c>
      <c r="J84" s="6">
        <v>0.24</v>
      </c>
      <c r="K84" s="6">
        <v>0.2273</v>
      </c>
      <c r="L84" s="6">
        <v>0.56000000000000005</v>
      </c>
      <c r="M84" s="6">
        <v>0.19400000000000001</v>
      </c>
      <c r="N84">
        <v>18</v>
      </c>
      <c r="O84">
        <v>79</v>
      </c>
      <c r="P84">
        <v>97</v>
      </c>
    </row>
    <row r="85" spans="1:16" x14ac:dyDescent="0.25">
      <c r="A85">
        <v>83</v>
      </c>
      <c r="B85" s="5">
        <v>40547</v>
      </c>
      <c r="C85">
        <v>1</v>
      </c>
      <c r="D85">
        <f>YEAR(Append1[[#This Row],[dteday]])</f>
        <v>2011</v>
      </c>
      <c r="E85">
        <v>1</v>
      </c>
      <c r="F85">
        <f>HOUR(Append1[[#This Row],[dteday]])</f>
        <v>0</v>
      </c>
      <c r="G85" s="7" t="str" cm="1">
        <f t="array" ref="G85">_xlfn.IFS(Append1[[#This Row],[weekday]]=6,"True",Append1[[#This Row],[weekday]]=0,"True",TRUE,"False")</f>
        <v>False</v>
      </c>
      <c r="H85">
        <f>WEEKDAY(Append1[[#This Row],[dteday]],1)</f>
        <v>3</v>
      </c>
      <c r="I85">
        <v>1</v>
      </c>
      <c r="J85" s="6">
        <v>0.26</v>
      </c>
      <c r="K85" s="6">
        <v>0.2576</v>
      </c>
      <c r="L85" s="6">
        <v>0.52</v>
      </c>
      <c r="M85" s="6">
        <v>0.22389999999999999</v>
      </c>
      <c r="N85">
        <v>9</v>
      </c>
      <c r="O85">
        <v>54</v>
      </c>
      <c r="P85">
        <v>63</v>
      </c>
    </row>
    <row r="86" spans="1:16" x14ac:dyDescent="0.25">
      <c r="A86">
        <v>84</v>
      </c>
      <c r="B86" s="5">
        <v>40547</v>
      </c>
      <c r="C86">
        <v>1</v>
      </c>
      <c r="D86">
        <f>YEAR(Append1[[#This Row],[dteday]])</f>
        <v>2011</v>
      </c>
      <c r="E86">
        <v>1</v>
      </c>
      <c r="F86">
        <f>HOUR(Append1[[#This Row],[dteday]])</f>
        <v>0</v>
      </c>
      <c r="G86" s="7" t="str" cm="1">
        <f t="array" ref="G86">_xlfn.IFS(Append1[[#This Row],[weekday]]=6,"True",Append1[[#This Row],[weekday]]=0,"True",TRUE,"False")</f>
        <v>False</v>
      </c>
      <c r="H86">
        <f>WEEKDAY(Append1[[#This Row],[dteday]],1)</f>
        <v>3</v>
      </c>
      <c r="I86">
        <v>1</v>
      </c>
      <c r="J86" s="6">
        <v>0.28000000000000003</v>
      </c>
      <c r="K86" s="6">
        <v>0.2727</v>
      </c>
      <c r="L86" s="6">
        <v>0.52</v>
      </c>
      <c r="M86" s="6">
        <v>0.25369999999999998</v>
      </c>
      <c r="N86">
        <v>17</v>
      </c>
      <c r="O86">
        <v>48</v>
      </c>
      <c r="P86">
        <v>65</v>
      </c>
    </row>
    <row r="87" spans="1:16" x14ac:dyDescent="0.25">
      <c r="A87">
        <v>85</v>
      </c>
      <c r="B87" s="5">
        <v>40547</v>
      </c>
      <c r="C87">
        <v>1</v>
      </c>
      <c r="D87">
        <f>YEAR(Append1[[#This Row],[dteday]])</f>
        <v>2011</v>
      </c>
      <c r="E87">
        <v>1</v>
      </c>
      <c r="F87">
        <f>HOUR(Append1[[#This Row],[dteday]])</f>
        <v>0</v>
      </c>
      <c r="G87" s="7" t="str" cm="1">
        <f t="array" ref="G87">_xlfn.IFS(Append1[[#This Row],[weekday]]=6,"True",Append1[[#This Row],[weekday]]=0,"True",TRUE,"False")</f>
        <v>False</v>
      </c>
      <c r="H87">
        <f>WEEKDAY(Append1[[#This Row],[dteday]],1)</f>
        <v>3</v>
      </c>
      <c r="I87">
        <v>1</v>
      </c>
      <c r="J87" s="6">
        <v>0.3</v>
      </c>
      <c r="K87" s="6">
        <v>0.28789999999999999</v>
      </c>
      <c r="L87" s="6">
        <v>0.49</v>
      </c>
      <c r="M87" s="6">
        <v>0.25369999999999998</v>
      </c>
      <c r="N87">
        <v>15</v>
      </c>
      <c r="O87">
        <v>68</v>
      </c>
      <c r="P87">
        <v>83</v>
      </c>
    </row>
    <row r="88" spans="1:16" x14ac:dyDescent="0.25">
      <c r="A88">
        <v>86</v>
      </c>
      <c r="B88" s="5">
        <v>40547</v>
      </c>
      <c r="C88">
        <v>1</v>
      </c>
      <c r="D88">
        <f>YEAR(Append1[[#This Row],[dteday]])</f>
        <v>2011</v>
      </c>
      <c r="E88">
        <v>1</v>
      </c>
      <c r="F88">
        <f>HOUR(Append1[[#This Row],[dteday]])</f>
        <v>0</v>
      </c>
      <c r="G88" s="7" t="str" cm="1">
        <f t="array" ref="G88">_xlfn.IFS(Append1[[#This Row],[weekday]]=6,"True",Append1[[#This Row],[weekday]]=0,"True",TRUE,"False")</f>
        <v>False</v>
      </c>
      <c r="H88">
        <f>WEEKDAY(Append1[[#This Row],[dteday]],1)</f>
        <v>3</v>
      </c>
      <c r="I88">
        <v>1</v>
      </c>
      <c r="J88" s="6">
        <v>0.28000000000000003</v>
      </c>
      <c r="K88" s="6">
        <v>0.2727</v>
      </c>
      <c r="L88" s="6">
        <v>0.48</v>
      </c>
      <c r="M88" s="6">
        <v>0.22389999999999999</v>
      </c>
      <c r="N88">
        <v>10</v>
      </c>
      <c r="O88">
        <v>202</v>
      </c>
      <c r="P88">
        <v>212</v>
      </c>
    </row>
    <row r="89" spans="1:16" x14ac:dyDescent="0.25">
      <c r="A89">
        <v>87</v>
      </c>
      <c r="B89" s="5">
        <v>40547</v>
      </c>
      <c r="C89">
        <v>1</v>
      </c>
      <c r="D89">
        <f>YEAR(Append1[[#This Row],[dteday]])</f>
        <v>2011</v>
      </c>
      <c r="E89">
        <v>1</v>
      </c>
      <c r="F89">
        <f>HOUR(Append1[[#This Row],[dteday]])</f>
        <v>0</v>
      </c>
      <c r="G89" s="7" t="str" cm="1">
        <f t="array" ref="G89">_xlfn.IFS(Append1[[#This Row],[weekday]]=6,"True",Append1[[#This Row],[weekday]]=0,"True",TRUE,"False")</f>
        <v>False</v>
      </c>
      <c r="H89">
        <f>WEEKDAY(Append1[[#This Row],[dteday]],1)</f>
        <v>3</v>
      </c>
      <c r="I89">
        <v>1</v>
      </c>
      <c r="J89" s="6">
        <v>0.26</v>
      </c>
      <c r="K89" s="6">
        <v>0.2576</v>
      </c>
      <c r="L89" s="6">
        <v>0.48</v>
      </c>
      <c r="M89" s="6">
        <v>0.19400000000000001</v>
      </c>
      <c r="N89">
        <v>3</v>
      </c>
      <c r="O89">
        <v>179</v>
      </c>
      <c r="P89">
        <v>182</v>
      </c>
    </row>
    <row r="90" spans="1:16" x14ac:dyDescent="0.25">
      <c r="A90">
        <v>88</v>
      </c>
      <c r="B90" s="5">
        <v>40547</v>
      </c>
      <c r="C90">
        <v>1</v>
      </c>
      <c r="D90">
        <f>YEAR(Append1[[#This Row],[dteday]])</f>
        <v>2011</v>
      </c>
      <c r="E90">
        <v>1</v>
      </c>
      <c r="F90">
        <f>HOUR(Append1[[#This Row],[dteday]])</f>
        <v>0</v>
      </c>
      <c r="G90" s="7" t="str" cm="1">
        <f t="array" ref="G90">_xlfn.IFS(Append1[[#This Row],[weekday]]=6,"True",Append1[[#This Row],[weekday]]=0,"True",TRUE,"False")</f>
        <v>False</v>
      </c>
      <c r="H90">
        <f>WEEKDAY(Append1[[#This Row],[dteday]],1)</f>
        <v>3</v>
      </c>
      <c r="I90">
        <v>1</v>
      </c>
      <c r="J90" s="6">
        <v>0.24</v>
      </c>
      <c r="K90" s="6">
        <v>0.2576</v>
      </c>
      <c r="L90" s="6">
        <v>0.48</v>
      </c>
      <c r="M90" s="6">
        <v>0.1045</v>
      </c>
      <c r="N90">
        <v>2</v>
      </c>
      <c r="O90">
        <v>110</v>
      </c>
      <c r="P90">
        <v>112</v>
      </c>
    </row>
    <row r="91" spans="1:16" x14ac:dyDescent="0.25">
      <c r="A91">
        <v>89</v>
      </c>
      <c r="B91" s="5">
        <v>40547</v>
      </c>
      <c r="C91">
        <v>1</v>
      </c>
      <c r="D91">
        <f>YEAR(Append1[[#This Row],[dteday]])</f>
        <v>2011</v>
      </c>
      <c r="E91">
        <v>1</v>
      </c>
      <c r="F91">
        <f>HOUR(Append1[[#This Row],[dteday]])</f>
        <v>0</v>
      </c>
      <c r="G91" s="7" t="str" cm="1">
        <f t="array" ref="G91">_xlfn.IFS(Append1[[#This Row],[weekday]]=6,"True",Append1[[#This Row],[weekday]]=0,"True",TRUE,"False")</f>
        <v>False</v>
      </c>
      <c r="H91">
        <f>WEEKDAY(Append1[[#This Row],[dteday]],1)</f>
        <v>3</v>
      </c>
      <c r="I91">
        <v>1</v>
      </c>
      <c r="J91" s="6">
        <v>0.24</v>
      </c>
      <c r="K91" s="6">
        <v>0.2576</v>
      </c>
      <c r="L91" s="6">
        <v>0.48</v>
      </c>
      <c r="M91" s="6">
        <v>0.1045</v>
      </c>
      <c r="N91">
        <v>1</v>
      </c>
      <c r="O91">
        <v>53</v>
      </c>
      <c r="P91">
        <v>54</v>
      </c>
    </row>
    <row r="92" spans="1:16" x14ac:dyDescent="0.25">
      <c r="A92">
        <v>90</v>
      </c>
      <c r="B92" s="5">
        <v>40547</v>
      </c>
      <c r="C92">
        <v>1</v>
      </c>
      <c r="D92">
        <f>YEAR(Append1[[#This Row],[dteday]])</f>
        <v>2011</v>
      </c>
      <c r="E92">
        <v>1</v>
      </c>
      <c r="F92">
        <f>HOUR(Append1[[#This Row],[dteday]])</f>
        <v>0</v>
      </c>
      <c r="G92" s="7" t="str" cm="1">
        <f t="array" ref="G92">_xlfn.IFS(Append1[[#This Row],[weekday]]=6,"True",Append1[[#This Row],[weekday]]=0,"True",TRUE,"False")</f>
        <v>False</v>
      </c>
      <c r="H92">
        <f>WEEKDAY(Append1[[#This Row],[dteday]],1)</f>
        <v>3</v>
      </c>
      <c r="I92">
        <v>1</v>
      </c>
      <c r="J92" s="6">
        <v>0.22</v>
      </c>
      <c r="K92" s="6">
        <v>0.2727</v>
      </c>
      <c r="L92" s="6">
        <v>0.64</v>
      </c>
      <c r="M92" s="6">
        <v>0</v>
      </c>
      <c r="N92">
        <v>0</v>
      </c>
      <c r="O92">
        <v>48</v>
      </c>
      <c r="P92">
        <v>48</v>
      </c>
    </row>
    <row r="93" spans="1:16" x14ac:dyDescent="0.25">
      <c r="A93">
        <v>91</v>
      </c>
      <c r="B93" s="5">
        <v>40547</v>
      </c>
      <c r="C93">
        <v>1</v>
      </c>
      <c r="D93">
        <f>YEAR(Append1[[#This Row],[dteday]])</f>
        <v>2011</v>
      </c>
      <c r="E93">
        <v>1</v>
      </c>
      <c r="F93">
        <f>HOUR(Append1[[#This Row],[dteday]])</f>
        <v>0</v>
      </c>
      <c r="G93" s="7" t="str" cm="1">
        <f t="array" ref="G93">_xlfn.IFS(Append1[[#This Row],[weekday]]=6,"True",Append1[[#This Row],[weekday]]=0,"True",TRUE,"False")</f>
        <v>False</v>
      </c>
      <c r="H93">
        <f>WEEKDAY(Append1[[#This Row],[dteday]],1)</f>
        <v>3</v>
      </c>
      <c r="I93">
        <v>1</v>
      </c>
      <c r="J93" s="6">
        <v>0.22</v>
      </c>
      <c r="K93" s="6">
        <v>0.2576</v>
      </c>
      <c r="L93" s="6">
        <v>0.64</v>
      </c>
      <c r="M93" s="6">
        <v>8.9599999999999999E-2</v>
      </c>
      <c r="N93">
        <v>1</v>
      </c>
      <c r="O93">
        <v>34</v>
      </c>
      <c r="P93">
        <v>35</v>
      </c>
    </row>
    <row r="94" spans="1:16" x14ac:dyDescent="0.25">
      <c r="A94">
        <v>92</v>
      </c>
      <c r="B94" s="5">
        <v>40547</v>
      </c>
      <c r="C94">
        <v>1</v>
      </c>
      <c r="D94">
        <f>YEAR(Append1[[#This Row],[dteday]])</f>
        <v>2011</v>
      </c>
      <c r="E94">
        <v>1</v>
      </c>
      <c r="F94">
        <f>HOUR(Append1[[#This Row],[dteday]])</f>
        <v>0</v>
      </c>
      <c r="G94" s="7" t="str" cm="1">
        <f t="array" ref="G94">_xlfn.IFS(Append1[[#This Row],[weekday]]=6,"True",Append1[[#This Row],[weekday]]=0,"True",TRUE,"False")</f>
        <v>False</v>
      </c>
      <c r="H94">
        <f>WEEKDAY(Append1[[#This Row],[dteday]],1)</f>
        <v>3</v>
      </c>
      <c r="I94">
        <v>1</v>
      </c>
      <c r="J94" s="6">
        <v>0.2</v>
      </c>
      <c r="K94" s="6">
        <v>0.2273</v>
      </c>
      <c r="L94" s="6">
        <v>0.69</v>
      </c>
      <c r="M94" s="6">
        <v>8.9599999999999999E-2</v>
      </c>
      <c r="N94">
        <v>2</v>
      </c>
      <c r="O94">
        <v>9</v>
      </c>
      <c r="P94">
        <v>11</v>
      </c>
    </row>
    <row r="95" spans="1:16" x14ac:dyDescent="0.25">
      <c r="A95">
        <v>93</v>
      </c>
      <c r="B95" s="5">
        <v>40548</v>
      </c>
      <c r="C95">
        <v>1</v>
      </c>
      <c r="D95">
        <f>YEAR(Append1[[#This Row],[dteday]])</f>
        <v>2011</v>
      </c>
      <c r="E95">
        <v>1</v>
      </c>
      <c r="F95">
        <f>HOUR(Append1[[#This Row],[dteday]])</f>
        <v>0</v>
      </c>
      <c r="G95" s="7" t="str" cm="1">
        <f t="array" ref="G95">_xlfn.IFS(Append1[[#This Row],[weekday]]=6,"True",Append1[[#This Row],[weekday]]=0,"True",TRUE,"False")</f>
        <v>False</v>
      </c>
      <c r="H95">
        <f>WEEKDAY(Append1[[#This Row],[dteday]],1)</f>
        <v>4</v>
      </c>
      <c r="I95">
        <v>1</v>
      </c>
      <c r="J95" s="6">
        <v>0.2</v>
      </c>
      <c r="K95" s="6">
        <v>0.2576</v>
      </c>
      <c r="L95" s="6">
        <v>0.64</v>
      </c>
      <c r="M95" s="6">
        <v>0</v>
      </c>
      <c r="N95">
        <v>0</v>
      </c>
      <c r="O95">
        <v>6</v>
      </c>
      <c r="P95">
        <v>6</v>
      </c>
    </row>
    <row r="96" spans="1:16" x14ac:dyDescent="0.25">
      <c r="A96">
        <v>94</v>
      </c>
      <c r="B96" s="5">
        <v>40548</v>
      </c>
      <c r="C96">
        <v>1</v>
      </c>
      <c r="D96">
        <f>YEAR(Append1[[#This Row],[dteday]])</f>
        <v>2011</v>
      </c>
      <c r="E96">
        <v>1</v>
      </c>
      <c r="F96">
        <f>HOUR(Append1[[#This Row],[dteday]])</f>
        <v>0</v>
      </c>
      <c r="G96" s="7" t="str" cm="1">
        <f t="array" ref="G96">_xlfn.IFS(Append1[[#This Row],[weekday]]=6,"True",Append1[[#This Row],[weekday]]=0,"True",TRUE,"False")</f>
        <v>False</v>
      </c>
      <c r="H96">
        <f>WEEKDAY(Append1[[#This Row],[dteday]],1)</f>
        <v>4</v>
      </c>
      <c r="I96">
        <v>1</v>
      </c>
      <c r="J96" s="6">
        <v>0.16</v>
      </c>
      <c r="K96" s="6">
        <v>0.19700000000000001</v>
      </c>
      <c r="L96" s="6">
        <v>0.74</v>
      </c>
      <c r="M96" s="6">
        <v>8.9599999999999999E-2</v>
      </c>
      <c r="N96">
        <v>0</v>
      </c>
      <c r="O96">
        <v>6</v>
      </c>
      <c r="P96">
        <v>6</v>
      </c>
    </row>
    <row r="97" spans="1:16" x14ac:dyDescent="0.25">
      <c r="A97">
        <v>95</v>
      </c>
      <c r="B97" s="5">
        <v>40548</v>
      </c>
      <c r="C97">
        <v>1</v>
      </c>
      <c r="D97">
        <f>YEAR(Append1[[#This Row],[dteday]])</f>
        <v>2011</v>
      </c>
      <c r="E97">
        <v>1</v>
      </c>
      <c r="F97">
        <f>HOUR(Append1[[#This Row],[dteday]])</f>
        <v>0</v>
      </c>
      <c r="G97" s="7" t="str" cm="1">
        <f t="array" ref="G97">_xlfn.IFS(Append1[[#This Row],[weekday]]=6,"True",Append1[[#This Row],[weekday]]=0,"True",TRUE,"False")</f>
        <v>False</v>
      </c>
      <c r="H97">
        <f>WEEKDAY(Append1[[#This Row],[dteday]],1)</f>
        <v>4</v>
      </c>
      <c r="I97">
        <v>1</v>
      </c>
      <c r="J97" s="6">
        <v>0.16</v>
      </c>
      <c r="K97" s="6">
        <v>0.19700000000000001</v>
      </c>
      <c r="L97" s="6">
        <v>0.74</v>
      </c>
      <c r="M97" s="6">
        <v>8.9599999999999999E-2</v>
      </c>
      <c r="N97">
        <v>0</v>
      </c>
      <c r="O97">
        <v>2</v>
      </c>
      <c r="P97">
        <v>2</v>
      </c>
    </row>
    <row r="98" spans="1:16" x14ac:dyDescent="0.25">
      <c r="A98">
        <v>96</v>
      </c>
      <c r="B98" s="5">
        <v>40548</v>
      </c>
      <c r="C98">
        <v>1</v>
      </c>
      <c r="D98">
        <f>YEAR(Append1[[#This Row],[dteday]])</f>
        <v>2011</v>
      </c>
      <c r="E98">
        <v>1</v>
      </c>
      <c r="F98">
        <f>HOUR(Append1[[#This Row],[dteday]])</f>
        <v>0</v>
      </c>
      <c r="G98" s="7" t="str" cm="1">
        <f t="array" ref="G98">_xlfn.IFS(Append1[[#This Row],[weekday]]=6,"True",Append1[[#This Row],[weekday]]=0,"True",TRUE,"False")</f>
        <v>False</v>
      </c>
      <c r="H98">
        <f>WEEKDAY(Append1[[#This Row],[dteday]],1)</f>
        <v>4</v>
      </c>
      <c r="I98">
        <v>1</v>
      </c>
      <c r="J98" s="6">
        <v>0.24</v>
      </c>
      <c r="K98" s="6">
        <v>0.2273</v>
      </c>
      <c r="L98" s="6">
        <v>0.48</v>
      </c>
      <c r="M98" s="6">
        <v>0.22389999999999999</v>
      </c>
      <c r="N98">
        <v>0</v>
      </c>
      <c r="O98">
        <v>2</v>
      </c>
      <c r="P98">
        <v>2</v>
      </c>
    </row>
    <row r="99" spans="1:16" x14ac:dyDescent="0.25">
      <c r="A99">
        <v>97</v>
      </c>
      <c r="B99" s="5">
        <v>40548</v>
      </c>
      <c r="C99">
        <v>1</v>
      </c>
      <c r="D99">
        <f>YEAR(Append1[[#This Row],[dteday]])</f>
        <v>2011</v>
      </c>
      <c r="E99">
        <v>1</v>
      </c>
      <c r="F99">
        <f>HOUR(Append1[[#This Row],[dteday]])</f>
        <v>0</v>
      </c>
      <c r="G99" s="7" t="str" cm="1">
        <f t="array" ref="G99">_xlfn.IFS(Append1[[#This Row],[weekday]]=6,"True",Append1[[#This Row],[weekday]]=0,"True",TRUE,"False")</f>
        <v>False</v>
      </c>
      <c r="H99">
        <f>WEEKDAY(Append1[[#This Row],[dteday]],1)</f>
        <v>4</v>
      </c>
      <c r="I99">
        <v>1</v>
      </c>
      <c r="J99" s="6">
        <v>0.22</v>
      </c>
      <c r="K99" s="6">
        <v>0.2273</v>
      </c>
      <c r="L99" s="6">
        <v>0.47</v>
      </c>
      <c r="M99" s="6">
        <v>0.16420000000000001</v>
      </c>
      <c r="N99">
        <v>0</v>
      </c>
      <c r="O99">
        <v>3</v>
      </c>
      <c r="P99">
        <v>3</v>
      </c>
    </row>
    <row r="100" spans="1:16" x14ac:dyDescent="0.25">
      <c r="A100">
        <v>98</v>
      </c>
      <c r="B100" s="5">
        <v>40548</v>
      </c>
      <c r="C100">
        <v>1</v>
      </c>
      <c r="D100">
        <f>YEAR(Append1[[#This Row],[dteday]])</f>
        <v>2011</v>
      </c>
      <c r="E100">
        <v>1</v>
      </c>
      <c r="F100">
        <f>HOUR(Append1[[#This Row],[dteday]])</f>
        <v>0</v>
      </c>
      <c r="G100" s="7" t="str" cm="1">
        <f t="array" ref="G100">_xlfn.IFS(Append1[[#This Row],[weekday]]=6,"True",Append1[[#This Row],[weekday]]=0,"True",TRUE,"False")</f>
        <v>False</v>
      </c>
      <c r="H100">
        <f>WEEKDAY(Append1[[#This Row],[dteday]],1)</f>
        <v>4</v>
      </c>
      <c r="I100">
        <v>1</v>
      </c>
      <c r="J100" s="6">
        <v>0.2</v>
      </c>
      <c r="K100" s="6">
        <v>0.19700000000000001</v>
      </c>
      <c r="L100" s="6">
        <v>0.47</v>
      </c>
      <c r="M100" s="6">
        <v>0.22389999999999999</v>
      </c>
      <c r="N100">
        <v>0</v>
      </c>
      <c r="O100">
        <v>33</v>
      </c>
      <c r="P100">
        <v>33</v>
      </c>
    </row>
    <row r="101" spans="1:16" x14ac:dyDescent="0.25">
      <c r="A101">
        <v>99</v>
      </c>
      <c r="B101" s="5">
        <v>40548</v>
      </c>
      <c r="C101">
        <v>1</v>
      </c>
      <c r="D101">
        <f>YEAR(Append1[[#This Row],[dteday]])</f>
        <v>2011</v>
      </c>
      <c r="E101">
        <v>1</v>
      </c>
      <c r="F101">
        <f>HOUR(Append1[[#This Row],[dteday]])</f>
        <v>0</v>
      </c>
      <c r="G101" s="7" t="str" cm="1">
        <f t="array" ref="G101">_xlfn.IFS(Append1[[#This Row],[weekday]]=6,"True",Append1[[#This Row],[weekday]]=0,"True",TRUE,"False")</f>
        <v>False</v>
      </c>
      <c r="H101">
        <f>WEEKDAY(Append1[[#This Row],[dteday]],1)</f>
        <v>4</v>
      </c>
      <c r="I101">
        <v>1</v>
      </c>
      <c r="J101" s="6">
        <v>0.18</v>
      </c>
      <c r="K101" s="6">
        <v>0.18179999999999999</v>
      </c>
      <c r="L101" s="6">
        <v>0.43</v>
      </c>
      <c r="M101" s="6">
        <v>0.19400000000000001</v>
      </c>
      <c r="N101">
        <v>1</v>
      </c>
      <c r="O101">
        <v>87</v>
      </c>
      <c r="P101">
        <v>88</v>
      </c>
    </row>
    <row r="102" spans="1:16" x14ac:dyDescent="0.25">
      <c r="A102">
        <v>100</v>
      </c>
      <c r="B102" s="5">
        <v>40548</v>
      </c>
      <c r="C102">
        <v>1</v>
      </c>
      <c r="D102">
        <f>YEAR(Append1[[#This Row],[dteday]])</f>
        <v>2011</v>
      </c>
      <c r="E102">
        <v>1</v>
      </c>
      <c r="F102">
        <f>HOUR(Append1[[#This Row],[dteday]])</f>
        <v>0</v>
      </c>
      <c r="G102" s="7" t="str" cm="1">
        <f t="array" ref="G102">_xlfn.IFS(Append1[[#This Row],[weekday]]=6,"True",Append1[[#This Row],[weekday]]=0,"True",TRUE,"False")</f>
        <v>False</v>
      </c>
      <c r="H102">
        <f>WEEKDAY(Append1[[#This Row],[dteday]],1)</f>
        <v>4</v>
      </c>
      <c r="I102">
        <v>1</v>
      </c>
      <c r="J102" s="6">
        <v>0.2</v>
      </c>
      <c r="K102" s="6">
        <v>0.18179999999999999</v>
      </c>
      <c r="L102" s="6">
        <v>0.4</v>
      </c>
      <c r="M102" s="6">
        <v>0.29849999999999999</v>
      </c>
      <c r="N102">
        <v>3</v>
      </c>
      <c r="O102">
        <v>192</v>
      </c>
      <c r="P102">
        <v>195</v>
      </c>
    </row>
    <row r="103" spans="1:16" x14ac:dyDescent="0.25">
      <c r="A103">
        <v>101</v>
      </c>
      <c r="B103" s="5">
        <v>40548</v>
      </c>
      <c r="C103">
        <v>1</v>
      </c>
      <c r="D103">
        <f>YEAR(Append1[[#This Row],[dteday]])</f>
        <v>2011</v>
      </c>
      <c r="E103">
        <v>1</v>
      </c>
      <c r="F103">
        <f>HOUR(Append1[[#This Row],[dteday]])</f>
        <v>0</v>
      </c>
      <c r="G103" s="7" t="str" cm="1">
        <f t="array" ref="G103">_xlfn.IFS(Append1[[#This Row],[weekday]]=6,"True",Append1[[#This Row],[weekday]]=0,"True",TRUE,"False")</f>
        <v>False</v>
      </c>
      <c r="H103">
        <f>WEEKDAY(Append1[[#This Row],[dteday]],1)</f>
        <v>4</v>
      </c>
      <c r="I103">
        <v>1</v>
      </c>
      <c r="J103" s="6">
        <v>0.22</v>
      </c>
      <c r="K103" s="6">
        <v>0.19700000000000001</v>
      </c>
      <c r="L103" s="6">
        <v>0.37</v>
      </c>
      <c r="M103" s="6">
        <v>0.32840000000000003</v>
      </c>
      <c r="N103">
        <v>6</v>
      </c>
      <c r="O103">
        <v>109</v>
      </c>
      <c r="P103">
        <v>115</v>
      </c>
    </row>
    <row r="104" spans="1:16" x14ac:dyDescent="0.25">
      <c r="A104">
        <v>102</v>
      </c>
      <c r="B104" s="5">
        <v>40548</v>
      </c>
      <c r="C104">
        <v>1</v>
      </c>
      <c r="D104">
        <f>YEAR(Append1[[#This Row],[dteday]])</f>
        <v>2011</v>
      </c>
      <c r="E104">
        <v>1</v>
      </c>
      <c r="F104">
        <f>HOUR(Append1[[#This Row],[dteday]])</f>
        <v>0</v>
      </c>
      <c r="G104" s="7" t="str" cm="1">
        <f t="array" ref="G104">_xlfn.IFS(Append1[[#This Row],[weekday]]=6,"True",Append1[[#This Row],[weekday]]=0,"True",TRUE,"False")</f>
        <v>False</v>
      </c>
      <c r="H104">
        <f>WEEKDAY(Append1[[#This Row],[dteday]],1)</f>
        <v>4</v>
      </c>
      <c r="I104">
        <v>1</v>
      </c>
      <c r="J104" s="6">
        <v>0.22</v>
      </c>
      <c r="K104" s="6">
        <v>0.19700000000000001</v>
      </c>
      <c r="L104" s="6">
        <v>0.37</v>
      </c>
      <c r="M104" s="6">
        <v>0.32840000000000003</v>
      </c>
      <c r="N104">
        <v>4</v>
      </c>
      <c r="O104">
        <v>53</v>
      </c>
      <c r="P104">
        <v>57</v>
      </c>
    </row>
    <row r="105" spans="1:16" x14ac:dyDescent="0.25">
      <c r="A105">
        <v>103</v>
      </c>
      <c r="B105" s="5">
        <v>40548</v>
      </c>
      <c r="C105">
        <v>1</v>
      </c>
      <c r="D105">
        <f>YEAR(Append1[[#This Row],[dteday]])</f>
        <v>2011</v>
      </c>
      <c r="E105">
        <v>1</v>
      </c>
      <c r="F105">
        <f>HOUR(Append1[[#This Row],[dteday]])</f>
        <v>0</v>
      </c>
      <c r="G105" s="7" t="str" cm="1">
        <f t="array" ref="G105">_xlfn.IFS(Append1[[#This Row],[weekday]]=6,"True",Append1[[#This Row],[weekday]]=0,"True",TRUE,"False")</f>
        <v>False</v>
      </c>
      <c r="H105">
        <f>WEEKDAY(Append1[[#This Row],[dteday]],1)</f>
        <v>4</v>
      </c>
      <c r="I105">
        <v>1</v>
      </c>
      <c r="J105" s="6">
        <v>0.26</v>
      </c>
      <c r="K105" s="6">
        <v>0.2273</v>
      </c>
      <c r="L105" s="6">
        <v>0.33</v>
      </c>
      <c r="M105" s="6">
        <v>0.32840000000000003</v>
      </c>
      <c r="N105">
        <v>12</v>
      </c>
      <c r="O105">
        <v>34</v>
      </c>
      <c r="P105">
        <v>46</v>
      </c>
    </row>
    <row r="106" spans="1:16" x14ac:dyDescent="0.25">
      <c r="A106">
        <v>104</v>
      </c>
      <c r="B106" s="5">
        <v>40548</v>
      </c>
      <c r="C106">
        <v>1</v>
      </c>
      <c r="D106">
        <f>YEAR(Append1[[#This Row],[dteday]])</f>
        <v>2011</v>
      </c>
      <c r="E106">
        <v>1</v>
      </c>
      <c r="F106">
        <f>HOUR(Append1[[#This Row],[dteday]])</f>
        <v>0</v>
      </c>
      <c r="G106" s="7" t="str" cm="1">
        <f t="array" ref="G106">_xlfn.IFS(Append1[[#This Row],[weekday]]=6,"True",Append1[[#This Row],[weekday]]=0,"True",TRUE,"False")</f>
        <v>False</v>
      </c>
      <c r="H106">
        <f>WEEKDAY(Append1[[#This Row],[dteday]],1)</f>
        <v>4</v>
      </c>
      <c r="I106">
        <v>1</v>
      </c>
      <c r="J106" s="6">
        <v>0.26</v>
      </c>
      <c r="K106" s="6">
        <v>0.2273</v>
      </c>
      <c r="L106" s="6">
        <v>0.33</v>
      </c>
      <c r="M106" s="6">
        <v>0.32840000000000003</v>
      </c>
      <c r="N106">
        <v>5</v>
      </c>
      <c r="O106">
        <v>74</v>
      </c>
      <c r="P106">
        <v>79</v>
      </c>
    </row>
    <row r="107" spans="1:16" x14ac:dyDescent="0.25">
      <c r="A107">
        <v>105</v>
      </c>
      <c r="B107" s="5">
        <v>40548</v>
      </c>
      <c r="C107">
        <v>1</v>
      </c>
      <c r="D107">
        <f>YEAR(Append1[[#This Row],[dteday]])</f>
        <v>2011</v>
      </c>
      <c r="E107">
        <v>1</v>
      </c>
      <c r="F107">
        <f>HOUR(Append1[[#This Row],[dteday]])</f>
        <v>0</v>
      </c>
      <c r="G107" s="7" t="str" cm="1">
        <f t="array" ref="G107">_xlfn.IFS(Append1[[#This Row],[weekday]]=6,"True",Append1[[#This Row],[weekday]]=0,"True",TRUE,"False")</f>
        <v>False</v>
      </c>
      <c r="H107">
        <f>WEEKDAY(Append1[[#This Row],[dteday]],1)</f>
        <v>4</v>
      </c>
      <c r="I107">
        <v>1</v>
      </c>
      <c r="J107" s="6">
        <v>0.28000000000000003</v>
      </c>
      <c r="K107" s="6">
        <v>0.2576</v>
      </c>
      <c r="L107" s="6">
        <v>0.3</v>
      </c>
      <c r="M107" s="6">
        <v>0.29849999999999999</v>
      </c>
      <c r="N107">
        <v>6</v>
      </c>
      <c r="O107">
        <v>65</v>
      </c>
      <c r="P107">
        <v>71</v>
      </c>
    </row>
    <row r="108" spans="1:16" x14ac:dyDescent="0.25">
      <c r="A108">
        <v>106</v>
      </c>
      <c r="B108" s="5">
        <v>40548</v>
      </c>
      <c r="C108">
        <v>1</v>
      </c>
      <c r="D108">
        <f>YEAR(Append1[[#This Row],[dteday]])</f>
        <v>2011</v>
      </c>
      <c r="E108">
        <v>1</v>
      </c>
      <c r="F108">
        <f>HOUR(Append1[[#This Row],[dteday]])</f>
        <v>0</v>
      </c>
      <c r="G108" s="7" t="str" cm="1">
        <f t="array" ref="G108">_xlfn.IFS(Append1[[#This Row],[weekday]]=6,"True",Append1[[#This Row],[weekday]]=0,"True",TRUE,"False")</f>
        <v>False</v>
      </c>
      <c r="H108">
        <f>WEEKDAY(Append1[[#This Row],[dteday]],1)</f>
        <v>4</v>
      </c>
      <c r="I108">
        <v>1</v>
      </c>
      <c r="J108" s="6">
        <v>0.3</v>
      </c>
      <c r="K108" s="6">
        <v>0.28789999999999999</v>
      </c>
      <c r="L108" s="6">
        <v>0.28000000000000003</v>
      </c>
      <c r="M108" s="6">
        <v>0.19400000000000001</v>
      </c>
      <c r="N108">
        <v>10</v>
      </c>
      <c r="O108">
        <v>52</v>
      </c>
      <c r="P108">
        <v>62</v>
      </c>
    </row>
    <row r="109" spans="1:16" x14ac:dyDescent="0.25">
      <c r="A109">
        <v>107</v>
      </c>
      <c r="B109" s="5">
        <v>40548</v>
      </c>
      <c r="C109">
        <v>1</v>
      </c>
      <c r="D109">
        <f>YEAR(Append1[[#This Row],[dteday]])</f>
        <v>2011</v>
      </c>
      <c r="E109">
        <v>1</v>
      </c>
      <c r="F109">
        <f>HOUR(Append1[[#This Row],[dteday]])</f>
        <v>0</v>
      </c>
      <c r="G109" s="7" t="str" cm="1">
        <f t="array" ref="G109">_xlfn.IFS(Append1[[#This Row],[weekday]]=6,"True",Append1[[#This Row],[weekday]]=0,"True",TRUE,"False")</f>
        <v>False</v>
      </c>
      <c r="H109">
        <f>WEEKDAY(Append1[[#This Row],[dteday]],1)</f>
        <v>4</v>
      </c>
      <c r="I109">
        <v>1</v>
      </c>
      <c r="J109" s="6">
        <v>0.3</v>
      </c>
      <c r="K109" s="6">
        <v>0.28789999999999999</v>
      </c>
      <c r="L109" s="6">
        <v>0.28000000000000003</v>
      </c>
      <c r="M109" s="6">
        <v>0.19400000000000001</v>
      </c>
      <c r="N109">
        <v>7</v>
      </c>
      <c r="O109">
        <v>55</v>
      </c>
      <c r="P109">
        <v>62</v>
      </c>
    </row>
    <row r="110" spans="1:16" x14ac:dyDescent="0.25">
      <c r="A110">
        <v>108</v>
      </c>
      <c r="B110" s="5">
        <v>40548</v>
      </c>
      <c r="C110">
        <v>1</v>
      </c>
      <c r="D110">
        <f>YEAR(Append1[[#This Row],[dteday]])</f>
        <v>2011</v>
      </c>
      <c r="E110">
        <v>1</v>
      </c>
      <c r="F110">
        <f>HOUR(Append1[[#This Row],[dteday]])</f>
        <v>0</v>
      </c>
      <c r="G110" s="7" t="str" cm="1">
        <f t="array" ref="G110">_xlfn.IFS(Append1[[#This Row],[weekday]]=6,"True",Append1[[#This Row],[weekday]]=0,"True",TRUE,"False")</f>
        <v>False</v>
      </c>
      <c r="H110">
        <f>WEEKDAY(Append1[[#This Row],[dteday]],1)</f>
        <v>4</v>
      </c>
      <c r="I110">
        <v>1</v>
      </c>
      <c r="J110" s="6">
        <v>0.3</v>
      </c>
      <c r="K110" s="6">
        <v>0.31819999999999998</v>
      </c>
      <c r="L110" s="6">
        <v>0.28000000000000003</v>
      </c>
      <c r="M110" s="6">
        <v>8.9599999999999999E-2</v>
      </c>
      <c r="N110">
        <v>4</v>
      </c>
      <c r="O110">
        <v>85</v>
      </c>
      <c r="P110">
        <v>89</v>
      </c>
    </row>
    <row r="111" spans="1:16" x14ac:dyDescent="0.25">
      <c r="A111">
        <v>109</v>
      </c>
      <c r="B111" s="5">
        <v>40548</v>
      </c>
      <c r="C111">
        <v>1</v>
      </c>
      <c r="D111">
        <f>YEAR(Append1[[#This Row],[dteday]])</f>
        <v>2011</v>
      </c>
      <c r="E111">
        <v>1</v>
      </c>
      <c r="F111">
        <f>HOUR(Append1[[#This Row],[dteday]])</f>
        <v>0</v>
      </c>
      <c r="G111" s="7" t="str" cm="1">
        <f t="array" ref="G111">_xlfn.IFS(Append1[[#This Row],[weekday]]=6,"True",Append1[[#This Row],[weekday]]=0,"True",TRUE,"False")</f>
        <v>False</v>
      </c>
      <c r="H111">
        <f>WEEKDAY(Append1[[#This Row],[dteday]],1)</f>
        <v>4</v>
      </c>
      <c r="I111">
        <v>1</v>
      </c>
      <c r="J111" s="6">
        <v>0.24</v>
      </c>
      <c r="K111" s="6">
        <v>0.2273</v>
      </c>
      <c r="L111" s="6">
        <v>0.38</v>
      </c>
      <c r="M111" s="6">
        <v>0.19400000000000001</v>
      </c>
      <c r="N111">
        <v>4</v>
      </c>
      <c r="O111">
        <v>186</v>
      </c>
      <c r="P111">
        <v>190</v>
      </c>
    </row>
    <row r="112" spans="1:16" x14ac:dyDescent="0.25">
      <c r="A112">
        <v>110</v>
      </c>
      <c r="B112" s="5">
        <v>40548</v>
      </c>
      <c r="C112">
        <v>1</v>
      </c>
      <c r="D112">
        <f>YEAR(Append1[[#This Row],[dteday]])</f>
        <v>2011</v>
      </c>
      <c r="E112">
        <v>1</v>
      </c>
      <c r="F112">
        <f>HOUR(Append1[[#This Row],[dteday]])</f>
        <v>0</v>
      </c>
      <c r="G112" s="7" t="str" cm="1">
        <f t="array" ref="G112">_xlfn.IFS(Append1[[#This Row],[weekday]]=6,"True",Append1[[#This Row],[weekday]]=0,"True",TRUE,"False")</f>
        <v>False</v>
      </c>
      <c r="H112">
        <f>WEEKDAY(Append1[[#This Row],[dteday]],1)</f>
        <v>4</v>
      </c>
      <c r="I112">
        <v>1</v>
      </c>
      <c r="J112" s="6">
        <v>0.24</v>
      </c>
      <c r="K112" s="6">
        <v>0.2424</v>
      </c>
      <c r="L112" s="6">
        <v>0.38</v>
      </c>
      <c r="M112" s="6">
        <v>0.1343</v>
      </c>
      <c r="N112">
        <v>3</v>
      </c>
      <c r="O112">
        <v>166</v>
      </c>
      <c r="P112">
        <v>169</v>
      </c>
    </row>
    <row r="113" spans="1:16" x14ac:dyDescent="0.25">
      <c r="A113">
        <v>111</v>
      </c>
      <c r="B113" s="5">
        <v>40548</v>
      </c>
      <c r="C113">
        <v>1</v>
      </c>
      <c r="D113">
        <f>YEAR(Append1[[#This Row],[dteday]])</f>
        <v>2011</v>
      </c>
      <c r="E113">
        <v>1</v>
      </c>
      <c r="F113">
        <f>HOUR(Append1[[#This Row],[dteday]])</f>
        <v>0</v>
      </c>
      <c r="G113" s="7" t="str" cm="1">
        <f t="array" ref="G113">_xlfn.IFS(Append1[[#This Row],[weekday]]=6,"True",Append1[[#This Row],[weekday]]=0,"True",TRUE,"False")</f>
        <v>False</v>
      </c>
      <c r="H113">
        <f>WEEKDAY(Append1[[#This Row],[dteday]],1)</f>
        <v>4</v>
      </c>
      <c r="I113">
        <v>1</v>
      </c>
      <c r="J113" s="6">
        <v>0.24</v>
      </c>
      <c r="K113" s="6">
        <v>0.2576</v>
      </c>
      <c r="L113" s="6">
        <v>0.38</v>
      </c>
      <c r="M113" s="6">
        <v>0.1045</v>
      </c>
      <c r="N113">
        <v>5</v>
      </c>
      <c r="O113">
        <v>127</v>
      </c>
      <c r="P113">
        <v>132</v>
      </c>
    </row>
    <row r="114" spans="1:16" x14ac:dyDescent="0.25">
      <c r="A114">
        <v>112</v>
      </c>
      <c r="B114" s="5">
        <v>40548</v>
      </c>
      <c r="C114">
        <v>1</v>
      </c>
      <c r="D114">
        <f>YEAR(Append1[[#This Row],[dteday]])</f>
        <v>2011</v>
      </c>
      <c r="E114">
        <v>1</v>
      </c>
      <c r="F114">
        <f>HOUR(Append1[[#This Row],[dteday]])</f>
        <v>0</v>
      </c>
      <c r="G114" s="7" t="str" cm="1">
        <f t="array" ref="G114">_xlfn.IFS(Append1[[#This Row],[weekday]]=6,"True",Append1[[#This Row],[weekday]]=0,"True",TRUE,"False")</f>
        <v>False</v>
      </c>
      <c r="H114">
        <f>WEEKDAY(Append1[[#This Row],[dteday]],1)</f>
        <v>4</v>
      </c>
      <c r="I114">
        <v>1</v>
      </c>
      <c r="J114" s="6">
        <v>0.22</v>
      </c>
      <c r="K114" s="6">
        <v>0.2273</v>
      </c>
      <c r="L114" s="6">
        <v>0.47</v>
      </c>
      <c r="M114" s="6">
        <v>0.16420000000000001</v>
      </c>
      <c r="N114">
        <v>7</v>
      </c>
      <c r="O114">
        <v>82</v>
      </c>
      <c r="P114">
        <v>89</v>
      </c>
    </row>
    <row r="115" spans="1:16" x14ac:dyDescent="0.25">
      <c r="A115">
        <v>113</v>
      </c>
      <c r="B115" s="5">
        <v>40548</v>
      </c>
      <c r="C115">
        <v>1</v>
      </c>
      <c r="D115">
        <f>YEAR(Append1[[#This Row],[dteday]])</f>
        <v>2011</v>
      </c>
      <c r="E115">
        <v>1</v>
      </c>
      <c r="F115">
        <f>HOUR(Append1[[#This Row],[dteday]])</f>
        <v>0</v>
      </c>
      <c r="G115" s="7" t="str" cm="1">
        <f t="array" ref="G115">_xlfn.IFS(Append1[[#This Row],[weekday]]=6,"True",Append1[[#This Row],[weekday]]=0,"True",TRUE,"False")</f>
        <v>False</v>
      </c>
      <c r="H115">
        <f>WEEKDAY(Append1[[#This Row],[dteday]],1)</f>
        <v>4</v>
      </c>
      <c r="I115">
        <v>1</v>
      </c>
      <c r="J115" s="6">
        <v>0.2</v>
      </c>
      <c r="K115" s="6">
        <v>0.19700000000000001</v>
      </c>
      <c r="L115" s="6">
        <v>0.51</v>
      </c>
      <c r="M115" s="6">
        <v>0.19400000000000001</v>
      </c>
      <c r="N115">
        <v>3</v>
      </c>
      <c r="O115">
        <v>40</v>
      </c>
      <c r="P115">
        <v>43</v>
      </c>
    </row>
    <row r="116" spans="1:16" x14ac:dyDescent="0.25">
      <c r="A116">
        <v>114</v>
      </c>
      <c r="B116" s="5">
        <v>40548</v>
      </c>
      <c r="C116">
        <v>1</v>
      </c>
      <c r="D116">
        <f>YEAR(Append1[[#This Row],[dteday]])</f>
        <v>2011</v>
      </c>
      <c r="E116">
        <v>1</v>
      </c>
      <c r="F116">
        <f>HOUR(Append1[[#This Row],[dteday]])</f>
        <v>0</v>
      </c>
      <c r="G116" s="7" t="str" cm="1">
        <f t="array" ref="G116">_xlfn.IFS(Append1[[#This Row],[weekday]]=6,"True",Append1[[#This Row],[weekday]]=0,"True",TRUE,"False")</f>
        <v>False</v>
      </c>
      <c r="H116">
        <f>WEEKDAY(Append1[[#This Row],[dteday]],1)</f>
        <v>4</v>
      </c>
      <c r="I116">
        <v>1</v>
      </c>
      <c r="J116" s="6">
        <v>0.18</v>
      </c>
      <c r="K116" s="6">
        <v>0.19700000000000001</v>
      </c>
      <c r="L116" s="6">
        <v>0.55000000000000004</v>
      </c>
      <c r="M116" s="6">
        <v>0.1343</v>
      </c>
      <c r="N116">
        <v>1</v>
      </c>
      <c r="O116">
        <v>41</v>
      </c>
      <c r="P116">
        <v>42</v>
      </c>
    </row>
    <row r="117" spans="1:16" x14ac:dyDescent="0.25">
      <c r="A117">
        <v>115</v>
      </c>
      <c r="B117" s="5">
        <v>40548</v>
      </c>
      <c r="C117">
        <v>1</v>
      </c>
      <c r="D117">
        <f>YEAR(Append1[[#This Row],[dteday]])</f>
        <v>2011</v>
      </c>
      <c r="E117">
        <v>1</v>
      </c>
      <c r="F117">
        <f>HOUR(Append1[[#This Row],[dteday]])</f>
        <v>0</v>
      </c>
      <c r="G117" s="7" t="str" cm="1">
        <f t="array" ref="G117">_xlfn.IFS(Append1[[#This Row],[weekday]]=6,"True",Append1[[#This Row],[weekday]]=0,"True",TRUE,"False")</f>
        <v>False</v>
      </c>
      <c r="H117">
        <f>WEEKDAY(Append1[[#This Row],[dteday]],1)</f>
        <v>4</v>
      </c>
      <c r="I117">
        <v>1</v>
      </c>
      <c r="J117" s="6">
        <v>0.2</v>
      </c>
      <c r="K117" s="6">
        <v>0.2576</v>
      </c>
      <c r="L117" s="6">
        <v>0.47</v>
      </c>
      <c r="M117" s="6">
        <v>0</v>
      </c>
      <c r="N117">
        <v>1</v>
      </c>
      <c r="O117">
        <v>18</v>
      </c>
      <c r="P117">
        <v>19</v>
      </c>
    </row>
    <row r="118" spans="1:16" x14ac:dyDescent="0.25">
      <c r="A118">
        <v>116</v>
      </c>
      <c r="B118" s="5">
        <v>40549</v>
      </c>
      <c r="C118">
        <v>1</v>
      </c>
      <c r="D118">
        <f>YEAR(Append1[[#This Row],[dteday]])</f>
        <v>2011</v>
      </c>
      <c r="E118">
        <v>1</v>
      </c>
      <c r="F118">
        <f>HOUR(Append1[[#This Row],[dteday]])</f>
        <v>0</v>
      </c>
      <c r="G118" s="7" t="str" cm="1">
        <f t="array" ref="G118">_xlfn.IFS(Append1[[#This Row],[weekday]]=6,"True",Append1[[#This Row],[weekday]]=0,"True",TRUE,"False")</f>
        <v>False</v>
      </c>
      <c r="H118">
        <f>WEEKDAY(Append1[[#This Row],[dteday]],1)</f>
        <v>5</v>
      </c>
      <c r="I118">
        <v>1</v>
      </c>
      <c r="J118" s="6">
        <v>0.18</v>
      </c>
      <c r="K118" s="6">
        <v>0.2424</v>
      </c>
      <c r="L118" s="6">
        <v>0.55000000000000004</v>
      </c>
      <c r="M118" s="6">
        <v>0</v>
      </c>
      <c r="N118">
        <v>0</v>
      </c>
      <c r="O118">
        <v>11</v>
      </c>
      <c r="P118">
        <v>11</v>
      </c>
    </row>
    <row r="119" spans="1:16" x14ac:dyDescent="0.25">
      <c r="A119">
        <v>117</v>
      </c>
      <c r="B119" s="5">
        <v>40549</v>
      </c>
      <c r="C119">
        <v>1</v>
      </c>
      <c r="D119">
        <f>YEAR(Append1[[#This Row],[dteday]])</f>
        <v>2011</v>
      </c>
      <c r="E119">
        <v>1</v>
      </c>
      <c r="F119">
        <f>HOUR(Append1[[#This Row],[dteday]])</f>
        <v>0</v>
      </c>
      <c r="G119" s="7" t="str" cm="1">
        <f t="array" ref="G119">_xlfn.IFS(Append1[[#This Row],[weekday]]=6,"True",Append1[[#This Row],[weekday]]=0,"True",TRUE,"False")</f>
        <v>False</v>
      </c>
      <c r="H119">
        <f>WEEKDAY(Append1[[#This Row],[dteday]],1)</f>
        <v>5</v>
      </c>
      <c r="I119">
        <v>1</v>
      </c>
      <c r="J119" s="6">
        <v>0.16</v>
      </c>
      <c r="K119" s="6">
        <v>0.2273</v>
      </c>
      <c r="L119" s="6">
        <v>0.64</v>
      </c>
      <c r="M119" s="6">
        <v>0</v>
      </c>
      <c r="N119">
        <v>0</v>
      </c>
      <c r="O119">
        <v>4</v>
      </c>
      <c r="P119">
        <v>4</v>
      </c>
    </row>
    <row r="120" spans="1:16" x14ac:dyDescent="0.25">
      <c r="A120">
        <v>118</v>
      </c>
      <c r="B120" s="5">
        <v>40549</v>
      </c>
      <c r="C120">
        <v>1</v>
      </c>
      <c r="D120">
        <f>YEAR(Append1[[#This Row],[dteday]])</f>
        <v>2011</v>
      </c>
      <c r="E120">
        <v>1</v>
      </c>
      <c r="F120">
        <f>HOUR(Append1[[#This Row],[dteday]])</f>
        <v>0</v>
      </c>
      <c r="G120" s="7" t="str" cm="1">
        <f t="array" ref="G120">_xlfn.IFS(Append1[[#This Row],[weekday]]=6,"True",Append1[[#This Row],[weekday]]=0,"True",TRUE,"False")</f>
        <v>False</v>
      </c>
      <c r="H120">
        <f>WEEKDAY(Append1[[#This Row],[dteday]],1)</f>
        <v>5</v>
      </c>
      <c r="I120">
        <v>1</v>
      </c>
      <c r="J120" s="6">
        <v>0.16</v>
      </c>
      <c r="K120" s="6">
        <v>0.2273</v>
      </c>
      <c r="L120" s="6">
        <v>0.64</v>
      </c>
      <c r="M120" s="6">
        <v>0</v>
      </c>
      <c r="N120">
        <v>0</v>
      </c>
      <c r="O120">
        <v>2</v>
      </c>
      <c r="P120">
        <v>2</v>
      </c>
    </row>
    <row r="121" spans="1:16" x14ac:dyDescent="0.25">
      <c r="A121">
        <v>119</v>
      </c>
      <c r="B121" s="5">
        <v>40549</v>
      </c>
      <c r="C121">
        <v>1</v>
      </c>
      <c r="D121">
        <f>YEAR(Append1[[#This Row],[dteday]])</f>
        <v>2011</v>
      </c>
      <c r="E121">
        <v>1</v>
      </c>
      <c r="F121">
        <f>HOUR(Append1[[#This Row],[dteday]])</f>
        <v>0</v>
      </c>
      <c r="G121" s="7" t="str" cm="1">
        <f t="array" ref="G121">_xlfn.IFS(Append1[[#This Row],[weekday]]=6,"True",Append1[[#This Row],[weekday]]=0,"True",TRUE,"False")</f>
        <v>False</v>
      </c>
      <c r="H121">
        <f>WEEKDAY(Append1[[#This Row],[dteday]],1)</f>
        <v>5</v>
      </c>
      <c r="I121">
        <v>2</v>
      </c>
      <c r="J121" s="6">
        <v>0.16</v>
      </c>
      <c r="K121" s="6">
        <v>0.19700000000000001</v>
      </c>
      <c r="L121" s="6">
        <v>0.64</v>
      </c>
      <c r="M121" s="6">
        <v>8.9599999999999999E-2</v>
      </c>
      <c r="N121">
        <v>0</v>
      </c>
      <c r="O121">
        <v>1</v>
      </c>
      <c r="P121">
        <v>1</v>
      </c>
    </row>
    <row r="122" spans="1:16" x14ac:dyDescent="0.25">
      <c r="A122">
        <v>120</v>
      </c>
      <c r="B122" s="5">
        <v>40549</v>
      </c>
      <c r="C122">
        <v>1</v>
      </c>
      <c r="D122">
        <f>YEAR(Append1[[#This Row],[dteday]])</f>
        <v>2011</v>
      </c>
      <c r="E122">
        <v>1</v>
      </c>
      <c r="F122">
        <f>HOUR(Append1[[#This Row],[dteday]])</f>
        <v>0</v>
      </c>
      <c r="G122" s="7" t="str" cm="1">
        <f t="array" ref="G122">_xlfn.IFS(Append1[[#This Row],[weekday]]=6,"True",Append1[[#This Row],[weekday]]=0,"True",TRUE,"False")</f>
        <v>False</v>
      </c>
      <c r="H122">
        <f>WEEKDAY(Append1[[#This Row],[dteday]],1)</f>
        <v>5</v>
      </c>
      <c r="I122">
        <v>2</v>
      </c>
      <c r="J122" s="6">
        <v>0.14000000000000001</v>
      </c>
      <c r="K122" s="6">
        <v>0.18179999999999999</v>
      </c>
      <c r="L122" s="6">
        <v>0.69</v>
      </c>
      <c r="M122" s="6">
        <v>8.9599999999999999E-2</v>
      </c>
      <c r="N122">
        <v>0</v>
      </c>
      <c r="O122">
        <v>4</v>
      </c>
      <c r="P122">
        <v>4</v>
      </c>
    </row>
    <row r="123" spans="1:16" x14ac:dyDescent="0.25">
      <c r="A123">
        <v>121</v>
      </c>
      <c r="B123" s="5">
        <v>40549</v>
      </c>
      <c r="C123">
        <v>1</v>
      </c>
      <c r="D123">
        <f>YEAR(Append1[[#This Row],[dteday]])</f>
        <v>2011</v>
      </c>
      <c r="E123">
        <v>1</v>
      </c>
      <c r="F123">
        <f>HOUR(Append1[[#This Row],[dteday]])</f>
        <v>0</v>
      </c>
      <c r="G123" s="7" t="str" cm="1">
        <f t="array" ref="G123">_xlfn.IFS(Append1[[#This Row],[weekday]]=6,"True",Append1[[#This Row],[weekday]]=0,"True",TRUE,"False")</f>
        <v>False</v>
      </c>
      <c r="H123">
        <f>WEEKDAY(Append1[[#This Row],[dteday]],1)</f>
        <v>5</v>
      </c>
      <c r="I123">
        <v>2</v>
      </c>
      <c r="J123" s="6">
        <v>0.14000000000000001</v>
      </c>
      <c r="K123" s="6">
        <v>0.16669999999999999</v>
      </c>
      <c r="L123" s="6">
        <v>0.63</v>
      </c>
      <c r="M123" s="6">
        <v>0.1045</v>
      </c>
      <c r="N123">
        <v>0</v>
      </c>
      <c r="O123">
        <v>36</v>
      </c>
      <c r="P123">
        <v>36</v>
      </c>
    </row>
    <row r="124" spans="1:16" x14ac:dyDescent="0.25">
      <c r="A124">
        <v>122</v>
      </c>
      <c r="B124" s="5">
        <v>40549</v>
      </c>
      <c r="C124">
        <v>1</v>
      </c>
      <c r="D124">
        <f>YEAR(Append1[[#This Row],[dteday]])</f>
        <v>2011</v>
      </c>
      <c r="E124">
        <v>1</v>
      </c>
      <c r="F124">
        <f>HOUR(Append1[[#This Row],[dteday]])</f>
        <v>0</v>
      </c>
      <c r="G124" s="7" t="str" cm="1">
        <f t="array" ref="G124">_xlfn.IFS(Append1[[#This Row],[weekday]]=6,"True",Append1[[#This Row],[weekday]]=0,"True",TRUE,"False")</f>
        <v>False</v>
      </c>
      <c r="H124">
        <f>WEEKDAY(Append1[[#This Row],[dteday]],1)</f>
        <v>5</v>
      </c>
      <c r="I124">
        <v>2</v>
      </c>
      <c r="J124" s="6">
        <v>0.16</v>
      </c>
      <c r="K124" s="6">
        <v>0.2273</v>
      </c>
      <c r="L124" s="6">
        <v>0.59</v>
      </c>
      <c r="M124" s="6">
        <v>0</v>
      </c>
      <c r="N124">
        <v>0</v>
      </c>
      <c r="O124">
        <v>95</v>
      </c>
      <c r="P124">
        <v>95</v>
      </c>
    </row>
    <row r="125" spans="1:16" x14ac:dyDescent="0.25">
      <c r="A125">
        <v>123</v>
      </c>
      <c r="B125" s="5">
        <v>40549</v>
      </c>
      <c r="C125">
        <v>1</v>
      </c>
      <c r="D125">
        <f>YEAR(Append1[[#This Row],[dteday]])</f>
        <v>2011</v>
      </c>
      <c r="E125">
        <v>1</v>
      </c>
      <c r="F125">
        <f>HOUR(Append1[[#This Row],[dteday]])</f>
        <v>0</v>
      </c>
      <c r="G125" s="7" t="str" cm="1">
        <f t="array" ref="G125">_xlfn.IFS(Append1[[#This Row],[weekday]]=6,"True",Append1[[#This Row],[weekday]]=0,"True",TRUE,"False")</f>
        <v>False</v>
      </c>
      <c r="H125">
        <f>WEEKDAY(Append1[[#This Row],[dteday]],1)</f>
        <v>5</v>
      </c>
      <c r="I125">
        <v>1</v>
      </c>
      <c r="J125" s="6">
        <v>0.16</v>
      </c>
      <c r="K125" s="6">
        <v>0.2273</v>
      </c>
      <c r="L125" s="6">
        <v>0.59</v>
      </c>
      <c r="M125" s="6">
        <v>0</v>
      </c>
      <c r="N125">
        <v>3</v>
      </c>
      <c r="O125">
        <v>216</v>
      </c>
      <c r="P125">
        <v>219</v>
      </c>
    </row>
    <row r="126" spans="1:16" x14ac:dyDescent="0.25">
      <c r="A126">
        <v>124</v>
      </c>
      <c r="B126" s="5">
        <v>40549</v>
      </c>
      <c r="C126">
        <v>1</v>
      </c>
      <c r="D126">
        <f>YEAR(Append1[[#This Row],[dteday]])</f>
        <v>2011</v>
      </c>
      <c r="E126">
        <v>1</v>
      </c>
      <c r="F126">
        <f>HOUR(Append1[[#This Row],[dteday]])</f>
        <v>0</v>
      </c>
      <c r="G126" s="7" t="str" cm="1">
        <f t="array" ref="G126">_xlfn.IFS(Append1[[#This Row],[weekday]]=6,"True",Append1[[#This Row],[weekday]]=0,"True",TRUE,"False")</f>
        <v>False</v>
      </c>
      <c r="H126">
        <f>WEEKDAY(Append1[[#This Row],[dteday]],1)</f>
        <v>5</v>
      </c>
      <c r="I126">
        <v>2</v>
      </c>
      <c r="J126" s="6">
        <v>0.18</v>
      </c>
      <c r="K126" s="6">
        <v>0.2424</v>
      </c>
      <c r="L126" s="6">
        <v>0.51</v>
      </c>
      <c r="M126" s="6">
        <v>0</v>
      </c>
      <c r="N126">
        <v>6</v>
      </c>
      <c r="O126">
        <v>116</v>
      </c>
      <c r="P126">
        <v>122</v>
      </c>
    </row>
    <row r="127" spans="1:16" x14ac:dyDescent="0.25">
      <c r="A127">
        <v>125</v>
      </c>
      <c r="B127" s="5">
        <v>40549</v>
      </c>
      <c r="C127">
        <v>1</v>
      </c>
      <c r="D127">
        <f>YEAR(Append1[[#This Row],[dteday]])</f>
        <v>2011</v>
      </c>
      <c r="E127">
        <v>1</v>
      </c>
      <c r="F127">
        <f>HOUR(Append1[[#This Row],[dteday]])</f>
        <v>0</v>
      </c>
      <c r="G127" s="7" t="str" cm="1">
        <f t="array" ref="G127">_xlfn.IFS(Append1[[#This Row],[weekday]]=6,"True",Append1[[#This Row],[weekday]]=0,"True",TRUE,"False")</f>
        <v>False</v>
      </c>
      <c r="H127">
        <f>WEEKDAY(Append1[[#This Row],[dteday]],1)</f>
        <v>5</v>
      </c>
      <c r="I127">
        <v>1</v>
      </c>
      <c r="J127" s="6">
        <v>0.2</v>
      </c>
      <c r="K127" s="6">
        <v>0.2576</v>
      </c>
      <c r="L127" s="6">
        <v>0.47</v>
      </c>
      <c r="M127" s="6">
        <v>0</v>
      </c>
      <c r="N127">
        <v>3</v>
      </c>
      <c r="O127">
        <v>42</v>
      </c>
      <c r="P127">
        <v>45</v>
      </c>
    </row>
    <row r="128" spans="1:16" x14ac:dyDescent="0.25">
      <c r="A128">
        <v>126</v>
      </c>
      <c r="B128" s="5">
        <v>40549</v>
      </c>
      <c r="C128">
        <v>1</v>
      </c>
      <c r="D128">
        <f>YEAR(Append1[[#This Row],[dteday]])</f>
        <v>2011</v>
      </c>
      <c r="E128">
        <v>1</v>
      </c>
      <c r="F128">
        <f>HOUR(Append1[[#This Row],[dteday]])</f>
        <v>0</v>
      </c>
      <c r="G128" s="7" t="str" cm="1">
        <f t="array" ref="G128">_xlfn.IFS(Append1[[#This Row],[weekday]]=6,"True",Append1[[#This Row],[weekday]]=0,"True",TRUE,"False")</f>
        <v>False</v>
      </c>
      <c r="H128">
        <f>WEEKDAY(Append1[[#This Row],[dteday]],1)</f>
        <v>5</v>
      </c>
      <c r="I128">
        <v>1</v>
      </c>
      <c r="J128" s="6">
        <v>0.22</v>
      </c>
      <c r="K128" s="6">
        <v>0.2576</v>
      </c>
      <c r="L128" s="6">
        <v>0.44</v>
      </c>
      <c r="M128" s="6">
        <v>8.9599999999999999E-2</v>
      </c>
      <c r="N128">
        <v>2</v>
      </c>
      <c r="O128">
        <v>57</v>
      </c>
      <c r="P128">
        <v>59</v>
      </c>
    </row>
    <row r="129" spans="1:16" x14ac:dyDescent="0.25">
      <c r="A129">
        <v>127</v>
      </c>
      <c r="B129" s="5">
        <v>40549</v>
      </c>
      <c r="C129">
        <v>1</v>
      </c>
      <c r="D129">
        <f>YEAR(Append1[[#This Row],[dteday]])</f>
        <v>2011</v>
      </c>
      <c r="E129">
        <v>1</v>
      </c>
      <c r="F129">
        <f>HOUR(Append1[[#This Row],[dteday]])</f>
        <v>0</v>
      </c>
      <c r="G129" s="7" t="str" cm="1">
        <f t="array" ref="G129">_xlfn.IFS(Append1[[#This Row],[weekday]]=6,"True",Append1[[#This Row],[weekday]]=0,"True",TRUE,"False")</f>
        <v>False</v>
      </c>
      <c r="H129">
        <f>WEEKDAY(Append1[[#This Row],[dteday]],1)</f>
        <v>5</v>
      </c>
      <c r="I129">
        <v>1</v>
      </c>
      <c r="J129" s="6">
        <v>0.26</v>
      </c>
      <c r="K129" s="6">
        <v>0.28789999999999999</v>
      </c>
      <c r="L129" s="6">
        <v>0.35</v>
      </c>
      <c r="M129" s="6">
        <v>0</v>
      </c>
      <c r="N129">
        <v>6</v>
      </c>
      <c r="O129">
        <v>78</v>
      </c>
      <c r="P129">
        <v>84</v>
      </c>
    </row>
    <row r="130" spans="1:16" x14ac:dyDescent="0.25">
      <c r="A130">
        <v>128</v>
      </c>
      <c r="B130" s="5">
        <v>40549</v>
      </c>
      <c r="C130">
        <v>1</v>
      </c>
      <c r="D130">
        <f>YEAR(Append1[[#This Row],[dteday]])</f>
        <v>2011</v>
      </c>
      <c r="E130">
        <v>1</v>
      </c>
      <c r="F130">
        <f>HOUR(Append1[[#This Row],[dteday]])</f>
        <v>0</v>
      </c>
      <c r="G130" s="7" t="str" cm="1">
        <f t="array" ref="G130">_xlfn.IFS(Append1[[#This Row],[weekday]]=6,"True",Append1[[#This Row],[weekday]]=0,"True",TRUE,"False")</f>
        <v>False</v>
      </c>
      <c r="H130">
        <f>WEEKDAY(Append1[[#This Row],[dteday]],1)</f>
        <v>5</v>
      </c>
      <c r="I130">
        <v>1</v>
      </c>
      <c r="J130" s="6">
        <v>0.26</v>
      </c>
      <c r="K130" s="6">
        <v>0.2727</v>
      </c>
      <c r="L130" s="6">
        <v>0.35</v>
      </c>
      <c r="M130" s="6">
        <v>0.1045</v>
      </c>
      <c r="N130">
        <v>12</v>
      </c>
      <c r="O130">
        <v>55</v>
      </c>
      <c r="P130">
        <v>67</v>
      </c>
    </row>
    <row r="131" spans="1:16" x14ac:dyDescent="0.25">
      <c r="A131">
        <v>129</v>
      </c>
      <c r="B131" s="5">
        <v>40549</v>
      </c>
      <c r="C131">
        <v>1</v>
      </c>
      <c r="D131">
        <f>YEAR(Append1[[#This Row],[dteday]])</f>
        <v>2011</v>
      </c>
      <c r="E131">
        <v>1</v>
      </c>
      <c r="F131">
        <f>HOUR(Append1[[#This Row],[dteday]])</f>
        <v>0</v>
      </c>
      <c r="G131" s="7" t="str" cm="1">
        <f t="array" ref="G131">_xlfn.IFS(Append1[[#This Row],[weekday]]=6,"True",Append1[[#This Row],[weekday]]=0,"True",TRUE,"False")</f>
        <v>False</v>
      </c>
      <c r="H131">
        <f>WEEKDAY(Append1[[#This Row],[dteday]],1)</f>
        <v>5</v>
      </c>
      <c r="I131">
        <v>1</v>
      </c>
      <c r="J131" s="6">
        <v>0.28000000000000003</v>
      </c>
      <c r="K131" s="6">
        <v>0.2727</v>
      </c>
      <c r="L131" s="6">
        <v>0.36</v>
      </c>
      <c r="M131" s="6">
        <v>0.16420000000000001</v>
      </c>
      <c r="N131">
        <v>11</v>
      </c>
      <c r="O131">
        <v>59</v>
      </c>
      <c r="P131">
        <v>70</v>
      </c>
    </row>
    <row r="132" spans="1:16" x14ac:dyDescent="0.25">
      <c r="A132">
        <v>130</v>
      </c>
      <c r="B132" s="5">
        <v>40549</v>
      </c>
      <c r="C132">
        <v>1</v>
      </c>
      <c r="D132">
        <f>YEAR(Append1[[#This Row],[dteday]])</f>
        <v>2011</v>
      </c>
      <c r="E132">
        <v>1</v>
      </c>
      <c r="F132">
        <f>HOUR(Append1[[#This Row],[dteday]])</f>
        <v>0</v>
      </c>
      <c r="G132" s="7" t="str" cm="1">
        <f t="array" ref="G132">_xlfn.IFS(Append1[[#This Row],[weekday]]=6,"True",Append1[[#This Row],[weekday]]=0,"True",TRUE,"False")</f>
        <v>False</v>
      </c>
      <c r="H132">
        <f>WEEKDAY(Append1[[#This Row],[dteday]],1)</f>
        <v>5</v>
      </c>
      <c r="I132">
        <v>1</v>
      </c>
      <c r="J132" s="6">
        <v>0.28000000000000003</v>
      </c>
      <c r="K132" s="6">
        <v>0.2727</v>
      </c>
      <c r="L132" s="6">
        <v>0.36</v>
      </c>
      <c r="M132" s="6">
        <v>0</v>
      </c>
      <c r="N132">
        <v>8</v>
      </c>
      <c r="O132">
        <v>54</v>
      </c>
      <c r="P132">
        <v>62</v>
      </c>
    </row>
    <row r="133" spans="1:16" x14ac:dyDescent="0.25">
      <c r="A133">
        <v>131</v>
      </c>
      <c r="B133" s="5">
        <v>40549</v>
      </c>
      <c r="C133">
        <v>1</v>
      </c>
      <c r="D133">
        <f>YEAR(Append1[[#This Row],[dteday]])</f>
        <v>2011</v>
      </c>
      <c r="E133">
        <v>1</v>
      </c>
      <c r="F133">
        <f>HOUR(Append1[[#This Row],[dteday]])</f>
        <v>0</v>
      </c>
      <c r="G133" s="7" t="str" cm="1">
        <f t="array" ref="G133">_xlfn.IFS(Append1[[#This Row],[weekday]]=6,"True",Append1[[#This Row],[weekday]]=0,"True",TRUE,"False")</f>
        <v>False</v>
      </c>
      <c r="H133">
        <f>WEEKDAY(Append1[[#This Row],[dteday]],1)</f>
        <v>5</v>
      </c>
      <c r="I133">
        <v>1</v>
      </c>
      <c r="J133" s="6">
        <v>0.26</v>
      </c>
      <c r="K133" s="6">
        <v>0.2576</v>
      </c>
      <c r="L133" s="6">
        <v>0.38</v>
      </c>
      <c r="M133" s="6">
        <v>0.16420000000000001</v>
      </c>
      <c r="N133">
        <v>12</v>
      </c>
      <c r="O133">
        <v>74</v>
      </c>
      <c r="P133">
        <v>86</v>
      </c>
    </row>
    <row r="134" spans="1:16" x14ac:dyDescent="0.25">
      <c r="A134">
        <v>132</v>
      </c>
      <c r="B134" s="5">
        <v>40549</v>
      </c>
      <c r="C134">
        <v>1</v>
      </c>
      <c r="D134">
        <f>YEAR(Append1[[#This Row],[dteday]])</f>
        <v>2011</v>
      </c>
      <c r="E134">
        <v>1</v>
      </c>
      <c r="F134">
        <f>HOUR(Append1[[#This Row],[dteday]])</f>
        <v>0</v>
      </c>
      <c r="G134" s="7" t="str" cm="1">
        <f t="array" ref="G134">_xlfn.IFS(Append1[[#This Row],[weekday]]=6,"True",Append1[[#This Row],[weekday]]=0,"True",TRUE,"False")</f>
        <v>False</v>
      </c>
      <c r="H134">
        <f>WEEKDAY(Append1[[#This Row],[dteday]],1)</f>
        <v>5</v>
      </c>
      <c r="I134">
        <v>1</v>
      </c>
      <c r="J134" s="6">
        <v>0.22</v>
      </c>
      <c r="K134" s="6">
        <v>0.2273</v>
      </c>
      <c r="L134" s="6">
        <v>0.51</v>
      </c>
      <c r="M134" s="6">
        <v>0.16420000000000001</v>
      </c>
      <c r="N134">
        <v>9</v>
      </c>
      <c r="O134">
        <v>163</v>
      </c>
      <c r="P134">
        <v>172</v>
      </c>
    </row>
    <row r="135" spans="1:16" x14ac:dyDescent="0.25">
      <c r="A135">
        <v>133</v>
      </c>
      <c r="B135" s="5">
        <v>40549</v>
      </c>
      <c r="C135">
        <v>1</v>
      </c>
      <c r="D135">
        <f>YEAR(Append1[[#This Row],[dteday]])</f>
        <v>2011</v>
      </c>
      <c r="E135">
        <v>1</v>
      </c>
      <c r="F135">
        <f>HOUR(Append1[[#This Row],[dteday]])</f>
        <v>0</v>
      </c>
      <c r="G135" s="7" t="str" cm="1">
        <f t="array" ref="G135">_xlfn.IFS(Append1[[#This Row],[weekday]]=6,"True",Append1[[#This Row],[weekday]]=0,"True",TRUE,"False")</f>
        <v>False</v>
      </c>
      <c r="H135">
        <f>WEEKDAY(Append1[[#This Row],[dteday]],1)</f>
        <v>5</v>
      </c>
      <c r="I135">
        <v>1</v>
      </c>
      <c r="J135" s="6">
        <v>0.22</v>
      </c>
      <c r="K135" s="6">
        <v>0.2273</v>
      </c>
      <c r="L135" s="6">
        <v>0.51</v>
      </c>
      <c r="M135" s="6">
        <v>0.1343</v>
      </c>
      <c r="N135">
        <v>5</v>
      </c>
      <c r="O135">
        <v>158</v>
      </c>
      <c r="P135">
        <v>163</v>
      </c>
    </row>
    <row r="136" spans="1:16" x14ac:dyDescent="0.25">
      <c r="A136">
        <v>134</v>
      </c>
      <c r="B136" s="5">
        <v>40549</v>
      </c>
      <c r="C136">
        <v>1</v>
      </c>
      <c r="D136">
        <f>YEAR(Append1[[#This Row],[dteday]])</f>
        <v>2011</v>
      </c>
      <c r="E136">
        <v>1</v>
      </c>
      <c r="F136">
        <f>HOUR(Append1[[#This Row],[dteday]])</f>
        <v>0</v>
      </c>
      <c r="G136" s="7" t="str" cm="1">
        <f t="array" ref="G136">_xlfn.IFS(Append1[[#This Row],[weekday]]=6,"True",Append1[[#This Row],[weekday]]=0,"True",TRUE,"False")</f>
        <v>False</v>
      </c>
      <c r="H136">
        <f>WEEKDAY(Append1[[#This Row],[dteday]],1)</f>
        <v>5</v>
      </c>
      <c r="I136">
        <v>1</v>
      </c>
      <c r="J136" s="6">
        <v>0.22</v>
      </c>
      <c r="K136" s="6">
        <v>0.2576</v>
      </c>
      <c r="L136" s="6">
        <v>0.55000000000000004</v>
      </c>
      <c r="M136" s="6">
        <v>8.9599999999999999E-2</v>
      </c>
      <c r="N136">
        <v>3</v>
      </c>
      <c r="O136">
        <v>109</v>
      </c>
      <c r="P136">
        <v>112</v>
      </c>
    </row>
    <row r="137" spans="1:16" x14ac:dyDescent="0.25">
      <c r="A137">
        <v>135</v>
      </c>
      <c r="B137" s="5">
        <v>40549</v>
      </c>
      <c r="C137">
        <v>1</v>
      </c>
      <c r="D137">
        <f>YEAR(Append1[[#This Row],[dteday]])</f>
        <v>2011</v>
      </c>
      <c r="E137">
        <v>1</v>
      </c>
      <c r="F137">
        <f>HOUR(Append1[[#This Row],[dteday]])</f>
        <v>0</v>
      </c>
      <c r="G137" s="7" t="str" cm="1">
        <f t="array" ref="G137">_xlfn.IFS(Append1[[#This Row],[weekday]]=6,"True",Append1[[#This Row],[weekday]]=0,"True",TRUE,"False")</f>
        <v>False</v>
      </c>
      <c r="H137">
        <f>WEEKDAY(Append1[[#This Row],[dteday]],1)</f>
        <v>5</v>
      </c>
      <c r="I137">
        <v>1</v>
      </c>
      <c r="J137" s="6">
        <v>0.2</v>
      </c>
      <c r="K137" s="6">
        <v>0.21210000000000001</v>
      </c>
      <c r="L137" s="6">
        <v>0.51</v>
      </c>
      <c r="M137" s="6">
        <v>0.16420000000000001</v>
      </c>
      <c r="N137">
        <v>3</v>
      </c>
      <c r="O137">
        <v>66</v>
      </c>
      <c r="P137">
        <v>69</v>
      </c>
    </row>
    <row r="138" spans="1:16" x14ac:dyDescent="0.25">
      <c r="A138">
        <v>136</v>
      </c>
      <c r="B138" s="5">
        <v>40549</v>
      </c>
      <c r="C138">
        <v>1</v>
      </c>
      <c r="D138">
        <f>YEAR(Append1[[#This Row],[dteday]])</f>
        <v>2011</v>
      </c>
      <c r="E138">
        <v>1</v>
      </c>
      <c r="F138">
        <f>HOUR(Append1[[#This Row],[dteday]])</f>
        <v>0</v>
      </c>
      <c r="G138" s="7" t="str" cm="1">
        <f t="array" ref="G138">_xlfn.IFS(Append1[[#This Row],[weekday]]=6,"True",Append1[[#This Row],[weekday]]=0,"True",TRUE,"False")</f>
        <v>False</v>
      </c>
      <c r="H138">
        <f>WEEKDAY(Append1[[#This Row],[dteday]],1)</f>
        <v>5</v>
      </c>
      <c r="I138">
        <v>2</v>
      </c>
      <c r="J138" s="6">
        <v>0.22</v>
      </c>
      <c r="K138" s="6">
        <v>0.21210000000000001</v>
      </c>
      <c r="L138" s="6">
        <v>0.55000000000000004</v>
      </c>
      <c r="M138" s="6">
        <v>0.22389999999999999</v>
      </c>
      <c r="N138">
        <v>0</v>
      </c>
      <c r="O138">
        <v>48</v>
      </c>
      <c r="P138">
        <v>48</v>
      </c>
    </row>
    <row r="139" spans="1:16" x14ac:dyDescent="0.25">
      <c r="A139">
        <v>137</v>
      </c>
      <c r="B139" s="5">
        <v>40549</v>
      </c>
      <c r="C139">
        <v>1</v>
      </c>
      <c r="D139">
        <f>YEAR(Append1[[#This Row],[dteday]])</f>
        <v>2011</v>
      </c>
      <c r="E139">
        <v>1</v>
      </c>
      <c r="F139">
        <f>HOUR(Append1[[#This Row],[dteday]])</f>
        <v>0</v>
      </c>
      <c r="G139" s="7" t="str" cm="1">
        <f t="array" ref="G139">_xlfn.IFS(Append1[[#This Row],[weekday]]=6,"True",Append1[[#This Row],[weekday]]=0,"True",TRUE,"False")</f>
        <v>False</v>
      </c>
      <c r="H139">
        <f>WEEKDAY(Append1[[#This Row],[dteday]],1)</f>
        <v>5</v>
      </c>
      <c r="I139">
        <v>2</v>
      </c>
      <c r="J139" s="6">
        <v>0.22</v>
      </c>
      <c r="K139" s="6">
        <v>0.21210000000000001</v>
      </c>
      <c r="L139" s="6">
        <v>0.51</v>
      </c>
      <c r="M139" s="6">
        <v>0.28360000000000002</v>
      </c>
      <c r="N139">
        <v>1</v>
      </c>
      <c r="O139">
        <v>51</v>
      </c>
      <c r="P139">
        <v>52</v>
      </c>
    </row>
    <row r="140" spans="1:16" x14ac:dyDescent="0.25">
      <c r="A140">
        <v>138</v>
      </c>
      <c r="B140" s="5">
        <v>40549</v>
      </c>
      <c r="C140">
        <v>1</v>
      </c>
      <c r="D140">
        <f>YEAR(Append1[[#This Row],[dteday]])</f>
        <v>2011</v>
      </c>
      <c r="E140">
        <v>1</v>
      </c>
      <c r="F140">
        <f>HOUR(Append1[[#This Row],[dteday]])</f>
        <v>0</v>
      </c>
      <c r="G140" s="7" t="str" cm="1">
        <f t="array" ref="G140">_xlfn.IFS(Append1[[#This Row],[weekday]]=6,"True",Append1[[#This Row],[weekday]]=0,"True",TRUE,"False")</f>
        <v>False</v>
      </c>
      <c r="H140">
        <f>WEEKDAY(Append1[[#This Row],[dteday]],1)</f>
        <v>5</v>
      </c>
      <c r="I140">
        <v>2</v>
      </c>
      <c r="J140" s="6">
        <v>0.2</v>
      </c>
      <c r="K140" s="6">
        <v>0.19700000000000001</v>
      </c>
      <c r="L140" s="6">
        <v>0.59</v>
      </c>
      <c r="M140" s="6">
        <v>0.19400000000000001</v>
      </c>
      <c r="N140">
        <v>4</v>
      </c>
      <c r="O140">
        <v>19</v>
      </c>
      <c r="P140">
        <v>23</v>
      </c>
    </row>
    <row r="141" spans="1:16" x14ac:dyDescent="0.25">
      <c r="A141">
        <v>139</v>
      </c>
      <c r="B141" s="5">
        <v>40550</v>
      </c>
      <c r="C141">
        <v>1</v>
      </c>
      <c r="D141">
        <f>YEAR(Append1[[#This Row],[dteday]])</f>
        <v>2011</v>
      </c>
      <c r="E141">
        <v>1</v>
      </c>
      <c r="F141">
        <f>HOUR(Append1[[#This Row],[dteday]])</f>
        <v>0</v>
      </c>
      <c r="G141" s="7" t="str" cm="1">
        <f t="array" ref="G141">_xlfn.IFS(Append1[[#This Row],[weekday]]=6,"True",Append1[[#This Row],[weekday]]=0,"True",TRUE,"False")</f>
        <v>True</v>
      </c>
      <c r="H141">
        <f>WEEKDAY(Append1[[#This Row],[dteday]],1)</f>
        <v>6</v>
      </c>
      <c r="I141">
        <v>2</v>
      </c>
      <c r="J141" s="6">
        <v>0.2</v>
      </c>
      <c r="K141" s="6">
        <v>0.19700000000000001</v>
      </c>
      <c r="L141" s="6">
        <v>0.64</v>
      </c>
      <c r="M141" s="6">
        <v>0.19400000000000001</v>
      </c>
      <c r="N141">
        <v>4</v>
      </c>
      <c r="O141">
        <v>13</v>
      </c>
      <c r="P141">
        <v>17</v>
      </c>
    </row>
    <row r="142" spans="1:16" x14ac:dyDescent="0.25">
      <c r="A142">
        <v>140</v>
      </c>
      <c r="B142" s="5">
        <v>40550</v>
      </c>
      <c r="C142">
        <v>1</v>
      </c>
      <c r="D142">
        <f>YEAR(Append1[[#This Row],[dteday]])</f>
        <v>2011</v>
      </c>
      <c r="E142">
        <v>1</v>
      </c>
      <c r="F142">
        <f>HOUR(Append1[[#This Row],[dteday]])</f>
        <v>0</v>
      </c>
      <c r="G142" s="7" t="str" cm="1">
        <f t="array" ref="G142">_xlfn.IFS(Append1[[#This Row],[weekday]]=6,"True",Append1[[#This Row],[weekday]]=0,"True",TRUE,"False")</f>
        <v>True</v>
      </c>
      <c r="H142">
        <f>WEEKDAY(Append1[[#This Row],[dteday]],1)</f>
        <v>6</v>
      </c>
      <c r="I142">
        <v>2</v>
      </c>
      <c r="J142" s="6">
        <v>0.2</v>
      </c>
      <c r="K142" s="6">
        <v>0.19700000000000001</v>
      </c>
      <c r="L142" s="6">
        <v>0.69</v>
      </c>
      <c r="M142" s="6">
        <v>0.22389999999999999</v>
      </c>
      <c r="N142">
        <v>2</v>
      </c>
      <c r="O142">
        <v>5</v>
      </c>
      <c r="P142">
        <v>7</v>
      </c>
    </row>
    <row r="143" spans="1:16" x14ac:dyDescent="0.25">
      <c r="A143">
        <v>141</v>
      </c>
      <c r="B143" s="5">
        <v>40550</v>
      </c>
      <c r="C143">
        <v>1</v>
      </c>
      <c r="D143">
        <f>YEAR(Append1[[#This Row],[dteday]])</f>
        <v>2011</v>
      </c>
      <c r="E143">
        <v>1</v>
      </c>
      <c r="F143">
        <f>HOUR(Append1[[#This Row],[dteday]])</f>
        <v>0</v>
      </c>
      <c r="G143" s="7" t="str" cm="1">
        <f t="array" ref="G143">_xlfn.IFS(Append1[[#This Row],[weekday]]=6,"True",Append1[[#This Row],[weekday]]=0,"True",TRUE,"False")</f>
        <v>True</v>
      </c>
      <c r="H143">
        <f>WEEKDAY(Append1[[#This Row],[dteday]],1)</f>
        <v>6</v>
      </c>
      <c r="I143">
        <v>2</v>
      </c>
      <c r="J143" s="6">
        <v>0.2</v>
      </c>
      <c r="K143" s="6">
        <v>0.19700000000000001</v>
      </c>
      <c r="L143" s="6">
        <v>0.69</v>
      </c>
      <c r="M143" s="6">
        <v>0.22389999999999999</v>
      </c>
      <c r="N143">
        <v>0</v>
      </c>
      <c r="O143">
        <v>1</v>
      </c>
      <c r="P143">
        <v>1</v>
      </c>
    </row>
    <row r="144" spans="1:16" x14ac:dyDescent="0.25">
      <c r="A144">
        <v>142</v>
      </c>
      <c r="B144" s="5">
        <v>40550</v>
      </c>
      <c r="C144">
        <v>1</v>
      </c>
      <c r="D144">
        <f>YEAR(Append1[[#This Row],[dteday]])</f>
        <v>2011</v>
      </c>
      <c r="E144">
        <v>1</v>
      </c>
      <c r="F144">
        <f>HOUR(Append1[[#This Row],[dteday]])</f>
        <v>0</v>
      </c>
      <c r="G144" s="7" t="str" cm="1">
        <f t="array" ref="G144">_xlfn.IFS(Append1[[#This Row],[weekday]]=6,"True",Append1[[#This Row],[weekday]]=0,"True",TRUE,"False")</f>
        <v>True</v>
      </c>
      <c r="H144">
        <f>WEEKDAY(Append1[[#This Row],[dteday]],1)</f>
        <v>6</v>
      </c>
      <c r="I144">
        <v>2</v>
      </c>
      <c r="J144" s="6">
        <v>0.2</v>
      </c>
      <c r="K144" s="6">
        <v>0.21210000000000001</v>
      </c>
      <c r="L144" s="6">
        <v>0.69</v>
      </c>
      <c r="M144" s="6">
        <v>0.1343</v>
      </c>
      <c r="N144">
        <v>0</v>
      </c>
      <c r="O144">
        <v>1</v>
      </c>
      <c r="P144">
        <v>1</v>
      </c>
    </row>
    <row r="145" spans="1:16" x14ac:dyDescent="0.25">
      <c r="A145">
        <v>143</v>
      </c>
      <c r="B145" s="5">
        <v>40550</v>
      </c>
      <c r="C145">
        <v>1</v>
      </c>
      <c r="D145">
        <f>YEAR(Append1[[#This Row],[dteday]])</f>
        <v>2011</v>
      </c>
      <c r="E145">
        <v>1</v>
      </c>
      <c r="F145">
        <f>HOUR(Append1[[#This Row],[dteday]])</f>
        <v>0</v>
      </c>
      <c r="G145" s="7" t="str" cm="1">
        <f t="array" ref="G145">_xlfn.IFS(Append1[[#This Row],[weekday]]=6,"True",Append1[[#This Row],[weekday]]=0,"True",TRUE,"False")</f>
        <v>True</v>
      </c>
      <c r="H145">
        <f>WEEKDAY(Append1[[#This Row],[dteday]],1)</f>
        <v>6</v>
      </c>
      <c r="I145">
        <v>3</v>
      </c>
      <c r="J145" s="6">
        <v>0.22</v>
      </c>
      <c r="K145" s="6">
        <v>0.2727</v>
      </c>
      <c r="L145" s="6">
        <v>0.55000000000000004</v>
      </c>
      <c r="M145" s="6">
        <v>0</v>
      </c>
      <c r="N145">
        <v>0</v>
      </c>
      <c r="O145">
        <v>5</v>
      </c>
      <c r="P145">
        <v>5</v>
      </c>
    </row>
    <row r="146" spans="1:16" x14ac:dyDescent="0.25">
      <c r="A146">
        <v>144</v>
      </c>
      <c r="B146" s="5">
        <v>40550</v>
      </c>
      <c r="C146">
        <v>1</v>
      </c>
      <c r="D146">
        <f>YEAR(Append1[[#This Row],[dteday]])</f>
        <v>2011</v>
      </c>
      <c r="E146">
        <v>1</v>
      </c>
      <c r="F146">
        <f>HOUR(Append1[[#This Row],[dteday]])</f>
        <v>0</v>
      </c>
      <c r="G146" s="7" t="str" cm="1">
        <f t="array" ref="G146">_xlfn.IFS(Append1[[#This Row],[weekday]]=6,"True",Append1[[#This Row],[weekday]]=0,"True",TRUE,"False")</f>
        <v>True</v>
      </c>
      <c r="H146">
        <f>WEEKDAY(Append1[[#This Row],[dteday]],1)</f>
        <v>6</v>
      </c>
      <c r="I146">
        <v>2</v>
      </c>
      <c r="J146" s="6">
        <v>0.2</v>
      </c>
      <c r="K146" s="6">
        <v>0.2576</v>
      </c>
      <c r="L146" s="6">
        <v>0.69</v>
      </c>
      <c r="M146" s="6">
        <v>0</v>
      </c>
      <c r="N146">
        <v>8</v>
      </c>
      <c r="O146">
        <v>26</v>
      </c>
      <c r="P146">
        <v>34</v>
      </c>
    </row>
    <row r="147" spans="1:16" x14ac:dyDescent="0.25">
      <c r="A147">
        <v>145</v>
      </c>
      <c r="B147" s="5">
        <v>40550</v>
      </c>
      <c r="C147">
        <v>1</v>
      </c>
      <c r="D147">
        <f>YEAR(Append1[[#This Row],[dteday]])</f>
        <v>2011</v>
      </c>
      <c r="E147">
        <v>1</v>
      </c>
      <c r="F147">
        <f>HOUR(Append1[[#This Row],[dteday]])</f>
        <v>0</v>
      </c>
      <c r="G147" s="7" t="str" cm="1">
        <f t="array" ref="G147">_xlfn.IFS(Append1[[#This Row],[weekday]]=6,"True",Append1[[#This Row],[weekday]]=0,"True",TRUE,"False")</f>
        <v>True</v>
      </c>
      <c r="H147">
        <f>WEEKDAY(Append1[[#This Row],[dteday]],1)</f>
        <v>6</v>
      </c>
      <c r="I147">
        <v>1</v>
      </c>
      <c r="J147" s="6">
        <v>0.2</v>
      </c>
      <c r="K147" s="6">
        <v>0.21210000000000001</v>
      </c>
      <c r="L147" s="6">
        <v>0.69</v>
      </c>
      <c r="M147" s="6">
        <v>0.1343</v>
      </c>
      <c r="N147">
        <v>8</v>
      </c>
      <c r="O147">
        <v>76</v>
      </c>
      <c r="P147">
        <v>84</v>
      </c>
    </row>
    <row r="148" spans="1:16" x14ac:dyDescent="0.25">
      <c r="A148">
        <v>146</v>
      </c>
      <c r="B148" s="5">
        <v>40550</v>
      </c>
      <c r="C148">
        <v>1</v>
      </c>
      <c r="D148">
        <f>YEAR(Append1[[#This Row],[dteday]])</f>
        <v>2011</v>
      </c>
      <c r="E148">
        <v>1</v>
      </c>
      <c r="F148">
        <f>HOUR(Append1[[#This Row],[dteday]])</f>
        <v>0</v>
      </c>
      <c r="G148" s="7" t="str" cm="1">
        <f t="array" ref="G148">_xlfn.IFS(Append1[[#This Row],[weekday]]=6,"True",Append1[[#This Row],[weekday]]=0,"True",TRUE,"False")</f>
        <v>True</v>
      </c>
      <c r="H148">
        <f>WEEKDAY(Append1[[#This Row],[dteday]],1)</f>
        <v>6</v>
      </c>
      <c r="I148">
        <v>1</v>
      </c>
      <c r="J148" s="6">
        <v>0.2</v>
      </c>
      <c r="K148" s="6">
        <v>0.19700000000000001</v>
      </c>
      <c r="L148" s="6">
        <v>0.51</v>
      </c>
      <c r="M148" s="6">
        <v>0.25369999999999998</v>
      </c>
      <c r="N148">
        <v>20</v>
      </c>
      <c r="O148">
        <v>190</v>
      </c>
      <c r="P148">
        <v>210</v>
      </c>
    </row>
    <row r="149" spans="1:16" x14ac:dyDescent="0.25">
      <c r="A149">
        <v>147</v>
      </c>
      <c r="B149" s="5">
        <v>40550</v>
      </c>
      <c r="C149">
        <v>1</v>
      </c>
      <c r="D149">
        <f>YEAR(Append1[[#This Row],[dteday]])</f>
        <v>2011</v>
      </c>
      <c r="E149">
        <v>1</v>
      </c>
      <c r="F149">
        <f>HOUR(Append1[[#This Row],[dteday]])</f>
        <v>0</v>
      </c>
      <c r="G149" s="7" t="str" cm="1">
        <f t="array" ref="G149">_xlfn.IFS(Append1[[#This Row],[weekday]]=6,"True",Append1[[#This Row],[weekday]]=0,"True",TRUE,"False")</f>
        <v>True</v>
      </c>
      <c r="H149">
        <f>WEEKDAY(Append1[[#This Row],[dteday]],1)</f>
        <v>6</v>
      </c>
      <c r="I149">
        <v>1</v>
      </c>
      <c r="J149" s="6">
        <v>0.2</v>
      </c>
      <c r="K149" s="6">
        <v>0.18179999999999999</v>
      </c>
      <c r="L149" s="6">
        <v>0.47</v>
      </c>
      <c r="M149" s="6">
        <v>0.29849999999999999</v>
      </c>
      <c r="N149">
        <v>9</v>
      </c>
      <c r="O149">
        <v>125</v>
      </c>
      <c r="P149">
        <v>134</v>
      </c>
    </row>
    <row r="150" spans="1:16" x14ac:dyDescent="0.25">
      <c r="A150">
        <v>148</v>
      </c>
      <c r="B150" s="5">
        <v>40550</v>
      </c>
      <c r="C150">
        <v>1</v>
      </c>
      <c r="D150">
        <f>YEAR(Append1[[#This Row],[dteday]])</f>
        <v>2011</v>
      </c>
      <c r="E150">
        <v>1</v>
      </c>
      <c r="F150">
        <f>HOUR(Append1[[#This Row],[dteday]])</f>
        <v>0</v>
      </c>
      <c r="G150" s="7" t="str" cm="1">
        <f t="array" ref="G150">_xlfn.IFS(Append1[[#This Row],[weekday]]=6,"True",Append1[[#This Row],[weekday]]=0,"True",TRUE,"False")</f>
        <v>True</v>
      </c>
      <c r="H150">
        <f>WEEKDAY(Append1[[#This Row],[dteday]],1)</f>
        <v>6</v>
      </c>
      <c r="I150">
        <v>1</v>
      </c>
      <c r="J150" s="6">
        <v>0.22</v>
      </c>
      <c r="K150" s="6">
        <v>0.19700000000000001</v>
      </c>
      <c r="L150" s="6">
        <v>0.37</v>
      </c>
      <c r="M150" s="6">
        <v>0.32840000000000003</v>
      </c>
      <c r="N150">
        <v>16</v>
      </c>
      <c r="O150">
        <v>47</v>
      </c>
      <c r="P150">
        <v>63</v>
      </c>
    </row>
    <row r="151" spans="1:16" x14ac:dyDescent="0.25">
      <c r="A151">
        <v>149</v>
      </c>
      <c r="B151" s="5">
        <v>40550</v>
      </c>
      <c r="C151">
        <v>1</v>
      </c>
      <c r="D151">
        <f>YEAR(Append1[[#This Row],[dteday]])</f>
        <v>2011</v>
      </c>
      <c r="E151">
        <v>1</v>
      </c>
      <c r="F151">
        <f>HOUR(Append1[[#This Row],[dteday]])</f>
        <v>0</v>
      </c>
      <c r="G151" s="7" t="str" cm="1">
        <f t="array" ref="G151">_xlfn.IFS(Append1[[#This Row],[weekday]]=6,"True",Append1[[#This Row],[weekday]]=0,"True",TRUE,"False")</f>
        <v>True</v>
      </c>
      <c r="H151">
        <f>WEEKDAY(Append1[[#This Row],[dteday]],1)</f>
        <v>6</v>
      </c>
      <c r="I151">
        <v>2</v>
      </c>
      <c r="J151" s="6">
        <v>0.2</v>
      </c>
      <c r="K151" s="6">
        <v>0.19700000000000001</v>
      </c>
      <c r="L151" s="6">
        <v>0.4</v>
      </c>
      <c r="M151" s="6">
        <v>0.22389999999999999</v>
      </c>
      <c r="N151">
        <v>19</v>
      </c>
      <c r="O151">
        <v>48</v>
      </c>
      <c r="P151">
        <v>67</v>
      </c>
    </row>
    <row r="152" spans="1:16" x14ac:dyDescent="0.25">
      <c r="A152">
        <v>150</v>
      </c>
      <c r="B152" s="5">
        <v>40550</v>
      </c>
      <c r="C152">
        <v>1</v>
      </c>
      <c r="D152">
        <f>YEAR(Append1[[#This Row],[dteday]])</f>
        <v>2011</v>
      </c>
      <c r="E152">
        <v>1</v>
      </c>
      <c r="F152">
        <f>HOUR(Append1[[#This Row],[dteday]])</f>
        <v>0</v>
      </c>
      <c r="G152" s="7" t="str" cm="1">
        <f t="array" ref="G152">_xlfn.IFS(Append1[[#This Row],[weekday]]=6,"True",Append1[[#This Row],[weekday]]=0,"True",TRUE,"False")</f>
        <v>True</v>
      </c>
      <c r="H152">
        <f>WEEKDAY(Append1[[#This Row],[dteday]],1)</f>
        <v>6</v>
      </c>
      <c r="I152">
        <v>2</v>
      </c>
      <c r="J152" s="6">
        <v>0.2</v>
      </c>
      <c r="K152" s="6">
        <v>0.19700000000000001</v>
      </c>
      <c r="L152" s="6">
        <v>0.37</v>
      </c>
      <c r="M152" s="6">
        <v>0.25369999999999998</v>
      </c>
      <c r="N152">
        <v>9</v>
      </c>
      <c r="O152">
        <v>50</v>
      </c>
      <c r="P152">
        <v>59</v>
      </c>
    </row>
    <row r="153" spans="1:16" x14ac:dyDescent="0.25">
      <c r="A153">
        <v>151</v>
      </c>
      <c r="B153" s="5">
        <v>40550</v>
      </c>
      <c r="C153">
        <v>1</v>
      </c>
      <c r="D153">
        <f>YEAR(Append1[[#This Row],[dteday]])</f>
        <v>2011</v>
      </c>
      <c r="E153">
        <v>1</v>
      </c>
      <c r="F153">
        <f>HOUR(Append1[[#This Row],[dteday]])</f>
        <v>0</v>
      </c>
      <c r="G153" s="7" t="str" cm="1">
        <f t="array" ref="G153">_xlfn.IFS(Append1[[#This Row],[weekday]]=6,"True",Append1[[#This Row],[weekday]]=0,"True",TRUE,"False")</f>
        <v>True</v>
      </c>
      <c r="H153">
        <f>WEEKDAY(Append1[[#This Row],[dteday]],1)</f>
        <v>6</v>
      </c>
      <c r="I153">
        <v>2</v>
      </c>
      <c r="J153" s="6">
        <v>0.2</v>
      </c>
      <c r="K153" s="6">
        <v>0.18179999999999999</v>
      </c>
      <c r="L153" s="6">
        <v>0.37</v>
      </c>
      <c r="M153" s="6">
        <v>0.28360000000000002</v>
      </c>
      <c r="N153">
        <v>9</v>
      </c>
      <c r="O153">
        <v>64</v>
      </c>
      <c r="P153">
        <v>73</v>
      </c>
    </row>
    <row r="154" spans="1:16" x14ac:dyDescent="0.25">
      <c r="A154">
        <v>152</v>
      </c>
      <c r="B154" s="5">
        <v>40550</v>
      </c>
      <c r="C154">
        <v>1</v>
      </c>
      <c r="D154">
        <f>YEAR(Append1[[#This Row],[dteday]])</f>
        <v>2011</v>
      </c>
      <c r="E154">
        <v>1</v>
      </c>
      <c r="F154">
        <f>HOUR(Append1[[#This Row],[dteday]])</f>
        <v>0</v>
      </c>
      <c r="G154" s="7" t="str" cm="1">
        <f t="array" ref="G154">_xlfn.IFS(Append1[[#This Row],[weekday]]=6,"True",Append1[[#This Row],[weekday]]=0,"True",TRUE,"False")</f>
        <v>True</v>
      </c>
      <c r="H154">
        <f>WEEKDAY(Append1[[#This Row],[dteday]],1)</f>
        <v>6</v>
      </c>
      <c r="I154">
        <v>2</v>
      </c>
      <c r="J154" s="6">
        <v>0.2</v>
      </c>
      <c r="K154" s="6">
        <v>0.19700000000000001</v>
      </c>
      <c r="L154" s="6">
        <v>0.4</v>
      </c>
      <c r="M154" s="6">
        <v>0.25369999999999998</v>
      </c>
      <c r="N154">
        <v>7</v>
      </c>
      <c r="O154">
        <v>43</v>
      </c>
      <c r="P154">
        <v>50</v>
      </c>
    </row>
    <row r="155" spans="1:16" x14ac:dyDescent="0.25">
      <c r="A155">
        <v>153</v>
      </c>
      <c r="B155" s="5">
        <v>40550</v>
      </c>
      <c r="C155">
        <v>1</v>
      </c>
      <c r="D155">
        <f>YEAR(Append1[[#This Row],[dteday]])</f>
        <v>2011</v>
      </c>
      <c r="E155">
        <v>1</v>
      </c>
      <c r="F155">
        <f>HOUR(Append1[[#This Row],[dteday]])</f>
        <v>0</v>
      </c>
      <c r="G155" s="7" t="str" cm="1">
        <f t="array" ref="G155">_xlfn.IFS(Append1[[#This Row],[weekday]]=6,"True",Append1[[#This Row],[weekday]]=0,"True",TRUE,"False")</f>
        <v>True</v>
      </c>
      <c r="H155">
        <f>WEEKDAY(Append1[[#This Row],[dteday]],1)</f>
        <v>6</v>
      </c>
      <c r="I155">
        <v>2</v>
      </c>
      <c r="J155" s="6">
        <v>0.2</v>
      </c>
      <c r="K155" s="6">
        <v>0.21210000000000001</v>
      </c>
      <c r="L155" s="6">
        <v>0.37</v>
      </c>
      <c r="M155" s="6">
        <v>0.16420000000000001</v>
      </c>
      <c r="N155">
        <v>9</v>
      </c>
      <c r="O155">
        <v>63</v>
      </c>
      <c r="P155">
        <v>72</v>
      </c>
    </row>
    <row r="156" spans="1:16" x14ac:dyDescent="0.25">
      <c r="A156">
        <v>154</v>
      </c>
      <c r="B156" s="5">
        <v>40550</v>
      </c>
      <c r="C156">
        <v>1</v>
      </c>
      <c r="D156">
        <f>YEAR(Append1[[#This Row],[dteday]])</f>
        <v>2011</v>
      </c>
      <c r="E156">
        <v>1</v>
      </c>
      <c r="F156">
        <f>HOUR(Append1[[#This Row],[dteday]])</f>
        <v>0</v>
      </c>
      <c r="G156" s="7" t="str" cm="1">
        <f t="array" ref="G156">_xlfn.IFS(Append1[[#This Row],[weekday]]=6,"True",Append1[[#This Row],[weekday]]=0,"True",TRUE,"False")</f>
        <v>True</v>
      </c>
      <c r="H156">
        <f>WEEKDAY(Append1[[#This Row],[dteday]],1)</f>
        <v>6</v>
      </c>
      <c r="I156">
        <v>2</v>
      </c>
      <c r="J156" s="6">
        <v>0.2</v>
      </c>
      <c r="K156" s="6">
        <v>0.21210000000000001</v>
      </c>
      <c r="L156" s="6">
        <v>0.37</v>
      </c>
      <c r="M156" s="6">
        <v>0.16420000000000001</v>
      </c>
      <c r="N156">
        <v>5</v>
      </c>
      <c r="O156">
        <v>82</v>
      </c>
      <c r="P156">
        <v>87</v>
      </c>
    </row>
    <row r="157" spans="1:16" x14ac:dyDescent="0.25">
      <c r="A157">
        <v>155</v>
      </c>
      <c r="B157" s="5">
        <v>40550</v>
      </c>
      <c r="C157">
        <v>1</v>
      </c>
      <c r="D157">
        <f>YEAR(Append1[[#This Row],[dteday]])</f>
        <v>2011</v>
      </c>
      <c r="E157">
        <v>1</v>
      </c>
      <c r="F157">
        <f>HOUR(Append1[[#This Row],[dteday]])</f>
        <v>0</v>
      </c>
      <c r="G157" s="7" t="str" cm="1">
        <f t="array" ref="G157">_xlfn.IFS(Append1[[#This Row],[weekday]]=6,"True",Append1[[#This Row],[weekday]]=0,"True",TRUE,"False")</f>
        <v>True</v>
      </c>
      <c r="H157">
        <f>WEEKDAY(Append1[[#This Row],[dteday]],1)</f>
        <v>6</v>
      </c>
      <c r="I157">
        <v>2</v>
      </c>
      <c r="J157" s="6">
        <v>0.2</v>
      </c>
      <c r="K157" s="6">
        <v>0.2576</v>
      </c>
      <c r="L157" s="6">
        <v>0.37</v>
      </c>
      <c r="M157" s="6">
        <v>0</v>
      </c>
      <c r="N157">
        <v>9</v>
      </c>
      <c r="O157">
        <v>178</v>
      </c>
      <c r="P157">
        <v>187</v>
      </c>
    </row>
    <row r="158" spans="1:16" x14ac:dyDescent="0.25">
      <c r="A158">
        <v>156</v>
      </c>
      <c r="B158" s="5">
        <v>40550</v>
      </c>
      <c r="C158">
        <v>1</v>
      </c>
      <c r="D158">
        <f>YEAR(Append1[[#This Row],[dteday]])</f>
        <v>2011</v>
      </c>
      <c r="E158">
        <v>1</v>
      </c>
      <c r="F158">
        <f>HOUR(Append1[[#This Row],[dteday]])</f>
        <v>0</v>
      </c>
      <c r="G158" s="7" t="str" cm="1">
        <f t="array" ref="G158">_xlfn.IFS(Append1[[#This Row],[weekday]]=6,"True",Append1[[#This Row],[weekday]]=0,"True",TRUE,"False")</f>
        <v>True</v>
      </c>
      <c r="H158">
        <f>WEEKDAY(Append1[[#This Row],[dteday]],1)</f>
        <v>6</v>
      </c>
      <c r="I158">
        <v>1</v>
      </c>
      <c r="J158" s="6">
        <v>0.2</v>
      </c>
      <c r="K158" s="6">
        <v>0.2273</v>
      </c>
      <c r="L158" s="6">
        <v>0.4</v>
      </c>
      <c r="M158" s="6">
        <v>8.9599999999999999E-2</v>
      </c>
      <c r="N158">
        <v>7</v>
      </c>
      <c r="O158">
        <v>116</v>
      </c>
      <c r="P158">
        <v>123</v>
      </c>
    </row>
    <row r="159" spans="1:16" x14ac:dyDescent="0.25">
      <c r="A159">
        <v>157</v>
      </c>
      <c r="B159" s="5">
        <v>40550</v>
      </c>
      <c r="C159">
        <v>1</v>
      </c>
      <c r="D159">
        <f>YEAR(Append1[[#This Row],[dteday]])</f>
        <v>2011</v>
      </c>
      <c r="E159">
        <v>1</v>
      </c>
      <c r="F159">
        <f>HOUR(Append1[[#This Row],[dteday]])</f>
        <v>0</v>
      </c>
      <c r="G159" s="7" t="str" cm="1">
        <f t="array" ref="G159">_xlfn.IFS(Append1[[#This Row],[weekday]]=6,"True",Append1[[#This Row],[weekday]]=0,"True",TRUE,"False")</f>
        <v>True</v>
      </c>
      <c r="H159">
        <f>WEEKDAY(Append1[[#This Row],[dteday]],1)</f>
        <v>6</v>
      </c>
      <c r="I159">
        <v>1</v>
      </c>
      <c r="J159" s="6">
        <v>0.16</v>
      </c>
      <c r="K159" s="6">
        <v>0.19700000000000001</v>
      </c>
      <c r="L159" s="6">
        <v>0.55000000000000004</v>
      </c>
      <c r="M159" s="6">
        <v>8.9599999999999999E-2</v>
      </c>
      <c r="N159">
        <v>3</v>
      </c>
      <c r="O159">
        <v>92</v>
      </c>
      <c r="P159">
        <v>95</v>
      </c>
    </row>
    <row r="160" spans="1:16" x14ac:dyDescent="0.25">
      <c r="A160">
        <v>158</v>
      </c>
      <c r="B160" s="5">
        <v>40550</v>
      </c>
      <c r="C160">
        <v>1</v>
      </c>
      <c r="D160">
        <f>YEAR(Append1[[#This Row],[dteday]])</f>
        <v>2011</v>
      </c>
      <c r="E160">
        <v>1</v>
      </c>
      <c r="F160">
        <f>HOUR(Append1[[#This Row],[dteday]])</f>
        <v>0</v>
      </c>
      <c r="G160" s="7" t="str" cm="1">
        <f t="array" ref="G160">_xlfn.IFS(Append1[[#This Row],[weekday]]=6,"True",Append1[[#This Row],[weekday]]=0,"True",TRUE,"False")</f>
        <v>True</v>
      </c>
      <c r="H160">
        <f>WEEKDAY(Append1[[#This Row],[dteday]],1)</f>
        <v>6</v>
      </c>
      <c r="I160">
        <v>1</v>
      </c>
      <c r="J160" s="6">
        <v>0.18</v>
      </c>
      <c r="K160" s="6">
        <v>0.21210000000000001</v>
      </c>
      <c r="L160" s="6">
        <v>0.47</v>
      </c>
      <c r="M160" s="6">
        <v>0.1045</v>
      </c>
      <c r="N160">
        <v>1</v>
      </c>
      <c r="O160">
        <v>50</v>
      </c>
      <c r="P160">
        <v>51</v>
      </c>
    </row>
    <row r="161" spans="1:16" x14ac:dyDescent="0.25">
      <c r="A161">
        <v>159</v>
      </c>
      <c r="B161" s="5">
        <v>40550</v>
      </c>
      <c r="C161">
        <v>1</v>
      </c>
      <c r="D161">
        <f>YEAR(Append1[[#This Row],[dteday]])</f>
        <v>2011</v>
      </c>
      <c r="E161">
        <v>1</v>
      </c>
      <c r="F161">
        <f>HOUR(Append1[[#This Row],[dteday]])</f>
        <v>0</v>
      </c>
      <c r="G161" s="7" t="str" cm="1">
        <f t="array" ref="G161">_xlfn.IFS(Append1[[#This Row],[weekday]]=6,"True",Append1[[#This Row],[weekday]]=0,"True",TRUE,"False")</f>
        <v>True</v>
      </c>
      <c r="H161">
        <f>WEEKDAY(Append1[[#This Row],[dteday]],1)</f>
        <v>6</v>
      </c>
      <c r="I161">
        <v>1</v>
      </c>
      <c r="J161" s="6">
        <v>0.18</v>
      </c>
      <c r="K161" s="6">
        <v>0.19700000000000001</v>
      </c>
      <c r="L161" s="6">
        <v>0.47</v>
      </c>
      <c r="M161" s="6">
        <v>0.1343</v>
      </c>
      <c r="N161">
        <v>0</v>
      </c>
      <c r="O161">
        <v>39</v>
      </c>
      <c r="P161">
        <v>39</v>
      </c>
    </row>
    <row r="162" spans="1:16" x14ac:dyDescent="0.25">
      <c r="A162">
        <v>160</v>
      </c>
      <c r="B162" s="5">
        <v>40550</v>
      </c>
      <c r="C162">
        <v>1</v>
      </c>
      <c r="D162">
        <f>YEAR(Append1[[#This Row],[dteday]])</f>
        <v>2011</v>
      </c>
      <c r="E162">
        <v>1</v>
      </c>
      <c r="F162">
        <f>HOUR(Append1[[#This Row],[dteday]])</f>
        <v>0</v>
      </c>
      <c r="G162" s="7" t="str" cm="1">
        <f t="array" ref="G162">_xlfn.IFS(Append1[[#This Row],[weekday]]=6,"True",Append1[[#This Row],[weekday]]=0,"True",TRUE,"False")</f>
        <v>True</v>
      </c>
      <c r="H162">
        <f>WEEKDAY(Append1[[#This Row],[dteday]],1)</f>
        <v>6</v>
      </c>
      <c r="I162">
        <v>2</v>
      </c>
      <c r="J162" s="6">
        <v>0.18</v>
      </c>
      <c r="K162" s="6">
        <v>0.19700000000000001</v>
      </c>
      <c r="L162" s="6">
        <v>0.43</v>
      </c>
      <c r="M162" s="6">
        <v>0.16420000000000001</v>
      </c>
      <c r="N162">
        <v>2</v>
      </c>
      <c r="O162">
        <v>34</v>
      </c>
      <c r="P162">
        <v>36</v>
      </c>
    </row>
    <row r="163" spans="1:16" x14ac:dyDescent="0.25">
      <c r="A163">
        <v>161</v>
      </c>
      <c r="B163" s="5">
        <v>40550</v>
      </c>
      <c r="C163">
        <v>1</v>
      </c>
      <c r="D163">
        <f>YEAR(Append1[[#This Row],[dteday]])</f>
        <v>2011</v>
      </c>
      <c r="E163">
        <v>1</v>
      </c>
      <c r="F163">
        <f>HOUR(Append1[[#This Row],[dteday]])</f>
        <v>0</v>
      </c>
      <c r="G163" s="7" t="str" cm="1">
        <f t="array" ref="G163">_xlfn.IFS(Append1[[#This Row],[weekday]]=6,"True",Append1[[#This Row],[weekday]]=0,"True",TRUE,"False")</f>
        <v>True</v>
      </c>
      <c r="H163">
        <f>WEEKDAY(Append1[[#This Row],[dteday]],1)</f>
        <v>6</v>
      </c>
      <c r="I163">
        <v>2</v>
      </c>
      <c r="J163" s="6">
        <v>0.18</v>
      </c>
      <c r="K163" s="6">
        <v>0.19700000000000001</v>
      </c>
      <c r="L163" s="6">
        <v>0.51</v>
      </c>
      <c r="M163" s="6">
        <v>0.16420000000000001</v>
      </c>
      <c r="N163">
        <v>1</v>
      </c>
      <c r="O163">
        <v>14</v>
      </c>
      <c r="P163">
        <v>15</v>
      </c>
    </row>
    <row r="164" spans="1:16" x14ac:dyDescent="0.25">
      <c r="A164">
        <v>162</v>
      </c>
      <c r="B164" s="5">
        <v>40551</v>
      </c>
      <c r="C164">
        <v>1</v>
      </c>
      <c r="D164">
        <f>YEAR(Append1[[#This Row],[dteday]])</f>
        <v>2011</v>
      </c>
      <c r="E164">
        <v>1</v>
      </c>
      <c r="F164">
        <f>HOUR(Append1[[#This Row],[dteday]])</f>
        <v>0</v>
      </c>
      <c r="G164" s="7" t="str" cm="1">
        <f t="array" ref="G164">_xlfn.IFS(Append1[[#This Row],[weekday]]=6,"True",Append1[[#This Row],[weekday]]=0,"True",TRUE,"False")</f>
        <v>False</v>
      </c>
      <c r="H164">
        <f>WEEKDAY(Append1[[#This Row],[dteday]],1)</f>
        <v>7</v>
      </c>
      <c r="I164">
        <v>2</v>
      </c>
      <c r="J164" s="6">
        <v>0.18</v>
      </c>
      <c r="K164" s="6">
        <v>0.19700000000000001</v>
      </c>
      <c r="L164" s="6">
        <v>0.51</v>
      </c>
      <c r="M164" s="6">
        <v>0.16420000000000001</v>
      </c>
      <c r="N164">
        <v>1</v>
      </c>
      <c r="O164">
        <v>24</v>
      </c>
      <c r="P164">
        <v>25</v>
      </c>
    </row>
    <row r="165" spans="1:16" x14ac:dyDescent="0.25">
      <c r="A165">
        <v>163</v>
      </c>
      <c r="B165" s="5">
        <v>40551</v>
      </c>
      <c r="C165">
        <v>1</v>
      </c>
      <c r="D165">
        <f>YEAR(Append1[[#This Row],[dteday]])</f>
        <v>2011</v>
      </c>
      <c r="E165">
        <v>1</v>
      </c>
      <c r="F165">
        <f>HOUR(Append1[[#This Row],[dteday]])</f>
        <v>0</v>
      </c>
      <c r="G165" s="7" t="str" cm="1">
        <f t="array" ref="G165">_xlfn.IFS(Append1[[#This Row],[weekday]]=6,"True",Append1[[#This Row],[weekday]]=0,"True",TRUE,"False")</f>
        <v>False</v>
      </c>
      <c r="H165">
        <f>WEEKDAY(Append1[[#This Row],[dteday]],1)</f>
        <v>7</v>
      </c>
      <c r="I165">
        <v>2</v>
      </c>
      <c r="J165" s="6">
        <v>0.18</v>
      </c>
      <c r="K165" s="6">
        <v>0.21210000000000001</v>
      </c>
      <c r="L165" s="6">
        <v>0.55000000000000004</v>
      </c>
      <c r="M165" s="6">
        <v>8.9599999999999999E-2</v>
      </c>
      <c r="N165">
        <v>1</v>
      </c>
      <c r="O165">
        <v>15</v>
      </c>
      <c r="P165">
        <v>16</v>
      </c>
    </row>
    <row r="166" spans="1:16" x14ac:dyDescent="0.25">
      <c r="A166">
        <v>164</v>
      </c>
      <c r="B166" s="5">
        <v>40551</v>
      </c>
      <c r="C166">
        <v>1</v>
      </c>
      <c r="D166">
        <f>YEAR(Append1[[#This Row],[dteday]])</f>
        <v>2011</v>
      </c>
      <c r="E166">
        <v>1</v>
      </c>
      <c r="F166">
        <f>HOUR(Append1[[#This Row],[dteday]])</f>
        <v>0</v>
      </c>
      <c r="G166" s="7" t="str" cm="1">
        <f t="array" ref="G166">_xlfn.IFS(Append1[[#This Row],[weekday]]=6,"True",Append1[[#This Row],[weekday]]=0,"True",TRUE,"False")</f>
        <v>False</v>
      </c>
      <c r="H166">
        <f>WEEKDAY(Append1[[#This Row],[dteday]],1)</f>
        <v>7</v>
      </c>
      <c r="I166">
        <v>2</v>
      </c>
      <c r="J166" s="6">
        <v>0.18</v>
      </c>
      <c r="K166" s="6">
        <v>0.2424</v>
      </c>
      <c r="L166" s="6">
        <v>0.55000000000000004</v>
      </c>
      <c r="M166" s="6">
        <v>0</v>
      </c>
      <c r="N166">
        <v>3</v>
      </c>
      <c r="O166">
        <v>13</v>
      </c>
      <c r="P166">
        <v>16</v>
      </c>
    </row>
    <row r="167" spans="1:16" x14ac:dyDescent="0.25">
      <c r="A167">
        <v>165</v>
      </c>
      <c r="B167" s="5">
        <v>40551</v>
      </c>
      <c r="C167">
        <v>1</v>
      </c>
      <c r="D167">
        <f>YEAR(Append1[[#This Row],[dteday]])</f>
        <v>2011</v>
      </c>
      <c r="E167">
        <v>1</v>
      </c>
      <c r="F167">
        <f>HOUR(Append1[[#This Row],[dteday]])</f>
        <v>0</v>
      </c>
      <c r="G167" s="7" t="str" cm="1">
        <f t="array" ref="G167">_xlfn.IFS(Append1[[#This Row],[weekday]]=6,"True",Append1[[#This Row],[weekday]]=0,"True",TRUE,"False")</f>
        <v>False</v>
      </c>
      <c r="H167">
        <f>WEEKDAY(Append1[[#This Row],[dteday]],1)</f>
        <v>7</v>
      </c>
      <c r="I167">
        <v>3</v>
      </c>
      <c r="J167" s="6">
        <v>0.18</v>
      </c>
      <c r="K167" s="6">
        <v>0.19700000000000001</v>
      </c>
      <c r="L167" s="6">
        <v>0.55000000000000004</v>
      </c>
      <c r="M167" s="6">
        <v>0.16420000000000001</v>
      </c>
      <c r="N167">
        <v>0</v>
      </c>
      <c r="O167">
        <v>7</v>
      </c>
      <c r="P167">
        <v>7</v>
      </c>
    </row>
    <row r="168" spans="1:16" x14ac:dyDescent="0.25">
      <c r="A168">
        <v>166</v>
      </c>
      <c r="B168" s="5">
        <v>40551</v>
      </c>
      <c r="C168">
        <v>1</v>
      </c>
      <c r="D168">
        <f>YEAR(Append1[[#This Row],[dteday]])</f>
        <v>2011</v>
      </c>
      <c r="E168">
        <v>1</v>
      </c>
      <c r="F168">
        <f>HOUR(Append1[[#This Row],[dteday]])</f>
        <v>0</v>
      </c>
      <c r="G168" s="7" t="str" cm="1">
        <f t="array" ref="G168">_xlfn.IFS(Append1[[#This Row],[weekday]]=6,"True",Append1[[#This Row],[weekday]]=0,"True",TRUE,"False")</f>
        <v>False</v>
      </c>
      <c r="H168">
        <f>WEEKDAY(Append1[[#This Row],[dteday]],1)</f>
        <v>7</v>
      </c>
      <c r="I168">
        <v>3</v>
      </c>
      <c r="J168" s="6">
        <v>0.18</v>
      </c>
      <c r="K168" s="6">
        <v>0.19700000000000001</v>
      </c>
      <c r="L168" s="6">
        <v>0.55000000000000004</v>
      </c>
      <c r="M168" s="6">
        <v>0.16420000000000001</v>
      </c>
      <c r="N168">
        <v>0</v>
      </c>
      <c r="O168">
        <v>1</v>
      </c>
      <c r="P168">
        <v>1</v>
      </c>
    </row>
    <row r="169" spans="1:16" x14ac:dyDescent="0.25">
      <c r="A169">
        <v>167</v>
      </c>
      <c r="B169" s="5">
        <v>40551</v>
      </c>
      <c r="C169">
        <v>1</v>
      </c>
      <c r="D169">
        <f>YEAR(Append1[[#This Row],[dteday]])</f>
        <v>2011</v>
      </c>
      <c r="E169">
        <v>1</v>
      </c>
      <c r="F169">
        <f>HOUR(Append1[[#This Row],[dteday]])</f>
        <v>0</v>
      </c>
      <c r="G169" s="7" t="str" cm="1">
        <f t="array" ref="G169">_xlfn.IFS(Append1[[#This Row],[weekday]]=6,"True",Append1[[#This Row],[weekday]]=0,"True",TRUE,"False")</f>
        <v>False</v>
      </c>
      <c r="H169">
        <f>WEEKDAY(Append1[[#This Row],[dteday]],1)</f>
        <v>7</v>
      </c>
      <c r="I169">
        <v>2</v>
      </c>
      <c r="J169" s="6">
        <v>0.16</v>
      </c>
      <c r="K169" s="6">
        <v>0.16669999999999999</v>
      </c>
      <c r="L169" s="6">
        <v>0.74</v>
      </c>
      <c r="M169" s="6">
        <v>0.16420000000000001</v>
      </c>
      <c r="N169">
        <v>0</v>
      </c>
      <c r="O169">
        <v>5</v>
      </c>
      <c r="P169">
        <v>5</v>
      </c>
    </row>
    <row r="170" spans="1:16" x14ac:dyDescent="0.25">
      <c r="A170">
        <v>168</v>
      </c>
      <c r="B170" s="5">
        <v>40551</v>
      </c>
      <c r="C170">
        <v>1</v>
      </c>
      <c r="D170">
        <f>YEAR(Append1[[#This Row],[dteday]])</f>
        <v>2011</v>
      </c>
      <c r="E170">
        <v>1</v>
      </c>
      <c r="F170">
        <f>HOUR(Append1[[#This Row],[dteday]])</f>
        <v>0</v>
      </c>
      <c r="G170" s="7" t="str" cm="1">
        <f t="array" ref="G170">_xlfn.IFS(Append1[[#This Row],[weekday]]=6,"True",Append1[[#This Row],[weekday]]=0,"True",TRUE,"False")</f>
        <v>False</v>
      </c>
      <c r="H170">
        <f>WEEKDAY(Append1[[#This Row],[dteday]],1)</f>
        <v>7</v>
      </c>
      <c r="I170">
        <v>2</v>
      </c>
      <c r="J170" s="6">
        <v>0.16</v>
      </c>
      <c r="K170" s="6">
        <v>0.16669999999999999</v>
      </c>
      <c r="L170" s="6">
        <v>0.74</v>
      </c>
      <c r="M170" s="6">
        <v>0.16420000000000001</v>
      </c>
      <c r="N170">
        <v>0</v>
      </c>
      <c r="O170">
        <v>2</v>
      </c>
      <c r="P170">
        <v>2</v>
      </c>
    </row>
    <row r="171" spans="1:16" x14ac:dyDescent="0.25">
      <c r="A171">
        <v>169</v>
      </c>
      <c r="B171" s="5">
        <v>40551</v>
      </c>
      <c r="C171">
        <v>1</v>
      </c>
      <c r="D171">
        <f>YEAR(Append1[[#This Row],[dteday]])</f>
        <v>2011</v>
      </c>
      <c r="E171">
        <v>1</v>
      </c>
      <c r="F171">
        <f>HOUR(Append1[[#This Row],[dteday]])</f>
        <v>0</v>
      </c>
      <c r="G171" s="7" t="str" cm="1">
        <f t="array" ref="G171">_xlfn.IFS(Append1[[#This Row],[weekday]]=6,"True",Append1[[#This Row],[weekday]]=0,"True",TRUE,"False")</f>
        <v>False</v>
      </c>
      <c r="H171">
        <f>WEEKDAY(Append1[[#This Row],[dteday]],1)</f>
        <v>7</v>
      </c>
      <c r="I171">
        <v>2</v>
      </c>
      <c r="J171" s="6">
        <v>0.16</v>
      </c>
      <c r="K171" s="6">
        <v>0.18179999999999999</v>
      </c>
      <c r="L171" s="6">
        <v>0.74</v>
      </c>
      <c r="M171" s="6">
        <v>0.1045</v>
      </c>
      <c r="N171">
        <v>1</v>
      </c>
      <c r="O171">
        <v>8</v>
      </c>
      <c r="P171">
        <v>9</v>
      </c>
    </row>
    <row r="172" spans="1:16" x14ac:dyDescent="0.25">
      <c r="A172">
        <v>170</v>
      </c>
      <c r="B172" s="5">
        <v>40551</v>
      </c>
      <c r="C172">
        <v>1</v>
      </c>
      <c r="D172">
        <f>YEAR(Append1[[#This Row],[dteday]])</f>
        <v>2011</v>
      </c>
      <c r="E172">
        <v>1</v>
      </c>
      <c r="F172">
        <f>HOUR(Append1[[#This Row],[dteday]])</f>
        <v>0</v>
      </c>
      <c r="G172" s="7" t="str" cm="1">
        <f t="array" ref="G172">_xlfn.IFS(Append1[[#This Row],[weekday]]=6,"True",Append1[[#This Row],[weekday]]=0,"True",TRUE,"False")</f>
        <v>False</v>
      </c>
      <c r="H172">
        <f>WEEKDAY(Append1[[#This Row],[dteday]],1)</f>
        <v>7</v>
      </c>
      <c r="I172">
        <v>3</v>
      </c>
      <c r="J172" s="6">
        <v>0.16</v>
      </c>
      <c r="K172" s="6">
        <v>0.18179999999999999</v>
      </c>
      <c r="L172" s="6">
        <v>0.93</v>
      </c>
      <c r="M172" s="6">
        <v>0.1045</v>
      </c>
      <c r="N172">
        <v>0</v>
      </c>
      <c r="O172">
        <v>15</v>
      </c>
      <c r="P172">
        <v>15</v>
      </c>
    </row>
    <row r="173" spans="1:16" x14ac:dyDescent="0.25">
      <c r="A173">
        <v>171</v>
      </c>
      <c r="B173" s="5">
        <v>40551</v>
      </c>
      <c r="C173">
        <v>1</v>
      </c>
      <c r="D173">
        <f>YEAR(Append1[[#This Row],[dteday]])</f>
        <v>2011</v>
      </c>
      <c r="E173">
        <v>1</v>
      </c>
      <c r="F173">
        <f>HOUR(Append1[[#This Row],[dteday]])</f>
        <v>0</v>
      </c>
      <c r="G173" s="7" t="str" cm="1">
        <f t="array" ref="G173">_xlfn.IFS(Append1[[#This Row],[weekday]]=6,"True",Append1[[#This Row],[weekday]]=0,"True",TRUE,"False")</f>
        <v>False</v>
      </c>
      <c r="H173">
        <f>WEEKDAY(Append1[[#This Row],[dteday]],1)</f>
        <v>7</v>
      </c>
      <c r="I173">
        <v>3</v>
      </c>
      <c r="J173" s="6">
        <v>0.16</v>
      </c>
      <c r="K173" s="6">
        <v>0.18179999999999999</v>
      </c>
      <c r="L173" s="6">
        <v>0.93</v>
      </c>
      <c r="M173" s="6">
        <v>0.1045</v>
      </c>
      <c r="N173">
        <v>0</v>
      </c>
      <c r="O173">
        <v>20</v>
      </c>
      <c r="P173">
        <v>20</v>
      </c>
    </row>
    <row r="174" spans="1:16" x14ac:dyDescent="0.25">
      <c r="A174">
        <v>172</v>
      </c>
      <c r="B174" s="5">
        <v>40551</v>
      </c>
      <c r="C174">
        <v>1</v>
      </c>
      <c r="D174">
        <f>YEAR(Append1[[#This Row],[dteday]])</f>
        <v>2011</v>
      </c>
      <c r="E174">
        <v>1</v>
      </c>
      <c r="F174">
        <f>HOUR(Append1[[#This Row],[dteday]])</f>
        <v>0</v>
      </c>
      <c r="G174" s="7" t="str" cm="1">
        <f t="array" ref="G174">_xlfn.IFS(Append1[[#This Row],[weekday]]=6,"True",Append1[[#This Row],[weekday]]=0,"True",TRUE,"False")</f>
        <v>False</v>
      </c>
      <c r="H174">
        <f>WEEKDAY(Append1[[#This Row],[dteday]],1)</f>
        <v>7</v>
      </c>
      <c r="I174">
        <v>2</v>
      </c>
      <c r="J174" s="6">
        <v>0.18</v>
      </c>
      <c r="K174" s="6">
        <v>0.19700000000000001</v>
      </c>
      <c r="L174" s="6">
        <v>0.8</v>
      </c>
      <c r="M174" s="6">
        <v>0.16420000000000001</v>
      </c>
      <c r="N174">
        <v>5</v>
      </c>
      <c r="O174">
        <v>56</v>
      </c>
      <c r="P174">
        <v>61</v>
      </c>
    </row>
    <row r="175" spans="1:16" x14ac:dyDescent="0.25">
      <c r="A175">
        <v>173</v>
      </c>
      <c r="B175" s="5">
        <v>40551</v>
      </c>
      <c r="C175">
        <v>1</v>
      </c>
      <c r="D175">
        <f>YEAR(Append1[[#This Row],[dteday]])</f>
        <v>2011</v>
      </c>
      <c r="E175">
        <v>1</v>
      </c>
      <c r="F175">
        <f>HOUR(Append1[[#This Row],[dteday]])</f>
        <v>0</v>
      </c>
      <c r="G175" s="7" t="str" cm="1">
        <f t="array" ref="G175">_xlfn.IFS(Append1[[#This Row],[weekday]]=6,"True",Append1[[#This Row],[weekday]]=0,"True",TRUE,"False")</f>
        <v>False</v>
      </c>
      <c r="H175">
        <f>WEEKDAY(Append1[[#This Row],[dteday]],1)</f>
        <v>7</v>
      </c>
      <c r="I175">
        <v>2</v>
      </c>
      <c r="J175" s="6">
        <v>0.2</v>
      </c>
      <c r="K175" s="6">
        <v>0.18179999999999999</v>
      </c>
      <c r="L175" s="6">
        <v>0.69</v>
      </c>
      <c r="M175" s="6">
        <v>0.3881</v>
      </c>
      <c r="N175">
        <v>2</v>
      </c>
      <c r="O175">
        <v>60</v>
      </c>
      <c r="P175">
        <v>62</v>
      </c>
    </row>
    <row r="176" spans="1:16" x14ac:dyDescent="0.25">
      <c r="A176">
        <v>174</v>
      </c>
      <c r="B176" s="5">
        <v>40551</v>
      </c>
      <c r="C176">
        <v>1</v>
      </c>
      <c r="D176">
        <f>YEAR(Append1[[#This Row],[dteday]])</f>
        <v>2011</v>
      </c>
      <c r="E176">
        <v>1</v>
      </c>
      <c r="F176">
        <f>HOUR(Append1[[#This Row],[dteday]])</f>
        <v>0</v>
      </c>
      <c r="G176" s="7" t="str" cm="1">
        <f t="array" ref="G176">_xlfn.IFS(Append1[[#This Row],[weekday]]=6,"True",Append1[[#This Row],[weekday]]=0,"True",TRUE,"False")</f>
        <v>False</v>
      </c>
      <c r="H176">
        <f>WEEKDAY(Append1[[#This Row],[dteday]],1)</f>
        <v>7</v>
      </c>
      <c r="I176">
        <v>2</v>
      </c>
      <c r="J176" s="6">
        <v>0.2</v>
      </c>
      <c r="K176" s="6">
        <v>0.18179999999999999</v>
      </c>
      <c r="L176" s="6">
        <v>0.59</v>
      </c>
      <c r="M176" s="6">
        <v>0.35820000000000002</v>
      </c>
      <c r="N176">
        <v>8</v>
      </c>
      <c r="O176">
        <v>90</v>
      </c>
      <c r="P176">
        <v>98</v>
      </c>
    </row>
    <row r="177" spans="1:16" x14ac:dyDescent="0.25">
      <c r="A177">
        <v>175</v>
      </c>
      <c r="B177" s="5">
        <v>40551</v>
      </c>
      <c r="C177">
        <v>1</v>
      </c>
      <c r="D177">
        <f>YEAR(Append1[[#This Row],[dteday]])</f>
        <v>2011</v>
      </c>
      <c r="E177">
        <v>1</v>
      </c>
      <c r="F177">
        <f>HOUR(Append1[[#This Row],[dteday]])</f>
        <v>0</v>
      </c>
      <c r="G177" s="7" t="str" cm="1">
        <f t="array" ref="G177">_xlfn.IFS(Append1[[#This Row],[weekday]]=6,"True",Append1[[#This Row],[weekday]]=0,"True",TRUE,"False")</f>
        <v>False</v>
      </c>
      <c r="H177">
        <f>WEEKDAY(Append1[[#This Row],[dteday]],1)</f>
        <v>7</v>
      </c>
      <c r="I177">
        <v>1</v>
      </c>
      <c r="J177" s="6">
        <v>0.2</v>
      </c>
      <c r="K177" s="6">
        <v>0.18179999999999999</v>
      </c>
      <c r="L177" s="6">
        <v>0.44</v>
      </c>
      <c r="M177" s="6">
        <v>0.32840000000000003</v>
      </c>
      <c r="N177">
        <v>7</v>
      </c>
      <c r="O177">
        <v>95</v>
      </c>
      <c r="P177">
        <v>102</v>
      </c>
    </row>
    <row r="178" spans="1:16" x14ac:dyDescent="0.25">
      <c r="A178">
        <v>176</v>
      </c>
      <c r="B178" s="5">
        <v>40551</v>
      </c>
      <c r="C178">
        <v>1</v>
      </c>
      <c r="D178">
        <f>YEAR(Append1[[#This Row],[dteday]])</f>
        <v>2011</v>
      </c>
      <c r="E178">
        <v>1</v>
      </c>
      <c r="F178">
        <f>HOUR(Append1[[#This Row],[dteday]])</f>
        <v>0</v>
      </c>
      <c r="G178" s="7" t="str" cm="1">
        <f t="array" ref="G178">_xlfn.IFS(Append1[[#This Row],[weekday]]=6,"True",Append1[[#This Row],[weekday]]=0,"True",TRUE,"False")</f>
        <v>False</v>
      </c>
      <c r="H178">
        <f>WEEKDAY(Append1[[#This Row],[dteday]],1)</f>
        <v>7</v>
      </c>
      <c r="I178">
        <v>1</v>
      </c>
      <c r="J178" s="6">
        <v>0.2</v>
      </c>
      <c r="K178" s="6">
        <v>0.16669999999999999</v>
      </c>
      <c r="L178" s="6">
        <v>0.32</v>
      </c>
      <c r="M178" s="6">
        <v>0.49249999999999999</v>
      </c>
      <c r="N178">
        <v>12</v>
      </c>
      <c r="O178">
        <v>83</v>
      </c>
      <c r="P178">
        <v>95</v>
      </c>
    </row>
    <row r="179" spans="1:16" x14ac:dyDescent="0.25">
      <c r="A179">
        <v>177</v>
      </c>
      <c r="B179" s="5">
        <v>40551</v>
      </c>
      <c r="C179">
        <v>1</v>
      </c>
      <c r="D179">
        <f>YEAR(Append1[[#This Row],[dteday]])</f>
        <v>2011</v>
      </c>
      <c r="E179">
        <v>1</v>
      </c>
      <c r="F179">
        <f>HOUR(Append1[[#This Row],[dteday]])</f>
        <v>0</v>
      </c>
      <c r="G179" s="7" t="str" cm="1">
        <f t="array" ref="G179">_xlfn.IFS(Append1[[#This Row],[weekday]]=6,"True",Append1[[#This Row],[weekday]]=0,"True",TRUE,"False")</f>
        <v>False</v>
      </c>
      <c r="H179">
        <f>WEEKDAY(Append1[[#This Row],[dteday]],1)</f>
        <v>7</v>
      </c>
      <c r="I179">
        <v>1</v>
      </c>
      <c r="J179" s="6">
        <v>0.2</v>
      </c>
      <c r="K179" s="6">
        <v>0.16669999999999999</v>
      </c>
      <c r="L179" s="6">
        <v>0.32</v>
      </c>
      <c r="M179" s="6">
        <v>0.44779999999999998</v>
      </c>
      <c r="N179">
        <v>5</v>
      </c>
      <c r="O179">
        <v>69</v>
      </c>
      <c r="P179">
        <v>74</v>
      </c>
    </row>
    <row r="180" spans="1:16" x14ac:dyDescent="0.25">
      <c r="A180">
        <v>178</v>
      </c>
      <c r="B180" s="5">
        <v>40551</v>
      </c>
      <c r="C180">
        <v>1</v>
      </c>
      <c r="D180">
        <f>YEAR(Append1[[#This Row],[dteday]])</f>
        <v>2011</v>
      </c>
      <c r="E180">
        <v>1</v>
      </c>
      <c r="F180">
        <f>HOUR(Append1[[#This Row],[dteday]])</f>
        <v>0</v>
      </c>
      <c r="G180" s="7" t="str" cm="1">
        <f t="array" ref="G180">_xlfn.IFS(Append1[[#This Row],[weekday]]=6,"True",Append1[[#This Row],[weekday]]=0,"True",TRUE,"False")</f>
        <v>False</v>
      </c>
      <c r="H180">
        <f>WEEKDAY(Append1[[#This Row],[dteday]],1)</f>
        <v>7</v>
      </c>
      <c r="I180">
        <v>1</v>
      </c>
      <c r="J180" s="6">
        <v>0.18</v>
      </c>
      <c r="K180" s="6">
        <v>0.13639999999999999</v>
      </c>
      <c r="L180" s="6">
        <v>0.28999999999999998</v>
      </c>
      <c r="M180" s="6">
        <v>0.44779999999999998</v>
      </c>
      <c r="N180">
        <v>8</v>
      </c>
      <c r="O180">
        <v>68</v>
      </c>
      <c r="P180">
        <v>76</v>
      </c>
    </row>
    <row r="181" spans="1:16" x14ac:dyDescent="0.25">
      <c r="A181">
        <v>179</v>
      </c>
      <c r="B181" s="5">
        <v>40551</v>
      </c>
      <c r="C181">
        <v>1</v>
      </c>
      <c r="D181">
        <f>YEAR(Append1[[#This Row],[dteday]])</f>
        <v>2011</v>
      </c>
      <c r="E181">
        <v>1</v>
      </c>
      <c r="F181">
        <f>HOUR(Append1[[#This Row],[dteday]])</f>
        <v>0</v>
      </c>
      <c r="G181" s="7" t="str" cm="1">
        <f t="array" ref="G181">_xlfn.IFS(Append1[[#This Row],[weekday]]=6,"True",Append1[[#This Row],[weekday]]=0,"True",TRUE,"False")</f>
        <v>False</v>
      </c>
      <c r="H181">
        <f>WEEKDAY(Append1[[#This Row],[dteday]],1)</f>
        <v>7</v>
      </c>
      <c r="I181">
        <v>1</v>
      </c>
      <c r="J181" s="6">
        <v>0.16</v>
      </c>
      <c r="K181" s="6">
        <v>0.1212</v>
      </c>
      <c r="L181" s="6">
        <v>0.37</v>
      </c>
      <c r="M181" s="6">
        <v>0.55220000000000002</v>
      </c>
      <c r="N181">
        <v>5</v>
      </c>
      <c r="O181">
        <v>64</v>
      </c>
      <c r="P181">
        <v>69</v>
      </c>
    </row>
    <row r="182" spans="1:16" x14ac:dyDescent="0.25">
      <c r="A182">
        <v>180</v>
      </c>
      <c r="B182" s="5">
        <v>40551</v>
      </c>
      <c r="C182">
        <v>1</v>
      </c>
      <c r="D182">
        <f>YEAR(Append1[[#This Row],[dteday]])</f>
        <v>2011</v>
      </c>
      <c r="E182">
        <v>1</v>
      </c>
      <c r="F182">
        <f>HOUR(Append1[[#This Row],[dteday]])</f>
        <v>0</v>
      </c>
      <c r="G182" s="7" t="str" cm="1">
        <f t="array" ref="G182">_xlfn.IFS(Append1[[#This Row],[weekday]]=6,"True",Append1[[#This Row],[weekday]]=0,"True",TRUE,"False")</f>
        <v>False</v>
      </c>
      <c r="H182">
        <f>WEEKDAY(Append1[[#This Row],[dteday]],1)</f>
        <v>7</v>
      </c>
      <c r="I182">
        <v>1</v>
      </c>
      <c r="J182" s="6">
        <v>0.14000000000000001</v>
      </c>
      <c r="K182" s="6">
        <v>0.1212</v>
      </c>
      <c r="L182" s="6">
        <v>0.39</v>
      </c>
      <c r="M182" s="6">
        <v>0.29849999999999999</v>
      </c>
      <c r="N182">
        <v>3</v>
      </c>
      <c r="O182">
        <v>52</v>
      </c>
      <c r="P182">
        <v>55</v>
      </c>
    </row>
    <row r="183" spans="1:16" x14ac:dyDescent="0.25">
      <c r="A183">
        <v>181</v>
      </c>
      <c r="B183" s="5">
        <v>40551</v>
      </c>
      <c r="C183">
        <v>1</v>
      </c>
      <c r="D183">
        <f>YEAR(Append1[[#This Row],[dteday]])</f>
        <v>2011</v>
      </c>
      <c r="E183">
        <v>1</v>
      </c>
      <c r="F183">
        <f>HOUR(Append1[[#This Row],[dteday]])</f>
        <v>0</v>
      </c>
      <c r="G183" s="7" t="str" cm="1">
        <f t="array" ref="G183">_xlfn.IFS(Append1[[#This Row],[weekday]]=6,"True",Append1[[#This Row],[weekday]]=0,"True",TRUE,"False")</f>
        <v>False</v>
      </c>
      <c r="H183">
        <f>WEEKDAY(Append1[[#This Row],[dteday]],1)</f>
        <v>7</v>
      </c>
      <c r="I183">
        <v>1</v>
      </c>
      <c r="J183" s="6">
        <v>0.14000000000000001</v>
      </c>
      <c r="K183" s="6">
        <v>0.1212</v>
      </c>
      <c r="L183" s="6">
        <v>0.36</v>
      </c>
      <c r="M183" s="6">
        <v>0.25369999999999998</v>
      </c>
      <c r="N183">
        <v>4</v>
      </c>
      <c r="O183">
        <v>26</v>
      </c>
      <c r="P183">
        <v>30</v>
      </c>
    </row>
    <row r="184" spans="1:16" x14ac:dyDescent="0.25">
      <c r="A184">
        <v>182</v>
      </c>
      <c r="B184" s="5">
        <v>40551</v>
      </c>
      <c r="C184">
        <v>1</v>
      </c>
      <c r="D184">
        <f>YEAR(Append1[[#This Row],[dteday]])</f>
        <v>2011</v>
      </c>
      <c r="E184">
        <v>1</v>
      </c>
      <c r="F184">
        <f>HOUR(Append1[[#This Row],[dteday]])</f>
        <v>0</v>
      </c>
      <c r="G184" s="7" t="str" cm="1">
        <f t="array" ref="G184">_xlfn.IFS(Append1[[#This Row],[weekday]]=6,"True",Append1[[#This Row],[weekday]]=0,"True",TRUE,"False")</f>
        <v>False</v>
      </c>
      <c r="H184">
        <f>WEEKDAY(Append1[[#This Row],[dteday]],1)</f>
        <v>7</v>
      </c>
      <c r="I184">
        <v>1</v>
      </c>
      <c r="J184" s="6">
        <v>0.12</v>
      </c>
      <c r="K184" s="6">
        <v>0.1212</v>
      </c>
      <c r="L184" s="6">
        <v>0.36</v>
      </c>
      <c r="M184" s="6">
        <v>0.25369999999999998</v>
      </c>
      <c r="N184">
        <v>0</v>
      </c>
      <c r="O184">
        <v>28</v>
      </c>
      <c r="P184">
        <v>28</v>
      </c>
    </row>
    <row r="185" spans="1:16" x14ac:dyDescent="0.25">
      <c r="A185">
        <v>183</v>
      </c>
      <c r="B185" s="5">
        <v>40551</v>
      </c>
      <c r="C185">
        <v>1</v>
      </c>
      <c r="D185">
        <f>YEAR(Append1[[#This Row],[dteday]])</f>
        <v>2011</v>
      </c>
      <c r="E185">
        <v>1</v>
      </c>
      <c r="F185">
        <f>HOUR(Append1[[#This Row],[dteday]])</f>
        <v>0</v>
      </c>
      <c r="G185" s="7" t="str" cm="1">
        <f t="array" ref="G185">_xlfn.IFS(Append1[[#This Row],[weekday]]=6,"True",Append1[[#This Row],[weekday]]=0,"True",TRUE,"False")</f>
        <v>False</v>
      </c>
      <c r="H185">
        <f>WEEKDAY(Append1[[#This Row],[dteday]],1)</f>
        <v>7</v>
      </c>
      <c r="I185">
        <v>1</v>
      </c>
      <c r="J185" s="6">
        <v>0.12</v>
      </c>
      <c r="K185" s="6">
        <v>0.1061</v>
      </c>
      <c r="L185" s="6">
        <v>0.39</v>
      </c>
      <c r="M185" s="6">
        <v>0.35820000000000002</v>
      </c>
      <c r="N185">
        <v>2</v>
      </c>
      <c r="O185">
        <v>35</v>
      </c>
      <c r="P185">
        <v>37</v>
      </c>
    </row>
    <row r="186" spans="1:16" x14ac:dyDescent="0.25">
      <c r="A186">
        <v>184</v>
      </c>
      <c r="B186" s="5">
        <v>40551</v>
      </c>
      <c r="C186">
        <v>1</v>
      </c>
      <c r="D186">
        <f>YEAR(Append1[[#This Row],[dteday]])</f>
        <v>2011</v>
      </c>
      <c r="E186">
        <v>1</v>
      </c>
      <c r="F186">
        <f>HOUR(Append1[[#This Row],[dteday]])</f>
        <v>0</v>
      </c>
      <c r="G186" s="7" t="str" cm="1">
        <f t="array" ref="G186">_xlfn.IFS(Append1[[#This Row],[weekday]]=6,"True",Append1[[#This Row],[weekday]]=0,"True",TRUE,"False")</f>
        <v>False</v>
      </c>
      <c r="H186">
        <f>WEEKDAY(Append1[[#This Row],[dteday]],1)</f>
        <v>7</v>
      </c>
      <c r="I186">
        <v>1</v>
      </c>
      <c r="J186" s="6">
        <v>0.12</v>
      </c>
      <c r="K186" s="6">
        <v>0.1061</v>
      </c>
      <c r="L186" s="6">
        <v>0.36</v>
      </c>
      <c r="M186" s="6">
        <v>0.3881</v>
      </c>
      <c r="N186">
        <v>1</v>
      </c>
      <c r="O186">
        <v>33</v>
      </c>
      <c r="P186">
        <v>34</v>
      </c>
    </row>
    <row r="187" spans="1:16" x14ac:dyDescent="0.25">
      <c r="A187">
        <v>185</v>
      </c>
      <c r="B187" s="5">
        <v>40551</v>
      </c>
      <c r="C187">
        <v>1</v>
      </c>
      <c r="D187">
        <f>YEAR(Append1[[#This Row],[dteday]])</f>
        <v>2011</v>
      </c>
      <c r="E187">
        <v>1</v>
      </c>
      <c r="F187">
        <f>HOUR(Append1[[#This Row],[dteday]])</f>
        <v>0</v>
      </c>
      <c r="G187" s="7" t="str" cm="1">
        <f t="array" ref="G187">_xlfn.IFS(Append1[[#This Row],[weekday]]=6,"True",Append1[[#This Row],[weekday]]=0,"True",TRUE,"False")</f>
        <v>False</v>
      </c>
      <c r="H187">
        <f>WEEKDAY(Append1[[#This Row],[dteday]],1)</f>
        <v>7</v>
      </c>
      <c r="I187">
        <v>1</v>
      </c>
      <c r="J187" s="6">
        <v>0.1</v>
      </c>
      <c r="K187" s="6">
        <v>6.0600000000000001E-2</v>
      </c>
      <c r="L187" s="6">
        <v>0.39</v>
      </c>
      <c r="M187" s="6">
        <v>0.44779999999999998</v>
      </c>
      <c r="N187">
        <v>0</v>
      </c>
      <c r="O187">
        <v>22</v>
      </c>
      <c r="P187">
        <v>22</v>
      </c>
    </row>
    <row r="188" spans="1:16" x14ac:dyDescent="0.25">
      <c r="A188">
        <v>186</v>
      </c>
      <c r="B188" s="5">
        <v>40552</v>
      </c>
      <c r="C188">
        <v>1</v>
      </c>
      <c r="D188">
        <f>YEAR(Append1[[#This Row],[dteday]])</f>
        <v>2011</v>
      </c>
      <c r="E188">
        <v>1</v>
      </c>
      <c r="F188">
        <f>HOUR(Append1[[#This Row],[dteday]])</f>
        <v>0</v>
      </c>
      <c r="G188" s="7" t="str" cm="1">
        <f t="array" ref="G188">_xlfn.IFS(Append1[[#This Row],[weekday]]=6,"True",Append1[[#This Row],[weekday]]=0,"True",TRUE,"False")</f>
        <v>False</v>
      </c>
      <c r="H188">
        <f>WEEKDAY(Append1[[#This Row],[dteday]],1)</f>
        <v>1</v>
      </c>
      <c r="I188">
        <v>1</v>
      </c>
      <c r="J188" s="6">
        <v>0.1</v>
      </c>
      <c r="K188" s="6">
        <v>7.5800000000000006E-2</v>
      </c>
      <c r="L188" s="6">
        <v>0.42</v>
      </c>
      <c r="M188" s="6">
        <v>0.3881</v>
      </c>
      <c r="N188">
        <v>1</v>
      </c>
      <c r="O188">
        <v>24</v>
      </c>
      <c r="P188">
        <v>25</v>
      </c>
    </row>
    <row r="189" spans="1:16" x14ac:dyDescent="0.25">
      <c r="A189">
        <v>187</v>
      </c>
      <c r="B189" s="5">
        <v>40552</v>
      </c>
      <c r="C189">
        <v>1</v>
      </c>
      <c r="D189">
        <f>YEAR(Append1[[#This Row],[dteday]])</f>
        <v>2011</v>
      </c>
      <c r="E189">
        <v>1</v>
      </c>
      <c r="F189">
        <f>HOUR(Append1[[#This Row],[dteday]])</f>
        <v>0</v>
      </c>
      <c r="G189" s="7" t="str" cm="1">
        <f t="array" ref="G189">_xlfn.IFS(Append1[[#This Row],[weekday]]=6,"True",Append1[[#This Row],[weekday]]=0,"True",TRUE,"False")</f>
        <v>False</v>
      </c>
      <c r="H189">
        <f>WEEKDAY(Append1[[#This Row],[dteday]],1)</f>
        <v>1</v>
      </c>
      <c r="I189">
        <v>1</v>
      </c>
      <c r="J189" s="6">
        <v>0.1</v>
      </c>
      <c r="K189" s="6">
        <v>6.0600000000000001E-2</v>
      </c>
      <c r="L189" s="6">
        <v>0.42</v>
      </c>
      <c r="M189" s="6">
        <v>0.4627</v>
      </c>
      <c r="N189">
        <v>0</v>
      </c>
      <c r="O189">
        <v>12</v>
      </c>
      <c r="P189">
        <v>12</v>
      </c>
    </row>
    <row r="190" spans="1:16" x14ac:dyDescent="0.25">
      <c r="A190">
        <v>188</v>
      </c>
      <c r="B190" s="5">
        <v>40552</v>
      </c>
      <c r="C190">
        <v>1</v>
      </c>
      <c r="D190">
        <f>YEAR(Append1[[#This Row],[dteday]])</f>
        <v>2011</v>
      </c>
      <c r="E190">
        <v>1</v>
      </c>
      <c r="F190">
        <f>HOUR(Append1[[#This Row],[dteday]])</f>
        <v>0</v>
      </c>
      <c r="G190" s="7" t="str" cm="1">
        <f t="array" ref="G190">_xlfn.IFS(Append1[[#This Row],[weekday]]=6,"True",Append1[[#This Row],[weekday]]=0,"True",TRUE,"False")</f>
        <v>False</v>
      </c>
      <c r="H190">
        <f>WEEKDAY(Append1[[#This Row],[dteday]],1)</f>
        <v>1</v>
      </c>
      <c r="I190">
        <v>1</v>
      </c>
      <c r="J190" s="6">
        <v>0.1</v>
      </c>
      <c r="K190" s="6">
        <v>6.0600000000000001E-2</v>
      </c>
      <c r="L190" s="6">
        <v>0.46</v>
      </c>
      <c r="M190" s="6">
        <v>0.4627</v>
      </c>
      <c r="N190">
        <v>0</v>
      </c>
      <c r="O190">
        <v>11</v>
      </c>
      <c r="P190">
        <v>11</v>
      </c>
    </row>
    <row r="191" spans="1:16" x14ac:dyDescent="0.25">
      <c r="A191">
        <v>189</v>
      </c>
      <c r="B191" s="5">
        <v>40552</v>
      </c>
      <c r="C191">
        <v>1</v>
      </c>
      <c r="D191">
        <f>YEAR(Append1[[#This Row],[dteday]])</f>
        <v>2011</v>
      </c>
      <c r="E191">
        <v>1</v>
      </c>
      <c r="F191">
        <f>HOUR(Append1[[#This Row],[dteday]])</f>
        <v>0</v>
      </c>
      <c r="G191" s="7" t="str" cm="1">
        <f t="array" ref="G191">_xlfn.IFS(Append1[[#This Row],[weekday]]=6,"True",Append1[[#This Row],[weekday]]=0,"True",TRUE,"False")</f>
        <v>False</v>
      </c>
      <c r="H191">
        <f>WEEKDAY(Append1[[#This Row],[dteday]],1)</f>
        <v>1</v>
      </c>
      <c r="I191">
        <v>1</v>
      </c>
      <c r="J191" s="6">
        <v>0.1</v>
      </c>
      <c r="K191" s="6">
        <v>7.5800000000000006E-2</v>
      </c>
      <c r="L191" s="6">
        <v>0.46</v>
      </c>
      <c r="M191" s="6">
        <v>0.41789999999999999</v>
      </c>
      <c r="N191">
        <v>0</v>
      </c>
      <c r="O191">
        <v>4</v>
      </c>
      <c r="P191">
        <v>4</v>
      </c>
    </row>
    <row r="192" spans="1:16" x14ac:dyDescent="0.25">
      <c r="A192">
        <v>190</v>
      </c>
      <c r="B192" s="5">
        <v>40552</v>
      </c>
      <c r="C192">
        <v>1</v>
      </c>
      <c r="D192">
        <f>YEAR(Append1[[#This Row],[dteday]])</f>
        <v>2011</v>
      </c>
      <c r="E192">
        <v>1</v>
      </c>
      <c r="F192">
        <f>HOUR(Append1[[#This Row],[dteday]])</f>
        <v>0</v>
      </c>
      <c r="G192" s="7" t="str" cm="1">
        <f t="array" ref="G192">_xlfn.IFS(Append1[[#This Row],[weekday]]=6,"True",Append1[[#This Row],[weekday]]=0,"True",TRUE,"False")</f>
        <v>False</v>
      </c>
      <c r="H192">
        <f>WEEKDAY(Append1[[#This Row],[dteday]],1)</f>
        <v>1</v>
      </c>
      <c r="I192">
        <v>1</v>
      </c>
      <c r="J192" s="6">
        <v>0.08</v>
      </c>
      <c r="K192" s="6">
        <v>9.0899999999999995E-2</v>
      </c>
      <c r="L192" s="6">
        <v>0.53</v>
      </c>
      <c r="M192" s="6">
        <v>0.19400000000000001</v>
      </c>
      <c r="N192">
        <v>0</v>
      </c>
      <c r="O192">
        <v>1</v>
      </c>
      <c r="P192">
        <v>1</v>
      </c>
    </row>
    <row r="193" spans="1:16" x14ac:dyDescent="0.25">
      <c r="A193">
        <v>191</v>
      </c>
      <c r="B193" s="5">
        <v>40552</v>
      </c>
      <c r="C193">
        <v>1</v>
      </c>
      <c r="D193">
        <f>YEAR(Append1[[#This Row],[dteday]])</f>
        <v>2011</v>
      </c>
      <c r="E193">
        <v>1</v>
      </c>
      <c r="F193">
        <f>HOUR(Append1[[#This Row],[dteday]])</f>
        <v>0</v>
      </c>
      <c r="G193" s="7" t="str" cm="1">
        <f t="array" ref="G193">_xlfn.IFS(Append1[[#This Row],[weekday]]=6,"True",Append1[[#This Row],[weekday]]=0,"True",TRUE,"False")</f>
        <v>False</v>
      </c>
      <c r="H193">
        <f>WEEKDAY(Append1[[#This Row],[dteday]],1)</f>
        <v>1</v>
      </c>
      <c r="I193">
        <v>1</v>
      </c>
      <c r="J193" s="6">
        <v>0.08</v>
      </c>
      <c r="K193" s="6">
        <v>9.0899999999999995E-2</v>
      </c>
      <c r="L193" s="6">
        <v>0.53</v>
      </c>
      <c r="M193" s="6">
        <v>0.19400000000000001</v>
      </c>
      <c r="N193">
        <v>0</v>
      </c>
      <c r="O193">
        <v>1</v>
      </c>
      <c r="P193">
        <v>1</v>
      </c>
    </row>
    <row r="194" spans="1:16" x14ac:dyDescent="0.25">
      <c r="A194">
        <v>192</v>
      </c>
      <c r="B194" s="5">
        <v>40552</v>
      </c>
      <c r="C194">
        <v>1</v>
      </c>
      <c r="D194">
        <f>YEAR(Append1[[#This Row],[dteday]])</f>
        <v>2011</v>
      </c>
      <c r="E194">
        <v>1</v>
      </c>
      <c r="F194">
        <f>HOUR(Append1[[#This Row],[dteday]])</f>
        <v>0</v>
      </c>
      <c r="G194" s="7" t="str" cm="1">
        <f t="array" ref="G194">_xlfn.IFS(Append1[[#This Row],[weekday]]=6,"True",Append1[[#This Row],[weekday]]=0,"True",TRUE,"False")</f>
        <v>False</v>
      </c>
      <c r="H194">
        <f>WEEKDAY(Append1[[#This Row],[dteday]],1)</f>
        <v>1</v>
      </c>
      <c r="I194">
        <v>1</v>
      </c>
      <c r="J194" s="6">
        <v>0.1</v>
      </c>
      <c r="K194" s="6">
        <v>9.0899999999999995E-2</v>
      </c>
      <c r="L194" s="6">
        <v>0.49</v>
      </c>
      <c r="M194" s="6">
        <v>0.28360000000000002</v>
      </c>
      <c r="N194">
        <v>0</v>
      </c>
      <c r="O194">
        <v>1</v>
      </c>
      <c r="P194">
        <v>1</v>
      </c>
    </row>
    <row r="195" spans="1:16" x14ac:dyDescent="0.25">
      <c r="A195">
        <v>193</v>
      </c>
      <c r="B195" s="5">
        <v>40552</v>
      </c>
      <c r="C195">
        <v>1</v>
      </c>
      <c r="D195">
        <f>YEAR(Append1[[#This Row],[dteday]])</f>
        <v>2011</v>
      </c>
      <c r="E195">
        <v>1</v>
      </c>
      <c r="F195">
        <f>HOUR(Append1[[#This Row],[dteday]])</f>
        <v>0</v>
      </c>
      <c r="G195" s="7" t="str" cm="1">
        <f t="array" ref="G195">_xlfn.IFS(Append1[[#This Row],[weekday]]=6,"True",Append1[[#This Row],[weekday]]=0,"True",TRUE,"False")</f>
        <v>False</v>
      </c>
      <c r="H195">
        <f>WEEKDAY(Append1[[#This Row],[dteday]],1)</f>
        <v>1</v>
      </c>
      <c r="I195">
        <v>1</v>
      </c>
      <c r="J195" s="6">
        <v>0.08</v>
      </c>
      <c r="K195" s="6">
        <v>9.0899999999999995E-2</v>
      </c>
      <c r="L195" s="6">
        <v>0.53</v>
      </c>
      <c r="M195" s="6">
        <v>0.19400000000000001</v>
      </c>
      <c r="N195">
        <v>1</v>
      </c>
      <c r="O195">
        <v>5</v>
      </c>
      <c r="P195">
        <v>6</v>
      </c>
    </row>
    <row r="196" spans="1:16" x14ac:dyDescent="0.25">
      <c r="A196">
        <v>194</v>
      </c>
      <c r="B196" s="5">
        <v>40552</v>
      </c>
      <c r="C196">
        <v>1</v>
      </c>
      <c r="D196">
        <f>YEAR(Append1[[#This Row],[dteday]])</f>
        <v>2011</v>
      </c>
      <c r="E196">
        <v>1</v>
      </c>
      <c r="F196">
        <f>HOUR(Append1[[#This Row],[dteday]])</f>
        <v>0</v>
      </c>
      <c r="G196" s="7" t="str" cm="1">
        <f t="array" ref="G196">_xlfn.IFS(Append1[[#This Row],[weekday]]=6,"True",Append1[[#This Row],[weekday]]=0,"True",TRUE,"False")</f>
        <v>False</v>
      </c>
      <c r="H196">
        <f>WEEKDAY(Append1[[#This Row],[dteday]],1)</f>
        <v>1</v>
      </c>
      <c r="I196">
        <v>1</v>
      </c>
      <c r="J196" s="6">
        <v>0.1</v>
      </c>
      <c r="K196" s="6">
        <v>9.0899999999999995E-2</v>
      </c>
      <c r="L196" s="6">
        <v>0.49</v>
      </c>
      <c r="M196" s="6">
        <v>0.28360000000000002</v>
      </c>
      <c r="N196">
        <v>0</v>
      </c>
      <c r="O196">
        <v>10</v>
      </c>
      <c r="P196">
        <v>10</v>
      </c>
    </row>
    <row r="197" spans="1:16" x14ac:dyDescent="0.25">
      <c r="A197">
        <v>195</v>
      </c>
      <c r="B197" s="5">
        <v>40552</v>
      </c>
      <c r="C197">
        <v>1</v>
      </c>
      <c r="D197">
        <f>YEAR(Append1[[#This Row],[dteday]])</f>
        <v>2011</v>
      </c>
      <c r="E197">
        <v>1</v>
      </c>
      <c r="F197">
        <f>HOUR(Append1[[#This Row],[dteday]])</f>
        <v>0</v>
      </c>
      <c r="G197" s="7" t="str" cm="1">
        <f t="array" ref="G197">_xlfn.IFS(Append1[[#This Row],[weekday]]=6,"True",Append1[[#This Row],[weekday]]=0,"True",TRUE,"False")</f>
        <v>False</v>
      </c>
      <c r="H197">
        <f>WEEKDAY(Append1[[#This Row],[dteday]],1)</f>
        <v>1</v>
      </c>
      <c r="I197">
        <v>1</v>
      </c>
      <c r="J197" s="6">
        <v>0.12</v>
      </c>
      <c r="K197" s="6">
        <v>7.5800000000000006E-2</v>
      </c>
      <c r="L197" s="6">
        <v>0.46</v>
      </c>
      <c r="M197" s="6">
        <v>0.52239999999999998</v>
      </c>
      <c r="N197">
        <v>0</v>
      </c>
      <c r="O197">
        <v>19</v>
      </c>
      <c r="P197">
        <v>19</v>
      </c>
    </row>
    <row r="198" spans="1:16" x14ac:dyDescent="0.25">
      <c r="A198">
        <v>196</v>
      </c>
      <c r="B198" s="5">
        <v>40552</v>
      </c>
      <c r="C198">
        <v>1</v>
      </c>
      <c r="D198">
        <f>YEAR(Append1[[#This Row],[dteday]])</f>
        <v>2011</v>
      </c>
      <c r="E198">
        <v>1</v>
      </c>
      <c r="F198">
        <f>HOUR(Append1[[#This Row],[dteday]])</f>
        <v>0</v>
      </c>
      <c r="G198" s="7" t="str" cm="1">
        <f t="array" ref="G198">_xlfn.IFS(Append1[[#This Row],[weekday]]=6,"True",Append1[[#This Row],[weekday]]=0,"True",TRUE,"False")</f>
        <v>False</v>
      </c>
      <c r="H198">
        <f>WEEKDAY(Append1[[#This Row],[dteday]],1)</f>
        <v>1</v>
      </c>
      <c r="I198">
        <v>1</v>
      </c>
      <c r="J198" s="6">
        <v>0.14000000000000001</v>
      </c>
      <c r="K198" s="6">
        <v>0.1061</v>
      </c>
      <c r="L198" s="6">
        <v>0.43</v>
      </c>
      <c r="M198" s="6">
        <v>0.3881</v>
      </c>
      <c r="N198">
        <v>0</v>
      </c>
      <c r="O198">
        <v>49</v>
      </c>
      <c r="P198">
        <v>49</v>
      </c>
    </row>
    <row r="199" spans="1:16" x14ac:dyDescent="0.25">
      <c r="A199">
        <v>197</v>
      </c>
      <c r="B199" s="5">
        <v>40552</v>
      </c>
      <c r="C199">
        <v>1</v>
      </c>
      <c r="D199">
        <f>YEAR(Append1[[#This Row],[dteday]])</f>
        <v>2011</v>
      </c>
      <c r="E199">
        <v>1</v>
      </c>
      <c r="F199">
        <f>HOUR(Append1[[#This Row],[dteday]])</f>
        <v>0</v>
      </c>
      <c r="G199" s="7" t="str" cm="1">
        <f t="array" ref="G199">_xlfn.IFS(Append1[[#This Row],[weekday]]=6,"True",Append1[[#This Row],[weekday]]=0,"True",TRUE,"False")</f>
        <v>False</v>
      </c>
      <c r="H199">
        <f>WEEKDAY(Append1[[#This Row],[dteday]],1)</f>
        <v>1</v>
      </c>
      <c r="I199">
        <v>1</v>
      </c>
      <c r="J199" s="6">
        <v>0.16</v>
      </c>
      <c r="K199" s="6">
        <v>0.1212</v>
      </c>
      <c r="L199" s="6">
        <v>0.4</v>
      </c>
      <c r="M199" s="6">
        <v>0.52239999999999998</v>
      </c>
      <c r="N199">
        <v>2</v>
      </c>
      <c r="O199">
        <v>47</v>
      </c>
      <c r="P199">
        <v>49</v>
      </c>
    </row>
    <row r="200" spans="1:16" x14ac:dyDescent="0.25">
      <c r="A200">
        <v>198</v>
      </c>
      <c r="B200" s="5">
        <v>40552</v>
      </c>
      <c r="C200">
        <v>1</v>
      </c>
      <c r="D200">
        <f>YEAR(Append1[[#This Row],[dteday]])</f>
        <v>2011</v>
      </c>
      <c r="E200">
        <v>1</v>
      </c>
      <c r="F200">
        <f>HOUR(Append1[[#This Row],[dteday]])</f>
        <v>0</v>
      </c>
      <c r="G200" s="7" t="str" cm="1">
        <f t="array" ref="G200">_xlfn.IFS(Append1[[#This Row],[weekday]]=6,"True",Append1[[#This Row],[weekday]]=0,"True",TRUE,"False")</f>
        <v>False</v>
      </c>
      <c r="H200">
        <f>WEEKDAY(Append1[[#This Row],[dteday]],1)</f>
        <v>1</v>
      </c>
      <c r="I200">
        <v>1</v>
      </c>
      <c r="J200" s="6">
        <v>0.18</v>
      </c>
      <c r="K200" s="6">
        <v>0.13639999999999999</v>
      </c>
      <c r="L200" s="6">
        <v>0.37</v>
      </c>
      <c r="M200" s="6">
        <v>0.44779999999999998</v>
      </c>
      <c r="N200">
        <v>4</v>
      </c>
      <c r="O200">
        <v>79</v>
      </c>
      <c r="P200">
        <v>83</v>
      </c>
    </row>
    <row r="201" spans="1:16" x14ac:dyDescent="0.25">
      <c r="A201">
        <v>199</v>
      </c>
      <c r="B201" s="5">
        <v>40552</v>
      </c>
      <c r="C201">
        <v>1</v>
      </c>
      <c r="D201">
        <f>YEAR(Append1[[#This Row],[dteday]])</f>
        <v>2011</v>
      </c>
      <c r="E201">
        <v>1</v>
      </c>
      <c r="F201">
        <f>HOUR(Append1[[#This Row],[dteday]])</f>
        <v>0</v>
      </c>
      <c r="G201" s="7" t="str" cm="1">
        <f t="array" ref="G201">_xlfn.IFS(Append1[[#This Row],[weekday]]=6,"True",Append1[[#This Row],[weekday]]=0,"True",TRUE,"False")</f>
        <v>False</v>
      </c>
      <c r="H201">
        <f>WEEKDAY(Append1[[#This Row],[dteday]],1)</f>
        <v>1</v>
      </c>
      <c r="I201">
        <v>1</v>
      </c>
      <c r="J201" s="6">
        <v>0.2</v>
      </c>
      <c r="K201" s="6">
        <v>0.16669999999999999</v>
      </c>
      <c r="L201" s="6">
        <v>0.34</v>
      </c>
      <c r="M201" s="6">
        <v>0.44779999999999998</v>
      </c>
      <c r="N201">
        <v>6</v>
      </c>
      <c r="O201">
        <v>69</v>
      </c>
      <c r="P201">
        <v>75</v>
      </c>
    </row>
    <row r="202" spans="1:16" x14ac:dyDescent="0.25">
      <c r="A202">
        <v>200</v>
      </c>
      <c r="B202" s="5">
        <v>40552</v>
      </c>
      <c r="C202">
        <v>1</v>
      </c>
      <c r="D202">
        <f>YEAR(Append1[[#This Row],[dteday]])</f>
        <v>2011</v>
      </c>
      <c r="E202">
        <v>1</v>
      </c>
      <c r="F202">
        <f>HOUR(Append1[[#This Row],[dteday]])</f>
        <v>0</v>
      </c>
      <c r="G202" s="7" t="str" cm="1">
        <f t="array" ref="G202">_xlfn.IFS(Append1[[#This Row],[weekday]]=6,"True",Append1[[#This Row],[weekday]]=0,"True",TRUE,"False")</f>
        <v>False</v>
      </c>
      <c r="H202">
        <f>WEEKDAY(Append1[[#This Row],[dteday]],1)</f>
        <v>1</v>
      </c>
      <c r="I202">
        <v>1</v>
      </c>
      <c r="J202" s="6">
        <v>0.22</v>
      </c>
      <c r="K202" s="6">
        <v>0.18179999999999999</v>
      </c>
      <c r="L202" s="6">
        <v>0.32</v>
      </c>
      <c r="M202" s="6">
        <v>0.4627</v>
      </c>
      <c r="N202">
        <v>8</v>
      </c>
      <c r="O202">
        <v>64</v>
      </c>
      <c r="P202">
        <v>72</v>
      </c>
    </row>
    <row r="203" spans="1:16" x14ac:dyDescent="0.25">
      <c r="A203">
        <v>201</v>
      </c>
      <c r="B203" s="5">
        <v>40552</v>
      </c>
      <c r="C203">
        <v>1</v>
      </c>
      <c r="D203">
        <f>YEAR(Append1[[#This Row],[dteday]])</f>
        <v>2011</v>
      </c>
      <c r="E203">
        <v>1</v>
      </c>
      <c r="F203">
        <f>HOUR(Append1[[#This Row],[dteday]])</f>
        <v>0</v>
      </c>
      <c r="G203" s="7" t="str" cm="1">
        <f t="array" ref="G203">_xlfn.IFS(Append1[[#This Row],[weekday]]=6,"True",Append1[[#This Row],[weekday]]=0,"True",TRUE,"False")</f>
        <v>False</v>
      </c>
      <c r="H203">
        <f>WEEKDAY(Append1[[#This Row],[dteday]],1)</f>
        <v>1</v>
      </c>
      <c r="I203">
        <v>1</v>
      </c>
      <c r="J203" s="6">
        <v>0.22</v>
      </c>
      <c r="K203" s="6">
        <v>0.19700000000000001</v>
      </c>
      <c r="L203" s="6">
        <v>0.35</v>
      </c>
      <c r="M203" s="6">
        <v>0.35820000000000002</v>
      </c>
      <c r="N203">
        <v>5</v>
      </c>
      <c r="O203">
        <v>77</v>
      </c>
      <c r="P203">
        <v>82</v>
      </c>
    </row>
    <row r="204" spans="1:16" x14ac:dyDescent="0.25">
      <c r="A204">
        <v>202</v>
      </c>
      <c r="B204" s="5">
        <v>40552</v>
      </c>
      <c r="C204">
        <v>1</v>
      </c>
      <c r="D204">
        <f>YEAR(Append1[[#This Row],[dteday]])</f>
        <v>2011</v>
      </c>
      <c r="E204">
        <v>1</v>
      </c>
      <c r="F204">
        <f>HOUR(Append1[[#This Row],[dteday]])</f>
        <v>0</v>
      </c>
      <c r="G204" s="7" t="str" cm="1">
        <f t="array" ref="G204">_xlfn.IFS(Append1[[#This Row],[weekday]]=6,"True",Append1[[#This Row],[weekday]]=0,"True",TRUE,"False")</f>
        <v>False</v>
      </c>
      <c r="H204">
        <f>WEEKDAY(Append1[[#This Row],[dteday]],1)</f>
        <v>1</v>
      </c>
      <c r="I204">
        <v>1</v>
      </c>
      <c r="J204" s="6">
        <v>0.2</v>
      </c>
      <c r="K204" s="6">
        <v>0.16669999999999999</v>
      </c>
      <c r="L204" s="6">
        <v>0.34</v>
      </c>
      <c r="M204" s="6">
        <v>0.44779999999999998</v>
      </c>
      <c r="N204">
        <v>13</v>
      </c>
      <c r="O204">
        <v>79</v>
      </c>
      <c r="P204">
        <v>92</v>
      </c>
    </row>
    <row r="205" spans="1:16" x14ac:dyDescent="0.25">
      <c r="A205">
        <v>203</v>
      </c>
      <c r="B205" s="5">
        <v>40552</v>
      </c>
      <c r="C205">
        <v>1</v>
      </c>
      <c r="D205">
        <f>YEAR(Append1[[#This Row],[dteday]])</f>
        <v>2011</v>
      </c>
      <c r="E205">
        <v>1</v>
      </c>
      <c r="F205">
        <f>HOUR(Append1[[#This Row],[dteday]])</f>
        <v>0</v>
      </c>
      <c r="G205" s="7" t="str" cm="1">
        <f t="array" ref="G205">_xlfn.IFS(Append1[[#This Row],[weekday]]=6,"True",Append1[[#This Row],[weekday]]=0,"True",TRUE,"False")</f>
        <v>False</v>
      </c>
      <c r="H205">
        <f>WEEKDAY(Append1[[#This Row],[dteday]],1)</f>
        <v>1</v>
      </c>
      <c r="I205">
        <v>1</v>
      </c>
      <c r="J205" s="6">
        <v>0.18</v>
      </c>
      <c r="K205" s="6">
        <v>0.1515</v>
      </c>
      <c r="L205" s="6">
        <v>0.37</v>
      </c>
      <c r="M205" s="6">
        <v>0.3881</v>
      </c>
      <c r="N205">
        <v>3</v>
      </c>
      <c r="O205">
        <v>59</v>
      </c>
      <c r="P205">
        <v>62</v>
      </c>
    </row>
    <row r="206" spans="1:16" x14ac:dyDescent="0.25">
      <c r="A206">
        <v>204</v>
      </c>
      <c r="B206" s="5">
        <v>40552</v>
      </c>
      <c r="C206">
        <v>1</v>
      </c>
      <c r="D206">
        <f>YEAR(Append1[[#This Row],[dteday]])</f>
        <v>2011</v>
      </c>
      <c r="E206">
        <v>1</v>
      </c>
      <c r="F206">
        <f>HOUR(Append1[[#This Row],[dteday]])</f>
        <v>0</v>
      </c>
      <c r="G206" s="7" t="str" cm="1">
        <f t="array" ref="G206">_xlfn.IFS(Append1[[#This Row],[weekday]]=6,"True",Append1[[#This Row],[weekday]]=0,"True",TRUE,"False")</f>
        <v>False</v>
      </c>
      <c r="H206">
        <f>WEEKDAY(Append1[[#This Row],[dteday]],1)</f>
        <v>1</v>
      </c>
      <c r="I206">
        <v>1</v>
      </c>
      <c r="J206" s="6">
        <v>0.16</v>
      </c>
      <c r="K206" s="6">
        <v>0.13639999999999999</v>
      </c>
      <c r="L206" s="6">
        <v>0.4</v>
      </c>
      <c r="M206" s="6">
        <v>0.32840000000000003</v>
      </c>
      <c r="N206">
        <v>4</v>
      </c>
      <c r="O206">
        <v>44</v>
      </c>
      <c r="P206">
        <v>48</v>
      </c>
    </row>
    <row r="207" spans="1:16" x14ac:dyDescent="0.25">
      <c r="A207">
        <v>205</v>
      </c>
      <c r="B207" s="5">
        <v>40552</v>
      </c>
      <c r="C207">
        <v>1</v>
      </c>
      <c r="D207">
        <f>YEAR(Append1[[#This Row],[dteday]])</f>
        <v>2011</v>
      </c>
      <c r="E207">
        <v>1</v>
      </c>
      <c r="F207">
        <f>HOUR(Append1[[#This Row],[dteday]])</f>
        <v>0</v>
      </c>
      <c r="G207" s="7" t="str" cm="1">
        <f t="array" ref="G207">_xlfn.IFS(Append1[[#This Row],[weekday]]=6,"True",Append1[[#This Row],[weekday]]=0,"True",TRUE,"False")</f>
        <v>False</v>
      </c>
      <c r="H207">
        <f>WEEKDAY(Append1[[#This Row],[dteday]],1)</f>
        <v>1</v>
      </c>
      <c r="I207">
        <v>1</v>
      </c>
      <c r="J207" s="6">
        <v>0.16</v>
      </c>
      <c r="K207" s="6">
        <v>0.13639999999999999</v>
      </c>
      <c r="L207" s="6">
        <v>0.43</v>
      </c>
      <c r="M207" s="6">
        <v>0.32840000000000003</v>
      </c>
      <c r="N207">
        <v>1</v>
      </c>
      <c r="O207">
        <v>40</v>
      </c>
      <c r="P207">
        <v>41</v>
      </c>
    </row>
    <row r="208" spans="1:16" x14ac:dyDescent="0.25">
      <c r="A208">
        <v>206</v>
      </c>
      <c r="B208" s="5">
        <v>40552</v>
      </c>
      <c r="C208">
        <v>1</v>
      </c>
      <c r="D208">
        <f>YEAR(Append1[[#This Row],[dteday]])</f>
        <v>2011</v>
      </c>
      <c r="E208">
        <v>1</v>
      </c>
      <c r="F208">
        <f>HOUR(Append1[[#This Row],[dteday]])</f>
        <v>0</v>
      </c>
      <c r="G208" s="7" t="str" cm="1">
        <f t="array" ref="G208">_xlfn.IFS(Append1[[#This Row],[weekday]]=6,"True",Append1[[#This Row],[weekday]]=0,"True",TRUE,"False")</f>
        <v>False</v>
      </c>
      <c r="H208">
        <f>WEEKDAY(Append1[[#This Row],[dteday]],1)</f>
        <v>1</v>
      </c>
      <c r="I208">
        <v>1</v>
      </c>
      <c r="J208" s="6">
        <v>0.14000000000000001</v>
      </c>
      <c r="K208" s="6">
        <v>0.1212</v>
      </c>
      <c r="L208" s="6">
        <v>0.46</v>
      </c>
      <c r="M208" s="6">
        <v>0.25369999999999998</v>
      </c>
      <c r="N208">
        <v>0</v>
      </c>
      <c r="O208">
        <v>38</v>
      </c>
      <c r="P208">
        <v>38</v>
      </c>
    </row>
    <row r="209" spans="1:16" x14ac:dyDescent="0.25">
      <c r="A209">
        <v>207</v>
      </c>
      <c r="B209" s="5">
        <v>40552</v>
      </c>
      <c r="C209">
        <v>1</v>
      </c>
      <c r="D209">
        <f>YEAR(Append1[[#This Row],[dteday]])</f>
        <v>2011</v>
      </c>
      <c r="E209">
        <v>1</v>
      </c>
      <c r="F209">
        <f>HOUR(Append1[[#This Row],[dteday]])</f>
        <v>0</v>
      </c>
      <c r="G209" s="7" t="str" cm="1">
        <f t="array" ref="G209">_xlfn.IFS(Append1[[#This Row],[weekday]]=6,"True",Append1[[#This Row],[weekday]]=0,"True",TRUE,"False")</f>
        <v>False</v>
      </c>
      <c r="H209">
        <f>WEEKDAY(Append1[[#This Row],[dteday]],1)</f>
        <v>1</v>
      </c>
      <c r="I209">
        <v>1</v>
      </c>
      <c r="J209" s="6">
        <v>0.14000000000000001</v>
      </c>
      <c r="K209" s="6">
        <v>0.1061</v>
      </c>
      <c r="L209" s="6">
        <v>0.46</v>
      </c>
      <c r="M209" s="6">
        <v>0.41789999999999999</v>
      </c>
      <c r="N209">
        <v>1</v>
      </c>
      <c r="O209">
        <v>19</v>
      </c>
      <c r="P209">
        <v>20</v>
      </c>
    </row>
    <row r="210" spans="1:16" x14ac:dyDescent="0.25">
      <c r="A210">
        <v>208</v>
      </c>
      <c r="B210" s="5">
        <v>40552</v>
      </c>
      <c r="C210">
        <v>1</v>
      </c>
      <c r="D210">
        <f>YEAR(Append1[[#This Row],[dteday]])</f>
        <v>2011</v>
      </c>
      <c r="E210">
        <v>1</v>
      </c>
      <c r="F210">
        <f>HOUR(Append1[[#This Row],[dteday]])</f>
        <v>0</v>
      </c>
      <c r="G210" s="7" t="str" cm="1">
        <f t="array" ref="G210">_xlfn.IFS(Append1[[#This Row],[weekday]]=6,"True",Append1[[#This Row],[weekday]]=0,"True",TRUE,"False")</f>
        <v>False</v>
      </c>
      <c r="H210">
        <f>WEEKDAY(Append1[[#This Row],[dteday]],1)</f>
        <v>1</v>
      </c>
      <c r="I210">
        <v>1</v>
      </c>
      <c r="J210" s="6">
        <v>0.14000000000000001</v>
      </c>
      <c r="K210" s="6">
        <v>0.1212</v>
      </c>
      <c r="L210" s="6">
        <v>0.46</v>
      </c>
      <c r="M210" s="6">
        <v>0.29849999999999999</v>
      </c>
      <c r="N210">
        <v>5</v>
      </c>
      <c r="O210">
        <v>10</v>
      </c>
      <c r="P210">
        <v>15</v>
      </c>
    </row>
    <row r="211" spans="1:16" x14ac:dyDescent="0.25">
      <c r="A211">
        <v>209</v>
      </c>
      <c r="B211" s="5">
        <v>40552</v>
      </c>
      <c r="C211">
        <v>1</v>
      </c>
      <c r="D211">
        <f>YEAR(Append1[[#This Row],[dteday]])</f>
        <v>2011</v>
      </c>
      <c r="E211">
        <v>1</v>
      </c>
      <c r="F211">
        <f>HOUR(Append1[[#This Row],[dteday]])</f>
        <v>0</v>
      </c>
      <c r="G211" s="7" t="str" cm="1">
        <f t="array" ref="G211">_xlfn.IFS(Append1[[#This Row],[weekday]]=6,"True",Append1[[#This Row],[weekday]]=0,"True",TRUE,"False")</f>
        <v>False</v>
      </c>
      <c r="H211">
        <f>WEEKDAY(Append1[[#This Row],[dteday]],1)</f>
        <v>1</v>
      </c>
      <c r="I211">
        <v>1</v>
      </c>
      <c r="J211" s="6">
        <v>0.12</v>
      </c>
      <c r="K211" s="6">
        <v>0.13639999999999999</v>
      </c>
      <c r="L211" s="6">
        <v>0.5</v>
      </c>
      <c r="M211" s="6">
        <v>0.19400000000000001</v>
      </c>
      <c r="N211">
        <v>0</v>
      </c>
      <c r="O211">
        <v>6</v>
      </c>
      <c r="P211">
        <v>6</v>
      </c>
    </row>
    <row r="212" spans="1:16" x14ac:dyDescent="0.25">
      <c r="A212">
        <v>210</v>
      </c>
      <c r="B212" s="5">
        <v>40553</v>
      </c>
      <c r="C212">
        <v>1</v>
      </c>
      <c r="D212">
        <f>YEAR(Append1[[#This Row],[dteday]])</f>
        <v>2011</v>
      </c>
      <c r="E212">
        <v>1</v>
      </c>
      <c r="F212">
        <f>HOUR(Append1[[#This Row],[dteday]])</f>
        <v>0</v>
      </c>
      <c r="G212" s="7" t="str" cm="1">
        <f t="array" ref="G212">_xlfn.IFS(Append1[[#This Row],[weekday]]=6,"True",Append1[[#This Row],[weekday]]=0,"True",TRUE,"False")</f>
        <v>False</v>
      </c>
      <c r="H212">
        <f>WEEKDAY(Append1[[#This Row],[dteday]],1)</f>
        <v>2</v>
      </c>
      <c r="I212">
        <v>1</v>
      </c>
      <c r="J212" s="6">
        <v>0.12</v>
      </c>
      <c r="K212" s="6">
        <v>0.1212</v>
      </c>
      <c r="L212" s="6">
        <v>0.5</v>
      </c>
      <c r="M212" s="6">
        <v>0.28360000000000002</v>
      </c>
      <c r="N212">
        <v>2</v>
      </c>
      <c r="O212">
        <v>3</v>
      </c>
      <c r="P212">
        <v>5</v>
      </c>
    </row>
    <row r="213" spans="1:16" x14ac:dyDescent="0.25">
      <c r="A213">
        <v>211</v>
      </c>
      <c r="B213" s="5">
        <v>40553</v>
      </c>
      <c r="C213">
        <v>1</v>
      </c>
      <c r="D213">
        <f>YEAR(Append1[[#This Row],[dteday]])</f>
        <v>2011</v>
      </c>
      <c r="E213">
        <v>1</v>
      </c>
      <c r="F213">
        <f>HOUR(Append1[[#This Row],[dteday]])</f>
        <v>0</v>
      </c>
      <c r="G213" s="7" t="str" cm="1">
        <f t="array" ref="G213">_xlfn.IFS(Append1[[#This Row],[weekday]]=6,"True",Append1[[#This Row],[weekday]]=0,"True",TRUE,"False")</f>
        <v>False</v>
      </c>
      <c r="H213">
        <f>WEEKDAY(Append1[[#This Row],[dteday]],1)</f>
        <v>2</v>
      </c>
      <c r="I213">
        <v>1</v>
      </c>
      <c r="J213" s="6">
        <v>0.12</v>
      </c>
      <c r="K213" s="6">
        <v>0.1212</v>
      </c>
      <c r="L213" s="6">
        <v>0.5</v>
      </c>
      <c r="M213" s="6">
        <v>0.28360000000000002</v>
      </c>
      <c r="N213">
        <v>1</v>
      </c>
      <c r="O213">
        <v>0</v>
      </c>
      <c r="P213">
        <v>1</v>
      </c>
    </row>
    <row r="214" spans="1:16" x14ac:dyDescent="0.25">
      <c r="A214">
        <v>212</v>
      </c>
      <c r="B214" s="5">
        <v>40553</v>
      </c>
      <c r="C214">
        <v>1</v>
      </c>
      <c r="D214">
        <f>YEAR(Append1[[#This Row],[dteday]])</f>
        <v>2011</v>
      </c>
      <c r="E214">
        <v>1</v>
      </c>
      <c r="F214">
        <f>HOUR(Append1[[#This Row],[dteday]])</f>
        <v>0</v>
      </c>
      <c r="G214" s="7" t="str" cm="1">
        <f t="array" ref="G214">_xlfn.IFS(Append1[[#This Row],[weekday]]=6,"True",Append1[[#This Row],[weekday]]=0,"True",TRUE,"False")</f>
        <v>False</v>
      </c>
      <c r="H214">
        <f>WEEKDAY(Append1[[#This Row],[dteday]],1)</f>
        <v>2</v>
      </c>
      <c r="I214">
        <v>1</v>
      </c>
      <c r="J214" s="6">
        <v>0.12</v>
      </c>
      <c r="K214" s="6">
        <v>0.1212</v>
      </c>
      <c r="L214" s="6">
        <v>0.5</v>
      </c>
      <c r="M214" s="6">
        <v>0.22389999999999999</v>
      </c>
      <c r="N214">
        <v>0</v>
      </c>
      <c r="O214">
        <v>3</v>
      </c>
      <c r="P214">
        <v>3</v>
      </c>
    </row>
    <row r="215" spans="1:16" x14ac:dyDescent="0.25">
      <c r="A215">
        <v>213</v>
      </c>
      <c r="B215" s="5">
        <v>40553</v>
      </c>
      <c r="C215">
        <v>1</v>
      </c>
      <c r="D215">
        <f>YEAR(Append1[[#This Row],[dteday]])</f>
        <v>2011</v>
      </c>
      <c r="E215">
        <v>1</v>
      </c>
      <c r="F215">
        <f>HOUR(Append1[[#This Row],[dteday]])</f>
        <v>0</v>
      </c>
      <c r="G215" s="7" t="str" cm="1">
        <f t="array" ref="G215">_xlfn.IFS(Append1[[#This Row],[weekday]]=6,"True",Append1[[#This Row],[weekday]]=0,"True",TRUE,"False")</f>
        <v>False</v>
      </c>
      <c r="H215">
        <f>WEEKDAY(Append1[[#This Row],[dteday]],1)</f>
        <v>2</v>
      </c>
      <c r="I215">
        <v>1</v>
      </c>
      <c r="J215" s="6">
        <v>0.12</v>
      </c>
      <c r="K215" s="6">
        <v>0.1212</v>
      </c>
      <c r="L215" s="6">
        <v>0.5</v>
      </c>
      <c r="M215" s="6">
        <v>0.22389999999999999</v>
      </c>
      <c r="N215">
        <v>0</v>
      </c>
      <c r="O215">
        <v>1</v>
      </c>
      <c r="P215">
        <v>1</v>
      </c>
    </row>
    <row r="216" spans="1:16" x14ac:dyDescent="0.25">
      <c r="A216">
        <v>214</v>
      </c>
      <c r="B216" s="5">
        <v>40553</v>
      </c>
      <c r="C216">
        <v>1</v>
      </c>
      <c r="D216">
        <f>YEAR(Append1[[#This Row],[dteday]])</f>
        <v>2011</v>
      </c>
      <c r="E216">
        <v>1</v>
      </c>
      <c r="F216">
        <f>HOUR(Append1[[#This Row],[dteday]])</f>
        <v>0</v>
      </c>
      <c r="G216" s="7" t="str" cm="1">
        <f t="array" ref="G216">_xlfn.IFS(Append1[[#This Row],[weekday]]=6,"True",Append1[[#This Row],[weekday]]=0,"True",TRUE,"False")</f>
        <v>False</v>
      </c>
      <c r="H216">
        <f>WEEKDAY(Append1[[#This Row],[dteday]],1)</f>
        <v>2</v>
      </c>
      <c r="I216">
        <v>1</v>
      </c>
      <c r="J216" s="6">
        <v>0.1</v>
      </c>
      <c r="K216" s="6">
        <v>0.1212</v>
      </c>
      <c r="L216" s="6">
        <v>0.54</v>
      </c>
      <c r="M216" s="6">
        <v>0.1343</v>
      </c>
      <c r="N216">
        <v>1</v>
      </c>
      <c r="O216">
        <v>2</v>
      </c>
      <c r="P216">
        <v>3</v>
      </c>
    </row>
    <row r="217" spans="1:16" x14ac:dyDescent="0.25">
      <c r="A217">
        <v>215</v>
      </c>
      <c r="B217" s="5">
        <v>40553</v>
      </c>
      <c r="C217">
        <v>1</v>
      </c>
      <c r="D217">
        <f>YEAR(Append1[[#This Row],[dteday]])</f>
        <v>2011</v>
      </c>
      <c r="E217">
        <v>1</v>
      </c>
      <c r="F217">
        <f>HOUR(Append1[[#This Row],[dteday]])</f>
        <v>0</v>
      </c>
      <c r="G217" s="7" t="str" cm="1">
        <f t="array" ref="G217">_xlfn.IFS(Append1[[#This Row],[weekday]]=6,"True",Append1[[#This Row],[weekday]]=0,"True",TRUE,"False")</f>
        <v>False</v>
      </c>
      <c r="H217">
        <f>WEEKDAY(Append1[[#This Row],[dteday]],1)</f>
        <v>2</v>
      </c>
      <c r="I217">
        <v>1</v>
      </c>
      <c r="J217" s="6">
        <v>0.1</v>
      </c>
      <c r="K217" s="6">
        <v>0.1061</v>
      </c>
      <c r="L217" s="6">
        <v>0.54</v>
      </c>
      <c r="M217" s="6">
        <v>0.25369999999999998</v>
      </c>
      <c r="N217">
        <v>0</v>
      </c>
      <c r="O217">
        <v>3</v>
      </c>
      <c r="P217">
        <v>3</v>
      </c>
    </row>
    <row r="218" spans="1:16" x14ac:dyDescent="0.25">
      <c r="A218">
        <v>216</v>
      </c>
      <c r="B218" s="5">
        <v>40553</v>
      </c>
      <c r="C218">
        <v>1</v>
      </c>
      <c r="D218">
        <f>YEAR(Append1[[#This Row],[dteday]])</f>
        <v>2011</v>
      </c>
      <c r="E218">
        <v>1</v>
      </c>
      <c r="F218">
        <f>HOUR(Append1[[#This Row],[dteday]])</f>
        <v>0</v>
      </c>
      <c r="G218" s="7" t="str" cm="1">
        <f t="array" ref="G218">_xlfn.IFS(Append1[[#This Row],[weekday]]=6,"True",Append1[[#This Row],[weekday]]=0,"True",TRUE,"False")</f>
        <v>False</v>
      </c>
      <c r="H218">
        <f>WEEKDAY(Append1[[#This Row],[dteday]],1)</f>
        <v>2</v>
      </c>
      <c r="I218">
        <v>1</v>
      </c>
      <c r="J218" s="6">
        <v>0.12</v>
      </c>
      <c r="K218" s="6">
        <v>0.1212</v>
      </c>
      <c r="L218" s="6">
        <v>0.5</v>
      </c>
      <c r="M218" s="6">
        <v>0.28360000000000002</v>
      </c>
      <c r="N218">
        <v>0</v>
      </c>
      <c r="O218">
        <v>31</v>
      </c>
      <c r="P218">
        <v>31</v>
      </c>
    </row>
    <row r="219" spans="1:16" x14ac:dyDescent="0.25">
      <c r="A219">
        <v>217</v>
      </c>
      <c r="B219" s="5">
        <v>40553</v>
      </c>
      <c r="C219">
        <v>1</v>
      </c>
      <c r="D219">
        <f>YEAR(Append1[[#This Row],[dteday]])</f>
        <v>2011</v>
      </c>
      <c r="E219">
        <v>1</v>
      </c>
      <c r="F219">
        <f>HOUR(Append1[[#This Row],[dteday]])</f>
        <v>0</v>
      </c>
      <c r="G219" s="7" t="str" cm="1">
        <f t="array" ref="G219">_xlfn.IFS(Append1[[#This Row],[weekday]]=6,"True",Append1[[#This Row],[weekday]]=0,"True",TRUE,"False")</f>
        <v>False</v>
      </c>
      <c r="H219">
        <f>WEEKDAY(Append1[[#This Row],[dteday]],1)</f>
        <v>2</v>
      </c>
      <c r="I219">
        <v>1</v>
      </c>
      <c r="J219" s="6">
        <v>0.12</v>
      </c>
      <c r="K219" s="6">
        <v>0.1212</v>
      </c>
      <c r="L219" s="6">
        <v>0.5</v>
      </c>
      <c r="M219" s="6">
        <v>0.22389999999999999</v>
      </c>
      <c r="N219">
        <v>2</v>
      </c>
      <c r="O219">
        <v>75</v>
      </c>
      <c r="P219">
        <v>77</v>
      </c>
    </row>
    <row r="220" spans="1:16" x14ac:dyDescent="0.25">
      <c r="A220">
        <v>218</v>
      </c>
      <c r="B220" s="5">
        <v>40553</v>
      </c>
      <c r="C220">
        <v>1</v>
      </c>
      <c r="D220">
        <f>YEAR(Append1[[#This Row],[dteday]])</f>
        <v>2011</v>
      </c>
      <c r="E220">
        <v>1</v>
      </c>
      <c r="F220">
        <f>HOUR(Append1[[#This Row],[dteday]])</f>
        <v>0</v>
      </c>
      <c r="G220" s="7" t="str" cm="1">
        <f t="array" ref="G220">_xlfn.IFS(Append1[[#This Row],[weekday]]=6,"True",Append1[[#This Row],[weekday]]=0,"True",TRUE,"False")</f>
        <v>False</v>
      </c>
      <c r="H220">
        <f>WEEKDAY(Append1[[#This Row],[dteday]],1)</f>
        <v>2</v>
      </c>
      <c r="I220">
        <v>2</v>
      </c>
      <c r="J220" s="6">
        <v>0.12</v>
      </c>
      <c r="K220" s="6">
        <v>0.1212</v>
      </c>
      <c r="L220" s="6">
        <v>0.5</v>
      </c>
      <c r="M220" s="6">
        <v>0.28360000000000002</v>
      </c>
      <c r="N220">
        <v>4</v>
      </c>
      <c r="O220">
        <v>184</v>
      </c>
      <c r="P220">
        <v>188</v>
      </c>
    </row>
    <row r="221" spans="1:16" x14ac:dyDescent="0.25">
      <c r="A221">
        <v>219</v>
      </c>
      <c r="B221" s="5">
        <v>40553</v>
      </c>
      <c r="C221">
        <v>1</v>
      </c>
      <c r="D221">
        <f>YEAR(Append1[[#This Row],[dteday]])</f>
        <v>2011</v>
      </c>
      <c r="E221">
        <v>1</v>
      </c>
      <c r="F221">
        <f>HOUR(Append1[[#This Row],[dteday]])</f>
        <v>0</v>
      </c>
      <c r="G221" s="7" t="str" cm="1">
        <f t="array" ref="G221">_xlfn.IFS(Append1[[#This Row],[weekday]]=6,"True",Append1[[#This Row],[weekday]]=0,"True",TRUE,"False")</f>
        <v>False</v>
      </c>
      <c r="H221">
        <f>WEEKDAY(Append1[[#This Row],[dteday]],1)</f>
        <v>2</v>
      </c>
      <c r="I221">
        <v>2</v>
      </c>
      <c r="J221" s="6">
        <v>0.14000000000000001</v>
      </c>
      <c r="K221" s="6">
        <v>0.1212</v>
      </c>
      <c r="L221" s="6">
        <v>0.5</v>
      </c>
      <c r="M221" s="6">
        <v>0.25369999999999998</v>
      </c>
      <c r="N221">
        <v>2</v>
      </c>
      <c r="O221">
        <v>92</v>
      </c>
      <c r="P221">
        <v>94</v>
      </c>
    </row>
    <row r="222" spans="1:16" x14ac:dyDescent="0.25">
      <c r="A222">
        <v>220</v>
      </c>
      <c r="B222" s="5">
        <v>40553</v>
      </c>
      <c r="C222">
        <v>1</v>
      </c>
      <c r="D222">
        <f>YEAR(Append1[[#This Row],[dteday]])</f>
        <v>2011</v>
      </c>
      <c r="E222">
        <v>1</v>
      </c>
      <c r="F222">
        <f>HOUR(Append1[[#This Row],[dteday]])</f>
        <v>0</v>
      </c>
      <c r="G222" s="7" t="str" cm="1">
        <f t="array" ref="G222">_xlfn.IFS(Append1[[#This Row],[weekday]]=6,"True",Append1[[#This Row],[weekday]]=0,"True",TRUE,"False")</f>
        <v>False</v>
      </c>
      <c r="H222">
        <f>WEEKDAY(Append1[[#This Row],[dteday]],1)</f>
        <v>2</v>
      </c>
      <c r="I222">
        <v>2</v>
      </c>
      <c r="J222" s="6">
        <v>0.14000000000000001</v>
      </c>
      <c r="K222" s="6">
        <v>0.1212</v>
      </c>
      <c r="L222" s="6">
        <v>0.5</v>
      </c>
      <c r="M222" s="6">
        <v>0.29849999999999999</v>
      </c>
      <c r="N222">
        <v>0</v>
      </c>
      <c r="O222">
        <v>31</v>
      </c>
      <c r="P222">
        <v>31</v>
      </c>
    </row>
    <row r="223" spans="1:16" x14ac:dyDescent="0.25">
      <c r="A223">
        <v>221</v>
      </c>
      <c r="B223" s="5">
        <v>40553</v>
      </c>
      <c r="C223">
        <v>1</v>
      </c>
      <c r="D223">
        <f>YEAR(Append1[[#This Row],[dteday]])</f>
        <v>2011</v>
      </c>
      <c r="E223">
        <v>1</v>
      </c>
      <c r="F223">
        <f>HOUR(Append1[[#This Row],[dteday]])</f>
        <v>0</v>
      </c>
      <c r="G223" s="7" t="str" cm="1">
        <f t="array" ref="G223">_xlfn.IFS(Append1[[#This Row],[weekday]]=6,"True",Append1[[#This Row],[weekday]]=0,"True",TRUE,"False")</f>
        <v>False</v>
      </c>
      <c r="H223">
        <f>WEEKDAY(Append1[[#This Row],[dteday]],1)</f>
        <v>2</v>
      </c>
      <c r="I223">
        <v>2</v>
      </c>
      <c r="J223" s="6">
        <v>0.16</v>
      </c>
      <c r="K223" s="6">
        <v>0.13639999999999999</v>
      </c>
      <c r="L223" s="6">
        <v>0.47</v>
      </c>
      <c r="M223" s="6">
        <v>0.28360000000000002</v>
      </c>
      <c r="N223">
        <v>2</v>
      </c>
      <c r="O223">
        <v>28</v>
      </c>
      <c r="P223">
        <v>30</v>
      </c>
    </row>
    <row r="224" spans="1:16" x14ac:dyDescent="0.25">
      <c r="A224">
        <v>222</v>
      </c>
      <c r="B224" s="5">
        <v>40553</v>
      </c>
      <c r="C224">
        <v>1</v>
      </c>
      <c r="D224">
        <f>YEAR(Append1[[#This Row],[dteday]])</f>
        <v>2011</v>
      </c>
      <c r="E224">
        <v>1</v>
      </c>
      <c r="F224">
        <f>HOUR(Append1[[#This Row],[dteday]])</f>
        <v>0</v>
      </c>
      <c r="G224" s="7" t="str" cm="1">
        <f t="array" ref="G224">_xlfn.IFS(Append1[[#This Row],[weekday]]=6,"True",Append1[[#This Row],[weekday]]=0,"True",TRUE,"False")</f>
        <v>False</v>
      </c>
      <c r="H224">
        <f>WEEKDAY(Append1[[#This Row],[dteday]],1)</f>
        <v>2</v>
      </c>
      <c r="I224">
        <v>2</v>
      </c>
      <c r="J224" s="6">
        <v>0.2</v>
      </c>
      <c r="K224" s="6">
        <v>0.18179999999999999</v>
      </c>
      <c r="L224" s="6">
        <v>0.4</v>
      </c>
      <c r="M224" s="6">
        <v>0.28360000000000002</v>
      </c>
      <c r="N224">
        <v>5</v>
      </c>
      <c r="O224">
        <v>47</v>
      </c>
      <c r="P224">
        <v>52</v>
      </c>
    </row>
    <row r="225" spans="1:16" x14ac:dyDescent="0.25">
      <c r="A225">
        <v>223</v>
      </c>
      <c r="B225" s="5">
        <v>40553</v>
      </c>
      <c r="C225">
        <v>1</v>
      </c>
      <c r="D225">
        <f>YEAR(Append1[[#This Row],[dteday]])</f>
        <v>2011</v>
      </c>
      <c r="E225">
        <v>1</v>
      </c>
      <c r="F225">
        <f>HOUR(Append1[[#This Row],[dteday]])</f>
        <v>0</v>
      </c>
      <c r="G225" s="7" t="str" cm="1">
        <f t="array" ref="G225">_xlfn.IFS(Append1[[#This Row],[weekday]]=6,"True",Append1[[#This Row],[weekday]]=0,"True",TRUE,"False")</f>
        <v>False</v>
      </c>
      <c r="H225">
        <f>WEEKDAY(Append1[[#This Row],[dteday]],1)</f>
        <v>2</v>
      </c>
      <c r="I225">
        <v>2</v>
      </c>
      <c r="J225" s="6">
        <v>0.2</v>
      </c>
      <c r="K225" s="6">
        <v>0.18179999999999999</v>
      </c>
      <c r="L225" s="6">
        <v>0.4</v>
      </c>
      <c r="M225" s="6">
        <v>0.28360000000000002</v>
      </c>
      <c r="N225">
        <v>4</v>
      </c>
      <c r="O225">
        <v>50</v>
      </c>
      <c r="P225">
        <v>54</v>
      </c>
    </row>
    <row r="226" spans="1:16" x14ac:dyDescent="0.25">
      <c r="A226">
        <v>224</v>
      </c>
      <c r="B226" s="5">
        <v>40553</v>
      </c>
      <c r="C226">
        <v>1</v>
      </c>
      <c r="D226">
        <f>YEAR(Append1[[#This Row],[dteday]])</f>
        <v>2011</v>
      </c>
      <c r="E226">
        <v>1</v>
      </c>
      <c r="F226">
        <f>HOUR(Append1[[#This Row],[dteday]])</f>
        <v>0</v>
      </c>
      <c r="G226" s="7" t="str" cm="1">
        <f t="array" ref="G226">_xlfn.IFS(Append1[[#This Row],[weekday]]=6,"True",Append1[[#This Row],[weekday]]=0,"True",TRUE,"False")</f>
        <v>False</v>
      </c>
      <c r="H226">
        <f>WEEKDAY(Append1[[#This Row],[dteday]],1)</f>
        <v>2</v>
      </c>
      <c r="I226">
        <v>2</v>
      </c>
      <c r="J226" s="6">
        <v>0.2</v>
      </c>
      <c r="K226" s="6">
        <v>0.19700000000000001</v>
      </c>
      <c r="L226" s="6">
        <v>0.4</v>
      </c>
      <c r="M226" s="6">
        <v>0.22389999999999999</v>
      </c>
      <c r="N226">
        <v>0</v>
      </c>
      <c r="O226">
        <v>47</v>
      </c>
      <c r="P226">
        <v>47</v>
      </c>
    </row>
    <row r="227" spans="1:16" x14ac:dyDescent="0.25">
      <c r="A227">
        <v>225</v>
      </c>
      <c r="B227" s="5">
        <v>40553</v>
      </c>
      <c r="C227">
        <v>1</v>
      </c>
      <c r="D227">
        <f>YEAR(Append1[[#This Row],[dteday]])</f>
        <v>2011</v>
      </c>
      <c r="E227">
        <v>1</v>
      </c>
      <c r="F227">
        <f>HOUR(Append1[[#This Row],[dteday]])</f>
        <v>0</v>
      </c>
      <c r="G227" s="7" t="str" cm="1">
        <f t="array" ref="G227">_xlfn.IFS(Append1[[#This Row],[weekday]]=6,"True",Append1[[#This Row],[weekday]]=0,"True",TRUE,"False")</f>
        <v>False</v>
      </c>
      <c r="H227">
        <f>WEEKDAY(Append1[[#This Row],[dteday]],1)</f>
        <v>2</v>
      </c>
      <c r="I227">
        <v>2</v>
      </c>
      <c r="J227" s="6">
        <v>0.2</v>
      </c>
      <c r="K227" s="6">
        <v>0.19700000000000001</v>
      </c>
      <c r="L227" s="6">
        <v>0.4</v>
      </c>
      <c r="M227" s="6">
        <v>0.22389999999999999</v>
      </c>
      <c r="N227">
        <v>2</v>
      </c>
      <c r="O227">
        <v>43</v>
      </c>
      <c r="P227">
        <v>45</v>
      </c>
    </row>
    <row r="228" spans="1:16" x14ac:dyDescent="0.25">
      <c r="A228">
        <v>226</v>
      </c>
      <c r="B228" s="5">
        <v>40553</v>
      </c>
      <c r="C228">
        <v>1</v>
      </c>
      <c r="D228">
        <f>YEAR(Append1[[#This Row],[dteday]])</f>
        <v>2011</v>
      </c>
      <c r="E228">
        <v>1</v>
      </c>
      <c r="F228">
        <f>HOUR(Append1[[#This Row],[dteday]])</f>
        <v>0</v>
      </c>
      <c r="G228" s="7" t="str" cm="1">
        <f t="array" ref="G228">_xlfn.IFS(Append1[[#This Row],[weekday]]=6,"True",Append1[[#This Row],[weekday]]=0,"True",TRUE,"False")</f>
        <v>False</v>
      </c>
      <c r="H228">
        <f>WEEKDAY(Append1[[#This Row],[dteday]],1)</f>
        <v>2</v>
      </c>
      <c r="I228">
        <v>1</v>
      </c>
      <c r="J228" s="6">
        <v>0.2</v>
      </c>
      <c r="K228" s="6">
        <v>0.21210000000000001</v>
      </c>
      <c r="L228" s="6">
        <v>0.4</v>
      </c>
      <c r="M228" s="6">
        <v>0.1343</v>
      </c>
      <c r="N228">
        <v>4</v>
      </c>
      <c r="O228">
        <v>70</v>
      </c>
      <c r="P228">
        <v>74</v>
      </c>
    </row>
    <row r="229" spans="1:16" x14ac:dyDescent="0.25">
      <c r="A229">
        <v>227</v>
      </c>
      <c r="B229" s="5">
        <v>40553</v>
      </c>
      <c r="C229">
        <v>1</v>
      </c>
      <c r="D229">
        <f>YEAR(Append1[[#This Row],[dteday]])</f>
        <v>2011</v>
      </c>
      <c r="E229">
        <v>1</v>
      </c>
      <c r="F229">
        <f>HOUR(Append1[[#This Row],[dteday]])</f>
        <v>0</v>
      </c>
      <c r="G229" s="7" t="str" cm="1">
        <f t="array" ref="G229">_xlfn.IFS(Append1[[#This Row],[weekday]]=6,"True",Append1[[#This Row],[weekday]]=0,"True",TRUE,"False")</f>
        <v>False</v>
      </c>
      <c r="H229">
        <f>WEEKDAY(Append1[[#This Row],[dteday]],1)</f>
        <v>2</v>
      </c>
      <c r="I229">
        <v>1</v>
      </c>
      <c r="J229" s="6">
        <v>0.2</v>
      </c>
      <c r="K229" s="6">
        <v>0.2273</v>
      </c>
      <c r="L229" s="6">
        <v>0.4</v>
      </c>
      <c r="M229" s="6">
        <v>0.1045</v>
      </c>
      <c r="N229">
        <v>4</v>
      </c>
      <c r="O229">
        <v>174</v>
      </c>
      <c r="P229">
        <v>178</v>
      </c>
    </row>
    <row r="230" spans="1:16" x14ac:dyDescent="0.25">
      <c r="A230">
        <v>228</v>
      </c>
      <c r="B230" s="5">
        <v>40553</v>
      </c>
      <c r="C230">
        <v>1</v>
      </c>
      <c r="D230">
        <f>YEAR(Append1[[#This Row],[dteday]])</f>
        <v>2011</v>
      </c>
      <c r="E230">
        <v>1</v>
      </c>
      <c r="F230">
        <f>HOUR(Append1[[#This Row],[dteday]])</f>
        <v>0</v>
      </c>
      <c r="G230" s="7" t="str" cm="1">
        <f t="array" ref="G230">_xlfn.IFS(Append1[[#This Row],[weekday]]=6,"True",Append1[[#This Row],[weekday]]=0,"True",TRUE,"False")</f>
        <v>False</v>
      </c>
      <c r="H230">
        <f>WEEKDAY(Append1[[#This Row],[dteday]],1)</f>
        <v>2</v>
      </c>
      <c r="I230">
        <v>1</v>
      </c>
      <c r="J230" s="6">
        <v>0.2</v>
      </c>
      <c r="K230" s="6">
        <v>0.19700000000000001</v>
      </c>
      <c r="L230" s="6">
        <v>0.4</v>
      </c>
      <c r="M230" s="6">
        <v>0.22389999999999999</v>
      </c>
      <c r="N230">
        <v>1</v>
      </c>
      <c r="O230">
        <v>154</v>
      </c>
      <c r="P230">
        <v>155</v>
      </c>
    </row>
    <row r="231" spans="1:16" x14ac:dyDescent="0.25">
      <c r="A231">
        <v>229</v>
      </c>
      <c r="B231" s="5">
        <v>40553</v>
      </c>
      <c r="C231">
        <v>1</v>
      </c>
      <c r="D231">
        <f>YEAR(Append1[[#This Row],[dteday]])</f>
        <v>2011</v>
      </c>
      <c r="E231">
        <v>1</v>
      </c>
      <c r="F231">
        <f>HOUR(Append1[[#This Row],[dteday]])</f>
        <v>0</v>
      </c>
      <c r="G231" s="7" t="str" cm="1">
        <f t="array" ref="G231">_xlfn.IFS(Append1[[#This Row],[weekday]]=6,"True",Append1[[#This Row],[weekday]]=0,"True",TRUE,"False")</f>
        <v>False</v>
      </c>
      <c r="H231">
        <f>WEEKDAY(Append1[[#This Row],[dteday]],1)</f>
        <v>2</v>
      </c>
      <c r="I231">
        <v>1</v>
      </c>
      <c r="J231" s="6">
        <v>0.16</v>
      </c>
      <c r="K231" s="6">
        <v>0.16669999999999999</v>
      </c>
      <c r="L231" s="6">
        <v>0.47</v>
      </c>
      <c r="M231" s="6">
        <v>0.16420000000000001</v>
      </c>
      <c r="N231">
        <v>3</v>
      </c>
      <c r="O231">
        <v>92</v>
      </c>
      <c r="P231">
        <v>95</v>
      </c>
    </row>
    <row r="232" spans="1:16" x14ac:dyDescent="0.25">
      <c r="A232">
        <v>230</v>
      </c>
      <c r="B232" s="5">
        <v>40553</v>
      </c>
      <c r="C232">
        <v>1</v>
      </c>
      <c r="D232">
        <f>YEAR(Append1[[#This Row],[dteday]])</f>
        <v>2011</v>
      </c>
      <c r="E232">
        <v>1</v>
      </c>
      <c r="F232">
        <f>HOUR(Append1[[#This Row],[dteday]])</f>
        <v>0</v>
      </c>
      <c r="G232" s="7" t="str" cm="1">
        <f t="array" ref="G232">_xlfn.IFS(Append1[[#This Row],[weekday]]=6,"True",Append1[[#This Row],[weekday]]=0,"True",TRUE,"False")</f>
        <v>False</v>
      </c>
      <c r="H232">
        <f>WEEKDAY(Append1[[#This Row],[dteday]],1)</f>
        <v>2</v>
      </c>
      <c r="I232">
        <v>1</v>
      </c>
      <c r="J232" s="6">
        <v>0.16</v>
      </c>
      <c r="K232" s="6">
        <v>0.16669999999999999</v>
      </c>
      <c r="L232" s="6">
        <v>0.5</v>
      </c>
      <c r="M232" s="6">
        <v>0.16420000000000001</v>
      </c>
      <c r="N232">
        <v>1</v>
      </c>
      <c r="O232">
        <v>73</v>
      </c>
      <c r="P232">
        <v>74</v>
      </c>
    </row>
    <row r="233" spans="1:16" x14ac:dyDescent="0.25">
      <c r="A233">
        <v>231</v>
      </c>
      <c r="B233" s="5">
        <v>40553</v>
      </c>
      <c r="C233">
        <v>1</v>
      </c>
      <c r="D233">
        <f>YEAR(Append1[[#This Row],[dteday]])</f>
        <v>2011</v>
      </c>
      <c r="E233">
        <v>1</v>
      </c>
      <c r="F233">
        <f>HOUR(Append1[[#This Row],[dteday]])</f>
        <v>0</v>
      </c>
      <c r="G233" s="7" t="str" cm="1">
        <f t="array" ref="G233">_xlfn.IFS(Append1[[#This Row],[weekday]]=6,"True",Append1[[#This Row],[weekday]]=0,"True",TRUE,"False")</f>
        <v>False</v>
      </c>
      <c r="H233">
        <f>WEEKDAY(Append1[[#This Row],[dteday]],1)</f>
        <v>2</v>
      </c>
      <c r="I233">
        <v>1</v>
      </c>
      <c r="J233" s="6">
        <v>0.14000000000000001</v>
      </c>
      <c r="K233" s="6">
        <v>0.13639999999999999</v>
      </c>
      <c r="L233" s="6">
        <v>0.59</v>
      </c>
      <c r="M233" s="6">
        <v>0.19400000000000001</v>
      </c>
      <c r="N233">
        <v>1</v>
      </c>
      <c r="O233">
        <v>37</v>
      </c>
      <c r="P233">
        <v>38</v>
      </c>
    </row>
    <row r="234" spans="1:16" x14ac:dyDescent="0.25">
      <c r="A234">
        <v>232</v>
      </c>
      <c r="B234" s="5">
        <v>40553</v>
      </c>
      <c r="C234">
        <v>1</v>
      </c>
      <c r="D234">
        <f>YEAR(Append1[[#This Row],[dteday]])</f>
        <v>2011</v>
      </c>
      <c r="E234">
        <v>1</v>
      </c>
      <c r="F234">
        <f>HOUR(Append1[[#This Row],[dteday]])</f>
        <v>0</v>
      </c>
      <c r="G234" s="7" t="str" cm="1">
        <f t="array" ref="G234">_xlfn.IFS(Append1[[#This Row],[weekday]]=6,"True",Append1[[#This Row],[weekday]]=0,"True",TRUE,"False")</f>
        <v>False</v>
      </c>
      <c r="H234">
        <f>WEEKDAY(Append1[[#This Row],[dteday]],1)</f>
        <v>2</v>
      </c>
      <c r="I234">
        <v>1</v>
      </c>
      <c r="J234" s="6">
        <v>0.14000000000000001</v>
      </c>
      <c r="K234" s="6">
        <v>0.1515</v>
      </c>
      <c r="L234" s="6">
        <v>0.59</v>
      </c>
      <c r="M234" s="6">
        <v>0.16420000000000001</v>
      </c>
      <c r="N234">
        <v>2</v>
      </c>
      <c r="O234">
        <v>22</v>
      </c>
      <c r="P234">
        <v>24</v>
      </c>
    </row>
    <row r="235" spans="1:16" x14ac:dyDescent="0.25">
      <c r="A235">
        <v>233</v>
      </c>
      <c r="B235" s="5">
        <v>40553</v>
      </c>
      <c r="C235">
        <v>1</v>
      </c>
      <c r="D235">
        <f>YEAR(Append1[[#This Row],[dteday]])</f>
        <v>2011</v>
      </c>
      <c r="E235">
        <v>1</v>
      </c>
      <c r="F235">
        <f>HOUR(Append1[[#This Row],[dteday]])</f>
        <v>0</v>
      </c>
      <c r="G235" s="7" t="str" cm="1">
        <f t="array" ref="G235">_xlfn.IFS(Append1[[#This Row],[weekday]]=6,"True",Append1[[#This Row],[weekday]]=0,"True",TRUE,"False")</f>
        <v>False</v>
      </c>
      <c r="H235">
        <f>WEEKDAY(Append1[[#This Row],[dteday]],1)</f>
        <v>2</v>
      </c>
      <c r="I235">
        <v>1</v>
      </c>
      <c r="J235" s="6">
        <v>0.14000000000000001</v>
      </c>
      <c r="K235" s="6">
        <v>0.1515</v>
      </c>
      <c r="L235" s="6">
        <v>0.59</v>
      </c>
      <c r="M235" s="6">
        <v>0.16420000000000001</v>
      </c>
      <c r="N235">
        <v>0</v>
      </c>
      <c r="O235">
        <v>18</v>
      </c>
      <c r="P235">
        <v>18</v>
      </c>
    </row>
    <row r="236" spans="1:16" x14ac:dyDescent="0.25">
      <c r="A236">
        <v>234</v>
      </c>
      <c r="B236" s="5">
        <v>40554</v>
      </c>
      <c r="C236">
        <v>1</v>
      </c>
      <c r="D236">
        <f>YEAR(Append1[[#This Row],[dteday]])</f>
        <v>2011</v>
      </c>
      <c r="E236">
        <v>1</v>
      </c>
      <c r="F236">
        <f>HOUR(Append1[[#This Row],[dteday]])</f>
        <v>0</v>
      </c>
      <c r="G236" s="7" t="str" cm="1">
        <f t="array" ref="G236">_xlfn.IFS(Append1[[#This Row],[weekday]]=6,"True",Append1[[#This Row],[weekday]]=0,"True",TRUE,"False")</f>
        <v>False</v>
      </c>
      <c r="H236">
        <f>WEEKDAY(Append1[[#This Row],[dteday]],1)</f>
        <v>3</v>
      </c>
      <c r="I236">
        <v>1</v>
      </c>
      <c r="J236" s="6">
        <v>0.14000000000000001</v>
      </c>
      <c r="K236" s="6">
        <v>0.16669999999999999</v>
      </c>
      <c r="L236" s="6">
        <v>0.59</v>
      </c>
      <c r="M236" s="6">
        <v>0.1045</v>
      </c>
      <c r="N236">
        <v>2</v>
      </c>
      <c r="O236">
        <v>10</v>
      </c>
      <c r="P236">
        <v>12</v>
      </c>
    </row>
    <row r="237" spans="1:16" x14ac:dyDescent="0.25">
      <c r="A237">
        <v>235</v>
      </c>
      <c r="B237" s="5">
        <v>40554</v>
      </c>
      <c r="C237">
        <v>1</v>
      </c>
      <c r="D237">
        <f>YEAR(Append1[[#This Row],[dteday]])</f>
        <v>2011</v>
      </c>
      <c r="E237">
        <v>1</v>
      </c>
      <c r="F237">
        <f>HOUR(Append1[[#This Row],[dteday]])</f>
        <v>0</v>
      </c>
      <c r="G237" s="7" t="str" cm="1">
        <f t="array" ref="G237">_xlfn.IFS(Append1[[#This Row],[weekday]]=6,"True",Append1[[#This Row],[weekday]]=0,"True",TRUE,"False")</f>
        <v>False</v>
      </c>
      <c r="H237">
        <f>WEEKDAY(Append1[[#This Row],[dteday]],1)</f>
        <v>3</v>
      </c>
      <c r="I237">
        <v>1</v>
      </c>
      <c r="J237" s="6">
        <v>0.14000000000000001</v>
      </c>
      <c r="K237" s="6">
        <v>0.1515</v>
      </c>
      <c r="L237" s="6">
        <v>0.59</v>
      </c>
      <c r="M237" s="6">
        <v>0.16420000000000001</v>
      </c>
      <c r="N237">
        <v>0</v>
      </c>
      <c r="O237">
        <v>3</v>
      </c>
      <c r="P237">
        <v>3</v>
      </c>
    </row>
    <row r="238" spans="1:16" x14ac:dyDescent="0.25">
      <c r="A238">
        <v>236</v>
      </c>
      <c r="B238" s="5">
        <v>40554</v>
      </c>
      <c r="C238">
        <v>1</v>
      </c>
      <c r="D238">
        <f>YEAR(Append1[[#This Row],[dteday]])</f>
        <v>2011</v>
      </c>
      <c r="E238">
        <v>1</v>
      </c>
      <c r="F238">
        <f>HOUR(Append1[[#This Row],[dteday]])</f>
        <v>0</v>
      </c>
      <c r="G238" s="7" t="str" cm="1">
        <f t="array" ref="G238">_xlfn.IFS(Append1[[#This Row],[weekday]]=6,"True",Append1[[#This Row],[weekday]]=0,"True",TRUE,"False")</f>
        <v>False</v>
      </c>
      <c r="H238">
        <f>WEEKDAY(Append1[[#This Row],[dteday]],1)</f>
        <v>3</v>
      </c>
      <c r="I238">
        <v>2</v>
      </c>
      <c r="J238" s="6">
        <v>0.16</v>
      </c>
      <c r="K238" s="6">
        <v>0.1515</v>
      </c>
      <c r="L238" s="6">
        <v>0.55000000000000004</v>
      </c>
      <c r="M238" s="6">
        <v>0.19400000000000001</v>
      </c>
      <c r="N238">
        <v>0</v>
      </c>
      <c r="O238">
        <v>3</v>
      </c>
      <c r="P238">
        <v>3</v>
      </c>
    </row>
    <row r="239" spans="1:16" x14ac:dyDescent="0.25">
      <c r="A239">
        <v>237</v>
      </c>
      <c r="B239" s="5">
        <v>40554</v>
      </c>
      <c r="C239">
        <v>1</v>
      </c>
      <c r="D239">
        <f>YEAR(Append1[[#This Row],[dteday]])</f>
        <v>2011</v>
      </c>
      <c r="E239">
        <v>1</v>
      </c>
      <c r="F239">
        <f>HOUR(Append1[[#This Row],[dteday]])</f>
        <v>0</v>
      </c>
      <c r="G239" s="7" t="str" cm="1">
        <f t="array" ref="G239">_xlfn.IFS(Append1[[#This Row],[weekday]]=6,"True",Append1[[#This Row],[weekday]]=0,"True",TRUE,"False")</f>
        <v>False</v>
      </c>
      <c r="H239">
        <f>WEEKDAY(Append1[[#This Row],[dteday]],1)</f>
        <v>3</v>
      </c>
      <c r="I239">
        <v>2</v>
      </c>
      <c r="J239" s="6">
        <v>0.16</v>
      </c>
      <c r="K239" s="6">
        <v>0.18179999999999999</v>
      </c>
      <c r="L239" s="6">
        <v>0.55000000000000004</v>
      </c>
      <c r="M239" s="6">
        <v>0.1343</v>
      </c>
      <c r="N239">
        <v>0</v>
      </c>
      <c r="O239">
        <v>6</v>
      </c>
      <c r="P239">
        <v>6</v>
      </c>
    </row>
    <row r="240" spans="1:16" x14ac:dyDescent="0.25">
      <c r="A240">
        <v>238</v>
      </c>
      <c r="B240" s="5">
        <v>40554</v>
      </c>
      <c r="C240">
        <v>1</v>
      </c>
      <c r="D240">
        <f>YEAR(Append1[[#This Row],[dteday]])</f>
        <v>2011</v>
      </c>
      <c r="E240">
        <v>1</v>
      </c>
      <c r="F240">
        <f>HOUR(Append1[[#This Row],[dteday]])</f>
        <v>0</v>
      </c>
      <c r="G240" s="7" t="str" cm="1">
        <f t="array" ref="G240">_xlfn.IFS(Append1[[#This Row],[weekday]]=6,"True",Append1[[#This Row],[weekday]]=0,"True",TRUE,"False")</f>
        <v>False</v>
      </c>
      <c r="H240">
        <f>WEEKDAY(Append1[[#This Row],[dteday]],1)</f>
        <v>3</v>
      </c>
      <c r="I240">
        <v>2</v>
      </c>
      <c r="J240" s="6">
        <v>0.16</v>
      </c>
      <c r="K240" s="6">
        <v>0.18179999999999999</v>
      </c>
      <c r="L240" s="6">
        <v>0.55000000000000004</v>
      </c>
      <c r="M240" s="6">
        <v>0.1343</v>
      </c>
      <c r="N240">
        <v>0</v>
      </c>
      <c r="O240">
        <v>27</v>
      </c>
      <c r="P240">
        <v>27</v>
      </c>
    </row>
    <row r="241" spans="1:16" x14ac:dyDescent="0.25">
      <c r="A241">
        <v>239</v>
      </c>
      <c r="B241" s="5">
        <v>40554</v>
      </c>
      <c r="C241">
        <v>1</v>
      </c>
      <c r="D241">
        <f>YEAR(Append1[[#This Row],[dteday]])</f>
        <v>2011</v>
      </c>
      <c r="E241">
        <v>1</v>
      </c>
      <c r="F241">
        <f>HOUR(Append1[[#This Row],[dteday]])</f>
        <v>0</v>
      </c>
      <c r="G241" s="7" t="str" cm="1">
        <f t="array" ref="G241">_xlfn.IFS(Append1[[#This Row],[weekday]]=6,"True",Append1[[#This Row],[weekday]]=0,"True",TRUE,"False")</f>
        <v>False</v>
      </c>
      <c r="H241">
        <f>WEEKDAY(Append1[[#This Row],[dteday]],1)</f>
        <v>3</v>
      </c>
      <c r="I241">
        <v>2</v>
      </c>
      <c r="J241" s="6">
        <v>0.16</v>
      </c>
      <c r="K241" s="6">
        <v>0.2273</v>
      </c>
      <c r="L241" s="6">
        <v>0.55000000000000004</v>
      </c>
      <c r="M241" s="6">
        <v>0</v>
      </c>
      <c r="N241">
        <v>2</v>
      </c>
      <c r="O241">
        <v>97</v>
      </c>
      <c r="P241">
        <v>99</v>
      </c>
    </row>
    <row r="242" spans="1:16" x14ac:dyDescent="0.25">
      <c r="A242">
        <v>240</v>
      </c>
      <c r="B242" s="5">
        <v>40554</v>
      </c>
      <c r="C242">
        <v>1</v>
      </c>
      <c r="D242">
        <f>YEAR(Append1[[#This Row],[dteday]])</f>
        <v>2011</v>
      </c>
      <c r="E242">
        <v>1</v>
      </c>
      <c r="F242">
        <f>HOUR(Append1[[#This Row],[dteday]])</f>
        <v>0</v>
      </c>
      <c r="G242" s="7" t="str" cm="1">
        <f t="array" ref="G242">_xlfn.IFS(Append1[[#This Row],[weekday]]=6,"True",Append1[[#This Row],[weekday]]=0,"True",TRUE,"False")</f>
        <v>False</v>
      </c>
      <c r="H242">
        <f>WEEKDAY(Append1[[#This Row],[dteday]],1)</f>
        <v>3</v>
      </c>
      <c r="I242">
        <v>2</v>
      </c>
      <c r="J242" s="6">
        <v>0.18</v>
      </c>
      <c r="K242" s="6">
        <v>0.21210000000000001</v>
      </c>
      <c r="L242" s="6">
        <v>0.51</v>
      </c>
      <c r="M242" s="6">
        <v>8.9599999999999999E-2</v>
      </c>
      <c r="N242">
        <v>3</v>
      </c>
      <c r="O242">
        <v>214</v>
      </c>
      <c r="P242">
        <v>217</v>
      </c>
    </row>
    <row r="243" spans="1:16" x14ac:dyDescent="0.25">
      <c r="A243">
        <v>241</v>
      </c>
      <c r="B243" s="5">
        <v>40554</v>
      </c>
      <c r="C243">
        <v>1</v>
      </c>
      <c r="D243">
        <f>YEAR(Append1[[#This Row],[dteday]])</f>
        <v>2011</v>
      </c>
      <c r="E243">
        <v>1</v>
      </c>
      <c r="F243">
        <f>HOUR(Append1[[#This Row],[dteday]])</f>
        <v>0</v>
      </c>
      <c r="G243" s="7" t="str" cm="1">
        <f t="array" ref="G243">_xlfn.IFS(Append1[[#This Row],[weekday]]=6,"True",Append1[[#This Row],[weekday]]=0,"True",TRUE,"False")</f>
        <v>False</v>
      </c>
      <c r="H243">
        <f>WEEKDAY(Append1[[#This Row],[dteday]],1)</f>
        <v>3</v>
      </c>
      <c r="I243">
        <v>2</v>
      </c>
      <c r="J243" s="6">
        <v>0.18</v>
      </c>
      <c r="K243" s="6">
        <v>0.19700000000000001</v>
      </c>
      <c r="L243" s="6">
        <v>0.51</v>
      </c>
      <c r="M243" s="6">
        <v>0.16420000000000001</v>
      </c>
      <c r="N243">
        <v>3</v>
      </c>
      <c r="O243">
        <v>127</v>
      </c>
      <c r="P243">
        <v>130</v>
      </c>
    </row>
    <row r="244" spans="1:16" x14ac:dyDescent="0.25">
      <c r="A244">
        <v>242</v>
      </c>
      <c r="B244" s="5">
        <v>40554</v>
      </c>
      <c r="C244">
        <v>1</v>
      </c>
      <c r="D244">
        <f>YEAR(Append1[[#This Row],[dteday]])</f>
        <v>2011</v>
      </c>
      <c r="E244">
        <v>1</v>
      </c>
      <c r="F244">
        <f>HOUR(Append1[[#This Row],[dteday]])</f>
        <v>0</v>
      </c>
      <c r="G244" s="7" t="str" cm="1">
        <f t="array" ref="G244">_xlfn.IFS(Append1[[#This Row],[weekday]]=6,"True",Append1[[#This Row],[weekday]]=0,"True",TRUE,"False")</f>
        <v>False</v>
      </c>
      <c r="H244">
        <f>WEEKDAY(Append1[[#This Row],[dteday]],1)</f>
        <v>3</v>
      </c>
      <c r="I244">
        <v>2</v>
      </c>
      <c r="J244" s="6">
        <v>0.2</v>
      </c>
      <c r="K244" s="6">
        <v>0.21210000000000001</v>
      </c>
      <c r="L244" s="6">
        <v>0.51</v>
      </c>
      <c r="M244" s="6">
        <v>0.16420000000000001</v>
      </c>
      <c r="N244">
        <v>3</v>
      </c>
      <c r="O244">
        <v>51</v>
      </c>
      <c r="P244">
        <v>54</v>
      </c>
    </row>
    <row r="245" spans="1:16" x14ac:dyDescent="0.25">
      <c r="A245">
        <v>243</v>
      </c>
      <c r="B245" s="5">
        <v>40554</v>
      </c>
      <c r="C245">
        <v>1</v>
      </c>
      <c r="D245">
        <f>YEAR(Append1[[#This Row],[dteday]])</f>
        <v>2011</v>
      </c>
      <c r="E245">
        <v>1</v>
      </c>
      <c r="F245">
        <f>HOUR(Append1[[#This Row],[dteday]])</f>
        <v>0</v>
      </c>
      <c r="G245" s="7" t="str" cm="1">
        <f t="array" ref="G245">_xlfn.IFS(Append1[[#This Row],[weekday]]=6,"True",Append1[[#This Row],[weekday]]=0,"True",TRUE,"False")</f>
        <v>False</v>
      </c>
      <c r="H245">
        <f>WEEKDAY(Append1[[#This Row],[dteday]],1)</f>
        <v>3</v>
      </c>
      <c r="I245">
        <v>2</v>
      </c>
      <c r="J245" s="6">
        <v>0.2</v>
      </c>
      <c r="K245" s="6">
        <v>0.21210000000000001</v>
      </c>
      <c r="L245" s="6">
        <v>0.47</v>
      </c>
      <c r="M245" s="6">
        <v>0.1343</v>
      </c>
      <c r="N245">
        <v>4</v>
      </c>
      <c r="O245">
        <v>31</v>
      </c>
      <c r="P245">
        <v>35</v>
      </c>
    </row>
    <row r="246" spans="1:16" x14ac:dyDescent="0.25">
      <c r="A246">
        <v>244</v>
      </c>
      <c r="B246" s="5">
        <v>40554</v>
      </c>
      <c r="C246">
        <v>1</v>
      </c>
      <c r="D246">
        <f>YEAR(Append1[[#This Row],[dteday]])</f>
        <v>2011</v>
      </c>
      <c r="E246">
        <v>1</v>
      </c>
      <c r="F246">
        <f>HOUR(Append1[[#This Row],[dteday]])</f>
        <v>0</v>
      </c>
      <c r="G246" s="7" t="str" cm="1">
        <f t="array" ref="G246">_xlfn.IFS(Append1[[#This Row],[weekday]]=6,"True",Append1[[#This Row],[weekday]]=0,"True",TRUE,"False")</f>
        <v>False</v>
      </c>
      <c r="H246">
        <f>WEEKDAY(Append1[[#This Row],[dteday]],1)</f>
        <v>3</v>
      </c>
      <c r="I246">
        <v>2</v>
      </c>
      <c r="J246" s="6">
        <v>0.2</v>
      </c>
      <c r="K246" s="6">
        <v>0.2273</v>
      </c>
      <c r="L246" s="6">
        <v>0.51</v>
      </c>
      <c r="M246" s="6">
        <v>0.1045</v>
      </c>
      <c r="N246">
        <v>2</v>
      </c>
      <c r="O246">
        <v>55</v>
      </c>
      <c r="P246">
        <v>57</v>
      </c>
    </row>
    <row r="247" spans="1:16" x14ac:dyDescent="0.25">
      <c r="A247">
        <v>245</v>
      </c>
      <c r="B247" s="5">
        <v>40554</v>
      </c>
      <c r="C247">
        <v>1</v>
      </c>
      <c r="D247">
        <f>YEAR(Append1[[#This Row],[dteday]])</f>
        <v>2011</v>
      </c>
      <c r="E247">
        <v>1</v>
      </c>
      <c r="F247">
        <f>HOUR(Append1[[#This Row],[dteday]])</f>
        <v>0</v>
      </c>
      <c r="G247" s="7" t="str" cm="1">
        <f t="array" ref="G247">_xlfn.IFS(Append1[[#This Row],[weekday]]=6,"True",Append1[[#This Row],[weekday]]=0,"True",TRUE,"False")</f>
        <v>False</v>
      </c>
      <c r="H247">
        <f>WEEKDAY(Append1[[#This Row],[dteday]],1)</f>
        <v>3</v>
      </c>
      <c r="I247">
        <v>2</v>
      </c>
      <c r="J247" s="6">
        <v>0.2</v>
      </c>
      <c r="K247" s="6">
        <v>0.2273</v>
      </c>
      <c r="L247" s="6">
        <v>0.59</v>
      </c>
      <c r="M247" s="6">
        <v>8.9599999999999999E-2</v>
      </c>
      <c r="N247">
        <v>6</v>
      </c>
      <c r="O247">
        <v>46</v>
      </c>
      <c r="P247">
        <v>52</v>
      </c>
    </row>
    <row r="248" spans="1:16" x14ac:dyDescent="0.25">
      <c r="A248">
        <v>246</v>
      </c>
      <c r="B248" s="5">
        <v>40554</v>
      </c>
      <c r="C248">
        <v>1</v>
      </c>
      <c r="D248">
        <f>YEAR(Append1[[#This Row],[dteday]])</f>
        <v>2011</v>
      </c>
      <c r="E248">
        <v>1</v>
      </c>
      <c r="F248">
        <f>HOUR(Append1[[#This Row],[dteday]])</f>
        <v>0</v>
      </c>
      <c r="G248" s="7" t="str" cm="1">
        <f t="array" ref="G248">_xlfn.IFS(Append1[[#This Row],[weekday]]=6,"True",Append1[[#This Row],[weekday]]=0,"True",TRUE,"False")</f>
        <v>False</v>
      </c>
      <c r="H248">
        <f>WEEKDAY(Append1[[#This Row],[dteday]],1)</f>
        <v>3</v>
      </c>
      <c r="I248">
        <v>2</v>
      </c>
      <c r="J248" s="6">
        <v>0.2</v>
      </c>
      <c r="K248" s="6">
        <v>0.2273</v>
      </c>
      <c r="L248" s="6">
        <v>0.59</v>
      </c>
      <c r="M248" s="6">
        <v>8.9599999999999999E-2</v>
      </c>
      <c r="N248">
        <v>3</v>
      </c>
      <c r="O248">
        <v>60</v>
      </c>
      <c r="P248">
        <v>63</v>
      </c>
    </row>
    <row r="249" spans="1:16" x14ac:dyDescent="0.25">
      <c r="A249">
        <v>247</v>
      </c>
      <c r="B249" s="5">
        <v>40554</v>
      </c>
      <c r="C249">
        <v>1</v>
      </c>
      <c r="D249">
        <f>YEAR(Append1[[#This Row],[dteday]])</f>
        <v>2011</v>
      </c>
      <c r="E249">
        <v>1</v>
      </c>
      <c r="F249">
        <f>HOUR(Append1[[#This Row],[dteday]])</f>
        <v>0</v>
      </c>
      <c r="G249" s="7" t="str" cm="1">
        <f t="array" ref="G249">_xlfn.IFS(Append1[[#This Row],[weekday]]=6,"True",Append1[[#This Row],[weekday]]=0,"True",TRUE,"False")</f>
        <v>False</v>
      </c>
      <c r="H249">
        <f>WEEKDAY(Append1[[#This Row],[dteday]],1)</f>
        <v>3</v>
      </c>
      <c r="I249">
        <v>2</v>
      </c>
      <c r="J249" s="6">
        <v>0.16</v>
      </c>
      <c r="K249" s="6">
        <v>0.19700000000000001</v>
      </c>
      <c r="L249" s="6">
        <v>0.8</v>
      </c>
      <c r="M249" s="6">
        <v>8.9599999999999999E-2</v>
      </c>
      <c r="N249">
        <v>2</v>
      </c>
      <c r="O249">
        <v>45</v>
      </c>
      <c r="P249">
        <v>47</v>
      </c>
    </row>
    <row r="250" spans="1:16" x14ac:dyDescent="0.25">
      <c r="A250">
        <v>248</v>
      </c>
      <c r="B250" s="5">
        <v>40554</v>
      </c>
      <c r="C250">
        <v>1</v>
      </c>
      <c r="D250">
        <f>YEAR(Append1[[#This Row],[dteday]])</f>
        <v>2011</v>
      </c>
      <c r="E250">
        <v>1</v>
      </c>
      <c r="F250">
        <f>HOUR(Append1[[#This Row],[dteday]])</f>
        <v>0</v>
      </c>
      <c r="G250" s="7" t="str" cm="1">
        <f t="array" ref="G250">_xlfn.IFS(Append1[[#This Row],[weekday]]=6,"True",Append1[[#This Row],[weekday]]=0,"True",TRUE,"False")</f>
        <v>False</v>
      </c>
      <c r="H250">
        <f>WEEKDAY(Append1[[#This Row],[dteday]],1)</f>
        <v>3</v>
      </c>
      <c r="I250">
        <v>2</v>
      </c>
      <c r="J250" s="6">
        <v>0.16</v>
      </c>
      <c r="K250" s="6">
        <v>0.1515</v>
      </c>
      <c r="L250" s="6">
        <v>0.86</v>
      </c>
      <c r="M250" s="6">
        <v>0.22389999999999999</v>
      </c>
      <c r="N250">
        <v>4</v>
      </c>
      <c r="O250">
        <v>72</v>
      </c>
      <c r="P250">
        <v>76</v>
      </c>
    </row>
    <row r="251" spans="1:16" x14ac:dyDescent="0.25">
      <c r="A251">
        <v>249</v>
      </c>
      <c r="B251" s="5">
        <v>40554</v>
      </c>
      <c r="C251">
        <v>1</v>
      </c>
      <c r="D251">
        <f>YEAR(Append1[[#This Row],[dteday]])</f>
        <v>2011</v>
      </c>
      <c r="E251">
        <v>1</v>
      </c>
      <c r="F251">
        <f>HOUR(Append1[[#This Row],[dteday]])</f>
        <v>0</v>
      </c>
      <c r="G251" s="7" t="str" cm="1">
        <f t="array" ref="G251">_xlfn.IFS(Append1[[#This Row],[weekday]]=6,"True",Append1[[#This Row],[weekday]]=0,"True",TRUE,"False")</f>
        <v>False</v>
      </c>
      <c r="H251">
        <f>WEEKDAY(Append1[[#This Row],[dteday]],1)</f>
        <v>3</v>
      </c>
      <c r="I251">
        <v>2</v>
      </c>
      <c r="J251" s="6">
        <v>0.16</v>
      </c>
      <c r="K251" s="6">
        <v>0.1515</v>
      </c>
      <c r="L251" s="6">
        <v>0.86</v>
      </c>
      <c r="M251" s="6">
        <v>0.22389999999999999</v>
      </c>
      <c r="N251">
        <v>6</v>
      </c>
      <c r="O251">
        <v>130</v>
      </c>
      <c r="P251">
        <v>136</v>
      </c>
    </row>
    <row r="252" spans="1:16" x14ac:dyDescent="0.25">
      <c r="A252">
        <v>250</v>
      </c>
      <c r="B252" s="5">
        <v>40554</v>
      </c>
      <c r="C252">
        <v>1</v>
      </c>
      <c r="D252">
        <f>YEAR(Append1[[#This Row],[dteday]])</f>
        <v>2011</v>
      </c>
      <c r="E252">
        <v>1</v>
      </c>
      <c r="F252">
        <f>HOUR(Append1[[#This Row],[dteday]])</f>
        <v>0</v>
      </c>
      <c r="G252" s="7" t="str" cm="1">
        <f t="array" ref="G252">_xlfn.IFS(Append1[[#This Row],[weekday]]=6,"True",Append1[[#This Row],[weekday]]=0,"True",TRUE,"False")</f>
        <v>False</v>
      </c>
      <c r="H252">
        <f>WEEKDAY(Append1[[#This Row],[dteday]],1)</f>
        <v>3</v>
      </c>
      <c r="I252">
        <v>3</v>
      </c>
      <c r="J252" s="6">
        <v>0.16</v>
      </c>
      <c r="K252" s="6">
        <v>0.18179999999999999</v>
      </c>
      <c r="L252" s="6">
        <v>0.93</v>
      </c>
      <c r="M252" s="6">
        <v>0.1045</v>
      </c>
      <c r="N252">
        <v>1</v>
      </c>
      <c r="O252">
        <v>94</v>
      </c>
      <c r="P252">
        <v>95</v>
      </c>
    </row>
    <row r="253" spans="1:16" x14ac:dyDescent="0.25">
      <c r="A253">
        <v>251</v>
      </c>
      <c r="B253" s="5">
        <v>40554</v>
      </c>
      <c r="C253">
        <v>1</v>
      </c>
      <c r="D253">
        <f>YEAR(Append1[[#This Row],[dteday]])</f>
        <v>2011</v>
      </c>
      <c r="E253">
        <v>1</v>
      </c>
      <c r="F253">
        <f>HOUR(Append1[[#This Row],[dteday]])</f>
        <v>0</v>
      </c>
      <c r="G253" s="7" t="str" cm="1">
        <f t="array" ref="G253">_xlfn.IFS(Append1[[#This Row],[weekday]]=6,"True",Append1[[#This Row],[weekday]]=0,"True",TRUE,"False")</f>
        <v>False</v>
      </c>
      <c r="H253">
        <f>WEEKDAY(Append1[[#This Row],[dteday]],1)</f>
        <v>3</v>
      </c>
      <c r="I253">
        <v>3</v>
      </c>
      <c r="J253" s="6">
        <v>0.16</v>
      </c>
      <c r="K253" s="6">
        <v>0.2273</v>
      </c>
      <c r="L253" s="6">
        <v>0.93</v>
      </c>
      <c r="M253" s="6">
        <v>0</v>
      </c>
      <c r="N253">
        <v>0</v>
      </c>
      <c r="O253">
        <v>51</v>
      </c>
      <c r="P253">
        <v>51</v>
      </c>
    </row>
    <row r="254" spans="1:16" x14ac:dyDescent="0.25">
      <c r="A254">
        <v>252</v>
      </c>
      <c r="B254" s="5">
        <v>40554</v>
      </c>
      <c r="C254">
        <v>1</v>
      </c>
      <c r="D254">
        <f>YEAR(Append1[[#This Row],[dteday]])</f>
        <v>2011</v>
      </c>
      <c r="E254">
        <v>1</v>
      </c>
      <c r="F254">
        <f>HOUR(Append1[[#This Row],[dteday]])</f>
        <v>0</v>
      </c>
      <c r="G254" s="7" t="str" cm="1">
        <f t="array" ref="G254">_xlfn.IFS(Append1[[#This Row],[weekday]]=6,"True",Append1[[#This Row],[weekday]]=0,"True",TRUE,"False")</f>
        <v>False</v>
      </c>
      <c r="H254">
        <f>WEEKDAY(Append1[[#This Row],[dteday]],1)</f>
        <v>3</v>
      </c>
      <c r="I254">
        <v>3</v>
      </c>
      <c r="J254" s="6">
        <v>0.16</v>
      </c>
      <c r="K254" s="6">
        <v>0.1515</v>
      </c>
      <c r="L254" s="6">
        <v>0.93</v>
      </c>
      <c r="M254" s="6">
        <v>0.19400000000000001</v>
      </c>
      <c r="N254">
        <v>0</v>
      </c>
      <c r="O254">
        <v>32</v>
      </c>
      <c r="P254">
        <v>32</v>
      </c>
    </row>
    <row r="255" spans="1:16" x14ac:dyDescent="0.25">
      <c r="A255">
        <v>253</v>
      </c>
      <c r="B255" s="5">
        <v>40554</v>
      </c>
      <c r="C255">
        <v>1</v>
      </c>
      <c r="D255">
        <f>YEAR(Append1[[#This Row],[dteday]])</f>
        <v>2011</v>
      </c>
      <c r="E255">
        <v>1</v>
      </c>
      <c r="F255">
        <f>HOUR(Append1[[#This Row],[dteday]])</f>
        <v>0</v>
      </c>
      <c r="G255" s="7" t="str" cm="1">
        <f t="array" ref="G255">_xlfn.IFS(Append1[[#This Row],[weekday]]=6,"True",Append1[[#This Row],[weekday]]=0,"True",TRUE,"False")</f>
        <v>False</v>
      </c>
      <c r="H255">
        <f>WEEKDAY(Append1[[#This Row],[dteday]],1)</f>
        <v>3</v>
      </c>
      <c r="I255">
        <v>3</v>
      </c>
      <c r="J255" s="6">
        <v>0.16</v>
      </c>
      <c r="K255" s="6">
        <v>0.19700000000000001</v>
      </c>
      <c r="L255" s="6">
        <v>0.86</v>
      </c>
      <c r="M255" s="6">
        <v>8.9599999999999999E-2</v>
      </c>
      <c r="N255">
        <v>0</v>
      </c>
      <c r="O255">
        <v>20</v>
      </c>
      <c r="P255">
        <v>20</v>
      </c>
    </row>
    <row r="256" spans="1:16" x14ac:dyDescent="0.25">
      <c r="A256">
        <v>254</v>
      </c>
      <c r="B256" s="5">
        <v>40554</v>
      </c>
      <c r="C256">
        <v>1</v>
      </c>
      <c r="D256">
        <f>YEAR(Append1[[#This Row],[dteday]])</f>
        <v>2011</v>
      </c>
      <c r="E256">
        <v>1</v>
      </c>
      <c r="F256">
        <f>HOUR(Append1[[#This Row],[dteday]])</f>
        <v>0</v>
      </c>
      <c r="G256" s="7" t="str" cm="1">
        <f t="array" ref="G256">_xlfn.IFS(Append1[[#This Row],[weekday]]=6,"True",Append1[[#This Row],[weekday]]=0,"True",TRUE,"False")</f>
        <v>False</v>
      </c>
      <c r="H256">
        <f>WEEKDAY(Append1[[#This Row],[dteday]],1)</f>
        <v>3</v>
      </c>
      <c r="I256">
        <v>3</v>
      </c>
      <c r="J256" s="6">
        <v>0.16</v>
      </c>
      <c r="K256" s="6">
        <v>0.18179999999999999</v>
      </c>
      <c r="L256" s="6">
        <v>0.93</v>
      </c>
      <c r="M256" s="6">
        <v>0.1045</v>
      </c>
      <c r="N256">
        <v>1</v>
      </c>
      <c r="O256">
        <v>28</v>
      </c>
      <c r="P256">
        <v>29</v>
      </c>
    </row>
    <row r="257" spans="1:16" x14ac:dyDescent="0.25">
      <c r="A257">
        <v>255</v>
      </c>
      <c r="B257" s="5">
        <v>40554</v>
      </c>
      <c r="C257">
        <v>1</v>
      </c>
      <c r="D257">
        <f>YEAR(Append1[[#This Row],[dteday]])</f>
        <v>2011</v>
      </c>
      <c r="E257">
        <v>1</v>
      </c>
      <c r="F257">
        <f>HOUR(Append1[[#This Row],[dteday]])</f>
        <v>0</v>
      </c>
      <c r="G257" s="7" t="str" cm="1">
        <f t="array" ref="G257">_xlfn.IFS(Append1[[#This Row],[weekday]]=6,"True",Append1[[#This Row],[weekday]]=0,"True",TRUE,"False")</f>
        <v>False</v>
      </c>
      <c r="H257">
        <f>WEEKDAY(Append1[[#This Row],[dteday]],1)</f>
        <v>3</v>
      </c>
      <c r="I257">
        <v>3</v>
      </c>
      <c r="J257" s="6">
        <v>0.16</v>
      </c>
      <c r="K257" s="6">
        <v>0.19700000000000001</v>
      </c>
      <c r="L257" s="6">
        <v>0.93</v>
      </c>
      <c r="M257" s="6">
        <v>8.9599999999999999E-2</v>
      </c>
      <c r="N257">
        <v>1</v>
      </c>
      <c r="O257">
        <v>18</v>
      </c>
      <c r="P257">
        <v>19</v>
      </c>
    </row>
    <row r="258" spans="1:16" x14ac:dyDescent="0.25">
      <c r="A258">
        <v>256</v>
      </c>
      <c r="B258" s="5">
        <v>40555</v>
      </c>
      <c r="C258">
        <v>1</v>
      </c>
      <c r="D258">
        <f>YEAR(Append1[[#This Row],[dteday]])</f>
        <v>2011</v>
      </c>
      <c r="E258">
        <v>1</v>
      </c>
      <c r="F258">
        <f>HOUR(Append1[[#This Row],[dteday]])</f>
        <v>0</v>
      </c>
      <c r="G258" s="7" t="str" cm="1">
        <f t="array" ref="G258">_xlfn.IFS(Append1[[#This Row],[weekday]]=6,"True",Append1[[#This Row],[weekday]]=0,"True",TRUE,"False")</f>
        <v>False</v>
      </c>
      <c r="H258">
        <f>WEEKDAY(Append1[[#This Row],[dteday]],1)</f>
        <v>4</v>
      </c>
      <c r="I258">
        <v>2</v>
      </c>
      <c r="J258" s="6">
        <v>0.16</v>
      </c>
      <c r="K258" s="6">
        <v>0.19700000000000001</v>
      </c>
      <c r="L258" s="6">
        <v>0.86</v>
      </c>
      <c r="M258" s="6">
        <v>8.9599999999999999E-2</v>
      </c>
      <c r="N258">
        <v>0</v>
      </c>
      <c r="O258">
        <v>7</v>
      </c>
      <c r="P258">
        <v>7</v>
      </c>
    </row>
    <row r="259" spans="1:16" x14ac:dyDescent="0.25">
      <c r="A259">
        <v>257</v>
      </c>
      <c r="B259" s="5">
        <v>40555</v>
      </c>
      <c r="C259">
        <v>1</v>
      </c>
      <c r="D259">
        <f>YEAR(Append1[[#This Row],[dteday]])</f>
        <v>2011</v>
      </c>
      <c r="E259">
        <v>1</v>
      </c>
      <c r="F259">
        <f>HOUR(Append1[[#This Row],[dteday]])</f>
        <v>0</v>
      </c>
      <c r="G259" s="7" t="str" cm="1">
        <f t="array" ref="G259">_xlfn.IFS(Append1[[#This Row],[weekday]]=6,"True",Append1[[#This Row],[weekday]]=0,"True",TRUE,"False")</f>
        <v>False</v>
      </c>
      <c r="H259">
        <f>WEEKDAY(Append1[[#This Row],[dteday]],1)</f>
        <v>4</v>
      </c>
      <c r="I259">
        <v>2</v>
      </c>
      <c r="J259" s="6">
        <v>0.16</v>
      </c>
      <c r="K259" s="6">
        <v>0.18179999999999999</v>
      </c>
      <c r="L259" s="6">
        <v>0.86</v>
      </c>
      <c r="M259" s="6">
        <v>0.1045</v>
      </c>
      <c r="N259">
        <v>0</v>
      </c>
      <c r="O259">
        <v>6</v>
      </c>
      <c r="P259">
        <v>6</v>
      </c>
    </row>
    <row r="260" spans="1:16" x14ac:dyDescent="0.25">
      <c r="A260">
        <v>258</v>
      </c>
      <c r="B260" s="5">
        <v>40555</v>
      </c>
      <c r="C260">
        <v>1</v>
      </c>
      <c r="D260">
        <f>YEAR(Append1[[#This Row],[dteday]])</f>
        <v>2011</v>
      </c>
      <c r="E260">
        <v>1</v>
      </c>
      <c r="F260">
        <f>HOUR(Append1[[#This Row],[dteday]])</f>
        <v>0</v>
      </c>
      <c r="G260" s="7" t="str" cm="1">
        <f t="array" ref="G260">_xlfn.IFS(Append1[[#This Row],[weekday]]=6,"True",Append1[[#This Row],[weekday]]=0,"True",TRUE,"False")</f>
        <v>False</v>
      </c>
      <c r="H260">
        <f>WEEKDAY(Append1[[#This Row],[dteday]],1)</f>
        <v>4</v>
      </c>
      <c r="I260">
        <v>1</v>
      </c>
      <c r="J260" s="6">
        <v>0.14000000000000001</v>
      </c>
      <c r="K260" s="6">
        <v>0.1515</v>
      </c>
      <c r="L260" s="6">
        <v>0.86</v>
      </c>
      <c r="M260" s="6">
        <v>0.1343</v>
      </c>
      <c r="N260">
        <v>0</v>
      </c>
      <c r="O260">
        <v>1</v>
      </c>
      <c r="P260">
        <v>1</v>
      </c>
    </row>
    <row r="261" spans="1:16" x14ac:dyDescent="0.25">
      <c r="A261">
        <v>259</v>
      </c>
      <c r="B261" s="5">
        <v>40555</v>
      </c>
      <c r="C261">
        <v>1</v>
      </c>
      <c r="D261">
        <f>YEAR(Append1[[#This Row],[dteday]])</f>
        <v>2011</v>
      </c>
      <c r="E261">
        <v>1</v>
      </c>
      <c r="F261">
        <f>HOUR(Append1[[#This Row],[dteday]])</f>
        <v>0</v>
      </c>
      <c r="G261" s="7" t="str" cm="1">
        <f t="array" ref="G261">_xlfn.IFS(Append1[[#This Row],[weekday]]=6,"True",Append1[[#This Row],[weekday]]=0,"True",TRUE,"False")</f>
        <v>False</v>
      </c>
      <c r="H261">
        <f>WEEKDAY(Append1[[#This Row],[dteday]],1)</f>
        <v>4</v>
      </c>
      <c r="I261">
        <v>1</v>
      </c>
      <c r="J261" s="6">
        <v>0.14000000000000001</v>
      </c>
      <c r="K261" s="6">
        <v>0.1515</v>
      </c>
      <c r="L261" s="6">
        <v>0.86</v>
      </c>
      <c r="M261" s="6">
        <v>0.16420000000000001</v>
      </c>
      <c r="N261">
        <v>0</v>
      </c>
      <c r="O261">
        <v>5</v>
      </c>
      <c r="P261">
        <v>5</v>
      </c>
    </row>
    <row r="262" spans="1:16" x14ac:dyDescent="0.25">
      <c r="A262">
        <v>260</v>
      </c>
      <c r="B262" s="5">
        <v>40555</v>
      </c>
      <c r="C262">
        <v>1</v>
      </c>
      <c r="D262">
        <f>YEAR(Append1[[#This Row],[dteday]])</f>
        <v>2011</v>
      </c>
      <c r="E262">
        <v>1</v>
      </c>
      <c r="F262">
        <f>HOUR(Append1[[#This Row],[dteday]])</f>
        <v>0</v>
      </c>
      <c r="G262" s="7" t="str" cm="1">
        <f t="array" ref="G262">_xlfn.IFS(Append1[[#This Row],[weekday]]=6,"True",Append1[[#This Row],[weekday]]=0,"True",TRUE,"False")</f>
        <v>False</v>
      </c>
      <c r="H262">
        <f>WEEKDAY(Append1[[#This Row],[dteday]],1)</f>
        <v>4</v>
      </c>
      <c r="I262">
        <v>1</v>
      </c>
      <c r="J262" s="6">
        <v>0.12</v>
      </c>
      <c r="K262" s="6">
        <v>0.1515</v>
      </c>
      <c r="L262" s="6">
        <v>0.93</v>
      </c>
      <c r="M262" s="6">
        <v>0.1343</v>
      </c>
      <c r="N262">
        <v>0</v>
      </c>
      <c r="O262">
        <v>16</v>
      </c>
      <c r="P262">
        <v>16</v>
      </c>
    </row>
    <row r="263" spans="1:16" x14ac:dyDescent="0.25">
      <c r="A263">
        <v>261</v>
      </c>
      <c r="B263" s="5">
        <v>40555</v>
      </c>
      <c r="C263">
        <v>1</v>
      </c>
      <c r="D263">
        <f>YEAR(Append1[[#This Row],[dteday]])</f>
        <v>2011</v>
      </c>
      <c r="E263">
        <v>1</v>
      </c>
      <c r="F263">
        <f>HOUR(Append1[[#This Row],[dteday]])</f>
        <v>0</v>
      </c>
      <c r="G263" s="7" t="str" cm="1">
        <f t="array" ref="G263">_xlfn.IFS(Append1[[#This Row],[weekday]]=6,"True",Append1[[#This Row],[weekday]]=0,"True",TRUE,"False")</f>
        <v>False</v>
      </c>
      <c r="H263">
        <f>WEEKDAY(Append1[[#This Row],[dteday]],1)</f>
        <v>4</v>
      </c>
      <c r="I263">
        <v>1</v>
      </c>
      <c r="J263" s="6">
        <v>0.14000000000000001</v>
      </c>
      <c r="K263" s="6">
        <v>0.1515</v>
      </c>
      <c r="L263" s="6">
        <v>0.69</v>
      </c>
      <c r="M263" s="6">
        <v>0.1343</v>
      </c>
      <c r="N263">
        <v>0</v>
      </c>
      <c r="O263">
        <v>54</v>
      </c>
      <c r="P263">
        <v>54</v>
      </c>
    </row>
    <row r="264" spans="1:16" x14ac:dyDescent="0.25">
      <c r="A264">
        <v>262</v>
      </c>
      <c r="B264" s="5">
        <v>40555</v>
      </c>
      <c r="C264">
        <v>1</v>
      </c>
      <c r="D264">
        <f>YEAR(Append1[[#This Row],[dteday]])</f>
        <v>2011</v>
      </c>
      <c r="E264">
        <v>1</v>
      </c>
      <c r="F264">
        <f>HOUR(Append1[[#This Row],[dteday]])</f>
        <v>0</v>
      </c>
      <c r="G264" s="7" t="str" cm="1">
        <f t="array" ref="G264">_xlfn.IFS(Append1[[#This Row],[weekday]]=6,"True",Append1[[#This Row],[weekday]]=0,"True",TRUE,"False")</f>
        <v>False</v>
      </c>
      <c r="H264">
        <f>WEEKDAY(Append1[[#This Row],[dteday]],1)</f>
        <v>4</v>
      </c>
      <c r="I264">
        <v>1</v>
      </c>
      <c r="J264" s="6">
        <v>0.16</v>
      </c>
      <c r="K264" s="6">
        <v>0.16669999999999999</v>
      </c>
      <c r="L264" s="6">
        <v>0.59</v>
      </c>
      <c r="M264" s="6">
        <v>0.16420000000000001</v>
      </c>
      <c r="N264">
        <v>3</v>
      </c>
      <c r="O264">
        <v>125</v>
      </c>
      <c r="P264">
        <v>128</v>
      </c>
    </row>
    <row r="265" spans="1:16" x14ac:dyDescent="0.25">
      <c r="A265">
        <v>263</v>
      </c>
      <c r="B265" s="5">
        <v>40555</v>
      </c>
      <c r="C265">
        <v>1</v>
      </c>
      <c r="D265">
        <f>YEAR(Append1[[#This Row],[dteday]])</f>
        <v>2011</v>
      </c>
      <c r="E265">
        <v>1</v>
      </c>
      <c r="F265">
        <f>HOUR(Append1[[#This Row],[dteday]])</f>
        <v>0</v>
      </c>
      <c r="G265" s="7" t="str" cm="1">
        <f t="array" ref="G265">_xlfn.IFS(Append1[[#This Row],[weekday]]=6,"True",Append1[[#This Row],[weekday]]=0,"True",TRUE,"False")</f>
        <v>False</v>
      </c>
      <c r="H265">
        <f>WEEKDAY(Append1[[#This Row],[dteday]],1)</f>
        <v>4</v>
      </c>
      <c r="I265">
        <v>1</v>
      </c>
      <c r="J265" s="6">
        <v>0.16</v>
      </c>
      <c r="K265" s="6">
        <v>0.13639999999999999</v>
      </c>
      <c r="L265" s="6">
        <v>0.59</v>
      </c>
      <c r="M265" s="6">
        <v>0.32840000000000003</v>
      </c>
      <c r="N265">
        <v>3</v>
      </c>
      <c r="O265">
        <v>78</v>
      </c>
      <c r="P265">
        <v>81</v>
      </c>
    </row>
    <row r="266" spans="1:16" x14ac:dyDescent="0.25">
      <c r="A266">
        <v>264</v>
      </c>
      <c r="B266" s="5">
        <v>40555</v>
      </c>
      <c r="C266">
        <v>1</v>
      </c>
      <c r="D266">
        <f>YEAR(Append1[[#This Row],[dteday]])</f>
        <v>2011</v>
      </c>
      <c r="E266">
        <v>1</v>
      </c>
      <c r="F266">
        <f>HOUR(Append1[[#This Row],[dteday]])</f>
        <v>0</v>
      </c>
      <c r="G266" s="7" t="str" cm="1">
        <f t="array" ref="G266">_xlfn.IFS(Append1[[#This Row],[weekday]]=6,"True",Append1[[#This Row],[weekday]]=0,"True",TRUE,"False")</f>
        <v>False</v>
      </c>
      <c r="H266">
        <f>WEEKDAY(Append1[[#This Row],[dteday]],1)</f>
        <v>4</v>
      </c>
      <c r="I266">
        <v>1</v>
      </c>
      <c r="J266" s="6">
        <v>0.18</v>
      </c>
      <c r="K266" s="6">
        <v>0.18179999999999999</v>
      </c>
      <c r="L266" s="6">
        <v>0.55000000000000004</v>
      </c>
      <c r="M266" s="6">
        <v>0.22389999999999999</v>
      </c>
      <c r="N266">
        <v>0</v>
      </c>
      <c r="O266">
        <v>39</v>
      </c>
      <c r="P266">
        <v>39</v>
      </c>
    </row>
    <row r="267" spans="1:16" x14ac:dyDescent="0.25">
      <c r="A267">
        <v>265</v>
      </c>
      <c r="B267" s="5">
        <v>40555</v>
      </c>
      <c r="C267">
        <v>1</v>
      </c>
      <c r="D267">
        <f>YEAR(Append1[[#This Row],[dteday]])</f>
        <v>2011</v>
      </c>
      <c r="E267">
        <v>1</v>
      </c>
      <c r="F267">
        <f>HOUR(Append1[[#This Row],[dteday]])</f>
        <v>0</v>
      </c>
      <c r="G267" s="7" t="str" cm="1">
        <f t="array" ref="G267">_xlfn.IFS(Append1[[#This Row],[weekday]]=6,"True",Append1[[#This Row],[weekday]]=0,"True",TRUE,"False")</f>
        <v>False</v>
      </c>
      <c r="H267">
        <f>WEEKDAY(Append1[[#This Row],[dteday]],1)</f>
        <v>4</v>
      </c>
      <c r="I267">
        <v>1</v>
      </c>
      <c r="J267" s="6">
        <v>0.2</v>
      </c>
      <c r="K267" s="6">
        <v>0.18179999999999999</v>
      </c>
      <c r="L267" s="6">
        <v>0.51</v>
      </c>
      <c r="M267" s="6">
        <v>0.3881</v>
      </c>
      <c r="N267">
        <v>3</v>
      </c>
      <c r="O267">
        <v>32</v>
      </c>
      <c r="P267">
        <v>35</v>
      </c>
    </row>
    <row r="268" spans="1:16" x14ac:dyDescent="0.25">
      <c r="A268">
        <v>266</v>
      </c>
      <c r="B268" s="5">
        <v>40555</v>
      </c>
      <c r="C268">
        <v>1</v>
      </c>
      <c r="D268">
        <f>YEAR(Append1[[#This Row],[dteday]])</f>
        <v>2011</v>
      </c>
      <c r="E268">
        <v>1</v>
      </c>
      <c r="F268">
        <f>HOUR(Append1[[#This Row],[dteday]])</f>
        <v>0</v>
      </c>
      <c r="G268" s="7" t="str" cm="1">
        <f t="array" ref="G268">_xlfn.IFS(Append1[[#This Row],[weekday]]=6,"True",Append1[[#This Row],[weekday]]=0,"True",TRUE,"False")</f>
        <v>False</v>
      </c>
      <c r="H268">
        <f>WEEKDAY(Append1[[#This Row],[dteday]],1)</f>
        <v>4</v>
      </c>
      <c r="I268">
        <v>1</v>
      </c>
      <c r="J268" s="6">
        <v>0.2</v>
      </c>
      <c r="K268" s="6">
        <v>0.1515</v>
      </c>
      <c r="L268" s="6">
        <v>0.47</v>
      </c>
      <c r="M268" s="6">
        <v>0.58209999999999995</v>
      </c>
      <c r="N268">
        <v>3</v>
      </c>
      <c r="O268">
        <v>52</v>
      </c>
      <c r="P268">
        <v>55</v>
      </c>
    </row>
    <row r="269" spans="1:16" x14ac:dyDescent="0.25">
      <c r="A269">
        <v>267</v>
      </c>
      <c r="B269" s="5">
        <v>40555</v>
      </c>
      <c r="C269">
        <v>1</v>
      </c>
      <c r="D269">
        <f>YEAR(Append1[[#This Row],[dteday]])</f>
        <v>2011</v>
      </c>
      <c r="E269">
        <v>1</v>
      </c>
      <c r="F269">
        <f>HOUR(Append1[[#This Row],[dteday]])</f>
        <v>0</v>
      </c>
      <c r="G269" s="7" t="str" cm="1">
        <f t="array" ref="G269">_xlfn.IFS(Append1[[#This Row],[weekday]]=6,"True",Append1[[#This Row],[weekday]]=0,"True",TRUE,"False")</f>
        <v>False</v>
      </c>
      <c r="H269">
        <f>WEEKDAY(Append1[[#This Row],[dteday]],1)</f>
        <v>4</v>
      </c>
      <c r="I269">
        <v>1</v>
      </c>
      <c r="J269" s="6">
        <v>0.22</v>
      </c>
      <c r="K269" s="6">
        <v>0.19700000000000001</v>
      </c>
      <c r="L269" s="6">
        <v>0.44</v>
      </c>
      <c r="M269" s="6">
        <v>0.35820000000000002</v>
      </c>
      <c r="N269">
        <v>0</v>
      </c>
      <c r="O269">
        <v>49</v>
      </c>
      <c r="P269">
        <v>49</v>
      </c>
    </row>
    <row r="270" spans="1:16" x14ac:dyDescent="0.25">
      <c r="A270">
        <v>268</v>
      </c>
      <c r="B270" s="5">
        <v>40555</v>
      </c>
      <c r="C270">
        <v>1</v>
      </c>
      <c r="D270">
        <f>YEAR(Append1[[#This Row],[dteday]])</f>
        <v>2011</v>
      </c>
      <c r="E270">
        <v>1</v>
      </c>
      <c r="F270">
        <f>HOUR(Append1[[#This Row],[dteday]])</f>
        <v>0</v>
      </c>
      <c r="G270" s="7" t="str" cm="1">
        <f t="array" ref="G270">_xlfn.IFS(Append1[[#This Row],[weekday]]=6,"True",Append1[[#This Row],[weekday]]=0,"True",TRUE,"False")</f>
        <v>False</v>
      </c>
      <c r="H270">
        <f>WEEKDAY(Append1[[#This Row],[dteday]],1)</f>
        <v>4</v>
      </c>
      <c r="I270">
        <v>1</v>
      </c>
      <c r="J270" s="6">
        <v>0.2</v>
      </c>
      <c r="K270" s="6">
        <v>0.18179999999999999</v>
      </c>
      <c r="L270" s="6">
        <v>0.47</v>
      </c>
      <c r="M270" s="6">
        <v>0.32840000000000003</v>
      </c>
      <c r="N270">
        <v>0</v>
      </c>
      <c r="O270">
        <v>44</v>
      </c>
      <c r="P270">
        <v>44</v>
      </c>
    </row>
    <row r="271" spans="1:16" x14ac:dyDescent="0.25">
      <c r="A271">
        <v>269</v>
      </c>
      <c r="B271" s="5">
        <v>40555</v>
      </c>
      <c r="C271">
        <v>1</v>
      </c>
      <c r="D271">
        <f>YEAR(Append1[[#This Row],[dteday]])</f>
        <v>2011</v>
      </c>
      <c r="E271">
        <v>1</v>
      </c>
      <c r="F271">
        <f>HOUR(Append1[[#This Row],[dteday]])</f>
        <v>0</v>
      </c>
      <c r="G271" s="7" t="str" cm="1">
        <f t="array" ref="G271">_xlfn.IFS(Append1[[#This Row],[weekday]]=6,"True",Append1[[#This Row],[weekday]]=0,"True",TRUE,"False")</f>
        <v>False</v>
      </c>
      <c r="H271">
        <f>WEEKDAY(Append1[[#This Row],[dteday]],1)</f>
        <v>4</v>
      </c>
      <c r="I271">
        <v>1</v>
      </c>
      <c r="J271" s="6">
        <v>0.2</v>
      </c>
      <c r="K271" s="6">
        <v>0.16669999999999999</v>
      </c>
      <c r="L271" s="6">
        <v>0.47</v>
      </c>
      <c r="M271" s="6">
        <v>0.41789999999999999</v>
      </c>
      <c r="N271">
        <v>1</v>
      </c>
      <c r="O271">
        <v>48</v>
      </c>
      <c r="P271">
        <v>49</v>
      </c>
    </row>
    <row r="272" spans="1:16" x14ac:dyDescent="0.25">
      <c r="A272">
        <v>270</v>
      </c>
      <c r="B272" s="5">
        <v>40555</v>
      </c>
      <c r="C272">
        <v>1</v>
      </c>
      <c r="D272">
        <f>YEAR(Append1[[#This Row],[dteday]])</f>
        <v>2011</v>
      </c>
      <c r="E272">
        <v>1</v>
      </c>
      <c r="F272">
        <f>HOUR(Append1[[#This Row],[dteday]])</f>
        <v>0</v>
      </c>
      <c r="G272" s="7" t="str" cm="1">
        <f t="array" ref="G272">_xlfn.IFS(Append1[[#This Row],[weekday]]=6,"True",Append1[[#This Row],[weekday]]=0,"True",TRUE,"False")</f>
        <v>False</v>
      </c>
      <c r="H272">
        <f>WEEKDAY(Append1[[#This Row],[dteday]],1)</f>
        <v>4</v>
      </c>
      <c r="I272">
        <v>1</v>
      </c>
      <c r="J272" s="6">
        <v>0.22</v>
      </c>
      <c r="K272" s="6">
        <v>0.19700000000000001</v>
      </c>
      <c r="L272" s="6">
        <v>0.44</v>
      </c>
      <c r="M272" s="6">
        <v>0.32840000000000003</v>
      </c>
      <c r="N272">
        <v>5</v>
      </c>
      <c r="O272">
        <v>63</v>
      </c>
      <c r="P272">
        <v>68</v>
      </c>
    </row>
    <row r="273" spans="1:16" x14ac:dyDescent="0.25">
      <c r="A273">
        <v>271</v>
      </c>
      <c r="B273" s="5">
        <v>40555</v>
      </c>
      <c r="C273">
        <v>1</v>
      </c>
      <c r="D273">
        <f>YEAR(Append1[[#This Row],[dteday]])</f>
        <v>2011</v>
      </c>
      <c r="E273">
        <v>1</v>
      </c>
      <c r="F273">
        <f>HOUR(Append1[[#This Row],[dteday]])</f>
        <v>0</v>
      </c>
      <c r="G273" s="7" t="str" cm="1">
        <f t="array" ref="G273">_xlfn.IFS(Append1[[#This Row],[weekday]]=6,"True",Append1[[#This Row],[weekday]]=0,"True",TRUE,"False")</f>
        <v>False</v>
      </c>
      <c r="H273">
        <f>WEEKDAY(Append1[[#This Row],[dteday]],1)</f>
        <v>4</v>
      </c>
      <c r="I273">
        <v>1</v>
      </c>
      <c r="J273" s="6">
        <v>0.2</v>
      </c>
      <c r="K273" s="6">
        <v>0.18179999999999999</v>
      </c>
      <c r="L273" s="6">
        <v>0.47</v>
      </c>
      <c r="M273" s="6">
        <v>0.35820000000000002</v>
      </c>
      <c r="N273">
        <v>0</v>
      </c>
      <c r="O273">
        <v>139</v>
      </c>
      <c r="P273">
        <v>139</v>
      </c>
    </row>
    <row r="274" spans="1:16" x14ac:dyDescent="0.25">
      <c r="A274">
        <v>272</v>
      </c>
      <c r="B274" s="5">
        <v>40555</v>
      </c>
      <c r="C274">
        <v>1</v>
      </c>
      <c r="D274">
        <f>YEAR(Append1[[#This Row],[dteday]])</f>
        <v>2011</v>
      </c>
      <c r="E274">
        <v>1</v>
      </c>
      <c r="F274">
        <f>HOUR(Append1[[#This Row],[dteday]])</f>
        <v>0</v>
      </c>
      <c r="G274" s="7" t="str" cm="1">
        <f t="array" ref="G274">_xlfn.IFS(Append1[[#This Row],[weekday]]=6,"True",Append1[[#This Row],[weekday]]=0,"True",TRUE,"False")</f>
        <v>False</v>
      </c>
      <c r="H274">
        <f>WEEKDAY(Append1[[#This Row],[dteday]],1)</f>
        <v>4</v>
      </c>
      <c r="I274">
        <v>1</v>
      </c>
      <c r="J274" s="6">
        <v>0.2</v>
      </c>
      <c r="K274" s="6">
        <v>0.1515</v>
      </c>
      <c r="L274" s="6">
        <v>0.47</v>
      </c>
      <c r="M274" s="6">
        <v>0.52239999999999998</v>
      </c>
      <c r="N274">
        <v>2</v>
      </c>
      <c r="O274">
        <v>135</v>
      </c>
      <c r="P274">
        <v>137</v>
      </c>
    </row>
    <row r="275" spans="1:16" x14ac:dyDescent="0.25">
      <c r="A275">
        <v>273</v>
      </c>
      <c r="B275" s="5">
        <v>40555</v>
      </c>
      <c r="C275">
        <v>1</v>
      </c>
      <c r="D275">
        <f>YEAR(Append1[[#This Row],[dteday]])</f>
        <v>2011</v>
      </c>
      <c r="E275">
        <v>1</v>
      </c>
      <c r="F275">
        <f>HOUR(Append1[[#This Row],[dteday]])</f>
        <v>0</v>
      </c>
      <c r="G275" s="7" t="str" cm="1">
        <f t="array" ref="G275">_xlfn.IFS(Append1[[#This Row],[weekday]]=6,"True",Append1[[#This Row],[weekday]]=0,"True",TRUE,"False")</f>
        <v>False</v>
      </c>
      <c r="H275">
        <f>WEEKDAY(Append1[[#This Row],[dteday]],1)</f>
        <v>4</v>
      </c>
      <c r="I275">
        <v>1</v>
      </c>
      <c r="J275" s="6">
        <v>0.18</v>
      </c>
      <c r="K275" s="6">
        <v>0.1515</v>
      </c>
      <c r="L275" s="6">
        <v>0.47</v>
      </c>
      <c r="M275" s="6">
        <v>0.41789999999999999</v>
      </c>
      <c r="N275">
        <v>1</v>
      </c>
      <c r="O275">
        <v>82</v>
      </c>
      <c r="P275">
        <v>83</v>
      </c>
    </row>
    <row r="276" spans="1:16" x14ac:dyDescent="0.25">
      <c r="A276">
        <v>274</v>
      </c>
      <c r="B276" s="5">
        <v>40555</v>
      </c>
      <c r="C276">
        <v>1</v>
      </c>
      <c r="D276">
        <f>YEAR(Append1[[#This Row],[dteday]])</f>
        <v>2011</v>
      </c>
      <c r="E276">
        <v>1</v>
      </c>
      <c r="F276">
        <f>HOUR(Append1[[#This Row],[dteday]])</f>
        <v>0</v>
      </c>
      <c r="G276" s="7" t="str" cm="1">
        <f t="array" ref="G276">_xlfn.IFS(Append1[[#This Row],[weekday]]=6,"True",Append1[[#This Row],[weekday]]=0,"True",TRUE,"False")</f>
        <v>False</v>
      </c>
      <c r="H276">
        <f>WEEKDAY(Append1[[#This Row],[dteday]],1)</f>
        <v>4</v>
      </c>
      <c r="I276">
        <v>1</v>
      </c>
      <c r="J276" s="6">
        <v>0.16</v>
      </c>
      <c r="K276" s="6">
        <v>0.13639999999999999</v>
      </c>
      <c r="L276" s="6">
        <v>0.5</v>
      </c>
      <c r="M276" s="6">
        <v>0.32840000000000003</v>
      </c>
      <c r="N276">
        <v>2</v>
      </c>
      <c r="O276">
        <v>54</v>
      </c>
      <c r="P276">
        <v>56</v>
      </c>
    </row>
    <row r="277" spans="1:16" x14ac:dyDescent="0.25">
      <c r="A277">
        <v>275</v>
      </c>
      <c r="B277" s="5">
        <v>40555</v>
      </c>
      <c r="C277">
        <v>1</v>
      </c>
      <c r="D277">
        <f>YEAR(Append1[[#This Row],[dteday]])</f>
        <v>2011</v>
      </c>
      <c r="E277">
        <v>1</v>
      </c>
      <c r="F277">
        <f>HOUR(Append1[[#This Row],[dteday]])</f>
        <v>0</v>
      </c>
      <c r="G277" s="7" t="str" cm="1">
        <f t="array" ref="G277">_xlfn.IFS(Append1[[#This Row],[weekday]]=6,"True",Append1[[#This Row],[weekday]]=0,"True",TRUE,"False")</f>
        <v>False</v>
      </c>
      <c r="H277">
        <f>WEEKDAY(Append1[[#This Row],[dteday]],1)</f>
        <v>4</v>
      </c>
      <c r="I277">
        <v>1</v>
      </c>
      <c r="J277" s="6">
        <v>0.16</v>
      </c>
      <c r="K277" s="6">
        <v>0.13639999999999999</v>
      </c>
      <c r="L277" s="6">
        <v>0.55000000000000004</v>
      </c>
      <c r="M277" s="6">
        <v>0.32840000000000003</v>
      </c>
      <c r="N277">
        <v>0</v>
      </c>
      <c r="O277">
        <v>57</v>
      </c>
      <c r="P277">
        <v>57</v>
      </c>
    </row>
    <row r="278" spans="1:16" x14ac:dyDescent="0.25">
      <c r="A278">
        <v>276</v>
      </c>
      <c r="B278" s="5">
        <v>40555</v>
      </c>
      <c r="C278">
        <v>1</v>
      </c>
      <c r="D278">
        <f>YEAR(Append1[[#This Row],[dteday]])</f>
        <v>2011</v>
      </c>
      <c r="E278">
        <v>1</v>
      </c>
      <c r="F278">
        <f>HOUR(Append1[[#This Row],[dteday]])</f>
        <v>0</v>
      </c>
      <c r="G278" s="7" t="str" cm="1">
        <f t="array" ref="G278">_xlfn.IFS(Append1[[#This Row],[weekday]]=6,"True",Append1[[#This Row],[weekday]]=0,"True",TRUE,"False")</f>
        <v>False</v>
      </c>
      <c r="H278">
        <f>WEEKDAY(Append1[[#This Row],[dteday]],1)</f>
        <v>4</v>
      </c>
      <c r="I278">
        <v>1</v>
      </c>
      <c r="J278" s="6">
        <v>0.16</v>
      </c>
      <c r="K278" s="6">
        <v>0.1212</v>
      </c>
      <c r="L278" s="6">
        <v>0.55000000000000004</v>
      </c>
      <c r="M278" s="6">
        <v>0.44779999999999998</v>
      </c>
      <c r="N278">
        <v>1</v>
      </c>
      <c r="O278">
        <v>32</v>
      </c>
      <c r="P278">
        <v>33</v>
      </c>
    </row>
    <row r="279" spans="1:16" x14ac:dyDescent="0.25">
      <c r="A279">
        <v>277</v>
      </c>
      <c r="B279" s="5">
        <v>40555</v>
      </c>
      <c r="C279">
        <v>1</v>
      </c>
      <c r="D279">
        <f>YEAR(Append1[[#This Row],[dteday]])</f>
        <v>2011</v>
      </c>
      <c r="E279">
        <v>1</v>
      </c>
      <c r="F279">
        <f>HOUR(Append1[[#This Row],[dteday]])</f>
        <v>0</v>
      </c>
      <c r="G279" s="7" t="str" cm="1">
        <f t="array" ref="G279">_xlfn.IFS(Append1[[#This Row],[weekday]]=6,"True",Append1[[#This Row],[weekday]]=0,"True",TRUE,"False")</f>
        <v>False</v>
      </c>
      <c r="H279">
        <f>WEEKDAY(Append1[[#This Row],[dteday]],1)</f>
        <v>4</v>
      </c>
      <c r="I279">
        <v>1</v>
      </c>
      <c r="J279" s="6">
        <v>0.14000000000000001</v>
      </c>
      <c r="K279" s="6">
        <v>0.1061</v>
      </c>
      <c r="L279" s="6">
        <v>0.59</v>
      </c>
      <c r="M279" s="6">
        <v>0.41789999999999999</v>
      </c>
      <c r="N279">
        <v>1</v>
      </c>
      <c r="O279">
        <v>19</v>
      </c>
      <c r="P279">
        <v>20</v>
      </c>
    </row>
    <row r="280" spans="1:16" x14ac:dyDescent="0.25">
      <c r="A280">
        <v>278</v>
      </c>
      <c r="B280" s="5">
        <v>40556</v>
      </c>
      <c r="C280">
        <v>1</v>
      </c>
      <c r="D280">
        <f>YEAR(Append1[[#This Row],[dteday]])</f>
        <v>2011</v>
      </c>
      <c r="E280">
        <v>1</v>
      </c>
      <c r="F280">
        <f>HOUR(Append1[[#This Row],[dteday]])</f>
        <v>0</v>
      </c>
      <c r="G280" s="7" t="str" cm="1">
        <f t="array" ref="G280">_xlfn.IFS(Append1[[#This Row],[weekday]]=6,"True",Append1[[#This Row],[weekday]]=0,"True",TRUE,"False")</f>
        <v>False</v>
      </c>
      <c r="H280">
        <f>WEEKDAY(Append1[[#This Row],[dteday]],1)</f>
        <v>5</v>
      </c>
      <c r="I280">
        <v>1</v>
      </c>
      <c r="J280" s="6">
        <v>0.14000000000000001</v>
      </c>
      <c r="K280" s="6">
        <v>0.1212</v>
      </c>
      <c r="L280" s="6">
        <v>0.59</v>
      </c>
      <c r="M280" s="6">
        <v>0.28360000000000002</v>
      </c>
      <c r="N280">
        <v>1</v>
      </c>
      <c r="O280">
        <v>6</v>
      </c>
      <c r="P280">
        <v>7</v>
      </c>
    </row>
    <row r="281" spans="1:16" x14ac:dyDescent="0.25">
      <c r="A281">
        <v>279</v>
      </c>
      <c r="B281" s="5">
        <v>40556</v>
      </c>
      <c r="C281">
        <v>1</v>
      </c>
      <c r="D281">
        <f>YEAR(Append1[[#This Row],[dteday]])</f>
        <v>2011</v>
      </c>
      <c r="E281">
        <v>1</v>
      </c>
      <c r="F281">
        <f>HOUR(Append1[[#This Row],[dteday]])</f>
        <v>0</v>
      </c>
      <c r="G281" s="7" t="str" cm="1">
        <f t="array" ref="G281">_xlfn.IFS(Append1[[#This Row],[weekday]]=6,"True",Append1[[#This Row],[weekday]]=0,"True",TRUE,"False")</f>
        <v>False</v>
      </c>
      <c r="H281">
        <f>WEEKDAY(Append1[[#This Row],[dteday]],1)</f>
        <v>5</v>
      </c>
      <c r="I281">
        <v>1</v>
      </c>
      <c r="J281" s="6">
        <v>0.14000000000000001</v>
      </c>
      <c r="K281" s="6">
        <v>0.1212</v>
      </c>
      <c r="L281" s="6">
        <v>0.5</v>
      </c>
      <c r="M281" s="6">
        <v>0.28360000000000002</v>
      </c>
      <c r="N281">
        <v>0</v>
      </c>
      <c r="O281">
        <v>2</v>
      </c>
      <c r="P281">
        <v>2</v>
      </c>
    </row>
    <row r="282" spans="1:16" x14ac:dyDescent="0.25">
      <c r="A282">
        <v>280</v>
      </c>
      <c r="B282" s="5">
        <v>40556</v>
      </c>
      <c r="C282">
        <v>1</v>
      </c>
      <c r="D282">
        <f>YEAR(Append1[[#This Row],[dteday]])</f>
        <v>2011</v>
      </c>
      <c r="E282">
        <v>1</v>
      </c>
      <c r="F282">
        <f>HOUR(Append1[[#This Row],[dteday]])</f>
        <v>0</v>
      </c>
      <c r="G282" s="7" t="str" cm="1">
        <f t="array" ref="G282">_xlfn.IFS(Append1[[#This Row],[weekday]]=6,"True",Append1[[#This Row],[weekday]]=0,"True",TRUE,"False")</f>
        <v>False</v>
      </c>
      <c r="H282">
        <f>WEEKDAY(Append1[[#This Row],[dteday]],1)</f>
        <v>5</v>
      </c>
      <c r="I282">
        <v>1</v>
      </c>
      <c r="J282" s="6">
        <v>0.14000000000000001</v>
      </c>
      <c r="K282" s="6">
        <v>0.1212</v>
      </c>
      <c r="L282" s="6">
        <v>0.5</v>
      </c>
      <c r="M282" s="6">
        <v>0.35820000000000002</v>
      </c>
      <c r="N282">
        <v>0</v>
      </c>
      <c r="O282">
        <v>2</v>
      </c>
      <c r="P282">
        <v>2</v>
      </c>
    </row>
    <row r="283" spans="1:16" x14ac:dyDescent="0.25">
      <c r="A283">
        <v>281</v>
      </c>
      <c r="B283" s="5">
        <v>40556</v>
      </c>
      <c r="C283">
        <v>1</v>
      </c>
      <c r="D283">
        <f>YEAR(Append1[[#This Row],[dteday]])</f>
        <v>2011</v>
      </c>
      <c r="E283">
        <v>1</v>
      </c>
      <c r="F283">
        <f>HOUR(Append1[[#This Row],[dteday]])</f>
        <v>0</v>
      </c>
      <c r="G283" s="7" t="str" cm="1">
        <f t="array" ref="G283">_xlfn.IFS(Append1[[#This Row],[weekday]]=6,"True",Append1[[#This Row],[weekday]]=0,"True",TRUE,"False")</f>
        <v>False</v>
      </c>
      <c r="H283">
        <f>WEEKDAY(Append1[[#This Row],[dteday]],1)</f>
        <v>5</v>
      </c>
      <c r="I283">
        <v>1</v>
      </c>
      <c r="J283" s="6">
        <v>0.14000000000000001</v>
      </c>
      <c r="K283" s="6">
        <v>0.1212</v>
      </c>
      <c r="L283" s="6">
        <v>0.5</v>
      </c>
      <c r="M283" s="6">
        <v>0.32840000000000003</v>
      </c>
      <c r="N283">
        <v>0</v>
      </c>
      <c r="O283">
        <v>3</v>
      </c>
      <c r="P283">
        <v>3</v>
      </c>
    </row>
    <row r="284" spans="1:16" x14ac:dyDescent="0.25">
      <c r="A284">
        <v>282</v>
      </c>
      <c r="B284" s="5">
        <v>40556</v>
      </c>
      <c r="C284">
        <v>1</v>
      </c>
      <c r="D284">
        <f>YEAR(Append1[[#This Row],[dteday]])</f>
        <v>2011</v>
      </c>
      <c r="E284">
        <v>1</v>
      </c>
      <c r="F284">
        <f>HOUR(Append1[[#This Row],[dteday]])</f>
        <v>0</v>
      </c>
      <c r="G284" s="7" t="str" cm="1">
        <f t="array" ref="G284">_xlfn.IFS(Append1[[#This Row],[weekday]]=6,"True",Append1[[#This Row],[weekday]]=0,"True",TRUE,"False")</f>
        <v>False</v>
      </c>
      <c r="H284">
        <f>WEEKDAY(Append1[[#This Row],[dteday]],1)</f>
        <v>5</v>
      </c>
      <c r="I284">
        <v>1</v>
      </c>
      <c r="J284" s="6">
        <v>0.14000000000000001</v>
      </c>
      <c r="K284" s="6">
        <v>0.1212</v>
      </c>
      <c r="L284" s="6">
        <v>0.5</v>
      </c>
      <c r="M284" s="6">
        <v>0.25369999999999998</v>
      </c>
      <c r="N284">
        <v>0</v>
      </c>
      <c r="O284">
        <v>4</v>
      </c>
      <c r="P284">
        <v>4</v>
      </c>
    </row>
    <row r="285" spans="1:16" x14ac:dyDescent="0.25">
      <c r="A285">
        <v>283</v>
      </c>
      <c r="B285" s="5">
        <v>40556</v>
      </c>
      <c r="C285">
        <v>1</v>
      </c>
      <c r="D285">
        <f>YEAR(Append1[[#This Row],[dteday]])</f>
        <v>2011</v>
      </c>
      <c r="E285">
        <v>1</v>
      </c>
      <c r="F285">
        <f>HOUR(Append1[[#This Row],[dteday]])</f>
        <v>0</v>
      </c>
      <c r="G285" s="7" t="str" cm="1">
        <f t="array" ref="G285">_xlfn.IFS(Append1[[#This Row],[weekday]]=6,"True",Append1[[#This Row],[weekday]]=0,"True",TRUE,"False")</f>
        <v>False</v>
      </c>
      <c r="H285">
        <f>WEEKDAY(Append1[[#This Row],[dteday]],1)</f>
        <v>5</v>
      </c>
      <c r="I285">
        <v>1</v>
      </c>
      <c r="J285" s="6">
        <v>0.14000000000000001</v>
      </c>
      <c r="K285" s="6">
        <v>0.1212</v>
      </c>
      <c r="L285" s="6">
        <v>0.5</v>
      </c>
      <c r="M285" s="6">
        <v>0.29849999999999999</v>
      </c>
      <c r="N285">
        <v>0</v>
      </c>
      <c r="O285">
        <v>3</v>
      </c>
      <c r="P285">
        <v>3</v>
      </c>
    </row>
    <row r="286" spans="1:16" x14ac:dyDescent="0.25">
      <c r="A286">
        <v>284</v>
      </c>
      <c r="B286" s="5">
        <v>40556</v>
      </c>
      <c r="C286">
        <v>1</v>
      </c>
      <c r="D286">
        <f>YEAR(Append1[[#This Row],[dteday]])</f>
        <v>2011</v>
      </c>
      <c r="E286">
        <v>1</v>
      </c>
      <c r="F286">
        <f>HOUR(Append1[[#This Row],[dteday]])</f>
        <v>0</v>
      </c>
      <c r="G286" s="7" t="str" cm="1">
        <f t="array" ref="G286">_xlfn.IFS(Append1[[#This Row],[weekday]]=6,"True",Append1[[#This Row],[weekday]]=0,"True",TRUE,"False")</f>
        <v>False</v>
      </c>
      <c r="H286">
        <f>WEEKDAY(Append1[[#This Row],[dteday]],1)</f>
        <v>5</v>
      </c>
      <c r="I286">
        <v>1</v>
      </c>
      <c r="J286" s="6">
        <v>0.12</v>
      </c>
      <c r="K286" s="6">
        <v>0.1515</v>
      </c>
      <c r="L286" s="6">
        <v>0.54</v>
      </c>
      <c r="M286" s="6">
        <v>0.1343</v>
      </c>
      <c r="N286">
        <v>0</v>
      </c>
      <c r="O286">
        <v>28</v>
      </c>
      <c r="P286">
        <v>28</v>
      </c>
    </row>
    <row r="287" spans="1:16" x14ac:dyDescent="0.25">
      <c r="A287">
        <v>285</v>
      </c>
      <c r="B287" s="5">
        <v>40556</v>
      </c>
      <c r="C287">
        <v>1</v>
      </c>
      <c r="D287">
        <f>YEAR(Append1[[#This Row],[dteday]])</f>
        <v>2011</v>
      </c>
      <c r="E287">
        <v>1</v>
      </c>
      <c r="F287">
        <f>HOUR(Append1[[#This Row],[dteday]])</f>
        <v>0</v>
      </c>
      <c r="G287" s="7" t="str" cm="1">
        <f t="array" ref="G287">_xlfn.IFS(Append1[[#This Row],[weekday]]=6,"True",Append1[[#This Row],[weekday]]=0,"True",TRUE,"False")</f>
        <v>False</v>
      </c>
      <c r="H287">
        <f>WEEKDAY(Append1[[#This Row],[dteday]],1)</f>
        <v>5</v>
      </c>
      <c r="I287">
        <v>1</v>
      </c>
      <c r="J287" s="6">
        <v>0.12</v>
      </c>
      <c r="K287" s="6">
        <v>0.1515</v>
      </c>
      <c r="L287" s="6">
        <v>0.54</v>
      </c>
      <c r="M287" s="6">
        <v>0.1343</v>
      </c>
      <c r="N287">
        <v>0</v>
      </c>
      <c r="O287">
        <v>72</v>
      </c>
      <c r="P287">
        <v>72</v>
      </c>
    </row>
    <row r="288" spans="1:16" x14ac:dyDescent="0.25">
      <c r="A288">
        <v>286</v>
      </c>
      <c r="B288" s="5">
        <v>40556</v>
      </c>
      <c r="C288">
        <v>1</v>
      </c>
      <c r="D288">
        <f>YEAR(Append1[[#This Row],[dteday]])</f>
        <v>2011</v>
      </c>
      <c r="E288">
        <v>1</v>
      </c>
      <c r="F288">
        <f>HOUR(Append1[[#This Row],[dteday]])</f>
        <v>0</v>
      </c>
      <c r="G288" s="7" t="str" cm="1">
        <f t="array" ref="G288">_xlfn.IFS(Append1[[#This Row],[weekday]]=6,"True",Append1[[#This Row],[weekday]]=0,"True",TRUE,"False")</f>
        <v>False</v>
      </c>
      <c r="H288">
        <f>WEEKDAY(Append1[[#This Row],[dteday]],1)</f>
        <v>5</v>
      </c>
      <c r="I288">
        <v>1</v>
      </c>
      <c r="J288" s="6">
        <v>0.14000000000000001</v>
      </c>
      <c r="K288" s="6">
        <v>0.13639999999999999</v>
      </c>
      <c r="L288" s="6">
        <v>0.5</v>
      </c>
      <c r="M288" s="6">
        <v>0.19400000000000001</v>
      </c>
      <c r="N288">
        <v>5</v>
      </c>
      <c r="O288">
        <v>197</v>
      </c>
      <c r="P288">
        <v>202</v>
      </c>
    </row>
    <row r="289" spans="1:16" x14ac:dyDescent="0.25">
      <c r="A289">
        <v>287</v>
      </c>
      <c r="B289" s="5">
        <v>40556</v>
      </c>
      <c r="C289">
        <v>1</v>
      </c>
      <c r="D289">
        <f>YEAR(Append1[[#This Row],[dteday]])</f>
        <v>2011</v>
      </c>
      <c r="E289">
        <v>1</v>
      </c>
      <c r="F289">
        <f>HOUR(Append1[[#This Row],[dteday]])</f>
        <v>0</v>
      </c>
      <c r="G289" s="7" t="str" cm="1">
        <f t="array" ref="G289">_xlfn.IFS(Append1[[#This Row],[weekday]]=6,"True",Append1[[#This Row],[weekday]]=0,"True",TRUE,"False")</f>
        <v>False</v>
      </c>
      <c r="H289">
        <f>WEEKDAY(Append1[[#This Row],[dteday]],1)</f>
        <v>5</v>
      </c>
      <c r="I289">
        <v>1</v>
      </c>
      <c r="J289" s="6">
        <v>0.14000000000000001</v>
      </c>
      <c r="K289" s="6">
        <v>0.1212</v>
      </c>
      <c r="L289" s="6">
        <v>0.5</v>
      </c>
      <c r="M289" s="6">
        <v>0.32840000000000003</v>
      </c>
      <c r="N289">
        <v>2</v>
      </c>
      <c r="O289">
        <v>137</v>
      </c>
      <c r="P289">
        <v>139</v>
      </c>
    </row>
    <row r="290" spans="1:16" x14ac:dyDescent="0.25">
      <c r="A290">
        <v>288</v>
      </c>
      <c r="B290" s="5">
        <v>40556</v>
      </c>
      <c r="C290">
        <v>1</v>
      </c>
      <c r="D290">
        <f>YEAR(Append1[[#This Row],[dteday]])</f>
        <v>2011</v>
      </c>
      <c r="E290">
        <v>1</v>
      </c>
      <c r="F290">
        <f>HOUR(Append1[[#This Row],[dteday]])</f>
        <v>0</v>
      </c>
      <c r="G290" s="7" t="str" cm="1">
        <f t="array" ref="G290">_xlfn.IFS(Append1[[#This Row],[weekday]]=6,"True",Append1[[#This Row],[weekday]]=0,"True",TRUE,"False")</f>
        <v>False</v>
      </c>
      <c r="H290">
        <f>WEEKDAY(Append1[[#This Row],[dteday]],1)</f>
        <v>5</v>
      </c>
      <c r="I290">
        <v>2</v>
      </c>
      <c r="J290" s="6">
        <v>0.16</v>
      </c>
      <c r="K290" s="6">
        <v>0.13639999999999999</v>
      </c>
      <c r="L290" s="6">
        <v>0.5</v>
      </c>
      <c r="M290" s="6">
        <v>0.35820000000000002</v>
      </c>
      <c r="N290">
        <v>2</v>
      </c>
      <c r="O290">
        <v>36</v>
      </c>
      <c r="P290">
        <v>38</v>
      </c>
    </row>
    <row r="291" spans="1:16" x14ac:dyDescent="0.25">
      <c r="A291">
        <v>289</v>
      </c>
      <c r="B291" s="5">
        <v>40556</v>
      </c>
      <c r="C291">
        <v>1</v>
      </c>
      <c r="D291">
        <f>YEAR(Append1[[#This Row],[dteday]])</f>
        <v>2011</v>
      </c>
      <c r="E291">
        <v>1</v>
      </c>
      <c r="F291">
        <f>HOUR(Append1[[#This Row],[dteday]])</f>
        <v>0</v>
      </c>
      <c r="G291" s="7" t="str" cm="1">
        <f t="array" ref="G291">_xlfn.IFS(Append1[[#This Row],[weekday]]=6,"True",Append1[[#This Row],[weekday]]=0,"True",TRUE,"False")</f>
        <v>False</v>
      </c>
      <c r="H291">
        <f>WEEKDAY(Append1[[#This Row],[dteday]],1)</f>
        <v>5</v>
      </c>
      <c r="I291">
        <v>2</v>
      </c>
      <c r="J291" s="6">
        <v>0.2</v>
      </c>
      <c r="K291" s="6">
        <v>0.16669999999999999</v>
      </c>
      <c r="L291" s="6">
        <v>0.44</v>
      </c>
      <c r="M291" s="6">
        <v>0.44779999999999998</v>
      </c>
      <c r="N291">
        <v>4</v>
      </c>
      <c r="O291">
        <v>33</v>
      </c>
      <c r="P291">
        <v>37</v>
      </c>
    </row>
    <row r="292" spans="1:16" x14ac:dyDescent="0.25">
      <c r="A292">
        <v>290</v>
      </c>
      <c r="B292" s="5">
        <v>40556</v>
      </c>
      <c r="C292">
        <v>1</v>
      </c>
      <c r="D292">
        <f>YEAR(Append1[[#This Row],[dteday]])</f>
        <v>2011</v>
      </c>
      <c r="E292">
        <v>1</v>
      </c>
      <c r="F292">
        <f>HOUR(Append1[[#This Row],[dteday]])</f>
        <v>0</v>
      </c>
      <c r="G292" s="7" t="str" cm="1">
        <f t="array" ref="G292">_xlfn.IFS(Append1[[#This Row],[weekday]]=6,"True",Append1[[#This Row],[weekday]]=0,"True",TRUE,"False")</f>
        <v>False</v>
      </c>
      <c r="H292">
        <f>WEEKDAY(Append1[[#This Row],[dteday]],1)</f>
        <v>5</v>
      </c>
      <c r="I292">
        <v>1</v>
      </c>
      <c r="J292" s="6">
        <v>0.2</v>
      </c>
      <c r="K292" s="6">
        <v>0.16669999999999999</v>
      </c>
      <c r="L292" s="6">
        <v>0.44</v>
      </c>
      <c r="M292" s="6">
        <v>0.41789999999999999</v>
      </c>
      <c r="N292">
        <v>3</v>
      </c>
      <c r="O292">
        <v>49</v>
      </c>
      <c r="P292">
        <v>52</v>
      </c>
    </row>
    <row r="293" spans="1:16" x14ac:dyDescent="0.25">
      <c r="A293">
        <v>291</v>
      </c>
      <c r="B293" s="5">
        <v>40556</v>
      </c>
      <c r="C293">
        <v>1</v>
      </c>
      <c r="D293">
        <f>YEAR(Append1[[#This Row],[dteday]])</f>
        <v>2011</v>
      </c>
      <c r="E293">
        <v>1</v>
      </c>
      <c r="F293">
        <f>HOUR(Append1[[#This Row],[dteday]])</f>
        <v>0</v>
      </c>
      <c r="G293" s="7" t="str" cm="1">
        <f t="array" ref="G293">_xlfn.IFS(Append1[[#This Row],[weekday]]=6,"True",Append1[[#This Row],[weekday]]=0,"True",TRUE,"False")</f>
        <v>False</v>
      </c>
      <c r="H293">
        <f>WEEKDAY(Append1[[#This Row],[dteday]],1)</f>
        <v>5</v>
      </c>
      <c r="I293">
        <v>1</v>
      </c>
      <c r="J293" s="6">
        <v>0.22</v>
      </c>
      <c r="K293" s="6">
        <v>0.19700000000000001</v>
      </c>
      <c r="L293" s="6">
        <v>0.41</v>
      </c>
      <c r="M293" s="6">
        <v>0.44779999999999998</v>
      </c>
      <c r="N293">
        <v>2</v>
      </c>
      <c r="O293">
        <v>81</v>
      </c>
      <c r="P293">
        <v>83</v>
      </c>
    </row>
    <row r="294" spans="1:16" x14ac:dyDescent="0.25">
      <c r="A294">
        <v>292</v>
      </c>
      <c r="B294" s="5">
        <v>40556</v>
      </c>
      <c r="C294">
        <v>1</v>
      </c>
      <c r="D294">
        <f>YEAR(Append1[[#This Row],[dteday]])</f>
        <v>2011</v>
      </c>
      <c r="E294">
        <v>1</v>
      </c>
      <c r="F294">
        <f>HOUR(Append1[[#This Row],[dteday]])</f>
        <v>0</v>
      </c>
      <c r="G294" s="7" t="str" cm="1">
        <f t="array" ref="G294">_xlfn.IFS(Append1[[#This Row],[weekday]]=6,"True",Append1[[#This Row],[weekday]]=0,"True",TRUE,"False")</f>
        <v>False</v>
      </c>
      <c r="H294">
        <f>WEEKDAY(Append1[[#This Row],[dteday]],1)</f>
        <v>5</v>
      </c>
      <c r="I294">
        <v>1</v>
      </c>
      <c r="J294" s="6">
        <v>0.22</v>
      </c>
      <c r="K294" s="6">
        <v>0.19700000000000001</v>
      </c>
      <c r="L294" s="6">
        <v>0.41</v>
      </c>
      <c r="M294" s="6">
        <v>0.3881</v>
      </c>
      <c r="N294">
        <v>3</v>
      </c>
      <c r="O294">
        <v>39</v>
      </c>
      <c r="P294">
        <v>42</v>
      </c>
    </row>
    <row r="295" spans="1:16" x14ac:dyDescent="0.25">
      <c r="A295">
        <v>293</v>
      </c>
      <c r="B295" s="5">
        <v>40556</v>
      </c>
      <c r="C295">
        <v>1</v>
      </c>
      <c r="D295">
        <f>YEAR(Append1[[#This Row],[dteday]])</f>
        <v>2011</v>
      </c>
      <c r="E295">
        <v>1</v>
      </c>
      <c r="F295">
        <f>HOUR(Append1[[#This Row],[dteday]])</f>
        <v>0</v>
      </c>
      <c r="G295" s="7" t="str" cm="1">
        <f t="array" ref="G295">_xlfn.IFS(Append1[[#This Row],[weekday]]=6,"True",Append1[[#This Row],[weekday]]=0,"True",TRUE,"False")</f>
        <v>False</v>
      </c>
      <c r="H295">
        <f>WEEKDAY(Append1[[#This Row],[dteday]],1)</f>
        <v>5</v>
      </c>
      <c r="I295">
        <v>1</v>
      </c>
      <c r="J295" s="6">
        <v>0.24</v>
      </c>
      <c r="K295" s="6">
        <v>0.21210000000000001</v>
      </c>
      <c r="L295" s="6">
        <v>0.38</v>
      </c>
      <c r="M295" s="6">
        <v>0.29849999999999999</v>
      </c>
      <c r="N295">
        <v>5</v>
      </c>
      <c r="O295">
        <v>55</v>
      </c>
      <c r="P295">
        <v>60</v>
      </c>
    </row>
    <row r="296" spans="1:16" x14ac:dyDescent="0.25">
      <c r="A296">
        <v>294</v>
      </c>
      <c r="B296" s="5">
        <v>40556</v>
      </c>
      <c r="C296">
        <v>1</v>
      </c>
      <c r="D296">
        <f>YEAR(Append1[[#This Row],[dteday]])</f>
        <v>2011</v>
      </c>
      <c r="E296">
        <v>1</v>
      </c>
      <c r="F296">
        <f>HOUR(Append1[[#This Row],[dteday]])</f>
        <v>0</v>
      </c>
      <c r="G296" s="7" t="str" cm="1">
        <f t="array" ref="G296">_xlfn.IFS(Append1[[#This Row],[weekday]]=6,"True",Append1[[#This Row],[weekday]]=0,"True",TRUE,"False")</f>
        <v>False</v>
      </c>
      <c r="H296">
        <f>WEEKDAY(Append1[[#This Row],[dteday]],1)</f>
        <v>5</v>
      </c>
      <c r="I296">
        <v>1</v>
      </c>
      <c r="J296" s="6">
        <v>0.24</v>
      </c>
      <c r="K296" s="6">
        <v>0.21210000000000001</v>
      </c>
      <c r="L296" s="6">
        <v>0.38</v>
      </c>
      <c r="M296" s="6">
        <v>0.35820000000000002</v>
      </c>
      <c r="N296">
        <v>2</v>
      </c>
      <c r="O296">
        <v>76</v>
      </c>
      <c r="P296">
        <v>78</v>
      </c>
    </row>
    <row r="297" spans="1:16" x14ac:dyDescent="0.25">
      <c r="A297">
        <v>295</v>
      </c>
      <c r="B297" s="5">
        <v>40556</v>
      </c>
      <c r="C297">
        <v>1</v>
      </c>
      <c r="D297">
        <f>YEAR(Append1[[#This Row],[dteday]])</f>
        <v>2011</v>
      </c>
      <c r="E297">
        <v>1</v>
      </c>
      <c r="F297">
        <f>HOUR(Append1[[#This Row],[dteday]])</f>
        <v>0</v>
      </c>
      <c r="G297" s="7" t="str" cm="1">
        <f t="array" ref="G297">_xlfn.IFS(Append1[[#This Row],[weekday]]=6,"True",Append1[[#This Row],[weekday]]=0,"True",TRUE,"False")</f>
        <v>False</v>
      </c>
      <c r="H297">
        <f>WEEKDAY(Append1[[#This Row],[dteday]],1)</f>
        <v>5</v>
      </c>
      <c r="I297">
        <v>1</v>
      </c>
      <c r="J297" s="6">
        <v>0.2</v>
      </c>
      <c r="K297" s="6">
        <v>0.18179999999999999</v>
      </c>
      <c r="L297" s="6">
        <v>0.4</v>
      </c>
      <c r="M297" s="6">
        <v>0.28360000000000002</v>
      </c>
      <c r="N297">
        <v>4</v>
      </c>
      <c r="O297">
        <v>158</v>
      </c>
      <c r="P297">
        <v>162</v>
      </c>
    </row>
    <row r="298" spans="1:16" x14ac:dyDescent="0.25">
      <c r="A298">
        <v>296</v>
      </c>
      <c r="B298" s="5">
        <v>40556</v>
      </c>
      <c r="C298">
        <v>1</v>
      </c>
      <c r="D298">
        <f>YEAR(Append1[[#This Row],[dteday]])</f>
        <v>2011</v>
      </c>
      <c r="E298">
        <v>1</v>
      </c>
      <c r="F298">
        <f>HOUR(Append1[[#This Row],[dteday]])</f>
        <v>0</v>
      </c>
      <c r="G298" s="7" t="str" cm="1">
        <f t="array" ref="G298">_xlfn.IFS(Append1[[#This Row],[weekday]]=6,"True",Append1[[#This Row],[weekday]]=0,"True",TRUE,"False")</f>
        <v>False</v>
      </c>
      <c r="H298">
        <f>WEEKDAY(Append1[[#This Row],[dteday]],1)</f>
        <v>5</v>
      </c>
      <c r="I298">
        <v>1</v>
      </c>
      <c r="J298" s="6">
        <v>0.2</v>
      </c>
      <c r="K298" s="6">
        <v>0.18179999999999999</v>
      </c>
      <c r="L298" s="6">
        <v>0.4</v>
      </c>
      <c r="M298" s="6">
        <v>0.32840000000000003</v>
      </c>
      <c r="N298">
        <v>3</v>
      </c>
      <c r="O298">
        <v>141</v>
      </c>
      <c r="P298">
        <v>144</v>
      </c>
    </row>
    <row r="299" spans="1:16" x14ac:dyDescent="0.25">
      <c r="A299">
        <v>297</v>
      </c>
      <c r="B299" s="5">
        <v>40556</v>
      </c>
      <c r="C299">
        <v>1</v>
      </c>
      <c r="D299">
        <f>YEAR(Append1[[#This Row],[dteday]])</f>
        <v>2011</v>
      </c>
      <c r="E299">
        <v>1</v>
      </c>
      <c r="F299">
        <f>HOUR(Append1[[#This Row],[dteday]])</f>
        <v>0</v>
      </c>
      <c r="G299" s="7" t="str" cm="1">
        <f t="array" ref="G299">_xlfn.IFS(Append1[[#This Row],[weekday]]=6,"True",Append1[[#This Row],[weekday]]=0,"True",TRUE,"False")</f>
        <v>False</v>
      </c>
      <c r="H299">
        <f>WEEKDAY(Append1[[#This Row],[dteday]],1)</f>
        <v>5</v>
      </c>
      <c r="I299">
        <v>1</v>
      </c>
      <c r="J299" s="6">
        <v>0.16</v>
      </c>
      <c r="K299" s="6">
        <v>0.1515</v>
      </c>
      <c r="L299" s="6">
        <v>0.47</v>
      </c>
      <c r="M299" s="6">
        <v>0.25369999999999998</v>
      </c>
      <c r="N299">
        <v>1</v>
      </c>
      <c r="O299">
        <v>98</v>
      </c>
      <c r="P299">
        <v>99</v>
      </c>
    </row>
    <row r="300" spans="1:16" x14ac:dyDescent="0.25">
      <c r="A300">
        <v>298</v>
      </c>
      <c r="B300" s="5">
        <v>40556</v>
      </c>
      <c r="C300">
        <v>1</v>
      </c>
      <c r="D300">
        <f>YEAR(Append1[[#This Row],[dteday]])</f>
        <v>2011</v>
      </c>
      <c r="E300">
        <v>1</v>
      </c>
      <c r="F300">
        <f>HOUR(Append1[[#This Row],[dteday]])</f>
        <v>0</v>
      </c>
      <c r="G300" s="7" t="str" cm="1">
        <f t="array" ref="G300">_xlfn.IFS(Append1[[#This Row],[weekday]]=6,"True",Append1[[#This Row],[weekday]]=0,"True",TRUE,"False")</f>
        <v>False</v>
      </c>
      <c r="H300">
        <f>WEEKDAY(Append1[[#This Row],[dteday]],1)</f>
        <v>5</v>
      </c>
      <c r="I300">
        <v>1</v>
      </c>
      <c r="J300" s="6">
        <v>0.16</v>
      </c>
      <c r="K300" s="6">
        <v>0.1515</v>
      </c>
      <c r="L300" s="6">
        <v>0.47</v>
      </c>
      <c r="M300" s="6">
        <v>0.22389999999999999</v>
      </c>
      <c r="N300">
        <v>0</v>
      </c>
      <c r="O300">
        <v>64</v>
      </c>
      <c r="P300">
        <v>64</v>
      </c>
    </row>
    <row r="301" spans="1:16" x14ac:dyDescent="0.25">
      <c r="A301">
        <v>299</v>
      </c>
      <c r="B301" s="5">
        <v>40556</v>
      </c>
      <c r="C301">
        <v>1</v>
      </c>
      <c r="D301">
        <f>YEAR(Append1[[#This Row],[dteday]])</f>
        <v>2011</v>
      </c>
      <c r="E301">
        <v>1</v>
      </c>
      <c r="F301">
        <f>HOUR(Append1[[#This Row],[dteday]])</f>
        <v>0</v>
      </c>
      <c r="G301" s="7" t="str" cm="1">
        <f t="array" ref="G301">_xlfn.IFS(Append1[[#This Row],[weekday]]=6,"True",Append1[[#This Row],[weekday]]=0,"True",TRUE,"False")</f>
        <v>False</v>
      </c>
      <c r="H301">
        <f>WEEKDAY(Append1[[#This Row],[dteday]],1)</f>
        <v>5</v>
      </c>
      <c r="I301">
        <v>1</v>
      </c>
      <c r="J301" s="6">
        <v>0.14000000000000001</v>
      </c>
      <c r="K301" s="6">
        <v>0.1212</v>
      </c>
      <c r="L301" s="6">
        <v>0.46</v>
      </c>
      <c r="M301" s="6">
        <v>0.29849999999999999</v>
      </c>
      <c r="N301">
        <v>0</v>
      </c>
      <c r="O301">
        <v>40</v>
      </c>
      <c r="P301">
        <v>40</v>
      </c>
    </row>
    <row r="302" spans="1:16" x14ac:dyDescent="0.25">
      <c r="A302">
        <v>300</v>
      </c>
      <c r="B302" s="5">
        <v>40556</v>
      </c>
      <c r="C302">
        <v>1</v>
      </c>
      <c r="D302">
        <f>YEAR(Append1[[#This Row],[dteday]])</f>
        <v>2011</v>
      </c>
      <c r="E302">
        <v>1</v>
      </c>
      <c r="F302">
        <f>HOUR(Append1[[#This Row],[dteday]])</f>
        <v>0</v>
      </c>
      <c r="G302" s="7" t="str" cm="1">
        <f t="array" ref="G302">_xlfn.IFS(Append1[[#This Row],[weekday]]=6,"True",Append1[[#This Row],[weekday]]=0,"True",TRUE,"False")</f>
        <v>False</v>
      </c>
      <c r="H302">
        <f>WEEKDAY(Append1[[#This Row],[dteday]],1)</f>
        <v>5</v>
      </c>
      <c r="I302">
        <v>1</v>
      </c>
      <c r="J302" s="6">
        <v>0.14000000000000001</v>
      </c>
      <c r="K302" s="6">
        <v>0.1212</v>
      </c>
      <c r="L302" s="6">
        <v>0.46</v>
      </c>
      <c r="M302" s="6">
        <v>0.32840000000000003</v>
      </c>
      <c r="N302">
        <v>0</v>
      </c>
      <c r="O302">
        <v>30</v>
      </c>
      <c r="P302">
        <v>30</v>
      </c>
    </row>
    <row r="303" spans="1:16" x14ac:dyDescent="0.25">
      <c r="A303">
        <v>301</v>
      </c>
      <c r="B303" s="5">
        <v>40556</v>
      </c>
      <c r="C303">
        <v>1</v>
      </c>
      <c r="D303">
        <f>YEAR(Append1[[#This Row],[dteday]])</f>
        <v>2011</v>
      </c>
      <c r="E303">
        <v>1</v>
      </c>
      <c r="F303">
        <f>HOUR(Append1[[#This Row],[dteday]])</f>
        <v>0</v>
      </c>
      <c r="G303" s="7" t="str" cm="1">
        <f t="array" ref="G303">_xlfn.IFS(Append1[[#This Row],[weekday]]=6,"True",Append1[[#This Row],[weekday]]=0,"True",TRUE,"False")</f>
        <v>False</v>
      </c>
      <c r="H303">
        <f>WEEKDAY(Append1[[#This Row],[dteday]],1)</f>
        <v>5</v>
      </c>
      <c r="I303">
        <v>1</v>
      </c>
      <c r="J303" s="6">
        <v>0.12</v>
      </c>
      <c r="K303" s="6">
        <v>0.13639999999999999</v>
      </c>
      <c r="L303" s="6">
        <v>0.5</v>
      </c>
      <c r="M303" s="6">
        <v>0.19400000000000001</v>
      </c>
      <c r="N303">
        <v>1</v>
      </c>
      <c r="O303">
        <v>14</v>
      </c>
      <c r="P303">
        <v>15</v>
      </c>
    </row>
    <row r="304" spans="1:16" x14ac:dyDescent="0.25">
      <c r="A304">
        <v>302</v>
      </c>
      <c r="B304" s="5">
        <v>40557</v>
      </c>
      <c r="C304">
        <v>1</v>
      </c>
      <c r="D304">
        <f>YEAR(Append1[[#This Row],[dteday]])</f>
        <v>2011</v>
      </c>
      <c r="E304">
        <v>1</v>
      </c>
      <c r="F304">
        <f>HOUR(Append1[[#This Row],[dteday]])</f>
        <v>0</v>
      </c>
      <c r="G304" s="7" t="str" cm="1">
        <f t="array" ref="G304">_xlfn.IFS(Append1[[#This Row],[weekday]]=6,"True",Append1[[#This Row],[weekday]]=0,"True",TRUE,"False")</f>
        <v>True</v>
      </c>
      <c r="H304">
        <f>WEEKDAY(Append1[[#This Row],[dteday]],1)</f>
        <v>6</v>
      </c>
      <c r="I304">
        <v>1</v>
      </c>
      <c r="J304" s="6">
        <v>0.12</v>
      </c>
      <c r="K304" s="6">
        <v>0.13639999999999999</v>
      </c>
      <c r="L304" s="6">
        <v>0.5</v>
      </c>
      <c r="M304" s="6">
        <v>0.19400000000000001</v>
      </c>
      <c r="N304">
        <v>0</v>
      </c>
      <c r="O304">
        <v>14</v>
      </c>
      <c r="P304">
        <v>14</v>
      </c>
    </row>
    <row r="305" spans="1:16" x14ac:dyDescent="0.25">
      <c r="A305">
        <v>303</v>
      </c>
      <c r="B305" s="5">
        <v>40557</v>
      </c>
      <c r="C305">
        <v>1</v>
      </c>
      <c r="D305">
        <f>YEAR(Append1[[#This Row],[dteday]])</f>
        <v>2011</v>
      </c>
      <c r="E305">
        <v>1</v>
      </c>
      <c r="F305">
        <f>HOUR(Append1[[#This Row],[dteday]])</f>
        <v>0</v>
      </c>
      <c r="G305" s="7" t="str" cm="1">
        <f t="array" ref="G305">_xlfn.IFS(Append1[[#This Row],[weekday]]=6,"True",Append1[[#This Row],[weekday]]=0,"True",TRUE,"False")</f>
        <v>True</v>
      </c>
      <c r="H305">
        <f>WEEKDAY(Append1[[#This Row],[dteday]],1)</f>
        <v>6</v>
      </c>
      <c r="I305">
        <v>1</v>
      </c>
      <c r="J305" s="6">
        <v>0.1</v>
      </c>
      <c r="K305" s="6">
        <v>0.1212</v>
      </c>
      <c r="L305" s="6">
        <v>0.54</v>
      </c>
      <c r="M305" s="6">
        <v>0.16420000000000001</v>
      </c>
      <c r="N305">
        <v>0</v>
      </c>
      <c r="O305">
        <v>5</v>
      </c>
      <c r="P305">
        <v>5</v>
      </c>
    </row>
    <row r="306" spans="1:16" x14ac:dyDescent="0.25">
      <c r="A306">
        <v>304</v>
      </c>
      <c r="B306" s="5">
        <v>40557</v>
      </c>
      <c r="C306">
        <v>1</v>
      </c>
      <c r="D306">
        <f>YEAR(Append1[[#This Row],[dteday]])</f>
        <v>2011</v>
      </c>
      <c r="E306">
        <v>1</v>
      </c>
      <c r="F306">
        <f>HOUR(Append1[[#This Row],[dteday]])</f>
        <v>0</v>
      </c>
      <c r="G306" s="7" t="str" cm="1">
        <f t="array" ref="G306">_xlfn.IFS(Append1[[#This Row],[weekday]]=6,"True",Append1[[#This Row],[weekday]]=0,"True",TRUE,"False")</f>
        <v>True</v>
      </c>
      <c r="H306">
        <f>WEEKDAY(Append1[[#This Row],[dteday]],1)</f>
        <v>6</v>
      </c>
      <c r="I306">
        <v>1</v>
      </c>
      <c r="J306" s="6">
        <v>0.1</v>
      </c>
      <c r="K306" s="6">
        <v>0.1212</v>
      </c>
      <c r="L306" s="6">
        <v>0.54</v>
      </c>
      <c r="M306" s="6">
        <v>0.1343</v>
      </c>
      <c r="N306">
        <v>0</v>
      </c>
      <c r="O306">
        <v>1</v>
      </c>
      <c r="P306">
        <v>1</v>
      </c>
    </row>
    <row r="307" spans="1:16" x14ac:dyDescent="0.25">
      <c r="A307">
        <v>305</v>
      </c>
      <c r="B307" s="5">
        <v>40557</v>
      </c>
      <c r="C307">
        <v>1</v>
      </c>
      <c r="D307">
        <f>YEAR(Append1[[#This Row],[dteday]])</f>
        <v>2011</v>
      </c>
      <c r="E307">
        <v>1</v>
      </c>
      <c r="F307">
        <f>HOUR(Append1[[#This Row],[dteday]])</f>
        <v>0</v>
      </c>
      <c r="G307" s="7" t="str" cm="1">
        <f t="array" ref="G307">_xlfn.IFS(Append1[[#This Row],[weekday]]=6,"True",Append1[[#This Row],[weekday]]=0,"True",TRUE,"False")</f>
        <v>True</v>
      </c>
      <c r="H307">
        <f>WEEKDAY(Append1[[#This Row],[dteday]],1)</f>
        <v>6</v>
      </c>
      <c r="I307">
        <v>1</v>
      </c>
      <c r="J307" s="6">
        <v>0.1</v>
      </c>
      <c r="K307" s="6">
        <v>0.13639999999999999</v>
      </c>
      <c r="L307" s="6">
        <v>0.54</v>
      </c>
      <c r="M307" s="6">
        <v>0.1045</v>
      </c>
      <c r="N307">
        <v>0</v>
      </c>
      <c r="O307">
        <v>1</v>
      </c>
      <c r="P307">
        <v>1</v>
      </c>
    </row>
    <row r="308" spans="1:16" x14ac:dyDescent="0.25">
      <c r="A308">
        <v>306</v>
      </c>
      <c r="B308" s="5">
        <v>40557</v>
      </c>
      <c r="C308">
        <v>1</v>
      </c>
      <c r="D308">
        <f>YEAR(Append1[[#This Row],[dteday]])</f>
        <v>2011</v>
      </c>
      <c r="E308">
        <v>1</v>
      </c>
      <c r="F308">
        <f>HOUR(Append1[[#This Row],[dteday]])</f>
        <v>0</v>
      </c>
      <c r="G308" s="7" t="str" cm="1">
        <f t="array" ref="G308">_xlfn.IFS(Append1[[#This Row],[weekday]]=6,"True",Append1[[#This Row],[weekday]]=0,"True",TRUE,"False")</f>
        <v>True</v>
      </c>
      <c r="H308">
        <f>WEEKDAY(Append1[[#This Row],[dteday]],1)</f>
        <v>6</v>
      </c>
      <c r="I308">
        <v>1</v>
      </c>
      <c r="J308" s="6">
        <v>0.1</v>
      </c>
      <c r="K308" s="6">
        <v>0.13639999999999999</v>
      </c>
      <c r="L308" s="6">
        <v>0.54</v>
      </c>
      <c r="M308" s="6">
        <v>8.9599999999999999E-2</v>
      </c>
      <c r="N308">
        <v>0</v>
      </c>
      <c r="O308">
        <v>8</v>
      </c>
      <c r="P308">
        <v>8</v>
      </c>
    </row>
    <row r="309" spans="1:16" x14ac:dyDescent="0.25">
      <c r="A309">
        <v>307</v>
      </c>
      <c r="B309" s="5">
        <v>40557</v>
      </c>
      <c r="C309">
        <v>1</v>
      </c>
      <c r="D309">
        <f>YEAR(Append1[[#This Row],[dteday]])</f>
        <v>2011</v>
      </c>
      <c r="E309">
        <v>1</v>
      </c>
      <c r="F309">
        <f>HOUR(Append1[[#This Row],[dteday]])</f>
        <v>0</v>
      </c>
      <c r="G309" s="7" t="str" cm="1">
        <f t="array" ref="G309">_xlfn.IFS(Append1[[#This Row],[weekday]]=6,"True",Append1[[#This Row],[weekday]]=0,"True",TRUE,"False")</f>
        <v>True</v>
      </c>
      <c r="H309">
        <f>WEEKDAY(Append1[[#This Row],[dteday]],1)</f>
        <v>6</v>
      </c>
      <c r="I309">
        <v>1</v>
      </c>
      <c r="J309" s="6">
        <v>0.1</v>
      </c>
      <c r="K309" s="6">
        <v>0.18179999999999999</v>
      </c>
      <c r="L309" s="6">
        <v>0.54</v>
      </c>
      <c r="M309" s="6">
        <v>0</v>
      </c>
      <c r="N309">
        <v>0</v>
      </c>
      <c r="O309">
        <v>17</v>
      </c>
      <c r="P309">
        <v>17</v>
      </c>
    </row>
    <row r="310" spans="1:16" x14ac:dyDescent="0.25">
      <c r="A310">
        <v>308</v>
      </c>
      <c r="B310" s="5">
        <v>40557</v>
      </c>
      <c r="C310">
        <v>1</v>
      </c>
      <c r="D310">
        <f>YEAR(Append1[[#This Row],[dteday]])</f>
        <v>2011</v>
      </c>
      <c r="E310">
        <v>1</v>
      </c>
      <c r="F310">
        <f>HOUR(Append1[[#This Row],[dteday]])</f>
        <v>0</v>
      </c>
      <c r="G310" s="7" t="str" cm="1">
        <f t="array" ref="G310">_xlfn.IFS(Append1[[#This Row],[weekday]]=6,"True",Append1[[#This Row],[weekday]]=0,"True",TRUE,"False")</f>
        <v>True</v>
      </c>
      <c r="H310">
        <f>WEEKDAY(Append1[[#This Row],[dteday]],1)</f>
        <v>6</v>
      </c>
      <c r="I310">
        <v>1</v>
      </c>
      <c r="J310" s="6">
        <v>0.1</v>
      </c>
      <c r="K310" s="6">
        <v>0.1212</v>
      </c>
      <c r="L310" s="6">
        <v>0.74</v>
      </c>
      <c r="M310" s="6">
        <v>0.16420000000000001</v>
      </c>
      <c r="N310">
        <v>0</v>
      </c>
      <c r="O310">
        <v>70</v>
      </c>
      <c r="P310">
        <v>70</v>
      </c>
    </row>
    <row r="311" spans="1:16" x14ac:dyDescent="0.25">
      <c r="A311">
        <v>309</v>
      </c>
      <c r="B311" s="5">
        <v>40557</v>
      </c>
      <c r="C311">
        <v>1</v>
      </c>
      <c r="D311">
        <f>YEAR(Append1[[#This Row],[dteday]])</f>
        <v>2011</v>
      </c>
      <c r="E311">
        <v>1</v>
      </c>
      <c r="F311">
        <f>HOUR(Append1[[#This Row],[dteday]])</f>
        <v>0</v>
      </c>
      <c r="G311" s="7" t="str" cm="1">
        <f t="array" ref="G311">_xlfn.IFS(Append1[[#This Row],[weekday]]=6,"True",Append1[[#This Row],[weekday]]=0,"True",TRUE,"False")</f>
        <v>True</v>
      </c>
      <c r="H311">
        <f>WEEKDAY(Append1[[#This Row],[dteday]],1)</f>
        <v>6</v>
      </c>
      <c r="I311">
        <v>1</v>
      </c>
      <c r="J311" s="6">
        <v>0.12</v>
      </c>
      <c r="K311" s="6">
        <v>0.16669999999999999</v>
      </c>
      <c r="L311" s="6">
        <v>0.68</v>
      </c>
      <c r="M311" s="6">
        <v>0</v>
      </c>
      <c r="N311">
        <v>2</v>
      </c>
      <c r="O311">
        <v>156</v>
      </c>
      <c r="P311">
        <v>158</v>
      </c>
    </row>
    <row r="312" spans="1:16" x14ac:dyDescent="0.25">
      <c r="A312">
        <v>310</v>
      </c>
      <c r="B312" s="5">
        <v>40557</v>
      </c>
      <c r="C312">
        <v>1</v>
      </c>
      <c r="D312">
        <f>YEAR(Append1[[#This Row],[dteday]])</f>
        <v>2011</v>
      </c>
      <c r="E312">
        <v>1</v>
      </c>
      <c r="F312">
        <f>HOUR(Append1[[#This Row],[dteday]])</f>
        <v>0</v>
      </c>
      <c r="G312" s="7" t="str" cm="1">
        <f t="array" ref="G312">_xlfn.IFS(Append1[[#This Row],[weekday]]=6,"True",Append1[[#This Row],[weekday]]=0,"True",TRUE,"False")</f>
        <v>True</v>
      </c>
      <c r="H312">
        <f>WEEKDAY(Append1[[#This Row],[dteday]],1)</f>
        <v>6</v>
      </c>
      <c r="I312">
        <v>1</v>
      </c>
      <c r="J312" s="6">
        <v>0.14000000000000001</v>
      </c>
      <c r="K312" s="6">
        <v>0.1515</v>
      </c>
      <c r="L312" s="6">
        <v>0.69</v>
      </c>
      <c r="M312" s="6">
        <v>0.1343</v>
      </c>
      <c r="N312">
        <v>0</v>
      </c>
      <c r="O312">
        <v>117</v>
      </c>
      <c r="P312">
        <v>117</v>
      </c>
    </row>
    <row r="313" spans="1:16" x14ac:dyDescent="0.25">
      <c r="A313">
        <v>311</v>
      </c>
      <c r="B313" s="5">
        <v>40557</v>
      </c>
      <c r="C313">
        <v>1</v>
      </c>
      <c r="D313">
        <f>YEAR(Append1[[#This Row],[dteday]])</f>
        <v>2011</v>
      </c>
      <c r="E313">
        <v>1</v>
      </c>
      <c r="F313">
        <f>HOUR(Append1[[#This Row],[dteday]])</f>
        <v>0</v>
      </c>
      <c r="G313" s="7" t="str" cm="1">
        <f t="array" ref="G313">_xlfn.IFS(Append1[[#This Row],[weekday]]=6,"True",Append1[[#This Row],[weekday]]=0,"True",TRUE,"False")</f>
        <v>True</v>
      </c>
      <c r="H313">
        <f>WEEKDAY(Append1[[#This Row],[dteday]],1)</f>
        <v>6</v>
      </c>
      <c r="I313">
        <v>1</v>
      </c>
      <c r="J313" s="6">
        <v>0.18</v>
      </c>
      <c r="K313" s="6">
        <v>0.18179999999999999</v>
      </c>
      <c r="L313" s="6">
        <v>0.55000000000000004</v>
      </c>
      <c r="M313" s="6">
        <v>0.19400000000000001</v>
      </c>
      <c r="N313">
        <v>4</v>
      </c>
      <c r="O313">
        <v>40</v>
      </c>
      <c r="P313">
        <v>44</v>
      </c>
    </row>
    <row r="314" spans="1:16" x14ac:dyDescent="0.25">
      <c r="A314">
        <v>312</v>
      </c>
      <c r="B314" s="5">
        <v>40557</v>
      </c>
      <c r="C314">
        <v>1</v>
      </c>
      <c r="D314">
        <f>YEAR(Append1[[#This Row],[dteday]])</f>
        <v>2011</v>
      </c>
      <c r="E314">
        <v>1</v>
      </c>
      <c r="F314">
        <f>HOUR(Append1[[#This Row],[dteday]])</f>
        <v>0</v>
      </c>
      <c r="G314" s="7" t="str" cm="1">
        <f t="array" ref="G314">_xlfn.IFS(Append1[[#This Row],[weekday]]=6,"True",Append1[[#This Row],[weekday]]=0,"True",TRUE,"False")</f>
        <v>True</v>
      </c>
      <c r="H314">
        <f>WEEKDAY(Append1[[#This Row],[dteday]],1)</f>
        <v>6</v>
      </c>
      <c r="I314">
        <v>1</v>
      </c>
      <c r="J314" s="6">
        <v>0.18</v>
      </c>
      <c r="K314" s="6">
        <v>0.16669999999999999</v>
      </c>
      <c r="L314" s="6">
        <v>0.51</v>
      </c>
      <c r="M314" s="6">
        <v>0.28360000000000002</v>
      </c>
      <c r="N314">
        <v>6</v>
      </c>
      <c r="O314">
        <v>47</v>
      </c>
      <c r="P314">
        <v>53</v>
      </c>
    </row>
    <row r="315" spans="1:16" x14ac:dyDescent="0.25">
      <c r="A315">
        <v>313</v>
      </c>
      <c r="B315" s="5">
        <v>40557</v>
      </c>
      <c r="C315">
        <v>1</v>
      </c>
      <c r="D315">
        <f>YEAR(Append1[[#This Row],[dteday]])</f>
        <v>2011</v>
      </c>
      <c r="E315">
        <v>1</v>
      </c>
      <c r="F315">
        <f>HOUR(Append1[[#This Row],[dteday]])</f>
        <v>0</v>
      </c>
      <c r="G315" s="7" t="str" cm="1">
        <f t="array" ref="G315">_xlfn.IFS(Append1[[#This Row],[weekday]]=6,"True",Append1[[#This Row],[weekday]]=0,"True",TRUE,"False")</f>
        <v>True</v>
      </c>
      <c r="H315">
        <f>WEEKDAY(Append1[[#This Row],[dteday]],1)</f>
        <v>6</v>
      </c>
      <c r="I315">
        <v>1</v>
      </c>
      <c r="J315" s="6">
        <v>0.2</v>
      </c>
      <c r="K315" s="6">
        <v>0.19700000000000001</v>
      </c>
      <c r="L315" s="6">
        <v>0.44</v>
      </c>
      <c r="M315" s="6">
        <v>0.25369999999999998</v>
      </c>
      <c r="N315">
        <v>2</v>
      </c>
      <c r="O315">
        <v>59</v>
      </c>
      <c r="P315">
        <v>61</v>
      </c>
    </row>
    <row r="316" spans="1:16" x14ac:dyDescent="0.25">
      <c r="A316">
        <v>314</v>
      </c>
      <c r="B316" s="5">
        <v>40557</v>
      </c>
      <c r="C316">
        <v>1</v>
      </c>
      <c r="D316">
        <f>YEAR(Append1[[#This Row],[dteday]])</f>
        <v>2011</v>
      </c>
      <c r="E316">
        <v>1</v>
      </c>
      <c r="F316">
        <f>HOUR(Append1[[#This Row],[dteday]])</f>
        <v>0</v>
      </c>
      <c r="G316" s="7" t="str" cm="1">
        <f t="array" ref="G316">_xlfn.IFS(Append1[[#This Row],[weekday]]=6,"True",Append1[[#This Row],[weekday]]=0,"True",TRUE,"False")</f>
        <v>True</v>
      </c>
      <c r="H316">
        <f>WEEKDAY(Append1[[#This Row],[dteday]],1)</f>
        <v>6</v>
      </c>
      <c r="I316">
        <v>1</v>
      </c>
      <c r="J316" s="6">
        <v>0.22</v>
      </c>
      <c r="K316" s="6">
        <v>0.19700000000000001</v>
      </c>
      <c r="L316" s="6">
        <v>0.37</v>
      </c>
      <c r="M316" s="6">
        <v>0.3881</v>
      </c>
      <c r="N316">
        <v>4</v>
      </c>
      <c r="O316">
        <v>73</v>
      </c>
      <c r="P316">
        <v>77</v>
      </c>
    </row>
    <row r="317" spans="1:16" x14ac:dyDescent="0.25">
      <c r="A317">
        <v>315</v>
      </c>
      <c r="B317" s="5">
        <v>40557</v>
      </c>
      <c r="C317">
        <v>1</v>
      </c>
      <c r="D317">
        <f>YEAR(Append1[[#This Row],[dteday]])</f>
        <v>2011</v>
      </c>
      <c r="E317">
        <v>1</v>
      </c>
      <c r="F317">
        <f>HOUR(Append1[[#This Row],[dteday]])</f>
        <v>0</v>
      </c>
      <c r="G317" s="7" t="str" cm="1">
        <f t="array" ref="G317">_xlfn.IFS(Append1[[#This Row],[weekday]]=6,"True",Append1[[#This Row],[weekday]]=0,"True",TRUE,"False")</f>
        <v>True</v>
      </c>
      <c r="H317">
        <f>WEEKDAY(Append1[[#This Row],[dteday]],1)</f>
        <v>6</v>
      </c>
      <c r="I317">
        <v>1</v>
      </c>
      <c r="J317" s="6">
        <v>0.22</v>
      </c>
      <c r="K317" s="6">
        <v>0.21210000000000001</v>
      </c>
      <c r="L317" s="6">
        <v>0.41</v>
      </c>
      <c r="M317" s="6">
        <v>0.28360000000000002</v>
      </c>
      <c r="N317">
        <v>5</v>
      </c>
      <c r="O317">
        <v>59</v>
      </c>
      <c r="P317">
        <v>64</v>
      </c>
    </row>
    <row r="318" spans="1:16" x14ac:dyDescent="0.25">
      <c r="A318">
        <v>316</v>
      </c>
      <c r="B318" s="5">
        <v>40557</v>
      </c>
      <c r="C318">
        <v>1</v>
      </c>
      <c r="D318">
        <f>YEAR(Append1[[#This Row],[dteday]])</f>
        <v>2011</v>
      </c>
      <c r="E318">
        <v>1</v>
      </c>
      <c r="F318">
        <f>HOUR(Append1[[#This Row],[dteday]])</f>
        <v>0</v>
      </c>
      <c r="G318" s="7" t="str" cm="1">
        <f t="array" ref="G318">_xlfn.IFS(Append1[[#This Row],[weekday]]=6,"True",Append1[[#This Row],[weekday]]=0,"True",TRUE,"False")</f>
        <v>True</v>
      </c>
      <c r="H318">
        <f>WEEKDAY(Append1[[#This Row],[dteday]],1)</f>
        <v>6</v>
      </c>
      <c r="I318">
        <v>1</v>
      </c>
      <c r="J318" s="6">
        <v>0.24</v>
      </c>
      <c r="K318" s="6">
        <v>0.2424</v>
      </c>
      <c r="L318" s="6">
        <v>0.38</v>
      </c>
      <c r="M318" s="6">
        <v>0.16420000000000001</v>
      </c>
      <c r="N318">
        <v>9</v>
      </c>
      <c r="O318">
        <v>59</v>
      </c>
      <c r="P318">
        <v>68</v>
      </c>
    </row>
    <row r="319" spans="1:16" x14ac:dyDescent="0.25">
      <c r="A319">
        <v>317</v>
      </c>
      <c r="B319" s="5">
        <v>40557</v>
      </c>
      <c r="C319">
        <v>1</v>
      </c>
      <c r="D319">
        <f>YEAR(Append1[[#This Row],[dteday]])</f>
        <v>2011</v>
      </c>
      <c r="E319">
        <v>1</v>
      </c>
      <c r="F319">
        <f>HOUR(Append1[[#This Row],[dteday]])</f>
        <v>0</v>
      </c>
      <c r="G319" s="7" t="str" cm="1">
        <f t="array" ref="G319">_xlfn.IFS(Append1[[#This Row],[weekday]]=6,"True",Append1[[#This Row],[weekday]]=0,"True",TRUE,"False")</f>
        <v>True</v>
      </c>
      <c r="H319">
        <f>WEEKDAY(Append1[[#This Row],[dteday]],1)</f>
        <v>6</v>
      </c>
      <c r="I319">
        <v>1</v>
      </c>
      <c r="J319" s="6">
        <v>0.22</v>
      </c>
      <c r="K319" s="6">
        <v>0.2424</v>
      </c>
      <c r="L319" s="6">
        <v>0.41</v>
      </c>
      <c r="M319" s="6">
        <v>0.1045</v>
      </c>
      <c r="N319">
        <v>3</v>
      </c>
      <c r="O319">
        <v>87</v>
      </c>
      <c r="P319">
        <v>90</v>
      </c>
    </row>
    <row r="320" spans="1:16" x14ac:dyDescent="0.25">
      <c r="A320">
        <v>318</v>
      </c>
      <c r="B320" s="5">
        <v>40557</v>
      </c>
      <c r="C320">
        <v>1</v>
      </c>
      <c r="D320">
        <f>YEAR(Append1[[#This Row],[dteday]])</f>
        <v>2011</v>
      </c>
      <c r="E320">
        <v>1</v>
      </c>
      <c r="F320">
        <f>HOUR(Append1[[#This Row],[dteday]])</f>
        <v>0</v>
      </c>
      <c r="G320" s="7" t="str" cm="1">
        <f t="array" ref="G320">_xlfn.IFS(Append1[[#This Row],[weekday]]=6,"True",Append1[[#This Row],[weekday]]=0,"True",TRUE,"False")</f>
        <v>True</v>
      </c>
      <c r="H320">
        <f>WEEKDAY(Append1[[#This Row],[dteday]],1)</f>
        <v>6</v>
      </c>
      <c r="I320">
        <v>1</v>
      </c>
      <c r="J320" s="6">
        <v>0.22</v>
      </c>
      <c r="K320" s="6">
        <v>0.2273</v>
      </c>
      <c r="L320" s="6">
        <v>0.41</v>
      </c>
      <c r="M320" s="6">
        <v>0.16420000000000001</v>
      </c>
      <c r="N320">
        <v>4</v>
      </c>
      <c r="O320">
        <v>155</v>
      </c>
      <c r="P320">
        <v>159</v>
      </c>
    </row>
    <row r="321" spans="1:16" x14ac:dyDescent="0.25">
      <c r="A321">
        <v>319</v>
      </c>
      <c r="B321" s="5">
        <v>40557</v>
      </c>
      <c r="C321">
        <v>1</v>
      </c>
      <c r="D321">
        <f>YEAR(Append1[[#This Row],[dteday]])</f>
        <v>2011</v>
      </c>
      <c r="E321">
        <v>1</v>
      </c>
      <c r="F321">
        <f>HOUR(Append1[[#This Row],[dteday]])</f>
        <v>0</v>
      </c>
      <c r="G321" s="7" t="str" cm="1">
        <f t="array" ref="G321">_xlfn.IFS(Append1[[#This Row],[weekday]]=6,"True",Append1[[#This Row],[weekday]]=0,"True",TRUE,"False")</f>
        <v>True</v>
      </c>
      <c r="H321">
        <f>WEEKDAY(Append1[[#This Row],[dteday]],1)</f>
        <v>6</v>
      </c>
      <c r="I321">
        <v>1</v>
      </c>
      <c r="J321" s="6">
        <v>0.2</v>
      </c>
      <c r="K321" s="6">
        <v>0.2576</v>
      </c>
      <c r="L321" s="6">
        <v>0.47</v>
      </c>
      <c r="M321" s="6">
        <v>0</v>
      </c>
      <c r="N321">
        <v>5</v>
      </c>
      <c r="O321">
        <v>134</v>
      </c>
      <c r="P321">
        <v>139</v>
      </c>
    </row>
    <row r="322" spans="1:16" x14ac:dyDescent="0.25">
      <c r="A322">
        <v>320</v>
      </c>
      <c r="B322" s="5">
        <v>40557</v>
      </c>
      <c r="C322">
        <v>1</v>
      </c>
      <c r="D322">
        <f>YEAR(Append1[[#This Row],[dteday]])</f>
        <v>2011</v>
      </c>
      <c r="E322">
        <v>1</v>
      </c>
      <c r="F322">
        <f>HOUR(Append1[[#This Row],[dteday]])</f>
        <v>0</v>
      </c>
      <c r="G322" s="7" t="str" cm="1">
        <f t="array" ref="G322">_xlfn.IFS(Append1[[#This Row],[weekday]]=6,"True",Append1[[#This Row],[weekday]]=0,"True",TRUE,"False")</f>
        <v>True</v>
      </c>
      <c r="H322">
        <f>WEEKDAY(Append1[[#This Row],[dteday]],1)</f>
        <v>6</v>
      </c>
      <c r="I322">
        <v>1</v>
      </c>
      <c r="J322" s="6">
        <v>0.16</v>
      </c>
      <c r="K322" s="6">
        <v>0.19700000000000001</v>
      </c>
      <c r="L322" s="6">
        <v>0.59</v>
      </c>
      <c r="M322" s="6">
        <v>8.9599999999999999E-2</v>
      </c>
      <c r="N322">
        <v>3</v>
      </c>
      <c r="O322">
        <v>89</v>
      </c>
      <c r="P322">
        <v>92</v>
      </c>
    </row>
    <row r="323" spans="1:16" x14ac:dyDescent="0.25">
      <c r="A323">
        <v>321</v>
      </c>
      <c r="B323" s="5">
        <v>40557</v>
      </c>
      <c r="C323">
        <v>1</v>
      </c>
      <c r="D323">
        <f>YEAR(Append1[[#This Row],[dteday]])</f>
        <v>2011</v>
      </c>
      <c r="E323">
        <v>1</v>
      </c>
      <c r="F323">
        <f>HOUR(Append1[[#This Row],[dteday]])</f>
        <v>0</v>
      </c>
      <c r="G323" s="7" t="str" cm="1">
        <f t="array" ref="G323">_xlfn.IFS(Append1[[#This Row],[weekday]]=6,"True",Append1[[#This Row],[weekday]]=0,"True",TRUE,"False")</f>
        <v>True</v>
      </c>
      <c r="H323">
        <f>WEEKDAY(Append1[[#This Row],[dteday]],1)</f>
        <v>6</v>
      </c>
      <c r="I323">
        <v>1</v>
      </c>
      <c r="J323" s="6">
        <v>0.18</v>
      </c>
      <c r="K323" s="6">
        <v>0.2424</v>
      </c>
      <c r="L323" s="6">
        <v>0.59</v>
      </c>
      <c r="M323" s="6">
        <v>0</v>
      </c>
      <c r="N323">
        <v>0</v>
      </c>
      <c r="O323">
        <v>68</v>
      </c>
      <c r="P323">
        <v>68</v>
      </c>
    </row>
    <row r="324" spans="1:16" x14ac:dyDescent="0.25">
      <c r="A324">
        <v>322</v>
      </c>
      <c r="B324" s="5">
        <v>40557</v>
      </c>
      <c r="C324">
        <v>1</v>
      </c>
      <c r="D324">
        <f>YEAR(Append1[[#This Row],[dteday]])</f>
        <v>2011</v>
      </c>
      <c r="E324">
        <v>1</v>
      </c>
      <c r="F324">
        <f>HOUR(Append1[[#This Row],[dteday]])</f>
        <v>0</v>
      </c>
      <c r="G324" s="7" t="str" cm="1">
        <f t="array" ref="G324">_xlfn.IFS(Append1[[#This Row],[weekday]]=6,"True",Append1[[#This Row],[weekday]]=0,"True",TRUE,"False")</f>
        <v>True</v>
      </c>
      <c r="H324">
        <f>WEEKDAY(Append1[[#This Row],[dteday]],1)</f>
        <v>6</v>
      </c>
      <c r="I324">
        <v>1</v>
      </c>
      <c r="J324" s="6">
        <v>0.16</v>
      </c>
      <c r="K324" s="6">
        <v>0.2273</v>
      </c>
      <c r="L324" s="6">
        <v>0.69</v>
      </c>
      <c r="M324" s="6">
        <v>0</v>
      </c>
      <c r="N324">
        <v>4</v>
      </c>
      <c r="O324">
        <v>48</v>
      </c>
      <c r="P324">
        <v>52</v>
      </c>
    </row>
    <row r="325" spans="1:16" x14ac:dyDescent="0.25">
      <c r="A325">
        <v>323</v>
      </c>
      <c r="B325" s="5">
        <v>40557</v>
      </c>
      <c r="C325">
        <v>1</v>
      </c>
      <c r="D325">
        <f>YEAR(Append1[[#This Row],[dteday]])</f>
        <v>2011</v>
      </c>
      <c r="E325">
        <v>1</v>
      </c>
      <c r="F325">
        <f>HOUR(Append1[[#This Row],[dteday]])</f>
        <v>0</v>
      </c>
      <c r="G325" s="7" t="str" cm="1">
        <f t="array" ref="G325">_xlfn.IFS(Append1[[#This Row],[weekday]]=6,"True",Append1[[#This Row],[weekday]]=0,"True",TRUE,"False")</f>
        <v>True</v>
      </c>
      <c r="H325">
        <f>WEEKDAY(Append1[[#This Row],[dteday]],1)</f>
        <v>6</v>
      </c>
      <c r="I325">
        <v>2</v>
      </c>
      <c r="J325" s="6">
        <v>0.16</v>
      </c>
      <c r="K325" s="6">
        <v>0.2273</v>
      </c>
      <c r="L325" s="6">
        <v>0.69</v>
      </c>
      <c r="M325" s="6">
        <v>0</v>
      </c>
      <c r="N325">
        <v>2</v>
      </c>
      <c r="O325">
        <v>34</v>
      </c>
      <c r="P325">
        <v>36</v>
      </c>
    </row>
    <row r="326" spans="1:16" x14ac:dyDescent="0.25">
      <c r="A326">
        <v>324</v>
      </c>
      <c r="B326" s="5">
        <v>40557</v>
      </c>
      <c r="C326">
        <v>1</v>
      </c>
      <c r="D326">
        <f>YEAR(Append1[[#This Row],[dteday]])</f>
        <v>2011</v>
      </c>
      <c r="E326">
        <v>1</v>
      </c>
      <c r="F326">
        <f>HOUR(Append1[[#This Row],[dteday]])</f>
        <v>0</v>
      </c>
      <c r="G326" s="7" t="str" cm="1">
        <f t="array" ref="G326">_xlfn.IFS(Append1[[#This Row],[weekday]]=6,"True",Append1[[#This Row],[weekday]]=0,"True",TRUE,"False")</f>
        <v>True</v>
      </c>
      <c r="H326">
        <f>WEEKDAY(Append1[[#This Row],[dteday]],1)</f>
        <v>6</v>
      </c>
      <c r="I326">
        <v>2</v>
      </c>
      <c r="J326" s="6">
        <v>0.18</v>
      </c>
      <c r="K326" s="6">
        <v>0.2424</v>
      </c>
      <c r="L326" s="6">
        <v>0.55000000000000004</v>
      </c>
      <c r="M326" s="6">
        <v>0</v>
      </c>
      <c r="N326">
        <v>1</v>
      </c>
      <c r="O326">
        <v>26</v>
      </c>
      <c r="P326">
        <v>27</v>
      </c>
    </row>
    <row r="327" spans="1:16" x14ac:dyDescent="0.25">
      <c r="A327">
        <v>325</v>
      </c>
      <c r="B327" s="5">
        <v>40558</v>
      </c>
      <c r="C327">
        <v>1</v>
      </c>
      <c r="D327">
        <f>YEAR(Append1[[#This Row],[dteday]])</f>
        <v>2011</v>
      </c>
      <c r="E327">
        <v>1</v>
      </c>
      <c r="F327">
        <f>HOUR(Append1[[#This Row],[dteday]])</f>
        <v>0</v>
      </c>
      <c r="G327" s="7" t="str" cm="1">
        <f t="array" ref="G327">_xlfn.IFS(Append1[[#This Row],[weekday]]=6,"True",Append1[[#This Row],[weekday]]=0,"True",TRUE,"False")</f>
        <v>False</v>
      </c>
      <c r="H327">
        <f>WEEKDAY(Append1[[#This Row],[dteday]],1)</f>
        <v>7</v>
      </c>
      <c r="I327">
        <v>1</v>
      </c>
      <c r="J327" s="6">
        <v>0.18</v>
      </c>
      <c r="K327" s="6">
        <v>0.2424</v>
      </c>
      <c r="L327" s="6">
        <v>0.55000000000000004</v>
      </c>
      <c r="M327" s="6">
        <v>0</v>
      </c>
      <c r="N327">
        <v>3</v>
      </c>
      <c r="O327">
        <v>25</v>
      </c>
      <c r="P327">
        <v>28</v>
      </c>
    </row>
    <row r="328" spans="1:16" x14ac:dyDescent="0.25">
      <c r="A328">
        <v>326</v>
      </c>
      <c r="B328" s="5">
        <v>40558</v>
      </c>
      <c r="C328">
        <v>1</v>
      </c>
      <c r="D328">
        <f>YEAR(Append1[[#This Row],[dteday]])</f>
        <v>2011</v>
      </c>
      <c r="E328">
        <v>1</v>
      </c>
      <c r="F328">
        <f>HOUR(Append1[[#This Row],[dteday]])</f>
        <v>0</v>
      </c>
      <c r="G328" s="7" t="str" cm="1">
        <f t="array" ref="G328">_xlfn.IFS(Append1[[#This Row],[weekday]]=6,"True",Append1[[#This Row],[weekday]]=0,"True",TRUE,"False")</f>
        <v>False</v>
      </c>
      <c r="H328">
        <f>WEEKDAY(Append1[[#This Row],[dteday]],1)</f>
        <v>7</v>
      </c>
      <c r="I328">
        <v>2</v>
      </c>
      <c r="J328" s="6">
        <v>0.16</v>
      </c>
      <c r="K328" s="6">
        <v>0.19700000000000001</v>
      </c>
      <c r="L328" s="6">
        <v>0.59</v>
      </c>
      <c r="M328" s="6">
        <v>8.9599999999999999E-2</v>
      </c>
      <c r="N328">
        <v>2</v>
      </c>
      <c r="O328">
        <v>18</v>
      </c>
      <c r="P328">
        <v>20</v>
      </c>
    </row>
    <row r="329" spans="1:16" x14ac:dyDescent="0.25">
      <c r="A329">
        <v>327</v>
      </c>
      <c r="B329" s="5">
        <v>40558</v>
      </c>
      <c r="C329">
        <v>1</v>
      </c>
      <c r="D329">
        <f>YEAR(Append1[[#This Row],[dteday]])</f>
        <v>2011</v>
      </c>
      <c r="E329">
        <v>1</v>
      </c>
      <c r="F329">
        <f>HOUR(Append1[[#This Row],[dteday]])</f>
        <v>0</v>
      </c>
      <c r="G329" s="7" t="str" cm="1">
        <f t="array" ref="G329">_xlfn.IFS(Append1[[#This Row],[weekday]]=6,"True",Append1[[#This Row],[weekday]]=0,"True",TRUE,"False")</f>
        <v>False</v>
      </c>
      <c r="H329">
        <f>WEEKDAY(Append1[[#This Row],[dteday]],1)</f>
        <v>7</v>
      </c>
      <c r="I329">
        <v>2</v>
      </c>
      <c r="J329" s="6">
        <v>0.16</v>
      </c>
      <c r="K329" s="6">
        <v>0.19700000000000001</v>
      </c>
      <c r="L329" s="6">
        <v>0.59</v>
      </c>
      <c r="M329" s="6">
        <v>8.9599999999999999E-2</v>
      </c>
      <c r="N329">
        <v>0</v>
      </c>
      <c r="O329">
        <v>12</v>
      </c>
      <c r="P329">
        <v>12</v>
      </c>
    </row>
    <row r="330" spans="1:16" x14ac:dyDescent="0.25">
      <c r="A330">
        <v>328</v>
      </c>
      <c r="B330" s="5">
        <v>40558</v>
      </c>
      <c r="C330">
        <v>1</v>
      </c>
      <c r="D330">
        <f>YEAR(Append1[[#This Row],[dteday]])</f>
        <v>2011</v>
      </c>
      <c r="E330">
        <v>1</v>
      </c>
      <c r="F330">
        <f>HOUR(Append1[[#This Row],[dteday]])</f>
        <v>0</v>
      </c>
      <c r="G330" s="7" t="str" cm="1">
        <f t="array" ref="G330">_xlfn.IFS(Append1[[#This Row],[weekday]]=6,"True",Append1[[#This Row],[weekday]]=0,"True",TRUE,"False")</f>
        <v>False</v>
      </c>
      <c r="H330">
        <f>WEEKDAY(Append1[[#This Row],[dteday]],1)</f>
        <v>7</v>
      </c>
      <c r="I330">
        <v>2</v>
      </c>
      <c r="J330" s="6">
        <v>0.16</v>
      </c>
      <c r="K330" s="6">
        <v>0.2273</v>
      </c>
      <c r="L330" s="6">
        <v>0.59</v>
      </c>
      <c r="M330" s="6">
        <v>0</v>
      </c>
      <c r="N330">
        <v>1</v>
      </c>
      <c r="O330">
        <v>7</v>
      </c>
      <c r="P330">
        <v>8</v>
      </c>
    </row>
    <row r="331" spans="1:16" x14ac:dyDescent="0.25">
      <c r="A331">
        <v>329</v>
      </c>
      <c r="B331" s="5">
        <v>40558</v>
      </c>
      <c r="C331">
        <v>1</v>
      </c>
      <c r="D331">
        <f>YEAR(Append1[[#This Row],[dteday]])</f>
        <v>2011</v>
      </c>
      <c r="E331">
        <v>1</v>
      </c>
      <c r="F331">
        <f>HOUR(Append1[[#This Row],[dteday]])</f>
        <v>0</v>
      </c>
      <c r="G331" s="7" t="str" cm="1">
        <f t="array" ref="G331">_xlfn.IFS(Append1[[#This Row],[weekday]]=6,"True",Append1[[#This Row],[weekday]]=0,"True",TRUE,"False")</f>
        <v>False</v>
      </c>
      <c r="H331">
        <f>WEEKDAY(Append1[[#This Row],[dteday]],1)</f>
        <v>7</v>
      </c>
      <c r="I331">
        <v>2</v>
      </c>
      <c r="J331" s="6">
        <v>0.16</v>
      </c>
      <c r="K331" s="6">
        <v>0.2273</v>
      </c>
      <c r="L331" s="6">
        <v>0.59</v>
      </c>
      <c r="M331" s="6">
        <v>0</v>
      </c>
      <c r="N331">
        <v>0</v>
      </c>
      <c r="O331">
        <v>5</v>
      </c>
      <c r="P331">
        <v>5</v>
      </c>
    </row>
    <row r="332" spans="1:16" x14ac:dyDescent="0.25">
      <c r="A332">
        <v>330</v>
      </c>
      <c r="B332" s="5">
        <v>40558</v>
      </c>
      <c r="C332">
        <v>1</v>
      </c>
      <c r="D332">
        <f>YEAR(Append1[[#This Row],[dteday]])</f>
        <v>2011</v>
      </c>
      <c r="E332">
        <v>1</v>
      </c>
      <c r="F332">
        <f>HOUR(Append1[[#This Row],[dteday]])</f>
        <v>0</v>
      </c>
      <c r="G332" s="7" t="str" cm="1">
        <f t="array" ref="G332">_xlfn.IFS(Append1[[#This Row],[weekday]]=6,"True",Append1[[#This Row],[weekday]]=0,"True",TRUE,"False")</f>
        <v>False</v>
      </c>
      <c r="H332">
        <f>WEEKDAY(Append1[[#This Row],[dteday]],1)</f>
        <v>7</v>
      </c>
      <c r="I332">
        <v>1</v>
      </c>
      <c r="J332" s="6">
        <v>0.16</v>
      </c>
      <c r="K332" s="6">
        <v>0.2273</v>
      </c>
      <c r="L332" s="6">
        <v>0.59</v>
      </c>
      <c r="M332" s="6">
        <v>0</v>
      </c>
      <c r="N332">
        <v>0</v>
      </c>
      <c r="O332">
        <v>1</v>
      </c>
      <c r="P332">
        <v>1</v>
      </c>
    </row>
    <row r="333" spans="1:16" x14ac:dyDescent="0.25">
      <c r="A333">
        <v>331</v>
      </c>
      <c r="B333" s="5">
        <v>40558</v>
      </c>
      <c r="C333">
        <v>1</v>
      </c>
      <c r="D333">
        <f>YEAR(Append1[[#This Row],[dteday]])</f>
        <v>2011</v>
      </c>
      <c r="E333">
        <v>1</v>
      </c>
      <c r="F333">
        <f>HOUR(Append1[[#This Row],[dteday]])</f>
        <v>0</v>
      </c>
      <c r="G333" s="7" t="str" cm="1">
        <f t="array" ref="G333">_xlfn.IFS(Append1[[#This Row],[weekday]]=6,"True",Append1[[#This Row],[weekday]]=0,"True",TRUE,"False")</f>
        <v>False</v>
      </c>
      <c r="H333">
        <f>WEEKDAY(Append1[[#This Row],[dteday]],1)</f>
        <v>7</v>
      </c>
      <c r="I333">
        <v>1</v>
      </c>
      <c r="J333" s="6">
        <v>0.14000000000000001</v>
      </c>
      <c r="K333" s="6">
        <v>0.16669999999999999</v>
      </c>
      <c r="L333" s="6">
        <v>0.63</v>
      </c>
      <c r="M333" s="6">
        <v>0.1045</v>
      </c>
      <c r="N333">
        <v>1</v>
      </c>
      <c r="O333">
        <v>2</v>
      </c>
      <c r="P333">
        <v>3</v>
      </c>
    </row>
    <row r="334" spans="1:16" x14ac:dyDescent="0.25">
      <c r="A334">
        <v>332</v>
      </c>
      <c r="B334" s="5">
        <v>40558</v>
      </c>
      <c r="C334">
        <v>1</v>
      </c>
      <c r="D334">
        <f>YEAR(Append1[[#This Row],[dteday]])</f>
        <v>2011</v>
      </c>
      <c r="E334">
        <v>1</v>
      </c>
      <c r="F334">
        <f>HOUR(Append1[[#This Row],[dteday]])</f>
        <v>0</v>
      </c>
      <c r="G334" s="7" t="str" cm="1">
        <f t="array" ref="G334">_xlfn.IFS(Append1[[#This Row],[weekday]]=6,"True",Append1[[#This Row],[weekday]]=0,"True",TRUE,"False")</f>
        <v>False</v>
      </c>
      <c r="H334">
        <f>WEEKDAY(Append1[[#This Row],[dteday]],1)</f>
        <v>7</v>
      </c>
      <c r="I334">
        <v>1</v>
      </c>
      <c r="J334" s="6">
        <v>0.14000000000000001</v>
      </c>
      <c r="K334" s="6">
        <v>0.21210000000000001</v>
      </c>
      <c r="L334" s="6">
        <v>0.63</v>
      </c>
      <c r="M334" s="6">
        <v>0</v>
      </c>
      <c r="N334">
        <v>1</v>
      </c>
      <c r="O334">
        <v>9</v>
      </c>
      <c r="P334">
        <v>10</v>
      </c>
    </row>
    <row r="335" spans="1:16" x14ac:dyDescent="0.25">
      <c r="A335">
        <v>333</v>
      </c>
      <c r="B335" s="5">
        <v>40558</v>
      </c>
      <c r="C335">
        <v>1</v>
      </c>
      <c r="D335">
        <f>YEAR(Append1[[#This Row],[dteday]])</f>
        <v>2011</v>
      </c>
      <c r="E335">
        <v>1</v>
      </c>
      <c r="F335">
        <f>HOUR(Append1[[#This Row],[dteday]])</f>
        <v>0</v>
      </c>
      <c r="G335" s="7" t="str" cm="1">
        <f t="array" ref="G335">_xlfn.IFS(Append1[[#This Row],[weekday]]=6,"True",Append1[[#This Row],[weekday]]=0,"True",TRUE,"False")</f>
        <v>False</v>
      </c>
      <c r="H335">
        <f>WEEKDAY(Append1[[#This Row],[dteday]],1)</f>
        <v>7</v>
      </c>
      <c r="I335">
        <v>1</v>
      </c>
      <c r="J335" s="6">
        <v>0.14000000000000001</v>
      </c>
      <c r="K335" s="6">
        <v>0.1515</v>
      </c>
      <c r="L335" s="6">
        <v>0.63</v>
      </c>
      <c r="M335" s="6">
        <v>0.1343</v>
      </c>
      <c r="N335">
        <v>1</v>
      </c>
      <c r="O335">
        <v>22</v>
      </c>
      <c r="P335">
        <v>23</v>
      </c>
    </row>
    <row r="336" spans="1:16" x14ac:dyDescent="0.25">
      <c r="A336">
        <v>334</v>
      </c>
      <c r="B336" s="5">
        <v>40558</v>
      </c>
      <c r="C336">
        <v>1</v>
      </c>
      <c r="D336">
        <f>YEAR(Append1[[#This Row],[dteday]])</f>
        <v>2011</v>
      </c>
      <c r="E336">
        <v>1</v>
      </c>
      <c r="F336">
        <f>HOUR(Append1[[#This Row],[dteday]])</f>
        <v>0</v>
      </c>
      <c r="G336" s="7" t="str" cm="1">
        <f t="array" ref="G336">_xlfn.IFS(Append1[[#This Row],[weekday]]=6,"True",Append1[[#This Row],[weekday]]=0,"True",TRUE,"False")</f>
        <v>False</v>
      </c>
      <c r="H336">
        <f>WEEKDAY(Append1[[#This Row],[dteday]],1)</f>
        <v>7</v>
      </c>
      <c r="I336">
        <v>1</v>
      </c>
      <c r="J336" s="6">
        <v>0.16</v>
      </c>
      <c r="K336" s="6">
        <v>0.18179999999999999</v>
      </c>
      <c r="L336" s="6">
        <v>0.64</v>
      </c>
      <c r="M336" s="6">
        <v>0.1343</v>
      </c>
      <c r="N336">
        <v>2</v>
      </c>
      <c r="O336">
        <v>31</v>
      </c>
      <c r="P336">
        <v>33</v>
      </c>
    </row>
    <row r="337" spans="1:16" x14ac:dyDescent="0.25">
      <c r="A337">
        <v>335</v>
      </c>
      <c r="B337" s="5">
        <v>40558</v>
      </c>
      <c r="C337">
        <v>1</v>
      </c>
      <c r="D337">
        <f>YEAR(Append1[[#This Row],[dteday]])</f>
        <v>2011</v>
      </c>
      <c r="E337">
        <v>1</v>
      </c>
      <c r="F337">
        <f>HOUR(Append1[[#This Row],[dteday]])</f>
        <v>0</v>
      </c>
      <c r="G337" s="7" t="str" cm="1">
        <f t="array" ref="G337">_xlfn.IFS(Append1[[#This Row],[weekday]]=6,"True",Append1[[#This Row],[weekday]]=0,"True",TRUE,"False")</f>
        <v>False</v>
      </c>
      <c r="H337">
        <f>WEEKDAY(Append1[[#This Row],[dteday]],1)</f>
        <v>7</v>
      </c>
      <c r="I337">
        <v>1</v>
      </c>
      <c r="J337" s="6">
        <v>0.18</v>
      </c>
      <c r="K337" s="6">
        <v>0.19700000000000001</v>
      </c>
      <c r="L337" s="6">
        <v>0.59</v>
      </c>
      <c r="M337" s="6">
        <v>0.16420000000000001</v>
      </c>
      <c r="N337">
        <v>2</v>
      </c>
      <c r="O337">
        <v>57</v>
      </c>
      <c r="P337">
        <v>59</v>
      </c>
    </row>
    <row r="338" spans="1:16" x14ac:dyDescent="0.25">
      <c r="A338">
        <v>336</v>
      </c>
      <c r="B338" s="5">
        <v>40558</v>
      </c>
      <c r="C338">
        <v>1</v>
      </c>
      <c r="D338">
        <f>YEAR(Append1[[#This Row],[dteday]])</f>
        <v>2011</v>
      </c>
      <c r="E338">
        <v>1</v>
      </c>
      <c r="F338">
        <f>HOUR(Append1[[#This Row],[dteday]])</f>
        <v>0</v>
      </c>
      <c r="G338" s="7" t="str" cm="1">
        <f t="array" ref="G338">_xlfn.IFS(Append1[[#This Row],[weekday]]=6,"True",Append1[[#This Row],[weekday]]=0,"True",TRUE,"False")</f>
        <v>False</v>
      </c>
      <c r="H338">
        <f>WEEKDAY(Append1[[#This Row],[dteday]],1)</f>
        <v>7</v>
      </c>
      <c r="I338">
        <v>1</v>
      </c>
      <c r="J338" s="6">
        <v>0.2</v>
      </c>
      <c r="K338" s="6">
        <v>0.19700000000000001</v>
      </c>
      <c r="L338" s="6">
        <v>0.55000000000000004</v>
      </c>
      <c r="M338" s="6">
        <v>0.22389999999999999</v>
      </c>
      <c r="N338">
        <v>18</v>
      </c>
      <c r="O338">
        <v>54</v>
      </c>
      <c r="P338">
        <v>72</v>
      </c>
    </row>
    <row r="339" spans="1:16" x14ac:dyDescent="0.25">
      <c r="A339">
        <v>337</v>
      </c>
      <c r="B339" s="5">
        <v>40558</v>
      </c>
      <c r="C339">
        <v>1</v>
      </c>
      <c r="D339">
        <f>YEAR(Append1[[#This Row],[dteday]])</f>
        <v>2011</v>
      </c>
      <c r="E339">
        <v>1</v>
      </c>
      <c r="F339">
        <f>HOUR(Append1[[#This Row],[dteday]])</f>
        <v>0</v>
      </c>
      <c r="G339" s="7" t="str" cm="1">
        <f t="array" ref="G339">_xlfn.IFS(Append1[[#This Row],[weekday]]=6,"True",Append1[[#This Row],[weekday]]=0,"True",TRUE,"False")</f>
        <v>False</v>
      </c>
      <c r="H339">
        <f>WEEKDAY(Append1[[#This Row],[dteday]],1)</f>
        <v>7</v>
      </c>
      <c r="I339">
        <v>1</v>
      </c>
      <c r="J339" s="6">
        <v>0.24</v>
      </c>
      <c r="K339" s="6">
        <v>0.2273</v>
      </c>
      <c r="L339" s="6">
        <v>0.48</v>
      </c>
      <c r="M339" s="6">
        <v>0.22389999999999999</v>
      </c>
      <c r="N339">
        <v>15</v>
      </c>
      <c r="O339">
        <v>74</v>
      </c>
      <c r="P339">
        <v>89</v>
      </c>
    </row>
    <row r="340" spans="1:16" x14ac:dyDescent="0.25">
      <c r="A340">
        <v>338</v>
      </c>
      <c r="B340" s="5">
        <v>40558</v>
      </c>
      <c r="C340">
        <v>1</v>
      </c>
      <c r="D340">
        <f>YEAR(Append1[[#This Row],[dteday]])</f>
        <v>2011</v>
      </c>
      <c r="E340">
        <v>1</v>
      </c>
      <c r="F340">
        <f>HOUR(Append1[[#This Row],[dteday]])</f>
        <v>0</v>
      </c>
      <c r="G340" s="7" t="str" cm="1">
        <f t="array" ref="G340">_xlfn.IFS(Append1[[#This Row],[weekday]]=6,"True",Append1[[#This Row],[weekday]]=0,"True",TRUE,"False")</f>
        <v>False</v>
      </c>
      <c r="H340">
        <f>WEEKDAY(Append1[[#This Row],[dteday]],1)</f>
        <v>7</v>
      </c>
      <c r="I340">
        <v>1</v>
      </c>
      <c r="J340" s="6">
        <v>0.28000000000000003</v>
      </c>
      <c r="K340" s="6">
        <v>0.2576</v>
      </c>
      <c r="L340" s="6">
        <v>0.38</v>
      </c>
      <c r="M340" s="6">
        <v>0.29849999999999999</v>
      </c>
      <c r="N340">
        <v>21</v>
      </c>
      <c r="O340">
        <v>80</v>
      </c>
      <c r="P340">
        <v>101</v>
      </c>
    </row>
    <row r="341" spans="1:16" x14ac:dyDescent="0.25">
      <c r="A341">
        <v>339</v>
      </c>
      <c r="B341" s="5">
        <v>40558</v>
      </c>
      <c r="C341">
        <v>1</v>
      </c>
      <c r="D341">
        <f>YEAR(Append1[[#This Row],[dteday]])</f>
        <v>2011</v>
      </c>
      <c r="E341">
        <v>1</v>
      </c>
      <c r="F341">
        <f>HOUR(Append1[[#This Row],[dteday]])</f>
        <v>0</v>
      </c>
      <c r="G341" s="7" t="str" cm="1">
        <f t="array" ref="G341">_xlfn.IFS(Append1[[#This Row],[weekday]]=6,"True",Append1[[#This Row],[weekday]]=0,"True",TRUE,"False")</f>
        <v>False</v>
      </c>
      <c r="H341">
        <f>WEEKDAY(Append1[[#This Row],[dteday]],1)</f>
        <v>7</v>
      </c>
      <c r="I341">
        <v>1</v>
      </c>
      <c r="J341" s="6">
        <v>0.3</v>
      </c>
      <c r="K341" s="6">
        <v>0.28789999999999999</v>
      </c>
      <c r="L341" s="6">
        <v>0.39</v>
      </c>
      <c r="M341" s="6">
        <v>0.28360000000000002</v>
      </c>
      <c r="N341">
        <v>26</v>
      </c>
      <c r="O341">
        <v>92</v>
      </c>
      <c r="P341">
        <v>118</v>
      </c>
    </row>
    <row r="342" spans="1:16" x14ac:dyDescent="0.25">
      <c r="A342">
        <v>340</v>
      </c>
      <c r="B342" s="5">
        <v>40558</v>
      </c>
      <c r="C342">
        <v>1</v>
      </c>
      <c r="D342">
        <f>YEAR(Append1[[#This Row],[dteday]])</f>
        <v>2011</v>
      </c>
      <c r="E342">
        <v>1</v>
      </c>
      <c r="F342">
        <f>HOUR(Append1[[#This Row],[dteday]])</f>
        <v>0</v>
      </c>
      <c r="G342" s="7" t="str" cm="1">
        <f t="array" ref="G342">_xlfn.IFS(Append1[[#This Row],[weekday]]=6,"True",Append1[[#This Row],[weekday]]=0,"True",TRUE,"False")</f>
        <v>False</v>
      </c>
      <c r="H342">
        <f>WEEKDAY(Append1[[#This Row],[dteday]],1)</f>
        <v>7</v>
      </c>
      <c r="I342">
        <v>2</v>
      </c>
      <c r="J342" s="6">
        <v>0.32</v>
      </c>
      <c r="K342" s="6">
        <v>0.31819999999999998</v>
      </c>
      <c r="L342" s="6">
        <v>0.36</v>
      </c>
      <c r="M342" s="6">
        <v>0.19400000000000001</v>
      </c>
      <c r="N342">
        <v>21</v>
      </c>
      <c r="O342">
        <v>108</v>
      </c>
      <c r="P342">
        <v>129</v>
      </c>
    </row>
    <row r="343" spans="1:16" x14ac:dyDescent="0.25">
      <c r="A343">
        <v>341</v>
      </c>
      <c r="B343" s="5">
        <v>40558</v>
      </c>
      <c r="C343">
        <v>1</v>
      </c>
      <c r="D343">
        <f>YEAR(Append1[[#This Row],[dteday]])</f>
        <v>2011</v>
      </c>
      <c r="E343">
        <v>1</v>
      </c>
      <c r="F343">
        <f>HOUR(Append1[[#This Row],[dteday]])</f>
        <v>0</v>
      </c>
      <c r="G343" s="7" t="str" cm="1">
        <f t="array" ref="G343">_xlfn.IFS(Append1[[#This Row],[weekday]]=6,"True",Append1[[#This Row],[weekday]]=0,"True",TRUE,"False")</f>
        <v>False</v>
      </c>
      <c r="H343">
        <f>WEEKDAY(Append1[[#This Row],[dteday]],1)</f>
        <v>7</v>
      </c>
      <c r="I343">
        <v>2</v>
      </c>
      <c r="J343" s="6">
        <v>0.34</v>
      </c>
      <c r="K343" s="6">
        <v>0.33329999999999999</v>
      </c>
      <c r="L343" s="6">
        <v>0.34</v>
      </c>
      <c r="M343" s="6">
        <v>0.19400000000000001</v>
      </c>
      <c r="N343">
        <v>33</v>
      </c>
      <c r="O343">
        <v>95</v>
      </c>
      <c r="P343">
        <v>128</v>
      </c>
    </row>
    <row r="344" spans="1:16" x14ac:dyDescent="0.25">
      <c r="A344">
        <v>342</v>
      </c>
      <c r="B344" s="5">
        <v>40558</v>
      </c>
      <c r="C344">
        <v>1</v>
      </c>
      <c r="D344">
        <f>YEAR(Append1[[#This Row],[dteday]])</f>
        <v>2011</v>
      </c>
      <c r="E344">
        <v>1</v>
      </c>
      <c r="F344">
        <f>HOUR(Append1[[#This Row],[dteday]])</f>
        <v>0</v>
      </c>
      <c r="G344" s="7" t="str" cm="1">
        <f t="array" ref="G344">_xlfn.IFS(Append1[[#This Row],[weekday]]=6,"True",Append1[[#This Row],[weekday]]=0,"True",TRUE,"False")</f>
        <v>False</v>
      </c>
      <c r="H344">
        <f>WEEKDAY(Append1[[#This Row],[dteday]],1)</f>
        <v>7</v>
      </c>
      <c r="I344">
        <v>2</v>
      </c>
      <c r="J344" s="6">
        <v>0.32</v>
      </c>
      <c r="K344" s="6">
        <v>0.30299999999999999</v>
      </c>
      <c r="L344" s="6">
        <v>0.36</v>
      </c>
      <c r="M344" s="6">
        <v>0.28360000000000002</v>
      </c>
      <c r="N344">
        <v>29</v>
      </c>
      <c r="O344">
        <v>54</v>
      </c>
      <c r="P344">
        <v>83</v>
      </c>
    </row>
    <row r="345" spans="1:16" x14ac:dyDescent="0.25">
      <c r="A345">
        <v>343</v>
      </c>
      <c r="B345" s="5">
        <v>40558</v>
      </c>
      <c r="C345">
        <v>1</v>
      </c>
      <c r="D345">
        <f>YEAR(Append1[[#This Row],[dteday]])</f>
        <v>2011</v>
      </c>
      <c r="E345">
        <v>1</v>
      </c>
      <c r="F345">
        <f>HOUR(Append1[[#This Row],[dteday]])</f>
        <v>0</v>
      </c>
      <c r="G345" s="7" t="str" cm="1">
        <f t="array" ref="G345">_xlfn.IFS(Append1[[#This Row],[weekday]]=6,"True",Append1[[#This Row],[weekday]]=0,"True",TRUE,"False")</f>
        <v>False</v>
      </c>
      <c r="H345">
        <f>WEEKDAY(Append1[[#This Row],[dteday]],1)</f>
        <v>7</v>
      </c>
      <c r="I345">
        <v>2</v>
      </c>
      <c r="J345" s="6">
        <v>0.3</v>
      </c>
      <c r="K345" s="6">
        <v>0.28789999999999999</v>
      </c>
      <c r="L345" s="6">
        <v>0.45</v>
      </c>
      <c r="M345" s="6">
        <v>0.25369999999999998</v>
      </c>
      <c r="N345">
        <v>15</v>
      </c>
      <c r="O345">
        <v>69</v>
      </c>
      <c r="P345">
        <v>84</v>
      </c>
    </row>
    <row r="346" spans="1:16" x14ac:dyDescent="0.25">
      <c r="A346">
        <v>344</v>
      </c>
      <c r="B346" s="5">
        <v>40558</v>
      </c>
      <c r="C346">
        <v>1</v>
      </c>
      <c r="D346">
        <f>YEAR(Append1[[#This Row],[dteday]])</f>
        <v>2011</v>
      </c>
      <c r="E346">
        <v>1</v>
      </c>
      <c r="F346">
        <f>HOUR(Append1[[#This Row],[dteday]])</f>
        <v>0</v>
      </c>
      <c r="G346" s="7" t="str" cm="1">
        <f t="array" ref="G346">_xlfn.IFS(Append1[[#This Row],[weekday]]=6,"True",Append1[[#This Row],[weekday]]=0,"True",TRUE,"False")</f>
        <v>False</v>
      </c>
      <c r="H346">
        <f>WEEKDAY(Append1[[#This Row],[dteday]],1)</f>
        <v>7</v>
      </c>
      <c r="I346">
        <v>2</v>
      </c>
      <c r="J346" s="6">
        <v>0.32</v>
      </c>
      <c r="K346" s="6">
        <v>0.30299999999999999</v>
      </c>
      <c r="L346" s="6">
        <v>0.39</v>
      </c>
      <c r="M346" s="6">
        <v>0.25369999999999998</v>
      </c>
      <c r="N346">
        <v>14</v>
      </c>
      <c r="O346">
        <v>60</v>
      </c>
      <c r="P346">
        <v>74</v>
      </c>
    </row>
    <row r="347" spans="1:16" x14ac:dyDescent="0.25">
      <c r="A347">
        <v>345</v>
      </c>
      <c r="B347" s="5">
        <v>40558</v>
      </c>
      <c r="C347">
        <v>1</v>
      </c>
      <c r="D347">
        <f>YEAR(Append1[[#This Row],[dteday]])</f>
        <v>2011</v>
      </c>
      <c r="E347">
        <v>1</v>
      </c>
      <c r="F347">
        <f>HOUR(Append1[[#This Row],[dteday]])</f>
        <v>0</v>
      </c>
      <c r="G347" s="7" t="str" cm="1">
        <f t="array" ref="G347">_xlfn.IFS(Append1[[#This Row],[weekday]]=6,"True",Append1[[#This Row],[weekday]]=0,"True",TRUE,"False")</f>
        <v>False</v>
      </c>
      <c r="H347">
        <f>WEEKDAY(Append1[[#This Row],[dteday]],1)</f>
        <v>7</v>
      </c>
      <c r="I347">
        <v>2</v>
      </c>
      <c r="J347" s="6">
        <v>0.32</v>
      </c>
      <c r="K347" s="6">
        <v>0.30299999999999999</v>
      </c>
      <c r="L347" s="6">
        <v>0.39</v>
      </c>
      <c r="M347" s="6">
        <v>0.25369999999999998</v>
      </c>
      <c r="N347">
        <v>6</v>
      </c>
      <c r="O347">
        <v>35</v>
      </c>
      <c r="P347">
        <v>41</v>
      </c>
    </row>
    <row r="348" spans="1:16" x14ac:dyDescent="0.25">
      <c r="A348">
        <v>346</v>
      </c>
      <c r="B348" s="5">
        <v>40558</v>
      </c>
      <c r="C348">
        <v>1</v>
      </c>
      <c r="D348">
        <f>YEAR(Append1[[#This Row],[dteday]])</f>
        <v>2011</v>
      </c>
      <c r="E348">
        <v>1</v>
      </c>
      <c r="F348">
        <f>HOUR(Append1[[#This Row],[dteday]])</f>
        <v>0</v>
      </c>
      <c r="G348" s="7" t="str" cm="1">
        <f t="array" ref="G348">_xlfn.IFS(Append1[[#This Row],[weekday]]=6,"True",Append1[[#This Row],[weekday]]=0,"True",TRUE,"False")</f>
        <v>False</v>
      </c>
      <c r="H348">
        <f>WEEKDAY(Append1[[#This Row],[dteday]],1)</f>
        <v>7</v>
      </c>
      <c r="I348">
        <v>2</v>
      </c>
      <c r="J348" s="6">
        <v>0.32</v>
      </c>
      <c r="K348" s="6">
        <v>0.30299999999999999</v>
      </c>
      <c r="L348" s="6">
        <v>0.39</v>
      </c>
      <c r="M348" s="6">
        <v>0.22389999999999999</v>
      </c>
      <c r="N348">
        <v>6</v>
      </c>
      <c r="O348">
        <v>51</v>
      </c>
      <c r="P348">
        <v>57</v>
      </c>
    </row>
    <row r="349" spans="1:16" x14ac:dyDescent="0.25">
      <c r="A349">
        <v>347</v>
      </c>
      <c r="B349" s="5">
        <v>40558</v>
      </c>
      <c r="C349">
        <v>1</v>
      </c>
      <c r="D349">
        <f>YEAR(Append1[[#This Row],[dteday]])</f>
        <v>2011</v>
      </c>
      <c r="E349">
        <v>1</v>
      </c>
      <c r="F349">
        <f>HOUR(Append1[[#This Row],[dteday]])</f>
        <v>0</v>
      </c>
      <c r="G349" s="7" t="str" cm="1">
        <f t="array" ref="G349">_xlfn.IFS(Append1[[#This Row],[weekday]]=6,"True",Append1[[#This Row],[weekday]]=0,"True",TRUE,"False")</f>
        <v>False</v>
      </c>
      <c r="H349">
        <f>WEEKDAY(Append1[[#This Row],[dteday]],1)</f>
        <v>7</v>
      </c>
      <c r="I349">
        <v>2</v>
      </c>
      <c r="J349" s="6">
        <v>0.3</v>
      </c>
      <c r="K349" s="6">
        <v>0.31819999999999998</v>
      </c>
      <c r="L349" s="6">
        <v>0.42</v>
      </c>
      <c r="M349" s="6">
        <v>0.1045</v>
      </c>
      <c r="N349">
        <v>0</v>
      </c>
      <c r="O349">
        <v>26</v>
      </c>
      <c r="P349">
        <v>26</v>
      </c>
    </row>
    <row r="350" spans="1:16" x14ac:dyDescent="0.25">
      <c r="A350">
        <v>348</v>
      </c>
      <c r="B350" s="5">
        <v>40558</v>
      </c>
      <c r="C350">
        <v>1</v>
      </c>
      <c r="D350">
        <f>YEAR(Append1[[#This Row],[dteday]])</f>
        <v>2011</v>
      </c>
      <c r="E350">
        <v>1</v>
      </c>
      <c r="F350">
        <f>HOUR(Append1[[#This Row],[dteday]])</f>
        <v>0</v>
      </c>
      <c r="G350" s="7" t="str" cm="1">
        <f t="array" ref="G350">_xlfn.IFS(Append1[[#This Row],[weekday]]=6,"True",Append1[[#This Row],[weekday]]=0,"True",TRUE,"False")</f>
        <v>False</v>
      </c>
      <c r="H350">
        <f>WEEKDAY(Append1[[#This Row],[dteday]],1)</f>
        <v>7</v>
      </c>
      <c r="I350">
        <v>1</v>
      </c>
      <c r="J350" s="6">
        <v>0.3</v>
      </c>
      <c r="K350" s="6">
        <v>0.28789999999999999</v>
      </c>
      <c r="L350" s="6">
        <v>0.45</v>
      </c>
      <c r="M350" s="6">
        <v>0.28360000000000002</v>
      </c>
      <c r="N350">
        <v>5</v>
      </c>
      <c r="O350">
        <v>39</v>
      </c>
      <c r="P350">
        <v>44</v>
      </c>
    </row>
    <row r="351" spans="1:16" x14ac:dyDescent="0.25">
      <c r="A351">
        <v>349</v>
      </c>
      <c r="B351" s="5">
        <v>40559</v>
      </c>
      <c r="C351">
        <v>1</v>
      </c>
      <c r="D351">
        <f>YEAR(Append1[[#This Row],[dteday]])</f>
        <v>2011</v>
      </c>
      <c r="E351">
        <v>1</v>
      </c>
      <c r="F351">
        <f>HOUR(Append1[[#This Row],[dteday]])</f>
        <v>0</v>
      </c>
      <c r="G351" s="7" t="str" cm="1">
        <f t="array" ref="G351">_xlfn.IFS(Append1[[#This Row],[weekday]]=6,"True",Append1[[#This Row],[weekday]]=0,"True",TRUE,"False")</f>
        <v>False</v>
      </c>
      <c r="H351">
        <f>WEEKDAY(Append1[[#This Row],[dteday]],1)</f>
        <v>1</v>
      </c>
      <c r="I351">
        <v>1</v>
      </c>
      <c r="J351" s="6">
        <v>0.26</v>
      </c>
      <c r="K351" s="6">
        <v>0.30299999999999999</v>
      </c>
      <c r="L351" s="6">
        <v>0.56000000000000005</v>
      </c>
      <c r="M351" s="6">
        <v>0</v>
      </c>
      <c r="N351">
        <v>6</v>
      </c>
      <c r="O351">
        <v>33</v>
      </c>
      <c r="P351">
        <v>39</v>
      </c>
    </row>
    <row r="352" spans="1:16" x14ac:dyDescent="0.25">
      <c r="A352">
        <v>350</v>
      </c>
      <c r="B352" s="5">
        <v>40559</v>
      </c>
      <c r="C352">
        <v>1</v>
      </c>
      <c r="D352">
        <f>YEAR(Append1[[#This Row],[dteday]])</f>
        <v>2011</v>
      </c>
      <c r="E352">
        <v>1</v>
      </c>
      <c r="F352">
        <f>HOUR(Append1[[#This Row],[dteday]])</f>
        <v>0</v>
      </c>
      <c r="G352" s="7" t="str" cm="1">
        <f t="array" ref="G352">_xlfn.IFS(Append1[[#This Row],[weekday]]=6,"True",Append1[[#This Row],[weekday]]=0,"True",TRUE,"False")</f>
        <v>False</v>
      </c>
      <c r="H352">
        <f>WEEKDAY(Append1[[#This Row],[dteday]],1)</f>
        <v>1</v>
      </c>
      <c r="I352">
        <v>1</v>
      </c>
      <c r="J352" s="6">
        <v>0.26</v>
      </c>
      <c r="K352" s="6">
        <v>0.2727</v>
      </c>
      <c r="L352" s="6">
        <v>0.56000000000000005</v>
      </c>
      <c r="M352" s="6">
        <v>0.1343</v>
      </c>
      <c r="N352">
        <v>4</v>
      </c>
      <c r="O352">
        <v>19</v>
      </c>
      <c r="P352">
        <v>23</v>
      </c>
    </row>
    <row r="353" spans="1:16" x14ac:dyDescent="0.25">
      <c r="A353">
        <v>351</v>
      </c>
      <c r="B353" s="5">
        <v>40559</v>
      </c>
      <c r="C353">
        <v>1</v>
      </c>
      <c r="D353">
        <f>YEAR(Append1[[#This Row],[dteday]])</f>
        <v>2011</v>
      </c>
      <c r="E353">
        <v>1</v>
      </c>
      <c r="F353">
        <f>HOUR(Append1[[#This Row],[dteday]])</f>
        <v>0</v>
      </c>
      <c r="G353" s="7" t="str" cm="1">
        <f t="array" ref="G353">_xlfn.IFS(Append1[[#This Row],[weekday]]=6,"True",Append1[[#This Row],[weekday]]=0,"True",TRUE,"False")</f>
        <v>False</v>
      </c>
      <c r="H353">
        <f>WEEKDAY(Append1[[#This Row],[dteday]],1)</f>
        <v>1</v>
      </c>
      <c r="I353">
        <v>1</v>
      </c>
      <c r="J353" s="6">
        <v>0.26</v>
      </c>
      <c r="K353" s="6">
        <v>0.28789999999999999</v>
      </c>
      <c r="L353" s="6">
        <v>0.56000000000000005</v>
      </c>
      <c r="M353" s="6">
        <v>8.9599999999999999E-2</v>
      </c>
      <c r="N353">
        <v>3</v>
      </c>
      <c r="O353">
        <v>13</v>
      </c>
      <c r="P353">
        <v>16</v>
      </c>
    </row>
    <row r="354" spans="1:16" x14ac:dyDescent="0.25">
      <c r="A354">
        <v>352</v>
      </c>
      <c r="B354" s="5">
        <v>40559</v>
      </c>
      <c r="C354">
        <v>1</v>
      </c>
      <c r="D354">
        <f>YEAR(Append1[[#This Row],[dteday]])</f>
        <v>2011</v>
      </c>
      <c r="E354">
        <v>1</v>
      </c>
      <c r="F354">
        <f>HOUR(Append1[[#This Row],[dteday]])</f>
        <v>0</v>
      </c>
      <c r="G354" s="7" t="str" cm="1">
        <f t="array" ref="G354">_xlfn.IFS(Append1[[#This Row],[weekday]]=6,"True",Append1[[#This Row],[weekday]]=0,"True",TRUE,"False")</f>
        <v>False</v>
      </c>
      <c r="H354">
        <f>WEEKDAY(Append1[[#This Row],[dteday]],1)</f>
        <v>1</v>
      </c>
      <c r="I354">
        <v>1</v>
      </c>
      <c r="J354" s="6">
        <v>0.22</v>
      </c>
      <c r="K354" s="6">
        <v>0.2727</v>
      </c>
      <c r="L354" s="6">
        <v>0.69</v>
      </c>
      <c r="M354" s="6">
        <v>0</v>
      </c>
      <c r="N354">
        <v>9</v>
      </c>
      <c r="O354">
        <v>6</v>
      </c>
      <c r="P354">
        <v>15</v>
      </c>
    </row>
    <row r="355" spans="1:16" x14ac:dyDescent="0.25">
      <c r="A355">
        <v>353</v>
      </c>
      <c r="B355" s="5">
        <v>40559</v>
      </c>
      <c r="C355">
        <v>1</v>
      </c>
      <c r="D355">
        <f>YEAR(Append1[[#This Row],[dteday]])</f>
        <v>2011</v>
      </c>
      <c r="E355">
        <v>1</v>
      </c>
      <c r="F355">
        <f>HOUR(Append1[[#This Row],[dteday]])</f>
        <v>0</v>
      </c>
      <c r="G355" s="7" t="str" cm="1">
        <f t="array" ref="G355">_xlfn.IFS(Append1[[#This Row],[weekday]]=6,"True",Append1[[#This Row],[weekday]]=0,"True",TRUE,"False")</f>
        <v>False</v>
      </c>
      <c r="H355">
        <f>WEEKDAY(Append1[[#This Row],[dteday]],1)</f>
        <v>1</v>
      </c>
      <c r="I355">
        <v>1</v>
      </c>
      <c r="J355" s="6">
        <v>0.26</v>
      </c>
      <c r="K355" s="6">
        <v>0.2576</v>
      </c>
      <c r="L355" s="6">
        <v>0.56000000000000005</v>
      </c>
      <c r="M355" s="6">
        <v>0.16420000000000001</v>
      </c>
      <c r="N355">
        <v>0</v>
      </c>
      <c r="O355">
        <v>1</v>
      </c>
      <c r="P355">
        <v>1</v>
      </c>
    </row>
    <row r="356" spans="1:16" x14ac:dyDescent="0.25">
      <c r="A356">
        <v>354</v>
      </c>
      <c r="B356" s="5">
        <v>40559</v>
      </c>
      <c r="C356">
        <v>1</v>
      </c>
      <c r="D356">
        <f>YEAR(Append1[[#This Row],[dteday]])</f>
        <v>2011</v>
      </c>
      <c r="E356">
        <v>1</v>
      </c>
      <c r="F356">
        <f>HOUR(Append1[[#This Row],[dteday]])</f>
        <v>0</v>
      </c>
      <c r="G356" s="7" t="str" cm="1">
        <f t="array" ref="G356">_xlfn.IFS(Append1[[#This Row],[weekday]]=6,"True",Append1[[#This Row],[weekday]]=0,"True",TRUE,"False")</f>
        <v>False</v>
      </c>
      <c r="H356">
        <f>WEEKDAY(Append1[[#This Row],[dteday]],1)</f>
        <v>1</v>
      </c>
      <c r="I356">
        <v>2</v>
      </c>
      <c r="J356" s="6">
        <v>0.26</v>
      </c>
      <c r="K356" s="6">
        <v>0.2576</v>
      </c>
      <c r="L356" s="6">
        <v>0.56000000000000005</v>
      </c>
      <c r="M356" s="6">
        <v>0.16420000000000001</v>
      </c>
      <c r="N356">
        <v>1</v>
      </c>
      <c r="O356">
        <v>1</v>
      </c>
      <c r="P356">
        <v>2</v>
      </c>
    </row>
    <row r="357" spans="1:16" x14ac:dyDescent="0.25">
      <c r="A357">
        <v>355</v>
      </c>
      <c r="B357" s="5">
        <v>40559</v>
      </c>
      <c r="C357">
        <v>1</v>
      </c>
      <c r="D357">
        <f>YEAR(Append1[[#This Row],[dteday]])</f>
        <v>2011</v>
      </c>
      <c r="E357">
        <v>1</v>
      </c>
      <c r="F357">
        <f>HOUR(Append1[[#This Row],[dteday]])</f>
        <v>0</v>
      </c>
      <c r="G357" s="7" t="str" cm="1">
        <f t="array" ref="G357">_xlfn.IFS(Append1[[#This Row],[weekday]]=6,"True",Append1[[#This Row],[weekday]]=0,"True",TRUE,"False")</f>
        <v>False</v>
      </c>
      <c r="H357">
        <f>WEEKDAY(Append1[[#This Row],[dteday]],1)</f>
        <v>1</v>
      </c>
      <c r="I357">
        <v>2</v>
      </c>
      <c r="J357" s="6">
        <v>0.26</v>
      </c>
      <c r="K357" s="6">
        <v>0.2576</v>
      </c>
      <c r="L357" s="6">
        <v>0.56000000000000005</v>
      </c>
      <c r="M357" s="6">
        <v>0.16420000000000001</v>
      </c>
      <c r="N357">
        <v>0</v>
      </c>
      <c r="O357">
        <v>1</v>
      </c>
      <c r="P357">
        <v>1</v>
      </c>
    </row>
    <row r="358" spans="1:16" x14ac:dyDescent="0.25">
      <c r="A358">
        <v>356</v>
      </c>
      <c r="B358" s="5">
        <v>40559</v>
      </c>
      <c r="C358">
        <v>1</v>
      </c>
      <c r="D358">
        <f>YEAR(Append1[[#This Row],[dteday]])</f>
        <v>2011</v>
      </c>
      <c r="E358">
        <v>1</v>
      </c>
      <c r="F358">
        <f>HOUR(Append1[[#This Row],[dteday]])</f>
        <v>0</v>
      </c>
      <c r="G358" s="7" t="str" cm="1">
        <f t="array" ref="G358">_xlfn.IFS(Append1[[#This Row],[weekday]]=6,"True",Append1[[#This Row],[weekday]]=0,"True",TRUE,"False")</f>
        <v>False</v>
      </c>
      <c r="H358">
        <f>WEEKDAY(Append1[[#This Row],[dteday]],1)</f>
        <v>1</v>
      </c>
      <c r="I358">
        <v>2</v>
      </c>
      <c r="J358" s="6">
        <v>0.24</v>
      </c>
      <c r="K358" s="6">
        <v>0.21210000000000001</v>
      </c>
      <c r="L358" s="6">
        <v>0.56000000000000005</v>
      </c>
      <c r="M358" s="6">
        <v>0.29849999999999999</v>
      </c>
      <c r="N358">
        <v>0</v>
      </c>
      <c r="O358">
        <v>3</v>
      </c>
      <c r="P358">
        <v>3</v>
      </c>
    </row>
    <row r="359" spans="1:16" x14ac:dyDescent="0.25">
      <c r="A359">
        <v>357</v>
      </c>
      <c r="B359" s="5">
        <v>40559</v>
      </c>
      <c r="C359">
        <v>1</v>
      </c>
      <c r="D359">
        <f>YEAR(Append1[[#This Row],[dteday]])</f>
        <v>2011</v>
      </c>
      <c r="E359">
        <v>1</v>
      </c>
      <c r="F359">
        <f>HOUR(Append1[[#This Row],[dteday]])</f>
        <v>0</v>
      </c>
      <c r="G359" s="7" t="str" cm="1">
        <f t="array" ref="G359">_xlfn.IFS(Append1[[#This Row],[weekday]]=6,"True",Append1[[#This Row],[weekday]]=0,"True",TRUE,"False")</f>
        <v>False</v>
      </c>
      <c r="H359">
        <f>WEEKDAY(Append1[[#This Row],[dteday]],1)</f>
        <v>1</v>
      </c>
      <c r="I359">
        <v>1</v>
      </c>
      <c r="J359" s="6">
        <v>0.22</v>
      </c>
      <c r="K359" s="6">
        <v>0.21210000000000001</v>
      </c>
      <c r="L359" s="6">
        <v>0.55000000000000004</v>
      </c>
      <c r="M359" s="6">
        <v>0.28360000000000002</v>
      </c>
      <c r="N359">
        <v>0</v>
      </c>
      <c r="O359">
        <v>18</v>
      </c>
      <c r="P359">
        <v>18</v>
      </c>
    </row>
    <row r="360" spans="1:16" x14ac:dyDescent="0.25">
      <c r="A360">
        <v>358</v>
      </c>
      <c r="B360" s="5">
        <v>40559</v>
      </c>
      <c r="C360">
        <v>1</v>
      </c>
      <c r="D360">
        <f>YEAR(Append1[[#This Row],[dteday]])</f>
        <v>2011</v>
      </c>
      <c r="E360">
        <v>1</v>
      </c>
      <c r="F360">
        <f>HOUR(Append1[[#This Row],[dteday]])</f>
        <v>0</v>
      </c>
      <c r="G360" s="7" t="str" cm="1">
        <f t="array" ref="G360">_xlfn.IFS(Append1[[#This Row],[weekday]]=6,"True",Append1[[#This Row],[weekday]]=0,"True",TRUE,"False")</f>
        <v>False</v>
      </c>
      <c r="H360">
        <f>WEEKDAY(Append1[[#This Row],[dteday]],1)</f>
        <v>1</v>
      </c>
      <c r="I360">
        <v>1</v>
      </c>
      <c r="J360" s="6">
        <v>0.22</v>
      </c>
      <c r="K360" s="6">
        <v>0.21210000000000001</v>
      </c>
      <c r="L360" s="6">
        <v>0.51</v>
      </c>
      <c r="M360" s="6">
        <v>0.25369999999999998</v>
      </c>
      <c r="N360">
        <v>3</v>
      </c>
      <c r="O360">
        <v>29</v>
      </c>
      <c r="P360">
        <v>32</v>
      </c>
    </row>
    <row r="361" spans="1:16" x14ac:dyDescent="0.25">
      <c r="A361">
        <v>359</v>
      </c>
      <c r="B361" s="5">
        <v>40559</v>
      </c>
      <c r="C361">
        <v>1</v>
      </c>
      <c r="D361">
        <f>YEAR(Append1[[#This Row],[dteday]])</f>
        <v>2011</v>
      </c>
      <c r="E361">
        <v>1</v>
      </c>
      <c r="F361">
        <f>HOUR(Append1[[#This Row],[dteday]])</f>
        <v>0</v>
      </c>
      <c r="G361" s="7" t="str" cm="1">
        <f t="array" ref="G361">_xlfn.IFS(Append1[[#This Row],[weekday]]=6,"True",Append1[[#This Row],[weekday]]=0,"True",TRUE,"False")</f>
        <v>False</v>
      </c>
      <c r="H361">
        <f>WEEKDAY(Append1[[#This Row],[dteday]],1)</f>
        <v>1</v>
      </c>
      <c r="I361">
        <v>1</v>
      </c>
      <c r="J361" s="6">
        <v>0.22</v>
      </c>
      <c r="K361" s="6">
        <v>0.21210000000000001</v>
      </c>
      <c r="L361" s="6">
        <v>0.51</v>
      </c>
      <c r="M361" s="6">
        <v>0.28360000000000002</v>
      </c>
      <c r="N361">
        <v>8</v>
      </c>
      <c r="O361">
        <v>71</v>
      </c>
      <c r="P361">
        <v>79</v>
      </c>
    </row>
    <row r="362" spans="1:16" x14ac:dyDescent="0.25">
      <c r="A362">
        <v>360</v>
      </c>
      <c r="B362" s="5">
        <v>40559</v>
      </c>
      <c r="C362">
        <v>1</v>
      </c>
      <c r="D362">
        <f>YEAR(Append1[[#This Row],[dteday]])</f>
        <v>2011</v>
      </c>
      <c r="E362">
        <v>1</v>
      </c>
      <c r="F362">
        <f>HOUR(Append1[[#This Row],[dteday]])</f>
        <v>0</v>
      </c>
      <c r="G362" s="7" t="str" cm="1">
        <f t="array" ref="G362">_xlfn.IFS(Append1[[#This Row],[weekday]]=6,"True",Append1[[#This Row],[weekday]]=0,"True",TRUE,"False")</f>
        <v>False</v>
      </c>
      <c r="H362">
        <f>WEEKDAY(Append1[[#This Row],[dteday]],1)</f>
        <v>1</v>
      </c>
      <c r="I362">
        <v>1</v>
      </c>
      <c r="J362" s="6">
        <v>0.24</v>
      </c>
      <c r="K362" s="6">
        <v>0.2273</v>
      </c>
      <c r="L362" s="6">
        <v>0.44</v>
      </c>
      <c r="M362" s="6">
        <v>0.25369999999999998</v>
      </c>
      <c r="N362">
        <v>23</v>
      </c>
      <c r="O362">
        <v>70</v>
      </c>
      <c r="P362">
        <v>93</v>
      </c>
    </row>
    <row r="363" spans="1:16" x14ac:dyDescent="0.25">
      <c r="A363">
        <v>361</v>
      </c>
      <c r="B363" s="5">
        <v>40559</v>
      </c>
      <c r="C363">
        <v>1</v>
      </c>
      <c r="D363">
        <f>YEAR(Append1[[#This Row],[dteday]])</f>
        <v>2011</v>
      </c>
      <c r="E363">
        <v>1</v>
      </c>
      <c r="F363">
        <f>HOUR(Append1[[#This Row],[dteday]])</f>
        <v>0</v>
      </c>
      <c r="G363" s="7" t="str" cm="1">
        <f t="array" ref="G363">_xlfn.IFS(Append1[[#This Row],[weekday]]=6,"True",Append1[[#This Row],[weekday]]=0,"True",TRUE,"False")</f>
        <v>False</v>
      </c>
      <c r="H363">
        <f>WEEKDAY(Append1[[#This Row],[dteday]],1)</f>
        <v>1</v>
      </c>
      <c r="I363">
        <v>1</v>
      </c>
      <c r="J363" s="6">
        <v>0.24</v>
      </c>
      <c r="K363" s="6">
        <v>0.21210000000000001</v>
      </c>
      <c r="L363" s="6">
        <v>0.41</v>
      </c>
      <c r="M363" s="6">
        <v>0.28360000000000002</v>
      </c>
      <c r="N363">
        <v>29</v>
      </c>
      <c r="O363">
        <v>75</v>
      </c>
      <c r="P363">
        <v>104</v>
      </c>
    </row>
    <row r="364" spans="1:16" x14ac:dyDescent="0.25">
      <c r="A364">
        <v>362</v>
      </c>
      <c r="B364" s="5">
        <v>40559</v>
      </c>
      <c r="C364">
        <v>1</v>
      </c>
      <c r="D364">
        <f>YEAR(Append1[[#This Row],[dteday]])</f>
        <v>2011</v>
      </c>
      <c r="E364">
        <v>1</v>
      </c>
      <c r="F364">
        <f>HOUR(Append1[[#This Row],[dteday]])</f>
        <v>0</v>
      </c>
      <c r="G364" s="7" t="str" cm="1">
        <f t="array" ref="G364">_xlfn.IFS(Append1[[#This Row],[weekday]]=6,"True",Append1[[#This Row],[weekday]]=0,"True",TRUE,"False")</f>
        <v>False</v>
      </c>
      <c r="H364">
        <f>WEEKDAY(Append1[[#This Row],[dteday]],1)</f>
        <v>1</v>
      </c>
      <c r="I364">
        <v>1</v>
      </c>
      <c r="J364" s="6">
        <v>0.26</v>
      </c>
      <c r="K364" s="6">
        <v>0.2273</v>
      </c>
      <c r="L364" s="6">
        <v>0.35</v>
      </c>
      <c r="M364" s="6">
        <v>0.29849999999999999</v>
      </c>
      <c r="N364">
        <v>23</v>
      </c>
      <c r="O364">
        <v>95</v>
      </c>
      <c r="P364">
        <v>118</v>
      </c>
    </row>
    <row r="365" spans="1:16" x14ac:dyDescent="0.25">
      <c r="A365">
        <v>363</v>
      </c>
      <c r="B365" s="5">
        <v>40559</v>
      </c>
      <c r="C365">
        <v>1</v>
      </c>
      <c r="D365">
        <f>YEAR(Append1[[#This Row],[dteday]])</f>
        <v>2011</v>
      </c>
      <c r="E365">
        <v>1</v>
      </c>
      <c r="F365">
        <f>HOUR(Append1[[#This Row],[dteday]])</f>
        <v>0</v>
      </c>
      <c r="G365" s="7" t="str" cm="1">
        <f t="array" ref="G365">_xlfn.IFS(Append1[[#This Row],[weekday]]=6,"True",Append1[[#This Row],[weekday]]=0,"True",TRUE,"False")</f>
        <v>False</v>
      </c>
      <c r="H365">
        <f>WEEKDAY(Append1[[#This Row],[dteday]],1)</f>
        <v>1</v>
      </c>
      <c r="I365">
        <v>1</v>
      </c>
      <c r="J365" s="6">
        <v>0.28000000000000003</v>
      </c>
      <c r="K365" s="6">
        <v>0.2727</v>
      </c>
      <c r="L365" s="6">
        <v>0.36</v>
      </c>
      <c r="M365" s="6">
        <v>0.25369999999999998</v>
      </c>
      <c r="N365">
        <v>22</v>
      </c>
      <c r="O365">
        <v>69</v>
      </c>
      <c r="P365">
        <v>91</v>
      </c>
    </row>
    <row r="366" spans="1:16" x14ac:dyDescent="0.25">
      <c r="A366">
        <v>364</v>
      </c>
      <c r="B366" s="5">
        <v>40559</v>
      </c>
      <c r="C366">
        <v>1</v>
      </c>
      <c r="D366">
        <f>YEAR(Append1[[#This Row],[dteday]])</f>
        <v>2011</v>
      </c>
      <c r="E366">
        <v>1</v>
      </c>
      <c r="F366">
        <f>HOUR(Append1[[#This Row],[dteday]])</f>
        <v>0</v>
      </c>
      <c r="G366" s="7" t="str" cm="1">
        <f t="array" ref="G366">_xlfn.IFS(Append1[[#This Row],[weekday]]=6,"True",Append1[[#This Row],[weekday]]=0,"True",TRUE,"False")</f>
        <v>False</v>
      </c>
      <c r="H366">
        <f>WEEKDAY(Append1[[#This Row],[dteday]],1)</f>
        <v>1</v>
      </c>
      <c r="I366">
        <v>1</v>
      </c>
      <c r="J366" s="6">
        <v>0.26</v>
      </c>
      <c r="K366" s="6">
        <v>0.2424</v>
      </c>
      <c r="L366" s="6">
        <v>0.38</v>
      </c>
      <c r="M366" s="6">
        <v>0.25369999999999998</v>
      </c>
      <c r="N366">
        <v>35</v>
      </c>
      <c r="O366">
        <v>78</v>
      </c>
      <c r="P366">
        <v>113</v>
      </c>
    </row>
    <row r="367" spans="1:16" x14ac:dyDescent="0.25">
      <c r="A367">
        <v>365</v>
      </c>
      <c r="B367" s="5">
        <v>40559</v>
      </c>
      <c r="C367">
        <v>1</v>
      </c>
      <c r="D367">
        <f>YEAR(Append1[[#This Row],[dteday]])</f>
        <v>2011</v>
      </c>
      <c r="E367">
        <v>1</v>
      </c>
      <c r="F367">
        <f>HOUR(Append1[[#This Row],[dteday]])</f>
        <v>0</v>
      </c>
      <c r="G367" s="7" t="str" cm="1">
        <f t="array" ref="G367">_xlfn.IFS(Append1[[#This Row],[weekday]]=6,"True",Append1[[#This Row],[weekday]]=0,"True",TRUE,"False")</f>
        <v>False</v>
      </c>
      <c r="H367">
        <f>WEEKDAY(Append1[[#This Row],[dteday]],1)</f>
        <v>1</v>
      </c>
      <c r="I367">
        <v>1</v>
      </c>
      <c r="J367" s="6">
        <v>0.24</v>
      </c>
      <c r="K367" s="6">
        <v>0.2273</v>
      </c>
      <c r="L367" s="6">
        <v>0.38</v>
      </c>
      <c r="M367" s="6">
        <v>0.22389999999999999</v>
      </c>
      <c r="N367">
        <v>22</v>
      </c>
      <c r="O367">
        <v>77</v>
      </c>
      <c r="P367">
        <v>99</v>
      </c>
    </row>
    <row r="368" spans="1:16" x14ac:dyDescent="0.25">
      <c r="A368">
        <v>366</v>
      </c>
      <c r="B368" s="5">
        <v>40559</v>
      </c>
      <c r="C368">
        <v>1</v>
      </c>
      <c r="D368">
        <f>YEAR(Append1[[#This Row],[dteday]])</f>
        <v>2011</v>
      </c>
      <c r="E368">
        <v>1</v>
      </c>
      <c r="F368">
        <f>HOUR(Append1[[#This Row],[dteday]])</f>
        <v>0</v>
      </c>
      <c r="G368" s="7" t="str" cm="1">
        <f t="array" ref="G368">_xlfn.IFS(Append1[[#This Row],[weekday]]=6,"True",Append1[[#This Row],[weekday]]=0,"True",TRUE,"False")</f>
        <v>False</v>
      </c>
      <c r="H368">
        <f>WEEKDAY(Append1[[#This Row],[dteday]],1)</f>
        <v>1</v>
      </c>
      <c r="I368">
        <v>1</v>
      </c>
      <c r="J368" s="6">
        <v>0.22</v>
      </c>
      <c r="K368" s="6">
        <v>0.21210000000000001</v>
      </c>
      <c r="L368" s="6">
        <v>0.37</v>
      </c>
      <c r="M368" s="6">
        <v>0.25369999999999998</v>
      </c>
      <c r="N368">
        <v>23</v>
      </c>
      <c r="O368">
        <v>82</v>
      </c>
      <c r="P368">
        <v>105</v>
      </c>
    </row>
    <row r="369" spans="1:16" x14ac:dyDescent="0.25">
      <c r="A369">
        <v>367</v>
      </c>
      <c r="B369" s="5">
        <v>40559</v>
      </c>
      <c r="C369">
        <v>1</v>
      </c>
      <c r="D369">
        <f>YEAR(Append1[[#This Row],[dteday]])</f>
        <v>2011</v>
      </c>
      <c r="E369">
        <v>1</v>
      </c>
      <c r="F369">
        <f>HOUR(Append1[[#This Row],[dteday]])</f>
        <v>0</v>
      </c>
      <c r="G369" s="7" t="str" cm="1">
        <f t="array" ref="G369">_xlfn.IFS(Append1[[#This Row],[weekday]]=6,"True",Append1[[#This Row],[weekday]]=0,"True",TRUE,"False")</f>
        <v>False</v>
      </c>
      <c r="H369">
        <f>WEEKDAY(Append1[[#This Row],[dteday]],1)</f>
        <v>1</v>
      </c>
      <c r="I369">
        <v>1</v>
      </c>
      <c r="J369" s="6">
        <v>0.2</v>
      </c>
      <c r="K369" s="6">
        <v>0.21210000000000001</v>
      </c>
      <c r="L369" s="6">
        <v>0.4</v>
      </c>
      <c r="M369" s="6">
        <v>0.16420000000000001</v>
      </c>
      <c r="N369">
        <v>11</v>
      </c>
      <c r="O369">
        <v>56</v>
      </c>
      <c r="P369">
        <v>67</v>
      </c>
    </row>
    <row r="370" spans="1:16" x14ac:dyDescent="0.25">
      <c r="A370">
        <v>368</v>
      </c>
      <c r="B370" s="5">
        <v>40559</v>
      </c>
      <c r="C370">
        <v>1</v>
      </c>
      <c r="D370">
        <f>YEAR(Append1[[#This Row],[dteday]])</f>
        <v>2011</v>
      </c>
      <c r="E370">
        <v>1</v>
      </c>
      <c r="F370">
        <f>HOUR(Append1[[#This Row],[dteday]])</f>
        <v>0</v>
      </c>
      <c r="G370" s="7" t="str" cm="1">
        <f t="array" ref="G370">_xlfn.IFS(Append1[[#This Row],[weekday]]=6,"True",Append1[[#This Row],[weekday]]=0,"True",TRUE,"False")</f>
        <v>False</v>
      </c>
      <c r="H370">
        <f>WEEKDAY(Append1[[#This Row],[dteday]],1)</f>
        <v>1</v>
      </c>
      <c r="I370">
        <v>1</v>
      </c>
      <c r="J370" s="6">
        <v>0.18</v>
      </c>
      <c r="K370" s="6">
        <v>0.19700000000000001</v>
      </c>
      <c r="L370" s="6">
        <v>0.47</v>
      </c>
      <c r="M370" s="6">
        <v>0.1343</v>
      </c>
      <c r="N370">
        <v>14</v>
      </c>
      <c r="O370">
        <v>47</v>
      </c>
      <c r="P370">
        <v>61</v>
      </c>
    </row>
    <row r="371" spans="1:16" x14ac:dyDescent="0.25">
      <c r="A371">
        <v>369</v>
      </c>
      <c r="B371" s="5">
        <v>40559</v>
      </c>
      <c r="C371">
        <v>1</v>
      </c>
      <c r="D371">
        <f>YEAR(Append1[[#This Row],[dteday]])</f>
        <v>2011</v>
      </c>
      <c r="E371">
        <v>1</v>
      </c>
      <c r="F371">
        <f>HOUR(Append1[[#This Row],[dteday]])</f>
        <v>0</v>
      </c>
      <c r="G371" s="7" t="str" cm="1">
        <f t="array" ref="G371">_xlfn.IFS(Append1[[#This Row],[weekday]]=6,"True",Append1[[#This Row],[weekday]]=0,"True",TRUE,"False")</f>
        <v>False</v>
      </c>
      <c r="H371">
        <f>WEEKDAY(Append1[[#This Row],[dteday]],1)</f>
        <v>1</v>
      </c>
      <c r="I371">
        <v>1</v>
      </c>
      <c r="J371" s="6">
        <v>0.18</v>
      </c>
      <c r="K371" s="6">
        <v>0.19700000000000001</v>
      </c>
      <c r="L371" s="6">
        <v>0.47</v>
      </c>
      <c r="M371" s="6">
        <v>0.16420000000000001</v>
      </c>
      <c r="N371">
        <v>7</v>
      </c>
      <c r="O371">
        <v>50</v>
      </c>
      <c r="P371">
        <v>57</v>
      </c>
    </row>
    <row r="372" spans="1:16" x14ac:dyDescent="0.25">
      <c r="A372">
        <v>370</v>
      </c>
      <c r="B372" s="5">
        <v>40559</v>
      </c>
      <c r="C372">
        <v>1</v>
      </c>
      <c r="D372">
        <f>YEAR(Append1[[#This Row],[dteday]])</f>
        <v>2011</v>
      </c>
      <c r="E372">
        <v>1</v>
      </c>
      <c r="F372">
        <f>HOUR(Append1[[#This Row],[dteday]])</f>
        <v>0</v>
      </c>
      <c r="G372" s="7" t="str" cm="1">
        <f t="array" ref="G372">_xlfn.IFS(Append1[[#This Row],[weekday]]=6,"True",Append1[[#This Row],[weekday]]=0,"True",TRUE,"False")</f>
        <v>False</v>
      </c>
      <c r="H372">
        <f>WEEKDAY(Append1[[#This Row],[dteday]],1)</f>
        <v>1</v>
      </c>
      <c r="I372">
        <v>1</v>
      </c>
      <c r="J372" s="6">
        <v>0.18</v>
      </c>
      <c r="K372" s="6">
        <v>0.19700000000000001</v>
      </c>
      <c r="L372" s="6">
        <v>0.51</v>
      </c>
      <c r="M372" s="6">
        <v>0.16420000000000001</v>
      </c>
      <c r="N372">
        <v>6</v>
      </c>
      <c r="O372">
        <v>22</v>
      </c>
      <c r="P372">
        <v>28</v>
      </c>
    </row>
    <row r="373" spans="1:16" x14ac:dyDescent="0.25">
      <c r="A373">
        <v>371</v>
      </c>
      <c r="B373" s="5">
        <v>40559</v>
      </c>
      <c r="C373">
        <v>1</v>
      </c>
      <c r="D373">
        <f>YEAR(Append1[[#This Row],[dteday]])</f>
        <v>2011</v>
      </c>
      <c r="E373">
        <v>1</v>
      </c>
      <c r="F373">
        <f>HOUR(Append1[[#This Row],[dteday]])</f>
        <v>0</v>
      </c>
      <c r="G373" s="7" t="str" cm="1">
        <f t="array" ref="G373">_xlfn.IFS(Append1[[#This Row],[weekday]]=6,"True",Append1[[#This Row],[weekday]]=0,"True",TRUE,"False")</f>
        <v>False</v>
      </c>
      <c r="H373">
        <f>WEEKDAY(Append1[[#This Row],[dteday]],1)</f>
        <v>1</v>
      </c>
      <c r="I373">
        <v>2</v>
      </c>
      <c r="J373" s="6">
        <v>0.2</v>
      </c>
      <c r="K373" s="6">
        <v>0.21210000000000001</v>
      </c>
      <c r="L373" s="6">
        <v>0.49</v>
      </c>
      <c r="M373" s="6">
        <v>0.1343</v>
      </c>
      <c r="N373">
        <v>2</v>
      </c>
      <c r="O373">
        <v>19</v>
      </c>
      <c r="P373">
        <v>21</v>
      </c>
    </row>
    <row r="374" spans="1:16" x14ac:dyDescent="0.25">
      <c r="A374">
        <v>372</v>
      </c>
      <c r="B374" s="5">
        <v>40559</v>
      </c>
      <c r="C374">
        <v>1</v>
      </c>
      <c r="D374">
        <f>YEAR(Append1[[#This Row],[dteday]])</f>
        <v>2011</v>
      </c>
      <c r="E374">
        <v>1</v>
      </c>
      <c r="F374">
        <f>HOUR(Append1[[#This Row],[dteday]])</f>
        <v>0</v>
      </c>
      <c r="G374" s="7" t="str" cm="1">
        <f t="array" ref="G374">_xlfn.IFS(Append1[[#This Row],[weekday]]=6,"True",Append1[[#This Row],[weekday]]=0,"True",TRUE,"False")</f>
        <v>False</v>
      </c>
      <c r="H374">
        <f>WEEKDAY(Append1[[#This Row],[dteday]],1)</f>
        <v>1</v>
      </c>
      <c r="I374">
        <v>2</v>
      </c>
      <c r="J374" s="6">
        <v>0.2</v>
      </c>
      <c r="K374" s="6">
        <v>0.2273</v>
      </c>
      <c r="L374" s="6">
        <v>0.4</v>
      </c>
      <c r="M374" s="6">
        <v>0.1045</v>
      </c>
      <c r="N374">
        <v>0</v>
      </c>
      <c r="O374">
        <v>18</v>
      </c>
      <c r="P374">
        <v>18</v>
      </c>
    </row>
    <row r="375" spans="1:16" x14ac:dyDescent="0.25">
      <c r="A375">
        <v>373</v>
      </c>
      <c r="B375" s="5">
        <v>40560</v>
      </c>
      <c r="C375">
        <v>1</v>
      </c>
      <c r="D375">
        <f>YEAR(Append1[[#This Row],[dteday]])</f>
        <v>2011</v>
      </c>
      <c r="E375">
        <v>1</v>
      </c>
      <c r="F375">
        <f>HOUR(Append1[[#This Row],[dteday]])</f>
        <v>0</v>
      </c>
      <c r="G375" s="7" t="str" cm="1">
        <f t="array" ref="G375">_xlfn.IFS(Append1[[#This Row],[weekday]]=6,"True",Append1[[#This Row],[weekday]]=0,"True",TRUE,"False")</f>
        <v>False</v>
      </c>
      <c r="H375">
        <f>WEEKDAY(Append1[[#This Row],[dteday]],1)</f>
        <v>2</v>
      </c>
      <c r="I375">
        <v>2</v>
      </c>
      <c r="J375" s="6">
        <v>0.2</v>
      </c>
      <c r="K375" s="6">
        <v>0.19700000000000001</v>
      </c>
      <c r="L375" s="6">
        <v>0.47</v>
      </c>
      <c r="M375" s="6">
        <v>0.22389999999999999</v>
      </c>
      <c r="N375">
        <v>1</v>
      </c>
      <c r="O375">
        <v>16</v>
      </c>
      <c r="P375">
        <v>17</v>
      </c>
    </row>
    <row r="376" spans="1:16" x14ac:dyDescent="0.25">
      <c r="A376">
        <v>374</v>
      </c>
      <c r="B376" s="5">
        <v>40560</v>
      </c>
      <c r="C376">
        <v>1</v>
      </c>
      <c r="D376">
        <f>YEAR(Append1[[#This Row],[dteday]])</f>
        <v>2011</v>
      </c>
      <c r="E376">
        <v>1</v>
      </c>
      <c r="F376">
        <f>HOUR(Append1[[#This Row],[dteday]])</f>
        <v>0</v>
      </c>
      <c r="G376" s="7" t="str" cm="1">
        <f t="array" ref="G376">_xlfn.IFS(Append1[[#This Row],[weekday]]=6,"True",Append1[[#This Row],[weekday]]=0,"True",TRUE,"False")</f>
        <v>False</v>
      </c>
      <c r="H376">
        <f>WEEKDAY(Append1[[#This Row],[dteday]],1)</f>
        <v>2</v>
      </c>
      <c r="I376">
        <v>2</v>
      </c>
      <c r="J376" s="6">
        <v>0.2</v>
      </c>
      <c r="K376" s="6">
        <v>0.19700000000000001</v>
      </c>
      <c r="L376" s="6">
        <v>0.44</v>
      </c>
      <c r="M376" s="6">
        <v>0.19400000000000001</v>
      </c>
      <c r="N376">
        <v>1</v>
      </c>
      <c r="O376">
        <v>15</v>
      </c>
      <c r="P376">
        <v>16</v>
      </c>
    </row>
    <row r="377" spans="1:16" x14ac:dyDescent="0.25">
      <c r="A377">
        <v>375</v>
      </c>
      <c r="B377" s="5">
        <v>40560</v>
      </c>
      <c r="C377">
        <v>1</v>
      </c>
      <c r="D377">
        <f>YEAR(Append1[[#This Row],[dteday]])</f>
        <v>2011</v>
      </c>
      <c r="E377">
        <v>1</v>
      </c>
      <c r="F377">
        <f>HOUR(Append1[[#This Row],[dteday]])</f>
        <v>0</v>
      </c>
      <c r="G377" s="7" t="str" cm="1">
        <f t="array" ref="G377">_xlfn.IFS(Append1[[#This Row],[weekday]]=6,"True",Append1[[#This Row],[weekday]]=0,"True",TRUE,"False")</f>
        <v>False</v>
      </c>
      <c r="H377">
        <f>WEEKDAY(Append1[[#This Row],[dteday]],1)</f>
        <v>2</v>
      </c>
      <c r="I377">
        <v>2</v>
      </c>
      <c r="J377" s="6">
        <v>0.18</v>
      </c>
      <c r="K377" s="6">
        <v>0.16669999999999999</v>
      </c>
      <c r="L377" s="6">
        <v>0.43</v>
      </c>
      <c r="M377" s="6">
        <v>0.25369999999999998</v>
      </c>
      <c r="N377">
        <v>0</v>
      </c>
      <c r="O377">
        <v>8</v>
      </c>
      <c r="P377">
        <v>8</v>
      </c>
    </row>
    <row r="378" spans="1:16" x14ac:dyDescent="0.25">
      <c r="A378">
        <v>376</v>
      </c>
      <c r="B378" s="5">
        <v>40560</v>
      </c>
      <c r="C378">
        <v>1</v>
      </c>
      <c r="D378">
        <f>YEAR(Append1[[#This Row],[dteday]])</f>
        <v>2011</v>
      </c>
      <c r="E378">
        <v>1</v>
      </c>
      <c r="F378">
        <f>HOUR(Append1[[#This Row],[dteday]])</f>
        <v>0</v>
      </c>
      <c r="G378" s="7" t="str" cm="1">
        <f t="array" ref="G378">_xlfn.IFS(Append1[[#This Row],[weekday]]=6,"True",Append1[[#This Row],[weekday]]=0,"True",TRUE,"False")</f>
        <v>False</v>
      </c>
      <c r="H378">
        <f>WEEKDAY(Append1[[#This Row],[dteday]],1)</f>
        <v>2</v>
      </c>
      <c r="I378">
        <v>2</v>
      </c>
      <c r="J378" s="6">
        <v>0.18</v>
      </c>
      <c r="K378" s="6">
        <v>0.18179999999999999</v>
      </c>
      <c r="L378" s="6">
        <v>0.43</v>
      </c>
      <c r="M378" s="6">
        <v>0.19400000000000001</v>
      </c>
      <c r="N378">
        <v>0</v>
      </c>
      <c r="O378">
        <v>2</v>
      </c>
      <c r="P378">
        <v>2</v>
      </c>
    </row>
    <row r="379" spans="1:16" x14ac:dyDescent="0.25">
      <c r="A379">
        <v>377</v>
      </c>
      <c r="B379" s="5">
        <v>40560</v>
      </c>
      <c r="C379">
        <v>1</v>
      </c>
      <c r="D379">
        <f>YEAR(Append1[[#This Row],[dteday]])</f>
        <v>2011</v>
      </c>
      <c r="E379">
        <v>1</v>
      </c>
      <c r="F379">
        <f>HOUR(Append1[[#This Row],[dteday]])</f>
        <v>0</v>
      </c>
      <c r="G379" s="7" t="str" cm="1">
        <f t="array" ref="G379">_xlfn.IFS(Append1[[#This Row],[weekday]]=6,"True",Append1[[#This Row],[weekday]]=0,"True",TRUE,"False")</f>
        <v>False</v>
      </c>
      <c r="H379">
        <f>WEEKDAY(Append1[[#This Row],[dteday]],1)</f>
        <v>2</v>
      </c>
      <c r="I379">
        <v>2</v>
      </c>
      <c r="J379" s="6">
        <v>0.18</v>
      </c>
      <c r="K379" s="6">
        <v>0.19700000000000001</v>
      </c>
      <c r="L379" s="6">
        <v>0.43</v>
      </c>
      <c r="M379" s="6">
        <v>0.1343</v>
      </c>
      <c r="N379">
        <v>1</v>
      </c>
      <c r="O379">
        <v>2</v>
      </c>
      <c r="P379">
        <v>3</v>
      </c>
    </row>
    <row r="380" spans="1:16" x14ac:dyDescent="0.25">
      <c r="A380">
        <v>378</v>
      </c>
      <c r="B380" s="5">
        <v>40560</v>
      </c>
      <c r="C380">
        <v>1</v>
      </c>
      <c r="D380">
        <f>YEAR(Append1[[#This Row],[dteday]])</f>
        <v>2011</v>
      </c>
      <c r="E380">
        <v>1</v>
      </c>
      <c r="F380">
        <f>HOUR(Append1[[#This Row],[dteday]])</f>
        <v>0</v>
      </c>
      <c r="G380" s="7" t="str" cm="1">
        <f t="array" ref="G380">_xlfn.IFS(Append1[[#This Row],[weekday]]=6,"True",Append1[[#This Row],[weekday]]=0,"True",TRUE,"False")</f>
        <v>False</v>
      </c>
      <c r="H380">
        <f>WEEKDAY(Append1[[#This Row],[dteday]],1)</f>
        <v>2</v>
      </c>
      <c r="I380">
        <v>2</v>
      </c>
      <c r="J380" s="6">
        <v>0.18</v>
      </c>
      <c r="K380" s="6">
        <v>0.19700000000000001</v>
      </c>
      <c r="L380" s="6">
        <v>0.43</v>
      </c>
      <c r="M380" s="6">
        <v>0.16420000000000001</v>
      </c>
      <c r="N380">
        <v>0</v>
      </c>
      <c r="O380">
        <v>1</v>
      </c>
      <c r="P380">
        <v>1</v>
      </c>
    </row>
    <row r="381" spans="1:16" x14ac:dyDescent="0.25">
      <c r="A381">
        <v>379</v>
      </c>
      <c r="B381" s="5">
        <v>40560</v>
      </c>
      <c r="C381">
        <v>1</v>
      </c>
      <c r="D381">
        <f>YEAR(Append1[[#This Row],[dteday]])</f>
        <v>2011</v>
      </c>
      <c r="E381">
        <v>1</v>
      </c>
      <c r="F381">
        <f>HOUR(Append1[[#This Row],[dteday]])</f>
        <v>0</v>
      </c>
      <c r="G381" s="7" t="str" cm="1">
        <f t="array" ref="G381">_xlfn.IFS(Append1[[#This Row],[weekday]]=6,"True",Append1[[#This Row],[weekday]]=0,"True",TRUE,"False")</f>
        <v>False</v>
      </c>
      <c r="H381">
        <f>WEEKDAY(Append1[[#This Row],[dteday]],1)</f>
        <v>2</v>
      </c>
      <c r="I381">
        <v>2</v>
      </c>
      <c r="J381" s="6">
        <v>0.18</v>
      </c>
      <c r="K381" s="6">
        <v>0.18179999999999999</v>
      </c>
      <c r="L381" s="6">
        <v>0.43</v>
      </c>
      <c r="M381" s="6">
        <v>0.19400000000000001</v>
      </c>
      <c r="N381">
        <v>0</v>
      </c>
      <c r="O381">
        <v>5</v>
      </c>
      <c r="P381">
        <v>5</v>
      </c>
    </row>
    <row r="382" spans="1:16" x14ac:dyDescent="0.25">
      <c r="A382">
        <v>380</v>
      </c>
      <c r="B382" s="5">
        <v>40560</v>
      </c>
      <c r="C382">
        <v>1</v>
      </c>
      <c r="D382">
        <f>YEAR(Append1[[#This Row],[dteday]])</f>
        <v>2011</v>
      </c>
      <c r="E382">
        <v>1</v>
      </c>
      <c r="F382">
        <f>HOUR(Append1[[#This Row],[dteday]])</f>
        <v>0</v>
      </c>
      <c r="G382" s="7" t="str" cm="1">
        <f t="array" ref="G382">_xlfn.IFS(Append1[[#This Row],[weekday]]=6,"True",Append1[[#This Row],[weekday]]=0,"True",TRUE,"False")</f>
        <v>False</v>
      </c>
      <c r="H382">
        <f>WEEKDAY(Append1[[#This Row],[dteday]],1)</f>
        <v>2</v>
      </c>
      <c r="I382">
        <v>2</v>
      </c>
      <c r="J382" s="6">
        <v>0.16</v>
      </c>
      <c r="K382" s="6">
        <v>0.18179999999999999</v>
      </c>
      <c r="L382" s="6">
        <v>0.5</v>
      </c>
      <c r="M382" s="6">
        <v>0.1343</v>
      </c>
      <c r="N382">
        <v>4</v>
      </c>
      <c r="O382">
        <v>9</v>
      </c>
      <c r="P382">
        <v>13</v>
      </c>
    </row>
    <row r="383" spans="1:16" x14ac:dyDescent="0.25">
      <c r="A383">
        <v>381</v>
      </c>
      <c r="B383" s="5">
        <v>40560</v>
      </c>
      <c r="C383">
        <v>1</v>
      </c>
      <c r="D383">
        <f>YEAR(Append1[[#This Row],[dteday]])</f>
        <v>2011</v>
      </c>
      <c r="E383">
        <v>1</v>
      </c>
      <c r="F383">
        <f>HOUR(Append1[[#This Row],[dteday]])</f>
        <v>0</v>
      </c>
      <c r="G383" s="7" t="str" cm="1">
        <f t="array" ref="G383">_xlfn.IFS(Append1[[#This Row],[weekday]]=6,"True",Append1[[#This Row],[weekday]]=0,"True",TRUE,"False")</f>
        <v>False</v>
      </c>
      <c r="H383">
        <f>WEEKDAY(Append1[[#This Row],[dteday]],1)</f>
        <v>2</v>
      </c>
      <c r="I383">
        <v>2</v>
      </c>
      <c r="J383" s="6">
        <v>0.16</v>
      </c>
      <c r="K383" s="6">
        <v>0.1515</v>
      </c>
      <c r="L383" s="6">
        <v>0.47</v>
      </c>
      <c r="M383" s="6">
        <v>0.22389999999999999</v>
      </c>
      <c r="N383">
        <v>3</v>
      </c>
      <c r="O383">
        <v>30</v>
      </c>
      <c r="P383">
        <v>33</v>
      </c>
    </row>
    <row r="384" spans="1:16" x14ac:dyDescent="0.25">
      <c r="A384">
        <v>382</v>
      </c>
      <c r="B384" s="5">
        <v>40560</v>
      </c>
      <c r="C384">
        <v>1</v>
      </c>
      <c r="D384">
        <f>YEAR(Append1[[#This Row],[dteday]])</f>
        <v>2011</v>
      </c>
      <c r="E384">
        <v>1</v>
      </c>
      <c r="F384">
        <f>HOUR(Append1[[#This Row],[dteday]])</f>
        <v>0</v>
      </c>
      <c r="G384" s="7" t="str" cm="1">
        <f t="array" ref="G384">_xlfn.IFS(Append1[[#This Row],[weekday]]=6,"True",Append1[[#This Row],[weekday]]=0,"True",TRUE,"False")</f>
        <v>False</v>
      </c>
      <c r="H384">
        <f>WEEKDAY(Append1[[#This Row],[dteday]],1)</f>
        <v>2</v>
      </c>
      <c r="I384">
        <v>2</v>
      </c>
      <c r="J384" s="6">
        <v>0.16</v>
      </c>
      <c r="K384" s="6">
        <v>0.1515</v>
      </c>
      <c r="L384" s="6">
        <v>0.47</v>
      </c>
      <c r="M384" s="6">
        <v>0.22389999999999999</v>
      </c>
      <c r="N384">
        <v>8</v>
      </c>
      <c r="O384">
        <v>39</v>
      </c>
      <c r="P384">
        <v>47</v>
      </c>
    </row>
    <row r="385" spans="1:16" x14ac:dyDescent="0.25">
      <c r="A385">
        <v>383</v>
      </c>
      <c r="B385" s="5">
        <v>40560</v>
      </c>
      <c r="C385">
        <v>1</v>
      </c>
      <c r="D385">
        <f>YEAR(Append1[[#This Row],[dteday]])</f>
        <v>2011</v>
      </c>
      <c r="E385">
        <v>1</v>
      </c>
      <c r="F385">
        <f>HOUR(Append1[[#This Row],[dteday]])</f>
        <v>0</v>
      </c>
      <c r="G385" s="7" t="str" cm="1">
        <f t="array" ref="G385">_xlfn.IFS(Append1[[#This Row],[weekday]]=6,"True",Append1[[#This Row],[weekday]]=0,"True",TRUE,"False")</f>
        <v>False</v>
      </c>
      <c r="H385">
        <f>WEEKDAY(Append1[[#This Row],[dteday]],1)</f>
        <v>2</v>
      </c>
      <c r="I385">
        <v>2</v>
      </c>
      <c r="J385" s="6">
        <v>0.16</v>
      </c>
      <c r="K385" s="6">
        <v>0.1515</v>
      </c>
      <c r="L385" s="6">
        <v>0.5</v>
      </c>
      <c r="M385" s="6">
        <v>0.25369999999999998</v>
      </c>
      <c r="N385">
        <v>7</v>
      </c>
      <c r="O385">
        <v>50</v>
      </c>
      <c r="P385">
        <v>57</v>
      </c>
    </row>
    <row r="386" spans="1:16" x14ac:dyDescent="0.25">
      <c r="A386">
        <v>384</v>
      </c>
      <c r="B386" s="5">
        <v>40560</v>
      </c>
      <c r="C386">
        <v>1</v>
      </c>
      <c r="D386">
        <f>YEAR(Append1[[#This Row],[dteday]])</f>
        <v>2011</v>
      </c>
      <c r="E386">
        <v>1</v>
      </c>
      <c r="F386">
        <f>HOUR(Append1[[#This Row],[dteday]])</f>
        <v>0</v>
      </c>
      <c r="G386" s="7" t="str" cm="1">
        <f t="array" ref="G386">_xlfn.IFS(Append1[[#This Row],[weekday]]=6,"True",Append1[[#This Row],[weekday]]=0,"True",TRUE,"False")</f>
        <v>False</v>
      </c>
      <c r="H386">
        <f>WEEKDAY(Append1[[#This Row],[dteday]],1)</f>
        <v>2</v>
      </c>
      <c r="I386">
        <v>2</v>
      </c>
      <c r="J386" s="6">
        <v>0.16</v>
      </c>
      <c r="K386" s="6">
        <v>0.1515</v>
      </c>
      <c r="L386" s="6">
        <v>0.55000000000000004</v>
      </c>
      <c r="M386" s="6">
        <v>0.19400000000000001</v>
      </c>
      <c r="N386">
        <v>9</v>
      </c>
      <c r="O386">
        <v>55</v>
      </c>
      <c r="P386">
        <v>64</v>
      </c>
    </row>
    <row r="387" spans="1:16" x14ac:dyDescent="0.25">
      <c r="A387">
        <v>385</v>
      </c>
      <c r="B387" s="5">
        <v>40560</v>
      </c>
      <c r="C387">
        <v>1</v>
      </c>
      <c r="D387">
        <f>YEAR(Append1[[#This Row],[dteday]])</f>
        <v>2011</v>
      </c>
      <c r="E387">
        <v>1</v>
      </c>
      <c r="F387">
        <f>HOUR(Append1[[#This Row],[dteday]])</f>
        <v>0</v>
      </c>
      <c r="G387" s="7" t="str" cm="1">
        <f t="array" ref="G387">_xlfn.IFS(Append1[[#This Row],[weekday]]=6,"True",Append1[[#This Row],[weekday]]=0,"True",TRUE,"False")</f>
        <v>False</v>
      </c>
      <c r="H387">
        <f>WEEKDAY(Append1[[#This Row],[dteday]],1)</f>
        <v>2</v>
      </c>
      <c r="I387">
        <v>2</v>
      </c>
      <c r="J387" s="6">
        <v>0.18</v>
      </c>
      <c r="K387" s="6">
        <v>0.19700000000000001</v>
      </c>
      <c r="L387" s="6">
        <v>0.47</v>
      </c>
      <c r="M387" s="6">
        <v>0.1343</v>
      </c>
      <c r="N387">
        <v>10</v>
      </c>
      <c r="O387">
        <v>70</v>
      </c>
      <c r="P387">
        <v>80</v>
      </c>
    </row>
    <row r="388" spans="1:16" x14ac:dyDescent="0.25">
      <c r="A388">
        <v>386</v>
      </c>
      <c r="B388" s="5">
        <v>40560</v>
      </c>
      <c r="C388">
        <v>1</v>
      </c>
      <c r="D388">
        <f>YEAR(Append1[[#This Row],[dteday]])</f>
        <v>2011</v>
      </c>
      <c r="E388">
        <v>1</v>
      </c>
      <c r="F388">
        <f>HOUR(Append1[[#This Row],[dteday]])</f>
        <v>0</v>
      </c>
      <c r="G388" s="7" t="str" cm="1">
        <f t="array" ref="G388">_xlfn.IFS(Append1[[#This Row],[weekday]]=6,"True",Append1[[#This Row],[weekday]]=0,"True",TRUE,"False")</f>
        <v>False</v>
      </c>
      <c r="H388">
        <f>WEEKDAY(Append1[[#This Row],[dteday]],1)</f>
        <v>2</v>
      </c>
      <c r="I388">
        <v>2</v>
      </c>
      <c r="J388" s="6">
        <v>0.18</v>
      </c>
      <c r="K388" s="6">
        <v>0.19700000000000001</v>
      </c>
      <c r="L388" s="6">
        <v>0.47</v>
      </c>
      <c r="M388" s="6">
        <v>0.1343</v>
      </c>
      <c r="N388">
        <v>13</v>
      </c>
      <c r="O388">
        <v>80</v>
      </c>
      <c r="P388">
        <v>93</v>
      </c>
    </row>
    <row r="389" spans="1:16" x14ac:dyDescent="0.25">
      <c r="A389">
        <v>387</v>
      </c>
      <c r="B389" s="5">
        <v>40560</v>
      </c>
      <c r="C389">
        <v>1</v>
      </c>
      <c r="D389">
        <f>YEAR(Append1[[#This Row],[dteday]])</f>
        <v>2011</v>
      </c>
      <c r="E389">
        <v>1</v>
      </c>
      <c r="F389">
        <f>HOUR(Append1[[#This Row],[dteday]])</f>
        <v>0</v>
      </c>
      <c r="G389" s="7" t="str" cm="1">
        <f t="array" ref="G389">_xlfn.IFS(Append1[[#This Row],[weekday]]=6,"True",Append1[[#This Row],[weekday]]=0,"True",TRUE,"False")</f>
        <v>False</v>
      </c>
      <c r="H389">
        <f>WEEKDAY(Append1[[#This Row],[dteday]],1)</f>
        <v>2</v>
      </c>
      <c r="I389">
        <v>2</v>
      </c>
      <c r="J389" s="6">
        <v>0.18</v>
      </c>
      <c r="K389" s="6">
        <v>0.21210000000000001</v>
      </c>
      <c r="L389" s="6">
        <v>0.43</v>
      </c>
      <c r="M389" s="6">
        <v>0.1045</v>
      </c>
      <c r="N389">
        <v>12</v>
      </c>
      <c r="O389">
        <v>74</v>
      </c>
      <c r="P389">
        <v>86</v>
      </c>
    </row>
    <row r="390" spans="1:16" x14ac:dyDescent="0.25">
      <c r="A390">
        <v>388</v>
      </c>
      <c r="B390" s="5">
        <v>40560</v>
      </c>
      <c r="C390">
        <v>1</v>
      </c>
      <c r="D390">
        <f>YEAR(Append1[[#This Row],[dteday]])</f>
        <v>2011</v>
      </c>
      <c r="E390">
        <v>1</v>
      </c>
      <c r="F390">
        <f>HOUR(Append1[[#This Row],[dteday]])</f>
        <v>0</v>
      </c>
      <c r="G390" s="7" t="str" cm="1">
        <f t="array" ref="G390">_xlfn.IFS(Append1[[#This Row],[weekday]]=6,"True",Append1[[#This Row],[weekday]]=0,"True",TRUE,"False")</f>
        <v>False</v>
      </c>
      <c r="H390">
        <f>WEEKDAY(Append1[[#This Row],[dteday]],1)</f>
        <v>2</v>
      </c>
      <c r="I390">
        <v>2</v>
      </c>
      <c r="J390" s="6">
        <v>0.2</v>
      </c>
      <c r="K390" s="6">
        <v>0.21210000000000001</v>
      </c>
      <c r="L390" s="6">
        <v>0.47</v>
      </c>
      <c r="M390" s="6">
        <v>0.16420000000000001</v>
      </c>
      <c r="N390">
        <v>21</v>
      </c>
      <c r="O390">
        <v>72</v>
      </c>
      <c r="P390">
        <v>93</v>
      </c>
    </row>
    <row r="391" spans="1:16" x14ac:dyDescent="0.25">
      <c r="A391">
        <v>389</v>
      </c>
      <c r="B391" s="5">
        <v>40560</v>
      </c>
      <c r="C391">
        <v>1</v>
      </c>
      <c r="D391">
        <f>YEAR(Append1[[#This Row],[dteday]])</f>
        <v>2011</v>
      </c>
      <c r="E391">
        <v>1</v>
      </c>
      <c r="F391">
        <f>HOUR(Append1[[#This Row],[dteday]])</f>
        <v>0</v>
      </c>
      <c r="G391" s="7" t="str" cm="1">
        <f t="array" ref="G391">_xlfn.IFS(Append1[[#This Row],[weekday]]=6,"True",Append1[[#This Row],[weekday]]=0,"True",TRUE,"False")</f>
        <v>False</v>
      </c>
      <c r="H391">
        <f>WEEKDAY(Append1[[#This Row],[dteday]],1)</f>
        <v>2</v>
      </c>
      <c r="I391">
        <v>2</v>
      </c>
      <c r="J391" s="6">
        <v>0.2</v>
      </c>
      <c r="K391" s="6">
        <v>0.21210000000000001</v>
      </c>
      <c r="L391" s="6">
        <v>0.47</v>
      </c>
      <c r="M391" s="6">
        <v>0.16420000000000001</v>
      </c>
      <c r="N391">
        <v>6</v>
      </c>
      <c r="O391">
        <v>76</v>
      </c>
      <c r="P391">
        <v>82</v>
      </c>
    </row>
    <row r="392" spans="1:16" x14ac:dyDescent="0.25">
      <c r="A392">
        <v>390</v>
      </c>
      <c r="B392" s="5">
        <v>40560</v>
      </c>
      <c r="C392">
        <v>1</v>
      </c>
      <c r="D392">
        <f>YEAR(Append1[[#This Row],[dteday]])</f>
        <v>2011</v>
      </c>
      <c r="E392">
        <v>1</v>
      </c>
      <c r="F392">
        <f>HOUR(Append1[[#This Row],[dteday]])</f>
        <v>0</v>
      </c>
      <c r="G392" s="7" t="str" cm="1">
        <f t="array" ref="G392">_xlfn.IFS(Append1[[#This Row],[weekday]]=6,"True",Append1[[#This Row],[weekday]]=0,"True",TRUE,"False")</f>
        <v>False</v>
      </c>
      <c r="H392">
        <f>WEEKDAY(Append1[[#This Row],[dteday]],1)</f>
        <v>2</v>
      </c>
      <c r="I392">
        <v>1</v>
      </c>
      <c r="J392" s="6">
        <v>0.2</v>
      </c>
      <c r="K392" s="6">
        <v>0.19700000000000001</v>
      </c>
      <c r="L392" s="6">
        <v>0.51</v>
      </c>
      <c r="M392" s="6">
        <v>0.19400000000000001</v>
      </c>
      <c r="N392">
        <v>4</v>
      </c>
      <c r="O392">
        <v>67</v>
      </c>
      <c r="P392">
        <v>71</v>
      </c>
    </row>
    <row r="393" spans="1:16" x14ac:dyDescent="0.25">
      <c r="A393">
        <v>391</v>
      </c>
      <c r="B393" s="5">
        <v>40560</v>
      </c>
      <c r="C393">
        <v>1</v>
      </c>
      <c r="D393">
        <f>YEAR(Append1[[#This Row],[dteday]])</f>
        <v>2011</v>
      </c>
      <c r="E393">
        <v>1</v>
      </c>
      <c r="F393">
        <f>HOUR(Append1[[#This Row],[dteday]])</f>
        <v>0</v>
      </c>
      <c r="G393" s="7" t="str" cm="1">
        <f t="array" ref="G393">_xlfn.IFS(Append1[[#This Row],[weekday]]=6,"True",Append1[[#This Row],[weekday]]=0,"True",TRUE,"False")</f>
        <v>False</v>
      </c>
      <c r="H393">
        <f>WEEKDAY(Append1[[#This Row],[dteday]],1)</f>
        <v>2</v>
      </c>
      <c r="I393">
        <v>2</v>
      </c>
      <c r="J393" s="6">
        <v>0.18</v>
      </c>
      <c r="K393" s="6">
        <v>0.16669999999999999</v>
      </c>
      <c r="L393" s="6">
        <v>0.55000000000000004</v>
      </c>
      <c r="M393" s="6">
        <v>0.25369999999999998</v>
      </c>
      <c r="N393">
        <v>7</v>
      </c>
      <c r="O393">
        <v>85</v>
      </c>
      <c r="P393">
        <v>92</v>
      </c>
    </row>
    <row r="394" spans="1:16" x14ac:dyDescent="0.25">
      <c r="A394">
        <v>392</v>
      </c>
      <c r="B394" s="5">
        <v>40560</v>
      </c>
      <c r="C394">
        <v>1</v>
      </c>
      <c r="D394">
        <f>YEAR(Append1[[#This Row],[dteday]])</f>
        <v>2011</v>
      </c>
      <c r="E394">
        <v>1</v>
      </c>
      <c r="F394">
        <f>HOUR(Append1[[#This Row],[dteday]])</f>
        <v>0</v>
      </c>
      <c r="G394" s="7" t="str" cm="1">
        <f t="array" ref="G394">_xlfn.IFS(Append1[[#This Row],[weekday]]=6,"True",Append1[[#This Row],[weekday]]=0,"True",TRUE,"False")</f>
        <v>False</v>
      </c>
      <c r="H394">
        <f>WEEKDAY(Append1[[#This Row],[dteday]],1)</f>
        <v>2</v>
      </c>
      <c r="I394">
        <v>3</v>
      </c>
      <c r="J394" s="6">
        <v>0.18</v>
      </c>
      <c r="K394" s="6">
        <v>0.18179999999999999</v>
      </c>
      <c r="L394" s="6">
        <v>0.59</v>
      </c>
      <c r="M394" s="6">
        <v>0.19400000000000001</v>
      </c>
      <c r="N394">
        <v>2</v>
      </c>
      <c r="O394">
        <v>58</v>
      </c>
      <c r="P394">
        <v>60</v>
      </c>
    </row>
    <row r="395" spans="1:16" x14ac:dyDescent="0.25">
      <c r="A395">
        <v>393</v>
      </c>
      <c r="B395" s="5">
        <v>40560</v>
      </c>
      <c r="C395">
        <v>1</v>
      </c>
      <c r="D395">
        <f>YEAR(Append1[[#This Row],[dteday]])</f>
        <v>2011</v>
      </c>
      <c r="E395">
        <v>1</v>
      </c>
      <c r="F395">
        <f>HOUR(Append1[[#This Row],[dteday]])</f>
        <v>0</v>
      </c>
      <c r="G395" s="7" t="str" cm="1">
        <f t="array" ref="G395">_xlfn.IFS(Append1[[#This Row],[weekday]]=6,"True",Append1[[#This Row],[weekday]]=0,"True",TRUE,"False")</f>
        <v>False</v>
      </c>
      <c r="H395">
        <f>WEEKDAY(Append1[[#This Row],[dteday]],1)</f>
        <v>2</v>
      </c>
      <c r="I395">
        <v>3</v>
      </c>
      <c r="J395" s="6">
        <v>0.16</v>
      </c>
      <c r="K395" s="6">
        <v>0.1515</v>
      </c>
      <c r="L395" s="6">
        <v>0.8</v>
      </c>
      <c r="M395" s="6">
        <v>0.19400000000000001</v>
      </c>
      <c r="N395">
        <v>4</v>
      </c>
      <c r="O395">
        <v>29</v>
      </c>
      <c r="P395">
        <v>33</v>
      </c>
    </row>
    <row r="396" spans="1:16" x14ac:dyDescent="0.25">
      <c r="A396">
        <v>394</v>
      </c>
      <c r="B396" s="5">
        <v>40560</v>
      </c>
      <c r="C396">
        <v>1</v>
      </c>
      <c r="D396">
        <f>YEAR(Append1[[#This Row],[dteday]])</f>
        <v>2011</v>
      </c>
      <c r="E396">
        <v>1</v>
      </c>
      <c r="F396">
        <f>HOUR(Append1[[#This Row],[dteday]])</f>
        <v>0</v>
      </c>
      <c r="G396" s="7" t="str" cm="1">
        <f t="array" ref="G396">_xlfn.IFS(Append1[[#This Row],[weekday]]=6,"True",Append1[[#This Row],[weekday]]=0,"True",TRUE,"False")</f>
        <v>False</v>
      </c>
      <c r="H396">
        <f>WEEKDAY(Append1[[#This Row],[dteday]],1)</f>
        <v>2</v>
      </c>
      <c r="I396">
        <v>3</v>
      </c>
      <c r="J396" s="6">
        <v>0.16</v>
      </c>
      <c r="K396" s="6">
        <v>0.1515</v>
      </c>
      <c r="L396" s="6">
        <v>0.8</v>
      </c>
      <c r="M396" s="6">
        <v>0.19400000000000001</v>
      </c>
      <c r="N396">
        <v>3</v>
      </c>
      <c r="O396">
        <v>24</v>
      </c>
      <c r="P396">
        <v>27</v>
      </c>
    </row>
    <row r="397" spans="1:16" x14ac:dyDescent="0.25">
      <c r="A397">
        <v>395</v>
      </c>
      <c r="B397" s="5">
        <v>40560</v>
      </c>
      <c r="C397">
        <v>1</v>
      </c>
      <c r="D397">
        <f>YEAR(Append1[[#This Row],[dteday]])</f>
        <v>2011</v>
      </c>
      <c r="E397">
        <v>1</v>
      </c>
      <c r="F397">
        <f>HOUR(Append1[[#This Row],[dteday]])</f>
        <v>0</v>
      </c>
      <c r="G397" s="7" t="str" cm="1">
        <f t="array" ref="G397">_xlfn.IFS(Append1[[#This Row],[weekday]]=6,"True",Append1[[#This Row],[weekday]]=0,"True",TRUE,"False")</f>
        <v>False</v>
      </c>
      <c r="H397">
        <f>WEEKDAY(Append1[[#This Row],[dteday]],1)</f>
        <v>2</v>
      </c>
      <c r="I397">
        <v>3</v>
      </c>
      <c r="J397" s="6">
        <v>0.14000000000000001</v>
      </c>
      <c r="K397" s="6">
        <v>0.1212</v>
      </c>
      <c r="L397" s="6">
        <v>0.93</v>
      </c>
      <c r="M397" s="6">
        <v>0.25369999999999998</v>
      </c>
      <c r="N397">
        <v>0</v>
      </c>
      <c r="O397">
        <v>13</v>
      </c>
      <c r="P397">
        <v>13</v>
      </c>
    </row>
    <row r="398" spans="1:16" x14ac:dyDescent="0.25">
      <c r="A398">
        <v>396</v>
      </c>
      <c r="B398" s="5">
        <v>40560</v>
      </c>
      <c r="C398">
        <v>1</v>
      </c>
      <c r="D398">
        <f>YEAR(Append1[[#This Row],[dteday]])</f>
        <v>2011</v>
      </c>
      <c r="E398">
        <v>1</v>
      </c>
      <c r="F398">
        <f>HOUR(Append1[[#This Row],[dteday]])</f>
        <v>0</v>
      </c>
      <c r="G398" s="7" t="str" cm="1">
        <f t="array" ref="G398">_xlfn.IFS(Append1[[#This Row],[weekday]]=6,"True",Append1[[#This Row],[weekday]]=0,"True",TRUE,"False")</f>
        <v>False</v>
      </c>
      <c r="H398">
        <f>WEEKDAY(Append1[[#This Row],[dteday]],1)</f>
        <v>2</v>
      </c>
      <c r="I398">
        <v>3</v>
      </c>
      <c r="J398" s="6">
        <v>0.16</v>
      </c>
      <c r="K398" s="6">
        <v>0.13639999999999999</v>
      </c>
      <c r="L398" s="6">
        <v>0.86</v>
      </c>
      <c r="M398" s="6">
        <v>0.28360000000000002</v>
      </c>
      <c r="N398">
        <v>1</v>
      </c>
      <c r="O398">
        <v>3</v>
      </c>
      <c r="P398">
        <v>4</v>
      </c>
    </row>
    <row r="399" spans="1:16" x14ac:dyDescent="0.25">
      <c r="A399">
        <v>397</v>
      </c>
      <c r="B399" s="5">
        <v>40561</v>
      </c>
      <c r="C399">
        <v>1</v>
      </c>
      <c r="D399">
        <f>YEAR(Append1[[#This Row],[dteday]])</f>
        <v>2011</v>
      </c>
      <c r="E399">
        <v>1</v>
      </c>
      <c r="F399">
        <f>HOUR(Append1[[#This Row],[dteday]])</f>
        <v>0</v>
      </c>
      <c r="G399" s="7" t="str" cm="1">
        <f t="array" ref="G399">_xlfn.IFS(Append1[[#This Row],[weekday]]=6,"True",Append1[[#This Row],[weekday]]=0,"True",TRUE,"False")</f>
        <v>False</v>
      </c>
      <c r="H399">
        <f>WEEKDAY(Append1[[#This Row],[dteday]],1)</f>
        <v>3</v>
      </c>
      <c r="I399">
        <v>2</v>
      </c>
      <c r="J399" s="6">
        <v>0.2</v>
      </c>
      <c r="K399" s="6">
        <v>0.18179999999999999</v>
      </c>
      <c r="L399" s="6">
        <v>0.86</v>
      </c>
      <c r="M399" s="6">
        <v>0.32840000000000003</v>
      </c>
      <c r="N399">
        <v>0</v>
      </c>
      <c r="O399">
        <v>3</v>
      </c>
      <c r="P399">
        <v>3</v>
      </c>
    </row>
    <row r="400" spans="1:16" x14ac:dyDescent="0.25">
      <c r="A400">
        <v>398</v>
      </c>
      <c r="B400" s="5">
        <v>40561</v>
      </c>
      <c r="C400">
        <v>1</v>
      </c>
      <c r="D400">
        <f>YEAR(Append1[[#This Row],[dteday]])</f>
        <v>2011</v>
      </c>
      <c r="E400">
        <v>1</v>
      </c>
      <c r="F400">
        <f>HOUR(Append1[[#This Row],[dteday]])</f>
        <v>0</v>
      </c>
      <c r="G400" s="7" t="str" cm="1">
        <f t="array" ref="G400">_xlfn.IFS(Append1[[#This Row],[weekday]]=6,"True",Append1[[#This Row],[weekday]]=0,"True",TRUE,"False")</f>
        <v>False</v>
      </c>
      <c r="H400">
        <f>WEEKDAY(Append1[[#This Row],[dteday]],1)</f>
        <v>3</v>
      </c>
      <c r="I400">
        <v>2</v>
      </c>
      <c r="J400" s="6">
        <v>0.2</v>
      </c>
      <c r="K400" s="6">
        <v>0.19700000000000001</v>
      </c>
      <c r="L400" s="6">
        <v>0.86</v>
      </c>
      <c r="M400" s="6">
        <v>0.22389999999999999</v>
      </c>
      <c r="N400">
        <v>0</v>
      </c>
      <c r="O400">
        <v>22</v>
      </c>
      <c r="P400">
        <v>22</v>
      </c>
    </row>
    <row r="401" spans="1:16" x14ac:dyDescent="0.25">
      <c r="A401">
        <v>399</v>
      </c>
      <c r="B401" s="5">
        <v>40561</v>
      </c>
      <c r="C401">
        <v>1</v>
      </c>
      <c r="D401">
        <f>YEAR(Append1[[#This Row],[dteday]])</f>
        <v>2011</v>
      </c>
      <c r="E401">
        <v>1</v>
      </c>
      <c r="F401">
        <f>HOUR(Append1[[#This Row],[dteday]])</f>
        <v>0</v>
      </c>
      <c r="G401" s="7" t="str" cm="1">
        <f t="array" ref="G401">_xlfn.IFS(Append1[[#This Row],[weekday]]=6,"True",Append1[[#This Row],[weekday]]=0,"True",TRUE,"False")</f>
        <v>False</v>
      </c>
      <c r="H401">
        <f>WEEKDAY(Append1[[#This Row],[dteday]],1)</f>
        <v>3</v>
      </c>
      <c r="I401">
        <v>2</v>
      </c>
      <c r="J401" s="6">
        <v>0.22</v>
      </c>
      <c r="K401" s="6">
        <v>0.2273</v>
      </c>
      <c r="L401" s="6">
        <v>0.8</v>
      </c>
      <c r="M401" s="6">
        <v>0.16420000000000001</v>
      </c>
      <c r="N401">
        <v>2</v>
      </c>
      <c r="O401">
        <v>26</v>
      </c>
      <c r="P401">
        <v>28</v>
      </c>
    </row>
    <row r="402" spans="1:16" x14ac:dyDescent="0.25">
      <c r="A402">
        <v>400</v>
      </c>
      <c r="B402" s="5">
        <v>40561</v>
      </c>
      <c r="C402">
        <v>1</v>
      </c>
      <c r="D402">
        <f>YEAR(Append1[[#This Row],[dteday]])</f>
        <v>2011</v>
      </c>
      <c r="E402">
        <v>1</v>
      </c>
      <c r="F402">
        <f>HOUR(Append1[[#This Row],[dteday]])</f>
        <v>0</v>
      </c>
      <c r="G402" s="7" t="str" cm="1">
        <f t="array" ref="G402">_xlfn.IFS(Append1[[#This Row],[weekday]]=6,"True",Append1[[#This Row],[weekday]]=0,"True",TRUE,"False")</f>
        <v>False</v>
      </c>
      <c r="H402">
        <f>WEEKDAY(Append1[[#This Row],[dteday]],1)</f>
        <v>3</v>
      </c>
      <c r="I402">
        <v>2</v>
      </c>
      <c r="J402" s="6">
        <v>0.22</v>
      </c>
      <c r="K402" s="6">
        <v>0.2273</v>
      </c>
      <c r="L402" s="6">
        <v>0.87</v>
      </c>
      <c r="M402" s="6">
        <v>0.16420000000000001</v>
      </c>
      <c r="N402">
        <v>3</v>
      </c>
      <c r="O402">
        <v>32</v>
      </c>
      <c r="P402">
        <v>35</v>
      </c>
    </row>
    <row r="403" spans="1:16" x14ac:dyDescent="0.25">
      <c r="A403">
        <v>401</v>
      </c>
      <c r="B403" s="5">
        <v>40561</v>
      </c>
      <c r="C403">
        <v>1</v>
      </c>
      <c r="D403">
        <f>YEAR(Append1[[#This Row],[dteday]])</f>
        <v>2011</v>
      </c>
      <c r="E403">
        <v>1</v>
      </c>
      <c r="F403">
        <f>HOUR(Append1[[#This Row],[dteday]])</f>
        <v>0</v>
      </c>
      <c r="G403" s="7" t="str" cm="1">
        <f t="array" ref="G403">_xlfn.IFS(Append1[[#This Row],[weekday]]=6,"True",Append1[[#This Row],[weekday]]=0,"True",TRUE,"False")</f>
        <v>False</v>
      </c>
      <c r="H403">
        <f>WEEKDAY(Append1[[#This Row],[dteday]],1)</f>
        <v>3</v>
      </c>
      <c r="I403">
        <v>2</v>
      </c>
      <c r="J403" s="6">
        <v>0.22</v>
      </c>
      <c r="K403" s="6">
        <v>0.2273</v>
      </c>
      <c r="L403" s="6">
        <v>0.87</v>
      </c>
      <c r="M403" s="6">
        <v>0.19400000000000001</v>
      </c>
      <c r="N403">
        <v>0</v>
      </c>
      <c r="O403">
        <v>61</v>
      </c>
      <c r="P403">
        <v>61</v>
      </c>
    </row>
    <row r="404" spans="1:16" x14ac:dyDescent="0.25">
      <c r="A404">
        <v>402</v>
      </c>
      <c r="B404" s="5">
        <v>40561</v>
      </c>
      <c r="C404">
        <v>1</v>
      </c>
      <c r="D404">
        <f>YEAR(Append1[[#This Row],[dteday]])</f>
        <v>2011</v>
      </c>
      <c r="E404">
        <v>1</v>
      </c>
      <c r="F404">
        <f>HOUR(Append1[[#This Row],[dteday]])</f>
        <v>0</v>
      </c>
      <c r="G404" s="7" t="str" cm="1">
        <f t="array" ref="G404">_xlfn.IFS(Append1[[#This Row],[weekday]]=6,"True",Append1[[#This Row],[weekday]]=0,"True",TRUE,"False")</f>
        <v>False</v>
      </c>
      <c r="H404">
        <f>WEEKDAY(Append1[[#This Row],[dteday]],1)</f>
        <v>3</v>
      </c>
      <c r="I404">
        <v>2</v>
      </c>
      <c r="J404" s="6">
        <v>0.22</v>
      </c>
      <c r="K404" s="6">
        <v>0.2273</v>
      </c>
      <c r="L404" s="6">
        <v>0.82</v>
      </c>
      <c r="M404" s="6">
        <v>0.19400000000000001</v>
      </c>
      <c r="N404">
        <v>1</v>
      </c>
      <c r="O404">
        <v>124</v>
      </c>
      <c r="P404">
        <v>125</v>
      </c>
    </row>
    <row r="405" spans="1:16" x14ac:dyDescent="0.25">
      <c r="A405">
        <v>403</v>
      </c>
      <c r="B405" s="5">
        <v>40561</v>
      </c>
      <c r="C405">
        <v>1</v>
      </c>
      <c r="D405">
        <f>YEAR(Append1[[#This Row],[dteday]])</f>
        <v>2011</v>
      </c>
      <c r="E405">
        <v>1</v>
      </c>
      <c r="F405">
        <f>HOUR(Append1[[#This Row],[dteday]])</f>
        <v>0</v>
      </c>
      <c r="G405" s="7" t="str" cm="1">
        <f t="array" ref="G405">_xlfn.IFS(Append1[[#This Row],[weekday]]=6,"True",Append1[[#This Row],[weekday]]=0,"True",TRUE,"False")</f>
        <v>False</v>
      </c>
      <c r="H405">
        <f>WEEKDAY(Append1[[#This Row],[dteday]],1)</f>
        <v>3</v>
      </c>
      <c r="I405">
        <v>2</v>
      </c>
      <c r="J405" s="6">
        <v>0.22</v>
      </c>
      <c r="K405" s="6">
        <v>0.2273</v>
      </c>
      <c r="L405" s="6">
        <v>0.8</v>
      </c>
      <c r="M405" s="6">
        <v>0.16420000000000001</v>
      </c>
      <c r="N405">
        <v>1</v>
      </c>
      <c r="O405">
        <v>132</v>
      </c>
      <c r="P405">
        <v>133</v>
      </c>
    </row>
    <row r="406" spans="1:16" x14ac:dyDescent="0.25">
      <c r="A406">
        <v>404</v>
      </c>
      <c r="B406" s="5">
        <v>40561</v>
      </c>
      <c r="C406">
        <v>1</v>
      </c>
      <c r="D406">
        <f>YEAR(Append1[[#This Row],[dteday]])</f>
        <v>2011</v>
      </c>
      <c r="E406">
        <v>1</v>
      </c>
      <c r="F406">
        <f>HOUR(Append1[[#This Row],[dteday]])</f>
        <v>0</v>
      </c>
      <c r="G406" s="7" t="str" cm="1">
        <f t="array" ref="G406">_xlfn.IFS(Append1[[#This Row],[weekday]]=6,"True",Append1[[#This Row],[weekday]]=0,"True",TRUE,"False")</f>
        <v>False</v>
      </c>
      <c r="H406">
        <f>WEEKDAY(Append1[[#This Row],[dteday]],1)</f>
        <v>3</v>
      </c>
      <c r="I406">
        <v>2</v>
      </c>
      <c r="J406" s="6">
        <v>0.22</v>
      </c>
      <c r="K406" s="6">
        <v>0.2273</v>
      </c>
      <c r="L406" s="6">
        <v>0.8</v>
      </c>
      <c r="M406" s="6">
        <v>0.1343</v>
      </c>
      <c r="N406">
        <v>1</v>
      </c>
      <c r="O406">
        <v>98</v>
      </c>
      <c r="P406">
        <v>99</v>
      </c>
    </row>
    <row r="407" spans="1:16" x14ac:dyDescent="0.25">
      <c r="A407">
        <v>405</v>
      </c>
      <c r="B407" s="5">
        <v>40561</v>
      </c>
      <c r="C407">
        <v>1</v>
      </c>
      <c r="D407">
        <f>YEAR(Append1[[#This Row],[dteday]])</f>
        <v>2011</v>
      </c>
      <c r="E407">
        <v>1</v>
      </c>
      <c r="F407">
        <f>HOUR(Append1[[#This Row],[dteday]])</f>
        <v>0</v>
      </c>
      <c r="G407" s="7" t="str" cm="1">
        <f t="array" ref="G407">_xlfn.IFS(Append1[[#This Row],[weekday]]=6,"True",Append1[[#This Row],[weekday]]=0,"True",TRUE,"False")</f>
        <v>False</v>
      </c>
      <c r="H407">
        <f>WEEKDAY(Append1[[#This Row],[dteday]],1)</f>
        <v>3</v>
      </c>
      <c r="I407">
        <v>2</v>
      </c>
      <c r="J407" s="6">
        <v>0.22</v>
      </c>
      <c r="K407" s="6">
        <v>0.2727</v>
      </c>
      <c r="L407" s="6">
        <v>0.87</v>
      </c>
      <c r="M407" s="6">
        <v>0</v>
      </c>
      <c r="N407">
        <v>0</v>
      </c>
      <c r="O407">
        <v>83</v>
      </c>
      <c r="P407">
        <v>83</v>
      </c>
    </row>
    <row r="408" spans="1:16" x14ac:dyDescent="0.25">
      <c r="A408">
        <v>406</v>
      </c>
      <c r="B408" s="5">
        <v>40561</v>
      </c>
      <c r="C408">
        <v>1</v>
      </c>
      <c r="D408">
        <f>YEAR(Append1[[#This Row],[dteday]])</f>
        <v>2011</v>
      </c>
      <c r="E408">
        <v>1</v>
      </c>
      <c r="F408">
        <f>HOUR(Append1[[#This Row],[dteday]])</f>
        <v>0</v>
      </c>
      <c r="G408" s="7" t="str" cm="1">
        <f t="array" ref="G408">_xlfn.IFS(Append1[[#This Row],[weekday]]=6,"True",Append1[[#This Row],[weekday]]=0,"True",TRUE,"False")</f>
        <v>False</v>
      </c>
      <c r="H408">
        <f>WEEKDAY(Append1[[#This Row],[dteday]],1)</f>
        <v>3</v>
      </c>
      <c r="I408">
        <v>2</v>
      </c>
      <c r="J408" s="6">
        <v>0.22</v>
      </c>
      <c r="K408" s="6">
        <v>0.2424</v>
      </c>
      <c r="L408" s="6">
        <v>0.93</v>
      </c>
      <c r="M408" s="6">
        <v>0.1045</v>
      </c>
      <c r="N408">
        <v>0</v>
      </c>
      <c r="O408">
        <v>41</v>
      </c>
      <c r="P408">
        <v>41</v>
      </c>
    </row>
    <row r="409" spans="1:16" x14ac:dyDescent="0.25">
      <c r="A409">
        <v>407</v>
      </c>
      <c r="B409" s="5">
        <v>40561</v>
      </c>
      <c r="C409">
        <v>1</v>
      </c>
      <c r="D409">
        <f>YEAR(Append1[[#This Row],[dteday]])</f>
        <v>2011</v>
      </c>
      <c r="E409">
        <v>1</v>
      </c>
      <c r="F409">
        <f>HOUR(Append1[[#This Row],[dteday]])</f>
        <v>0</v>
      </c>
      <c r="G409" s="7" t="str" cm="1">
        <f t="array" ref="G409">_xlfn.IFS(Append1[[#This Row],[weekday]]=6,"True",Append1[[#This Row],[weekday]]=0,"True",TRUE,"False")</f>
        <v>False</v>
      </c>
      <c r="H409">
        <f>WEEKDAY(Append1[[#This Row],[dteday]],1)</f>
        <v>3</v>
      </c>
      <c r="I409">
        <v>2</v>
      </c>
      <c r="J409" s="6">
        <v>0.22</v>
      </c>
      <c r="K409" s="6">
        <v>0.2576</v>
      </c>
      <c r="L409" s="6">
        <v>0.93</v>
      </c>
      <c r="M409" s="6">
        <v>8.9599999999999999E-2</v>
      </c>
      <c r="N409">
        <v>0</v>
      </c>
      <c r="O409">
        <v>33</v>
      </c>
      <c r="P409">
        <v>33</v>
      </c>
    </row>
    <row r="410" spans="1:16" x14ac:dyDescent="0.25">
      <c r="A410">
        <v>408</v>
      </c>
      <c r="B410" s="5">
        <v>40561</v>
      </c>
      <c r="C410">
        <v>1</v>
      </c>
      <c r="D410">
        <f>YEAR(Append1[[#This Row],[dteday]])</f>
        <v>2011</v>
      </c>
      <c r="E410">
        <v>1</v>
      </c>
      <c r="F410">
        <f>HOUR(Append1[[#This Row],[dteday]])</f>
        <v>0</v>
      </c>
      <c r="G410" s="7" t="str" cm="1">
        <f t="array" ref="G410">_xlfn.IFS(Append1[[#This Row],[weekday]]=6,"True",Append1[[#This Row],[weekday]]=0,"True",TRUE,"False")</f>
        <v>False</v>
      </c>
      <c r="H410">
        <f>WEEKDAY(Append1[[#This Row],[dteday]],1)</f>
        <v>3</v>
      </c>
      <c r="I410">
        <v>2</v>
      </c>
      <c r="J410" s="6">
        <v>0.22</v>
      </c>
      <c r="K410" s="6">
        <v>0.2727</v>
      </c>
      <c r="L410" s="6">
        <v>0.93</v>
      </c>
      <c r="M410" s="6">
        <v>0</v>
      </c>
      <c r="N410">
        <v>1</v>
      </c>
      <c r="O410">
        <v>19</v>
      </c>
      <c r="P410">
        <v>20</v>
      </c>
    </row>
    <row r="411" spans="1:16" x14ac:dyDescent="0.25">
      <c r="A411">
        <v>409</v>
      </c>
      <c r="B411" s="5">
        <v>40562</v>
      </c>
      <c r="C411">
        <v>1</v>
      </c>
      <c r="D411">
        <f>YEAR(Append1[[#This Row],[dteday]])</f>
        <v>2011</v>
      </c>
      <c r="E411">
        <v>1</v>
      </c>
      <c r="F411">
        <f>HOUR(Append1[[#This Row],[dteday]])</f>
        <v>0</v>
      </c>
      <c r="G411" s="7" t="str" cm="1">
        <f t="array" ref="G411">_xlfn.IFS(Append1[[#This Row],[weekday]]=6,"True",Append1[[#This Row],[weekday]]=0,"True",TRUE,"False")</f>
        <v>False</v>
      </c>
      <c r="H411">
        <f>WEEKDAY(Append1[[#This Row],[dteday]],1)</f>
        <v>4</v>
      </c>
      <c r="I411">
        <v>2</v>
      </c>
      <c r="J411" s="6">
        <v>0.22</v>
      </c>
      <c r="K411" s="6">
        <v>0.2727</v>
      </c>
      <c r="L411" s="6">
        <v>0.93</v>
      </c>
      <c r="M411" s="6">
        <v>0</v>
      </c>
      <c r="N411">
        <v>0</v>
      </c>
      <c r="O411">
        <v>3</v>
      </c>
      <c r="P411">
        <v>3</v>
      </c>
    </row>
    <row r="412" spans="1:16" x14ac:dyDescent="0.25">
      <c r="A412">
        <v>410</v>
      </c>
      <c r="B412" s="5">
        <v>40562</v>
      </c>
      <c r="C412">
        <v>1</v>
      </c>
      <c r="D412">
        <f>YEAR(Append1[[#This Row],[dteday]])</f>
        <v>2011</v>
      </c>
      <c r="E412">
        <v>1</v>
      </c>
      <c r="F412">
        <f>HOUR(Append1[[#This Row],[dteday]])</f>
        <v>0</v>
      </c>
      <c r="G412" s="7" t="str" cm="1">
        <f t="array" ref="G412">_xlfn.IFS(Append1[[#This Row],[weekday]]=6,"True",Append1[[#This Row],[weekday]]=0,"True",TRUE,"False")</f>
        <v>False</v>
      </c>
      <c r="H412">
        <f>WEEKDAY(Append1[[#This Row],[dteday]],1)</f>
        <v>4</v>
      </c>
      <c r="I412">
        <v>3</v>
      </c>
      <c r="J412" s="6">
        <v>0.22</v>
      </c>
      <c r="K412" s="6">
        <v>0.2273</v>
      </c>
      <c r="L412" s="6">
        <v>0.93</v>
      </c>
      <c r="M412" s="6">
        <v>0.1343</v>
      </c>
      <c r="N412">
        <v>1</v>
      </c>
      <c r="O412">
        <v>6</v>
      </c>
      <c r="P412">
        <v>7</v>
      </c>
    </row>
    <row r="413" spans="1:16" x14ac:dyDescent="0.25">
      <c r="A413">
        <v>411</v>
      </c>
      <c r="B413" s="5">
        <v>40562</v>
      </c>
      <c r="C413">
        <v>1</v>
      </c>
      <c r="D413">
        <f>YEAR(Append1[[#This Row],[dteday]])</f>
        <v>2011</v>
      </c>
      <c r="E413">
        <v>1</v>
      </c>
      <c r="F413">
        <f>HOUR(Append1[[#This Row],[dteday]])</f>
        <v>0</v>
      </c>
      <c r="G413" s="7" t="str" cm="1">
        <f t="array" ref="G413">_xlfn.IFS(Append1[[#This Row],[weekday]]=6,"True",Append1[[#This Row],[weekday]]=0,"True",TRUE,"False")</f>
        <v>False</v>
      </c>
      <c r="H413">
        <f>WEEKDAY(Append1[[#This Row],[dteday]],1)</f>
        <v>4</v>
      </c>
      <c r="I413">
        <v>3</v>
      </c>
      <c r="J413" s="6">
        <v>0.22</v>
      </c>
      <c r="K413" s="6">
        <v>0.2273</v>
      </c>
      <c r="L413" s="6">
        <v>0.93</v>
      </c>
      <c r="M413" s="6">
        <v>0.1343</v>
      </c>
      <c r="N413">
        <v>0</v>
      </c>
      <c r="O413">
        <v>3</v>
      </c>
      <c r="P413">
        <v>3</v>
      </c>
    </row>
    <row r="414" spans="1:16" x14ac:dyDescent="0.25">
      <c r="A414">
        <v>412</v>
      </c>
      <c r="B414" s="5">
        <v>40562</v>
      </c>
      <c r="C414">
        <v>1</v>
      </c>
      <c r="D414">
        <f>YEAR(Append1[[#This Row],[dteday]])</f>
        <v>2011</v>
      </c>
      <c r="E414">
        <v>1</v>
      </c>
      <c r="F414">
        <f>HOUR(Append1[[#This Row],[dteday]])</f>
        <v>0</v>
      </c>
      <c r="G414" s="7" t="str" cm="1">
        <f t="array" ref="G414">_xlfn.IFS(Append1[[#This Row],[weekday]]=6,"True",Append1[[#This Row],[weekday]]=0,"True",TRUE,"False")</f>
        <v>False</v>
      </c>
      <c r="H414">
        <f>WEEKDAY(Append1[[#This Row],[dteday]],1)</f>
        <v>4</v>
      </c>
      <c r="I414">
        <v>3</v>
      </c>
      <c r="J414" s="6">
        <v>0.22</v>
      </c>
      <c r="K414" s="6">
        <v>0.2273</v>
      </c>
      <c r="L414" s="6">
        <v>0.93</v>
      </c>
      <c r="M414" s="6">
        <v>0.1343</v>
      </c>
      <c r="N414">
        <v>1</v>
      </c>
      <c r="O414">
        <v>1</v>
      </c>
      <c r="P414">
        <v>2</v>
      </c>
    </row>
    <row r="415" spans="1:16" x14ac:dyDescent="0.25">
      <c r="A415">
        <v>413</v>
      </c>
      <c r="B415" s="5">
        <v>40562</v>
      </c>
      <c r="C415">
        <v>1</v>
      </c>
      <c r="D415">
        <f>YEAR(Append1[[#This Row],[dteday]])</f>
        <v>2011</v>
      </c>
      <c r="E415">
        <v>1</v>
      </c>
      <c r="F415">
        <f>HOUR(Append1[[#This Row],[dteday]])</f>
        <v>0</v>
      </c>
      <c r="G415" s="7" t="str" cm="1">
        <f t="array" ref="G415">_xlfn.IFS(Append1[[#This Row],[weekday]]=6,"True",Append1[[#This Row],[weekday]]=0,"True",TRUE,"False")</f>
        <v>False</v>
      </c>
      <c r="H415">
        <f>WEEKDAY(Append1[[#This Row],[dteday]],1)</f>
        <v>4</v>
      </c>
      <c r="I415">
        <v>2</v>
      </c>
      <c r="J415" s="6">
        <v>0.22</v>
      </c>
      <c r="K415" s="6">
        <v>0.2576</v>
      </c>
      <c r="L415" s="6">
        <v>0.93</v>
      </c>
      <c r="M415" s="6">
        <v>8.9599999999999999E-2</v>
      </c>
      <c r="N415">
        <v>0</v>
      </c>
      <c r="O415">
        <v>7</v>
      </c>
      <c r="P415">
        <v>7</v>
      </c>
    </row>
    <row r="416" spans="1:16" x14ac:dyDescent="0.25">
      <c r="A416">
        <v>414</v>
      </c>
      <c r="B416" s="5">
        <v>40562</v>
      </c>
      <c r="C416">
        <v>1</v>
      </c>
      <c r="D416">
        <f>YEAR(Append1[[#This Row],[dteday]])</f>
        <v>2011</v>
      </c>
      <c r="E416">
        <v>1</v>
      </c>
      <c r="F416">
        <f>HOUR(Append1[[#This Row],[dteday]])</f>
        <v>0</v>
      </c>
      <c r="G416" s="7" t="str" cm="1">
        <f t="array" ref="G416">_xlfn.IFS(Append1[[#This Row],[weekday]]=6,"True",Append1[[#This Row],[weekday]]=0,"True",TRUE,"False")</f>
        <v>False</v>
      </c>
      <c r="H416">
        <f>WEEKDAY(Append1[[#This Row],[dteday]],1)</f>
        <v>4</v>
      </c>
      <c r="I416">
        <v>2</v>
      </c>
      <c r="J416" s="6">
        <v>0.22</v>
      </c>
      <c r="K416" s="6">
        <v>0.2576</v>
      </c>
      <c r="L416" s="6">
        <v>0.93</v>
      </c>
      <c r="M416" s="6">
        <v>8.9599999999999999E-2</v>
      </c>
      <c r="N416">
        <v>0</v>
      </c>
      <c r="O416">
        <v>32</v>
      </c>
      <c r="P416">
        <v>32</v>
      </c>
    </row>
    <row r="417" spans="1:16" x14ac:dyDescent="0.25">
      <c r="A417">
        <v>415</v>
      </c>
      <c r="B417" s="5">
        <v>40562</v>
      </c>
      <c r="C417">
        <v>1</v>
      </c>
      <c r="D417">
        <f>YEAR(Append1[[#This Row],[dteday]])</f>
        <v>2011</v>
      </c>
      <c r="E417">
        <v>1</v>
      </c>
      <c r="F417">
        <f>HOUR(Append1[[#This Row],[dteday]])</f>
        <v>0</v>
      </c>
      <c r="G417" s="7" t="str" cm="1">
        <f t="array" ref="G417">_xlfn.IFS(Append1[[#This Row],[weekday]]=6,"True",Append1[[#This Row],[weekday]]=0,"True",TRUE,"False")</f>
        <v>False</v>
      </c>
      <c r="H417">
        <f>WEEKDAY(Append1[[#This Row],[dteday]],1)</f>
        <v>4</v>
      </c>
      <c r="I417">
        <v>2</v>
      </c>
      <c r="J417" s="6">
        <v>0.24</v>
      </c>
      <c r="K417" s="6">
        <v>0.2576</v>
      </c>
      <c r="L417" s="6">
        <v>0.92</v>
      </c>
      <c r="M417" s="6">
        <v>0.1045</v>
      </c>
      <c r="N417">
        <v>1</v>
      </c>
      <c r="O417">
        <v>89</v>
      </c>
      <c r="P417">
        <v>90</v>
      </c>
    </row>
    <row r="418" spans="1:16" x14ac:dyDescent="0.25">
      <c r="A418">
        <v>416</v>
      </c>
      <c r="B418" s="5">
        <v>40562</v>
      </c>
      <c r="C418">
        <v>1</v>
      </c>
      <c r="D418">
        <f>YEAR(Append1[[#This Row],[dteday]])</f>
        <v>2011</v>
      </c>
      <c r="E418">
        <v>1</v>
      </c>
      <c r="F418">
        <f>HOUR(Append1[[#This Row],[dteday]])</f>
        <v>0</v>
      </c>
      <c r="G418" s="7" t="str" cm="1">
        <f t="array" ref="G418">_xlfn.IFS(Append1[[#This Row],[weekday]]=6,"True",Append1[[#This Row],[weekday]]=0,"True",TRUE,"False")</f>
        <v>False</v>
      </c>
      <c r="H418">
        <f>WEEKDAY(Append1[[#This Row],[dteday]],1)</f>
        <v>4</v>
      </c>
      <c r="I418">
        <v>2</v>
      </c>
      <c r="J418" s="6">
        <v>0.24</v>
      </c>
      <c r="K418" s="6">
        <v>0.2576</v>
      </c>
      <c r="L418" s="6">
        <v>0.93</v>
      </c>
      <c r="M418" s="6">
        <v>0.1045</v>
      </c>
      <c r="N418">
        <v>1</v>
      </c>
      <c r="O418">
        <v>196</v>
      </c>
      <c r="P418">
        <v>197</v>
      </c>
    </row>
    <row r="419" spans="1:16" x14ac:dyDescent="0.25">
      <c r="A419">
        <v>417</v>
      </c>
      <c r="B419" s="5">
        <v>40562</v>
      </c>
      <c r="C419">
        <v>1</v>
      </c>
      <c r="D419">
        <f>YEAR(Append1[[#This Row],[dteday]])</f>
        <v>2011</v>
      </c>
      <c r="E419">
        <v>1</v>
      </c>
      <c r="F419">
        <f>HOUR(Append1[[#This Row],[dteday]])</f>
        <v>0</v>
      </c>
      <c r="G419" s="7" t="str" cm="1">
        <f t="array" ref="G419">_xlfn.IFS(Append1[[#This Row],[weekday]]=6,"True",Append1[[#This Row],[weekday]]=0,"True",TRUE,"False")</f>
        <v>False</v>
      </c>
      <c r="H419">
        <f>WEEKDAY(Append1[[#This Row],[dteday]],1)</f>
        <v>4</v>
      </c>
      <c r="I419">
        <v>2</v>
      </c>
      <c r="J419" s="6">
        <v>0.24</v>
      </c>
      <c r="K419" s="6">
        <v>0.2576</v>
      </c>
      <c r="L419" s="6">
        <v>0.93</v>
      </c>
      <c r="M419" s="6">
        <v>0.1045</v>
      </c>
      <c r="N419">
        <v>2</v>
      </c>
      <c r="O419">
        <v>107</v>
      </c>
      <c r="P419">
        <v>109</v>
      </c>
    </row>
    <row r="420" spans="1:16" x14ac:dyDescent="0.25">
      <c r="A420">
        <v>418</v>
      </c>
      <c r="B420" s="5">
        <v>40562</v>
      </c>
      <c r="C420">
        <v>1</v>
      </c>
      <c r="D420">
        <f>YEAR(Append1[[#This Row],[dteday]])</f>
        <v>2011</v>
      </c>
      <c r="E420">
        <v>1</v>
      </c>
      <c r="F420">
        <f>HOUR(Append1[[#This Row],[dteday]])</f>
        <v>0</v>
      </c>
      <c r="G420" s="7" t="str" cm="1">
        <f t="array" ref="G420">_xlfn.IFS(Append1[[#This Row],[weekday]]=6,"True",Append1[[#This Row],[weekday]]=0,"True",TRUE,"False")</f>
        <v>False</v>
      </c>
      <c r="H420">
        <f>WEEKDAY(Append1[[#This Row],[dteday]],1)</f>
        <v>4</v>
      </c>
      <c r="I420">
        <v>2</v>
      </c>
      <c r="J420" s="6">
        <v>0.26</v>
      </c>
      <c r="K420" s="6">
        <v>0.2727</v>
      </c>
      <c r="L420" s="6">
        <v>0.93</v>
      </c>
      <c r="M420" s="6">
        <v>0.1343</v>
      </c>
      <c r="N420">
        <v>1</v>
      </c>
      <c r="O420">
        <v>46</v>
      </c>
      <c r="P420">
        <v>47</v>
      </c>
    </row>
    <row r="421" spans="1:16" x14ac:dyDescent="0.25">
      <c r="A421">
        <v>419</v>
      </c>
      <c r="B421" s="5">
        <v>40562</v>
      </c>
      <c r="C421">
        <v>1</v>
      </c>
      <c r="D421">
        <f>YEAR(Append1[[#This Row],[dteday]])</f>
        <v>2011</v>
      </c>
      <c r="E421">
        <v>1</v>
      </c>
      <c r="F421">
        <f>HOUR(Append1[[#This Row],[dteday]])</f>
        <v>0</v>
      </c>
      <c r="G421" s="7" t="str" cm="1">
        <f t="array" ref="G421">_xlfn.IFS(Append1[[#This Row],[weekday]]=6,"True",Append1[[#This Row],[weekday]]=0,"True",TRUE,"False")</f>
        <v>False</v>
      </c>
      <c r="H421">
        <f>WEEKDAY(Append1[[#This Row],[dteday]],1)</f>
        <v>4</v>
      </c>
      <c r="I421">
        <v>2</v>
      </c>
      <c r="J421" s="6">
        <v>0.28000000000000003</v>
      </c>
      <c r="K421" s="6">
        <v>0.30299999999999999</v>
      </c>
      <c r="L421" s="6">
        <v>0.87</v>
      </c>
      <c r="M421" s="6">
        <v>8.9599999999999999E-2</v>
      </c>
      <c r="N421">
        <v>5</v>
      </c>
      <c r="O421">
        <v>47</v>
      </c>
      <c r="P421">
        <v>52</v>
      </c>
    </row>
    <row r="422" spans="1:16" x14ac:dyDescent="0.25">
      <c r="A422">
        <v>420</v>
      </c>
      <c r="B422" s="5">
        <v>40562</v>
      </c>
      <c r="C422">
        <v>1</v>
      </c>
      <c r="D422">
        <f>YEAR(Append1[[#This Row],[dteday]])</f>
        <v>2011</v>
      </c>
      <c r="E422">
        <v>1</v>
      </c>
      <c r="F422">
        <f>HOUR(Append1[[#This Row],[dteday]])</f>
        <v>0</v>
      </c>
      <c r="G422" s="7" t="str" cm="1">
        <f t="array" ref="G422">_xlfn.IFS(Append1[[#This Row],[weekday]]=6,"True",Append1[[#This Row],[weekday]]=0,"True",TRUE,"False")</f>
        <v>False</v>
      </c>
      <c r="H422">
        <f>WEEKDAY(Append1[[#This Row],[dteday]],1)</f>
        <v>4</v>
      </c>
      <c r="I422">
        <v>2</v>
      </c>
      <c r="J422" s="6">
        <v>0.3</v>
      </c>
      <c r="K422" s="6">
        <v>0.31819999999999998</v>
      </c>
      <c r="L422" s="6">
        <v>0.81</v>
      </c>
      <c r="M422" s="6">
        <v>8.9599999999999999E-2</v>
      </c>
      <c r="N422">
        <v>5</v>
      </c>
      <c r="O422">
        <v>65</v>
      </c>
      <c r="P422">
        <v>70</v>
      </c>
    </row>
    <row r="423" spans="1:16" x14ac:dyDescent="0.25">
      <c r="A423">
        <v>421</v>
      </c>
      <c r="B423" s="5">
        <v>40562</v>
      </c>
      <c r="C423">
        <v>1</v>
      </c>
      <c r="D423">
        <f>YEAR(Append1[[#This Row],[dteday]])</f>
        <v>2011</v>
      </c>
      <c r="E423">
        <v>1</v>
      </c>
      <c r="F423">
        <f>HOUR(Append1[[#This Row],[dteday]])</f>
        <v>0</v>
      </c>
      <c r="G423" s="7" t="str" cm="1">
        <f t="array" ref="G423">_xlfn.IFS(Append1[[#This Row],[weekday]]=6,"True",Append1[[#This Row],[weekday]]=0,"True",TRUE,"False")</f>
        <v>False</v>
      </c>
      <c r="H423">
        <f>WEEKDAY(Append1[[#This Row],[dteday]],1)</f>
        <v>4</v>
      </c>
      <c r="I423">
        <v>1</v>
      </c>
      <c r="J423" s="6">
        <v>0.4</v>
      </c>
      <c r="K423" s="6">
        <v>0.40910000000000002</v>
      </c>
      <c r="L423" s="6">
        <v>0.62</v>
      </c>
      <c r="M423" s="6">
        <v>0.28360000000000002</v>
      </c>
      <c r="N423">
        <v>11</v>
      </c>
      <c r="O423">
        <v>67</v>
      </c>
      <c r="P423">
        <v>78</v>
      </c>
    </row>
    <row r="424" spans="1:16" x14ac:dyDescent="0.25">
      <c r="A424">
        <v>422</v>
      </c>
      <c r="B424" s="5">
        <v>40562</v>
      </c>
      <c r="C424">
        <v>1</v>
      </c>
      <c r="D424">
        <f>YEAR(Append1[[#This Row],[dteday]])</f>
        <v>2011</v>
      </c>
      <c r="E424">
        <v>1</v>
      </c>
      <c r="F424">
        <f>HOUR(Append1[[#This Row],[dteday]])</f>
        <v>0</v>
      </c>
      <c r="G424" s="7" t="str" cm="1">
        <f t="array" ref="G424">_xlfn.IFS(Append1[[#This Row],[weekday]]=6,"True",Append1[[#This Row],[weekday]]=0,"True",TRUE,"False")</f>
        <v>False</v>
      </c>
      <c r="H424">
        <f>WEEKDAY(Append1[[#This Row],[dteday]],1)</f>
        <v>4</v>
      </c>
      <c r="I424">
        <v>1</v>
      </c>
      <c r="J424" s="6">
        <v>0.4</v>
      </c>
      <c r="K424" s="6">
        <v>0.40910000000000002</v>
      </c>
      <c r="L424" s="6">
        <v>0.57999999999999996</v>
      </c>
      <c r="M424" s="6">
        <v>0.25369999999999998</v>
      </c>
      <c r="N424">
        <v>7</v>
      </c>
      <c r="O424">
        <v>68</v>
      </c>
      <c r="P424">
        <v>75</v>
      </c>
    </row>
    <row r="425" spans="1:16" x14ac:dyDescent="0.25">
      <c r="A425">
        <v>423</v>
      </c>
      <c r="B425" s="5">
        <v>40562</v>
      </c>
      <c r="C425">
        <v>1</v>
      </c>
      <c r="D425">
        <f>YEAR(Append1[[#This Row],[dteday]])</f>
        <v>2011</v>
      </c>
      <c r="E425">
        <v>1</v>
      </c>
      <c r="F425">
        <f>HOUR(Append1[[#This Row],[dteday]])</f>
        <v>0</v>
      </c>
      <c r="G425" s="7" t="str" cm="1">
        <f t="array" ref="G425">_xlfn.IFS(Append1[[#This Row],[weekday]]=6,"True",Append1[[#This Row],[weekday]]=0,"True",TRUE,"False")</f>
        <v>False</v>
      </c>
      <c r="H425">
        <f>WEEKDAY(Append1[[#This Row],[dteday]],1)</f>
        <v>4</v>
      </c>
      <c r="I425">
        <v>1</v>
      </c>
      <c r="J425" s="6">
        <v>0.4</v>
      </c>
      <c r="K425" s="6">
        <v>0.40910000000000002</v>
      </c>
      <c r="L425" s="6">
        <v>0.54</v>
      </c>
      <c r="M425" s="6">
        <v>0.28360000000000002</v>
      </c>
      <c r="N425">
        <v>4</v>
      </c>
      <c r="O425">
        <v>78</v>
      </c>
      <c r="P425">
        <v>82</v>
      </c>
    </row>
    <row r="426" spans="1:16" x14ac:dyDescent="0.25">
      <c r="A426">
        <v>424</v>
      </c>
      <c r="B426" s="5">
        <v>40562</v>
      </c>
      <c r="C426">
        <v>1</v>
      </c>
      <c r="D426">
        <f>YEAR(Append1[[#This Row],[dteday]])</f>
        <v>2011</v>
      </c>
      <c r="E426">
        <v>1</v>
      </c>
      <c r="F426">
        <f>HOUR(Append1[[#This Row],[dteday]])</f>
        <v>0</v>
      </c>
      <c r="G426" s="7" t="str" cm="1">
        <f t="array" ref="G426">_xlfn.IFS(Append1[[#This Row],[weekday]]=6,"True",Append1[[#This Row],[weekday]]=0,"True",TRUE,"False")</f>
        <v>False</v>
      </c>
      <c r="H426">
        <f>WEEKDAY(Append1[[#This Row],[dteday]],1)</f>
        <v>4</v>
      </c>
      <c r="I426">
        <v>1</v>
      </c>
      <c r="J426" s="6">
        <v>0.38</v>
      </c>
      <c r="K426" s="6">
        <v>0.39389999999999997</v>
      </c>
      <c r="L426" s="6">
        <v>0.57999999999999996</v>
      </c>
      <c r="M426" s="6">
        <v>0.3881</v>
      </c>
      <c r="N426">
        <v>10</v>
      </c>
      <c r="O426">
        <v>94</v>
      </c>
      <c r="P426">
        <v>104</v>
      </c>
    </row>
    <row r="427" spans="1:16" x14ac:dyDescent="0.25">
      <c r="A427">
        <v>425</v>
      </c>
      <c r="B427" s="5">
        <v>40562</v>
      </c>
      <c r="C427">
        <v>1</v>
      </c>
      <c r="D427">
        <f>YEAR(Append1[[#This Row],[dteday]])</f>
        <v>2011</v>
      </c>
      <c r="E427">
        <v>1</v>
      </c>
      <c r="F427">
        <f>HOUR(Append1[[#This Row],[dteday]])</f>
        <v>0</v>
      </c>
      <c r="G427" s="7" t="str" cm="1">
        <f t="array" ref="G427">_xlfn.IFS(Append1[[#This Row],[weekday]]=6,"True",Append1[[#This Row],[weekday]]=0,"True",TRUE,"False")</f>
        <v>False</v>
      </c>
      <c r="H427">
        <f>WEEKDAY(Append1[[#This Row],[dteday]],1)</f>
        <v>4</v>
      </c>
      <c r="I427">
        <v>1</v>
      </c>
      <c r="J427" s="6">
        <v>0.36</v>
      </c>
      <c r="K427" s="6">
        <v>0.33329999999999999</v>
      </c>
      <c r="L427" s="6">
        <v>0.56999999999999995</v>
      </c>
      <c r="M427" s="6">
        <v>0.32840000000000003</v>
      </c>
      <c r="N427">
        <v>7</v>
      </c>
      <c r="O427">
        <v>190</v>
      </c>
      <c r="P427">
        <v>197</v>
      </c>
    </row>
    <row r="428" spans="1:16" x14ac:dyDescent="0.25">
      <c r="A428">
        <v>426</v>
      </c>
      <c r="B428" s="5">
        <v>40562</v>
      </c>
      <c r="C428">
        <v>1</v>
      </c>
      <c r="D428">
        <f>YEAR(Append1[[#This Row],[dteday]])</f>
        <v>2011</v>
      </c>
      <c r="E428">
        <v>1</v>
      </c>
      <c r="F428">
        <f>HOUR(Append1[[#This Row],[dteday]])</f>
        <v>0</v>
      </c>
      <c r="G428" s="7" t="str" cm="1">
        <f t="array" ref="G428">_xlfn.IFS(Append1[[#This Row],[weekday]]=6,"True",Append1[[#This Row],[weekday]]=0,"True",TRUE,"False")</f>
        <v>False</v>
      </c>
      <c r="H428">
        <f>WEEKDAY(Append1[[#This Row],[dteday]],1)</f>
        <v>4</v>
      </c>
      <c r="I428">
        <v>1</v>
      </c>
      <c r="J428" s="6">
        <v>0.34</v>
      </c>
      <c r="K428" s="6">
        <v>0.31819999999999998</v>
      </c>
      <c r="L428" s="6">
        <v>0.61</v>
      </c>
      <c r="M428" s="6">
        <v>0.28360000000000002</v>
      </c>
      <c r="N428">
        <v>5</v>
      </c>
      <c r="O428">
        <v>156</v>
      </c>
      <c r="P428">
        <v>161</v>
      </c>
    </row>
    <row r="429" spans="1:16" x14ac:dyDescent="0.25">
      <c r="A429">
        <v>427</v>
      </c>
      <c r="B429" s="5">
        <v>40562</v>
      </c>
      <c r="C429">
        <v>1</v>
      </c>
      <c r="D429">
        <f>YEAR(Append1[[#This Row],[dteday]])</f>
        <v>2011</v>
      </c>
      <c r="E429">
        <v>1</v>
      </c>
      <c r="F429">
        <f>HOUR(Append1[[#This Row],[dteday]])</f>
        <v>0</v>
      </c>
      <c r="G429" s="7" t="str" cm="1">
        <f t="array" ref="G429">_xlfn.IFS(Append1[[#This Row],[weekday]]=6,"True",Append1[[#This Row],[weekday]]=0,"True",TRUE,"False")</f>
        <v>False</v>
      </c>
      <c r="H429">
        <f>WEEKDAY(Append1[[#This Row],[dteday]],1)</f>
        <v>4</v>
      </c>
      <c r="I429">
        <v>1</v>
      </c>
      <c r="J429" s="6">
        <v>0.32</v>
      </c>
      <c r="K429" s="6">
        <v>0.28789999999999999</v>
      </c>
      <c r="L429" s="6">
        <v>0.56999999999999995</v>
      </c>
      <c r="M429" s="6">
        <v>0.41789999999999999</v>
      </c>
      <c r="N429">
        <v>4</v>
      </c>
      <c r="O429">
        <v>108</v>
      </c>
      <c r="P429">
        <v>112</v>
      </c>
    </row>
    <row r="430" spans="1:16" x14ac:dyDescent="0.25">
      <c r="A430">
        <v>428</v>
      </c>
      <c r="B430" s="5">
        <v>40562</v>
      </c>
      <c r="C430">
        <v>1</v>
      </c>
      <c r="D430">
        <f>YEAR(Append1[[#This Row],[dteday]])</f>
        <v>2011</v>
      </c>
      <c r="E430">
        <v>1</v>
      </c>
      <c r="F430">
        <f>HOUR(Append1[[#This Row],[dteday]])</f>
        <v>0</v>
      </c>
      <c r="G430" s="7" t="str" cm="1">
        <f t="array" ref="G430">_xlfn.IFS(Append1[[#This Row],[weekday]]=6,"True",Append1[[#This Row],[weekday]]=0,"True",TRUE,"False")</f>
        <v>False</v>
      </c>
      <c r="H430">
        <f>WEEKDAY(Append1[[#This Row],[dteday]],1)</f>
        <v>4</v>
      </c>
      <c r="I430">
        <v>1</v>
      </c>
      <c r="J430" s="6">
        <v>0.32</v>
      </c>
      <c r="K430" s="6">
        <v>0.30299999999999999</v>
      </c>
      <c r="L430" s="6">
        <v>0.49</v>
      </c>
      <c r="M430" s="6">
        <v>0.29849999999999999</v>
      </c>
      <c r="N430">
        <v>2</v>
      </c>
      <c r="O430">
        <v>74</v>
      </c>
      <c r="P430">
        <v>76</v>
      </c>
    </row>
    <row r="431" spans="1:16" x14ac:dyDescent="0.25">
      <c r="A431">
        <v>429</v>
      </c>
      <c r="B431" s="5">
        <v>40562</v>
      </c>
      <c r="C431">
        <v>1</v>
      </c>
      <c r="D431">
        <f>YEAR(Append1[[#This Row],[dteday]])</f>
        <v>2011</v>
      </c>
      <c r="E431">
        <v>1</v>
      </c>
      <c r="F431">
        <f>HOUR(Append1[[#This Row],[dteday]])</f>
        <v>0</v>
      </c>
      <c r="G431" s="7" t="str" cm="1">
        <f t="array" ref="G431">_xlfn.IFS(Append1[[#This Row],[weekday]]=6,"True",Append1[[#This Row],[weekday]]=0,"True",TRUE,"False")</f>
        <v>False</v>
      </c>
      <c r="H431">
        <f>WEEKDAY(Append1[[#This Row],[dteday]],1)</f>
        <v>4</v>
      </c>
      <c r="I431">
        <v>1</v>
      </c>
      <c r="J431" s="6">
        <v>0.32</v>
      </c>
      <c r="K431" s="6">
        <v>0.28789999999999999</v>
      </c>
      <c r="L431" s="6">
        <v>0.49</v>
      </c>
      <c r="M431" s="6">
        <v>0.41789999999999999</v>
      </c>
      <c r="N431">
        <v>4</v>
      </c>
      <c r="O431">
        <v>55</v>
      </c>
      <c r="P431">
        <v>59</v>
      </c>
    </row>
    <row r="432" spans="1:16" x14ac:dyDescent="0.25">
      <c r="A432">
        <v>430</v>
      </c>
      <c r="B432" s="5">
        <v>40562</v>
      </c>
      <c r="C432">
        <v>1</v>
      </c>
      <c r="D432">
        <f>YEAR(Append1[[#This Row],[dteday]])</f>
        <v>2011</v>
      </c>
      <c r="E432">
        <v>1</v>
      </c>
      <c r="F432">
        <f>HOUR(Append1[[#This Row],[dteday]])</f>
        <v>0</v>
      </c>
      <c r="G432" s="7" t="str" cm="1">
        <f t="array" ref="G432">_xlfn.IFS(Append1[[#This Row],[weekday]]=6,"True",Append1[[#This Row],[weekday]]=0,"True",TRUE,"False")</f>
        <v>False</v>
      </c>
      <c r="H432">
        <f>WEEKDAY(Append1[[#This Row],[dteday]],1)</f>
        <v>4</v>
      </c>
      <c r="I432">
        <v>1</v>
      </c>
      <c r="J432" s="6">
        <v>0.3</v>
      </c>
      <c r="K432" s="6">
        <v>0.30299999999999999</v>
      </c>
      <c r="L432" s="6">
        <v>0.52</v>
      </c>
      <c r="M432" s="6">
        <v>0.16420000000000001</v>
      </c>
      <c r="N432">
        <v>6</v>
      </c>
      <c r="O432">
        <v>53</v>
      </c>
      <c r="P432">
        <v>59</v>
      </c>
    </row>
    <row r="433" spans="1:16" x14ac:dyDescent="0.25">
      <c r="A433">
        <v>431</v>
      </c>
      <c r="B433" s="5">
        <v>40562</v>
      </c>
      <c r="C433">
        <v>1</v>
      </c>
      <c r="D433">
        <f>YEAR(Append1[[#This Row],[dteday]])</f>
        <v>2011</v>
      </c>
      <c r="E433">
        <v>1</v>
      </c>
      <c r="F433">
        <f>HOUR(Append1[[#This Row],[dteday]])</f>
        <v>0</v>
      </c>
      <c r="G433" s="7" t="str" cm="1">
        <f t="array" ref="G433">_xlfn.IFS(Append1[[#This Row],[weekday]]=6,"True",Append1[[#This Row],[weekday]]=0,"True",TRUE,"False")</f>
        <v>False</v>
      </c>
      <c r="H433">
        <f>WEEKDAY(Append1[[#This Row],[dteday]],1)</f>
        <v>4</v>
      </c>
      <c r="I433">
        <v>1</v>
      </c>
      <c r="J433" s="6">
        <v>0.3</v>
      </c>
      <c r="K433" s="6">
        <v>0.2727</v>
      </c>
      <c r="L433" s="6">
        <v>0.52</v>
      </c>
      <c r="M433" s="6">
        <v>0.4627</v>
      </c>
      <c r="N433">
        <v>1</v>
      </c>
      <c r="O433">
        <v>27</v>
      </c>
      <c r="P433">
        <v>28</v>
      </c>
    </row>
    <row r="434" spans="1:16" x14ac:dyDescent="0.25">
      <c r="A434">
        <v>432</v>
      </c>
      <c r="B434" s="5">
        <v>40563</v>
      </c>
      <c r="C434">
        <v>1</v>
      </c>
      <c r="D434">
        <f>YEAR(Append1[[#This Row],[dteday]])</f>
        <v>2011</v>
      </c>
      <c r="E434">
        <v>1</v>
      </c>
      <c r="F434">
        <f>HOUR(Append1[[#This Row],[dteday]])</f>
        <v>0</v>
      </c>
      <c r="G434" s="7" t="str" cm="1">
        <f t="array" ref="G434">_xlfn.IFS(Append1[[#This Row],[weekday]]=6,"True",Append1[[#This Row],[weekday]]=0,"True",TRUE,"False")</f>
        <v>False</v>
      </c>
      <c r="H434">
        <f>WEEKDAY(Append1[[#This Row],[dteday]],1)</f>
        <v>5</v>
      </c>
      <c r="I434">
        <v>1</v>
      </c>
      <c r="J434" s="6">
        <v>0.26</v>
      </c>
      <c r="K434" s="6">
        <v>0.2273</v>
      </c>
      <c r="L434" s="6">
        <v>0.56000000000000005</v>
      </c>
      <c r="M434" s="6">
        <v>0.3881</v>
      </c>
      <c r="N434">
        <v>5</v>
      </c>
      <c r="O434">
        <v>8</v>
      </c>
      <c r="P434">
        <v>13</v>
      </c>
    </row>
    <row r="435" spans="1:16" x14ac:dyDescent="0.25">
      <c r="A435">
        <v>433</v>
      </c>
      <c r="B435" s="5">
        <v>40563</v>
      </c>
      <c r="C435">
        <v>1</v>
      </c>
      <c r="D435">
        <f>YEAR(Append1[[#This Row],[dteday]])</f>
        <v>2011</v>
      </c>
      <c r="E435">
        <v>1</v>
      </c>
      <c r="F435">
        <f>HOUR(Append1[[#This Row],[dteday]])</f>
        <v>0</v>
      </c>
      <c r="G435" s="7" t="str" cm="1">
        <f t="array" ref="G435">_xlfn.IFS(Append1[[#This Row],[weekday]]=6,"True",Append1[[#This Row],[weekday]]=0,"True",TRUE,"False")</f>
        <v>False</v>
      </c>
      <c r="H435">
        <f>WEEKDAY(Append1[[#This Row],[dteday]],1)</f>
        <v>5</v>
      </c>
      <c r="I435">
        <v>1</v>
      </c>
      <c r="J435" s="6">
        <v>0.26</v>
      </c>
      <c r="K435" s="6">
        <v>0.2727</v>
      </c>
      <c r="L435" s="6">
        <v>0.56000000000000005</v>
      </c>
      <c r="M435" s="6">
        <v>0</v>
      </c>
      <c r="N435">
        <v>2</v>
      </c>
      <c r="O435">
        <v>3</v>
      </c>
      <c r="P435">
        <v>5</v>
      </c>
    </row>
    <row r="436" spans="1:16" x14ac:dyDescent="0.25">
      <c r="A436">
        <v>434</v>
      </c>
      <c r="B436" s="5">
        <v>40563</v>
      </c>
      <c r="C436">
        <v>1</v>
      </c>
      <c r="D436">
        <f>YEAR(Append1[[#This Row],[dteday]])</f>
        <v>2011</v>
      </c>
      <c r="E436">
        <v>1</v>
      </c>
      <c r="F436">
        <f>HOUR(Append1[[#This Row],[dteday]])</f>
        <v>0</v>
      </c>
      <c r="G436" s="7" t="str" cm="1">
        <f t="array" ref="G436">_xlfn.IFS(Append1[[#This Row],[weekday]]=6,"True",Append1[[#This Row],[weekday]]=0,"True",TRUE,"False")</f>
        <v>False</v>
      </c>
      <c r="H436">
        <f>WEEKDAY(Append1[[#This Row],[dteday]],1)</f>
        <v>5</v>
      </c>
      <c r="I436">
        <v>1</v>
      </c>
      <c r="J436" s="6">
        <v>0.26</v>
      </c>
      <c r="K436" s="6">
        <v>0.2727</v>
      </c>
      <c r="L436" s="6">
        <v>0.56000000000000005</v>
      </c>
      <c r="M436" s="6">
        <v>0</v>
      </c>
      <c r="N436">
        <v>0</v>
      </c>
      <c r="O436">
        <v>2</v>
      </c>
      <c r="P436">
        <v>2</v>
      </c>
    </row>
    <row r="437" spans="1:16" x14ac:dyDescent="0.25">
      <c r="A437">
        <v>435</v>
      </c>
      <c r="B437" s="5">
        <v>40563</v>
      </c>
      <c r="C437">
        <v>1</v>
      </c>
      <c r="D437">
        <f>YEAR(Append1[[#This Row],[dteday]])</f>
        <v>2011</v>
      </c>
      <c r="E437">
        <v>1</v>
      </c>
      <c r="F437">
        <f>HOUR(Append1[[#This Row],[dteday]])</f>
        <v>0</v>
      </c>
      <c r="G437" s="7" t="str" cm="1">
        <f t="array" ref="G437">_xlfn.IFS(Append1[[#This Row],[weekday]]=6,"True",Append1[[#This Row],[weekday]]=0,"True",TRUE,"False")</f>
        <v>False</v>
      </c>
      <c r="H437">
        <f>WEEKDAY(Append1[[#This Row],[dteday]],1)</f>
        <v>5</v>
      </c>
      <c r="I437">
        <v>1</v>
      </c>
      <c r="J437" s="6">
        <v>0.26</v>
      </c>
      <c r="K437" s="6">
        <v>0.2576</v>
      </c>
      <c r="L437" s="6">
        <v>0.56000000000000005</v>
      </c>
      <c r="M437" s="6">
        <v>0.16420000000000001</v>
      </c>
      <c r="N437">
        <v>0</v>
      </c>
      <c r="O437">
        <v>1</v>
      </c>
      <c r="P437">
        <v>1</v>
      </c>
    </row>
    <row r="438" spans="1:16" x14ac:dyDescent="0.25">
      <c r="A438">
        <v>436</v>
      </c>
      <c r="B438" s="5">
        <v>40563</v>
      </c>
      <c r="C438">
        <v>1</v>
      </c>
      <c r="D438">
        <f>YEAR(Append1[[#This Row],[dteday]])</f>
        <v>2011</v>
      </c>
      <c r="E438">
        <v>1</v>
      </c>
      <c r="F438">
        <f>HOUR(Append1[[#This Row],[dteday]])</f>
        <v>0</v>
      </c>
      <c r="G438" s="7" t="str" cm="1">
        <f t="array" ref="G438">_xlfn.IFS(Append1[[#This Row],[weekday]]=6,"True",Append1[[#This Row],[weekday]]=0,"True",TRUE,"False")</f>
        <v>False</v>
      </c>
      <c r="H438">
        <f>WEEKDAY(Append1[[#This Row],[dteday]],1)</f>
        <v>5</v>
      </c>
      <c r="I438">
        <v>1</v>
      </c>
      <c r="J438" s="6">
        <v>0.26</v>
      </c>
      <c r="K438" s="6">
        <v>0.2576</v>
      </c>
      <c r="L438" s="6">
        <v>0.56000000000000005</v>
      </c>
      <c r="M438" s="6">
        <v>0.16420000000000001</v>
      </c>
      <c r="N438">
        <v>0</v>
      </c>
      <c r="O438">
        <v>1</v>
      </c>
      <c r="P438">
        <v>1</v>
      </c>
    </row>
    <row r="439" spans="1:16" x14ac:dyDescent="0.25">
      <c r="A439">
        <v>437</v>
      </c>
      <c r="B439" s="5">
        <v>40563</v>
      </c>
      <c r="C439">
        <v>1</v>
      </c>
      <c r="D439">
        <f>YEAR(Append1[[#This Row],[dteday]])</f>
        <v>2011</v>
      </c>
      <c r="E439">
        <v>1</v>
      </c>
      <c r="F439">
        <f>HOUR(Append1[[#This Row],[dteday]])</f>
        <v>0</v>
      </c>
      <c r="G439" s="7" t="str" cm="1">
        <f t="array" ref="G439">_xlfn.IFS(Append1[[#This Row],[weekday]]=6,"True",Append1[[#This Row],[weekday]]=0,"True",TRUE,"False")</f>
        <v>False</v>
      </c>
      <c r="H439">
        <f>WEEKDAY(Append1[[#This Row],[dteday]],1)</f>
        <v>5</v>
      </c>
      <c r="I439">
        <v>1</v>
      </c>
      <c r="J439" s="6">
        <v>0.24</v>
      </c>
      <c r="K439" s="6">
        <v>0.2273</v>
      </c>
      <c r="L439" s="6">
        <v>0.6</v>
      </c>
      <c r="M439" s="6">
        <v>0.22389999999999999</v>
      </c>
      <c r="N439">
        <v>0</v>
      </c>
      <c r="O439">
        <v>6</v>
      </c>
      <c r="P439">
        <v>6</v>
      </c>
    </row>
    <row r="440" spans="1:16" x14ac:dyDescent="0.25">
      <c r="A440">
        <v>438</v>
      </c>
      <c r="B440" s="5">
        <v>40563</v>
      </c>
      <c r="C440">
        <v>1</v>
      </c>
      <c r="D440">
        <f>YEAR(Append1[[#This Row],[dteday]])</f>
        <v>2011</v>
      </c>
      <c r="E440">
        <v>1</v>
      </c>
      <c r="F440">
        <f>HOUR(Append1[[#This Row],[dteday]])</f>
        <v>0</v>
      </c>
      <c r="G440" s="7" t="str" cm="1">
        <f t="array" ref="G440">_xlfn.IFS(Append1[[#This Row],[weekday]]=6,"True",Append1[[#This Row],[weekday]]=0,"True",TRUE,"False")</f>
        <v>False</v>
      </c>
      <c r="H440">
        <f>WEEKDAY(Append1[[#This Row],[dteday]],1)</f>
        <v>5</v>
      </c>
      <c r="I440">
        <v>1</v>
      </c>
      <c r="J440" s="6">
        <v>0.22</v>
      </c>
      <c r="K440" s="6">
        <v>0.21210000000000001</v>
      </c>
      <c r="L440" s="6">
        <v>0.6</v>
      </c>
      <c r="M440" s="6">
        <v>0.22389999999999999</v>
      </c>
      <c r="N440">
        <v>0</v>
      </c>
      <c r="O440">
        <v>35</v>
      </c>
      <c r="P440">
        <v>35</v>
      </c>
    </row>
    <row r="441" spans="1:16" x14ac:dyDescent="0.25">
      <c r="A441">
        <v>439</v>
      </c>
      <c r="B441" s="5">
        <v>40563</v>
      </c>
      <c r="C441">
        <v>1</v>
      </c>
      <c r="D441">
        <f>YEAR(Append1[[#This Row],[dteday]])</f>
        <v>2011</v>
      </c>
      <c r="E441">
        <v>1</v>
      </c>
      <c r="F441">
        <f>HOUR(Append1[[#This Row],[dteday]])</f>
        <v>0</v>
      </c>
      <c r="G441" s="7" t="str" cm="1">
        <f t="array" ref="G441">_xlfn.IFS(Append1[[#This Row],[weekday]]=6,"True",Append1[[#This Row],[weekday]]=0,"True",TRUE,"False")</f>
        <v>False</v>
      </c>
      <c r="H441">
        <f>WEEKDAY(Append1[[#This Row],[dteday]],1)</f>
        <v>5</v>
      </c>
      <c r="I441">
        <v>1</v>
      </c>
      <c r="J441" s="6">
        <v>0.22</v>
      </c>
      <c r="K441" s="6">
        <v>0.21210000000000001</v>
      </c>
      <c r="L441" s="6">
        <v>0.55000000000000004</v>
      </c>
      <c r="M441" s="6">
        <v>0.22389999999999999</v>
      </c>
      <c r="N441">
        <v>1</v>
      </c>
      <c r="O441">
        <v>100</v>
      </c>
      <c r="P441">
        <v>101</v>
      </c>
    </row>
    <row r="442" spans="1:16" x14ac:dyDescent="0.25">
      <c r="A442">
        <v>440</v>
      </c>
      <c r="B442" s="5">
        <v>40563</v>
      </c>
      <c r="C442">
        <v>1</v>
      </c>
      <c r="D442">
        <f>YEAR(Append1[[#This Row],[dteday]])</f>
        <v>2011</v>
      </c>
      <c r="E442">
        <v>1</v>
      </c>
      <c r="F442">
        <f>HOUR(Append1[[#This Row],[dteday]])</f>
        <v>0</v>
      </c>
      <c r="G442" s="7" t="str" cm="1">
        <f t="array" ref="G442">_xlfn.IFS(Append1[[#This Row],[weekday]]=6,"True",Append1[[#This Row],[weekday]]=0,"True",TRUE,"False")</f>
        <v>False</v>
      </c>
      <c r="H442">
        <f>WEEKDAY(Append1[[#This Row],[dteday]],1)</f>
        <v>5</v>
      </c>
      <c r="I442">
        <v>1</v>
      </c>
      <c r="J442" s="6">
        <v>0.22</v>
      </c>
      <c r="K442" s="6">
        <v>0.21210000000000001</v>
      </c>
      <c r="L442" s="6">
        <v>0.55000000000000004</v>
      </c>
      <c r="M442" s="6">
        <v>0.28360000000000002</v>
      </c>
      <c r="N442">
        <v>2</v>
      </c>
      <c r="O442">
        <v>247</v>
      </c>
      <c r="P442">
        <v>249</v>
      </c>
    </row>
    <row r="443" spans="1:16" x14ac:dyDescent="0.25">
      <c r="A443">
        <v>441</v>
      </c>
      <c r="B443" s="5">
        <v>40563</v>
      </c>
      <c r="C443">
        <v>1</v>
      </c>
      <c r="D443">
        <f>YEAR(Append1[[#This Row],[dteday]])</f>
        <v>2011</v>
      </c>
      <c r="E443">
        <v>1</v>
      </c>
      <c r="F443">
        <f>HOUR(Append1[[#This Row],[dteday]])</f>
        <v>0</v>
      </c>
      <c r="G443" s="7" t="str" cm="1">
        <f t="array" ref="G443">_xlfn.IFS(Append1[[#This Row],[weekday]]=6,"True",Append1[[#This Row],[weekday]]=0,"True",TRUE,"False")</f>
        <v>False</v>
      </c>
      <c r="H443">
        <f>WEEKDAY(Append1[[#This Row],[dteday]],1)</f>
        <v>5</v>
      </c>
      <c r="I443">
        <v>2</v>
      </c>
      <c r="J443" s="6">
        <v>0.24</v>
      </c>
      <c r="K443" s="6">
        <v>0.2273</v>
      </c>
      <c r="L443" s="6">
        <v>0.52</v>
      </c>
      <c r="M443" s="6">
        <v>0.22389999999999999</v>
      </c>
      <c r="N443">
        <v>3</v>
      </c>
      <c r="O443">
        <v>140</v>
      </c>
      <c r="P443">
        <v>143</v>
      </c>
    </row>
    <row r="444" spans="1:16" x14ac:dyDescent="0.25">
      <c r="A444">
        <v>442</v>
      </c>
      <c r="B444" s="5">
        <v>40563</v>
      </c>
      <c r="C444">
        <v>1</v>
      </c>
      <c r="D444">
        <f>YEAR(Append1[[#This Row],[dteday]])</f>
        <v>2011</v>
      </c>
      <c r="E444">
        <v>1</v>
      </c>
      <c r="F444">
        <f>HOUR(Append1[[#This Row],[dteday]])</f>
        <v>0</v>
      </c>
      <c r="G444" s="7" t="str" cm="1">
        <f t="array" ref="G444">_xlfn.IFS(Append1[[#This Row],[weekday]]=6,"True",Append1[[#This Row],[weekday]]=0,"True",TRUE,"False")</f>
        <v>False</v>
      </c>
      <c r="H444">
        <f>WEEKDAY(Append1[[#This Row],[dteday]],1)</f>
        <v>5</v>
      </c>
      <c r="I444">
        <v>1</v>
      </c>
      <c r="J444" s="6">
        <v>0.26</v>
      </c>
      <c r="K444" s="6">
        <v>0.2273</v>
      </c>
      <c r="L444" s="6">
        <v>0.48</v>
      </c>
      <c r="M444" s="6">
        <v>0.29849999999999999</v>
      </c>
      <c r="N444">
        <v>1</v>
      </c>
      <c r="O444">
        <v>56</v>
      </c>
      <c r="P444">
        <v>57</v>
      </c>
    </row>
    <row r="445" spans="1:16" x14ac:dyDescent="0.25">
      <c r="A445">
        <v>443</v>
      </c>
      <c r="B445" s="5">
        <v>40563</v>
      </c>
      <c r="C445">
        <v>1</v>
      </c>
      <c r="D445">
        <f>YEAR(Append1[[#This Row],[dteday]])</f>
        <v>2011</v>
      </c>
      <c r="E445">
        <v>1</v>
      </c>
      <c r="F445">
        <f>HOUR(Append1[[#This Row],[dteday]])</f>
        <v>0</v>
      </c>
      <c r="G445" s="7" t="str" cm="1">
        <f t="array" ref="G445">_xlfn.IFS(Append1[[#This Row],[weekday]]=6,"True",Append1[[#This Row],[weekday]]=0,"True",TRUE,"False")</f>
        <v>False</v>
      </c>
      <c r="H445">
        <f>WEEKDAY(Append1[[#This Row],[dteday]],1)</f>
        <v>5</v>
      </c>
      <c r="I445">
        <v>2</v>
      </c>
      <c r="J445" s="6">
        <v>0.28000000000000003</v>
      </c>
      <c r="K445" s="6">
        <v>0.2727</v>
      </c>
      <c r="L445" s="6">
        <v>0.45</v>
      </c>
      <c r="M445" s="6">
        <v>0.16420000000000001</v>
      </c>
      <c r="N445">
        <v>5</v>
      </c>
      <c r="O445">
        <v>63</v>
      </c>
      <c r="P445">
        <v>68</v>
      </c>
    </row>
    <row r="446" spans="1:16" x14ac:dyDescent="0.25">
      <c r="A446">
        <v>444</v>
      </c>
      <c r="B446" s="5">
        <v>40563</v>
      </c>
      <c r="C446">
        <v>1</v>
      </c>
      <c r="D446">
        <f>YEAR(Append1[[#This Row],[dteday]])</f>
        <v>2011</v>
      </c>
      <c r="E446">
        <v>1</v>
      </c>
      <c r="F446">
        <f>HOUR(Append1[[#This Row],[dteday]])</f>
        <v>0</v>
      </c>
      <c r="G446" s="7" t="str" cm="1">
        <f t="array" ref="G446">_xlfn.IFS(Append1[[#This Row],[weekday]]=6,"True",Append1[[#This Row],[weekday]]=0,"True",TRUE,"False")</f>
        <v>False</v>
      </c>
      <c r="H446">
        <f>WEEKDAY(Append1[[#This Row],[dteday]],1)</f>
        <v>5</v>
      </c>
      <c r="I446">
        <v>2</v>
      </c>
      <c r="J446" s="6">
        <v>0.3</v>
      </c>
      <c r="K446" s="6">
        <v>0.33329999999999999</v>
      </c>
      <c r="L446" s="6">
        <v>0.42</v>
      </c>
      <c r="M446" s="6">
        <v>0</v>
      </c>
      <c r="N446">
        <v>7</v>
      </c>
      <c r="O446">
        <v>77</v>
      </c>
      <c r="P446">
        <v>84</v>
      </c>
    </row>
    <row r="447" spans="1:16" x14ac:dyDescent="0.25">
      <c r="A447">
        <v>445</v>
      </c>
      <c r="B447" s="5">
        <v>40563</v>
      </c>
      <c r="C447">
        <v>1</v>
      </c>
      <c r="D447">
        <f>YEAR(Append1[[#This Row],[dteday]])</f>
        <v>2011</v>
      </c>
      <c r="E447">
        <v>1</v>
      </c>
      <c r="F447">
        <f>HOUR(Append1[[#This Row],[dteday]])</f>
        <v>0</v>
      </c>
      <c r="G447" s="7" t="str" cm="1">
        <f t="array" ref="G447">_xlfn.IFS(Append1[[#This Row],[weekday]]=6,"True",Append1[[#This Row],[weekday]]=0,"True",TRUE,"False")</f>
        <v>False</v>
      </c>
      <c r="H447">
        <f>WEEKDAY(Append1[[#This Row],[dteday]],1)</f>
        <v>5</v>
      </c>
      <c r="I447">
        <v>2</v>
      </c>
      <c r="J447" s="6">
        <v>0.28000000000000003</v>
      </c>
      <c r="K447" s="6">
        <v>0.28789999999999999</v>
      </c>
      <c r="L447" s="6">
        <v>0.45</v>
      </c>
      <c r="M447" s="6">
        <v>0.1045</v>
      </c>
      <c r="N447">
        <v>12</v>
      </c>
      <c r="O447">
        <v>86</v>
      </c>
      <c r="P447">
        <v>98</v>
      </c>
    </row>
    <row r="448" spans="1:16" x14ac:dyDescent="0.25">
      <c r="A448">
        <v>446</v>
      </c>
      <c r="B448" s="5">
        <v>40563</v>
      </c>
      <c r="C448">
        <v>1</v>
      </c>
      <c r="D448">
        <f>YEAR(Append1[[#This Row],[dteday]])</f>
        <v>2011</v>
      </c>
      <c r="E448">
        <v>1</v>
      </c>
      <c r="F448">
        <f>HOUR(Append1[[#This Row],[dteday]])</f>
        <v>0</v>
      </c>
      <c r="G448" s="7" t="str" cm="1">
        <f t="array" ref="G448">_xlfn.IFS(Append1[[#This Row],[weekday]]=6,"True",Append1[[#This Row],[weekday]]=0,"True",TRUE,"False")</f>
        <v>False</v>
      </c>
      <c r="H448">
        <f>WEEKDAY(Append1[[#This Row],[dteday]],1)</f>
        <v>5</v>
      </c>
      <c r="I448">
        <v>2</v>
      </c>
      <c r="J448" s="6">
        <v>0.3</v>
      </c>
      <c r="K448" s="6">
        <v>0.30299999999999999</v>
      </c>
      <c r="L448" s="6">
        <v>0.45</v>
      </c>
      <c r="M448" s="6">
        <v>0.1343</v>
      </c>
      <c r="N448">
        <v>6</v>
      </c>
      <c r="O448">
        <v>75</v>
      </c>
      <c r="P448">
        <v>81</v>
      </c>
    </row>
    <row r="449" spans="1:16" x14ac:dyDescent="0.25">
      <c r="A449">
        <v>447</v>
      </c>
      <c r="B449" s="5">
        <v>40563</v>
      </c>
      <c r="C449">
        <v>1</v>
      </c>
      <c r="D449">
        <f>YEAR(Append1[[#This Row],[dteday]])</f>
        <v>2011</v>
      </c>
      <c r="E449">
        <v>1</v>
      </c>
      <c r="F449">
        <f>HOUR(Append1[[#This Row],[dteday]])</f>
        <v>0</v>
      </c>
      <c r="G449" s="7" t="str" cm="1">
        <f t="array" ref="G449">_xlfn.IFS(Append1[[#This Row],[weekday]]=6,"True",Append1[[#This Row],[weekday]]=0,"True",TRUE,"False")</f>
        <v>False</v>
      </c>
      <c r="H449">
        <f>WEEKDAY(Append1[[#This Row],[dteday]],1)</f>
        <v>5</v>
      </c>
      <c r="I449">
        <v>2</v>
      </c>
      <c r="J449" s="6">
        <v>0.32</v>
      </c>
      <c r="K449" s="6">
        <v>0.31819999999999998</v>
      </c>
      <c r="L449" s="6">
        <v>0.45</v>
      </c>
      <c r="M449" s="6">
        <v>0.19400000000000001</v>
      </c>
      <c r="N449">
        <v>8</v>
      </c>
      <c r="O449">
        <v>62</v>
      </c>
      <c r="P449">
        <v>70</v>
      </c>
    </row>
    <row r="450" spans="1:16" x14ac:dyDescent="0.25">
      <c r="A450">
        <v>448</v>
      </c>
      <c r="B450" s="5">
        <v>40563</v>
      </c>
      <c r="C450">
        <v>1</v>
      </c>
      <c r="D450">
        <f>YEAR(Append1[[#This Row],[dteday]])</f>
        <v>2011</v>
      </c>
      <c r="E450">
        <v>1</v>
      </c>
      <c r="F450">
        <f>HOUR(Append1[[#This Row],[dteday]])</f>
        <v>0</v>
      </c>
      <c r="G450" s="7" t="str" cm="1">
        <f t="array" ref="G450">_xlfn.IFS(Append1[[#This Row],[weekday]]=6,"True",Append1[[#This Row],[weekday]]=0,"True",TRUE,"False")</f>
        <v>False</v>
      </c>
      <c r="H450">
        <f>WEEKDAY(Append1[[#This Row],[dteday]],1)</f>
        <v>5</v>
      </c>
      <c r="I450">
        <v>2</v>
      </c>
      <c r="J450" s="6">
        <v>0.3</v>
      </c>
      <c r="K450" s="6">
        <v>0.30299999999999999</v>
      </c>
      <c r="L450" s="6">
        <v>0.49</v>
      </c>
      <c r="M450" s="6">
        <v>0.1343</v>
      </c>
      <c r="N450">
        <v>8</v>
      </c>
      <c r="O450">
        <v>83</v>
      </c>
      <c r="P450">
        <v>91</v>
      </c>
    </row>
    <row r="451" spans="1:16" x14ac:dyDescent="0.25">
      <c r="A451">
        <v>449</v>
      </c>
      <c r="B451" s="5">
        <v>40563</v>
      </c>
      <c r="C451">
        <v>1</v>
      </c>
      <c r="D451">
        <f>YEAR(Append1[[#This Row],[dteday]])</f>
        <v>2011</v>
      </c>
      <c r="E451">
        <v>1</v>
      </c>
      <c r="F451">
        <f>HOUR(Append1[[#This Row],[dteday]])</f>
        <v>0</v>
      </c>
      <c r="G451" s="7" t="str" cm="1">
        <f t="array" ref="G451">_xlfn.IFS(Append1[[#This Row],[weekday]]=6,"True",Append1[[#This Row],[weekday]]=0,"True",TRUE,"False")</f>
        <v>False</v>
      </c>
      <c r="H451">
        <f>WEEKDAY(Append1[[#This Row],[dteday]],1)</f>
        <v>5</v>
      </c>
      <c r="I451">
        <v>2</v>
      </c>
      <c r="J451" s="6">
        <v>0.3</v>
      </c>
      <c r="K451" s="6">
        <v>0.31819999999999998</v>
      </c>
      <c r="L451" s="6">
        <v>0.49</v>
      </c>
      <c r="M451" s="6">
        <v>0.1045</v>
      </c>
      <c r="N451">
        <v>8</v>
      </c>
      <c r="O451">
        <v>207</v>
      </c>
      <c r="P451">
        <v>215</v>
      </c>
    </row>
    <row r="452" spans="1:16" x14ac:dyDescent="0.25">
      <c r="A452">
        <v>450</v>
      </c>
      <c r="B452" s="5">
        <v>40563</v>
      </c>
      <c r="C452">
        <v>1</v>
      </c>
      <c r="D452">
        <f>YEAR(Append1[[#This Row],[dteday]])</f>
        <v>2011</v>
      </c>
      <c r="E452">
        <v>1</v>
      </c>
      <c r="F452">
        <f>HOUR(Append1[[#This Row],[dteday]])</f>
        <v>0</v>
      </c>
      <c r="G452" s="7" t="str" cm="1">
        <f t="array" ref="G452">_xlfn.IFS(Append1[[#This Row],[weekday]]=6,"True",Append1[[#This Row],[weekday]]=0,"True",TRUE,"False")</f>
        <v>False</v>
      </c>
      <c r="H452">
        <f>WEEKDAY(Append1[[#This Row],[dteday]],1)</f>
        <v>5</v>
      </c>
      <c r="I452">
        <v>2</v>
      </c>
      <c r="J452" s="6">
        <v>0.26</v>
      </c>
      <c r="K452" s="6">
        <v>0.2576</v>
      </c>
      <c r="L452" s="6">
        <v>0.56000000000000005</v>
      </c>
      <c r="M452" s="6">
        <v>0.19400000000000001</v>
      </c>
      <c r="N452">
        <v>1</v>
      </c>
      <c r="O452">
        <v>184</v>
      </c>
      <c r="P452">
        <v>185</v>
      </c>
    </row>
    <row r="453" spans="1:16" x14ac:dyDescent="0.25">
      <c r="A453">
        <v>451</v>
      </c>
      <c r="B453" s="5">
        <v>40563</v>
      </c>
      <c r="C453">
        <v>1</v>
      </c>
      <c r="D453">
        <f>YEAR(Append1[[#This Row],[dteday]])</f>
        <v>2011</v>
      </c>
      <c r="E453">
        <v>1</v>
      </c>
      <c r="F453">
        <f>HOUR(Append1[[#This Row],[dteday]])</f>
        <v>0</v>
      </c>
      <c r="G453" s="7" t="str" cm="1">
        <f t="array" ref="G453">_xlfn.IFS(Append1[[#This Row],[weekday]]=6,"True",Append1[[#This Row],[weekday]]=0,"True",TRUE,"False")</f>
        <v>False</v>
      </c>
      <c r="H453">
        <f>WEEKDAY(Append1[[#This Row],[dteday]],1)</f>
        <v>5</v>
      </c>
      <c r="I453">
        <v>1</v>
      </c>
      <c r="J453" s="6">
        <v>0.26</v>
      </c>
      <c r="K453" s="6">
        <v>0.2273</v>
      </c>
      <c r="L453" s="6">
        <v>0.56000000000000005</v>
      </c>
      <c r="M453" s="6">
        <v>0.32840000000000003</v>
      </c>
      <c r="N453">
        <v>6</v>
      </c>
      <c r="O453">
        <v>146</v>
      </c>
      <c r="P453">
        <v>152</v>
      </c>
    </row>
    <row r="454" spans="1:16" x14ac:dyDescent="0.25">
      <c r="A454">
        <v>452</v>
      </c>
      <c r="B454" s="5">
        <v>40563</v>
      </c>
      <c r="C454">
        <v>1</v>
      </c>
      <c r="D454">
        <f>YEAR(Append1[[#This Row],[dteday]])</f>
        <v>2011</v>
      </c>
      <c r="E454">
        <v>1</v>
      </c>
      <c r="F454">
        <f>HOUR(Append1[[#This Row],[dteday]])</f>
        <v>0</v>
      </c>
      <c r="G454" s="7" t="str" cm="1">
        <f t="array" ref="G454">_xlfn.IFS(Append1[[#This Row],[weekday]]=6,"True",Append1[[#This Row],[weekday]]=0,"True",TRUE,"False")</f>
        <v>False</v>
      </c>
      <c r="H454">
        <f>WEEKDAY(Append1[[#This Row],[dteday]],1)</f>
        <v>5</v>
      </c>
      <c r="I454">
        <v>2</v>
      </c>
      <c r="J454" s="6">
        <v>0.26</v>
      </c>
      <c r="K454" s="6">
        <v>0.2424</v>
      </c>
      <c r="L454" s="6">
        <v>0.6</v>
      </c>
      <c r="M454" s="6">
        <v>0.28360000000000002</v>
      </c>
      <c r="N454">
        <v>2</v>
      </c>
      <c r="O454">
        <v>124</v>
      </c>
      <c r="P454">
        <v>126</v>
      </c>
    </row>
    <row r="455" spans="1:16" x14ac:dyDescent="0.25">
      <c r="A455">
        <v>453</v>
      </c>
      <c r="B455" s="5">
        <v>40563</v>
      </c>
      <c r="C455">
        <v>1</v>
      </c>
      <c r="D455">
        <f>YEAR(Append1[[#This Row],[dteday]])</f>
        <v>2011</v>
      </c>
      <c r="E455">
        <v>1</v>
      </c>
      <c r="F455">
        <f>HOUR(Append1[[#This Row],[dteday]])</f>
        <v>0</v>
      </c>
      <c r="G455" s="7" t="str" cm="1">
        <f t="array" ref="G455">_xlfn.IFS(Append1[[#This Row],[weekday]]=6,"True",Append1[[#This Row],[weekday]]=0,"True",TRUE,"False")</f>
        <v>False</v>
      </c>
      <c r="H455">
        <f>WEEKDAY(Append1[[#This Row],[dteday]],1)</f>
        <v>5</v>
      </c>
      <c r="I455">
        <v>2</v>
      </c>
      <c r="J455" s="6">
        <v>0.24</v>
      </c>
      <c r="K455" s="6">
        <v>0.2273</v>
      </c>
      <c r="L455" s="6">
        <v>0.6</v>
      </c>
      <c r="M455" s="6">
        <v>0.25369999999999998</v>
      </c>
      <c r="N455">
        <v>3</v>
      </c>
      <c r="O455">
        <v>54</v>
      </c>
      <c r="P455">
        <v>57</v>
      </c>
    </row>
    <row r="456" spans="1:16" x14ac:dyDescent="0.25">
      <c r="A456">
        <v>454</v>
      </c>
      <c r="B456" s="5">
        <v>40563</v>
      </c>
      <c r="C456">
        <v>1</v>
      </c>
      <c r="D456">
        <f>YEAR(Append1[[#This Row],[dteday]])</f>
        <v>2011</v>
      </c>
      <c r="E456">
        <v>1</v>
      </c>
      <c r="F456">
        <f>HOUR(Append1[[#This Row],[dteday]])</f>
        <v>0</v>
      </c>
      <c r="G456" s="7" t="str" cm="1">
        <f t="array" ref="G456">_xlfn.IFS(Append1[[#This Row],[weekday]]=6,"True",Append1[[#This Row],[weekday]]=0,"True",TRUE,"False")</f>
        <v>False</v>
      </c>
      <c r="H456">
        <f>WEEKDAY(Append1[[#This Row],[dteday]],1)</f>
        <v>5</v>
      </c>
      <c r="I456">
        <v>2</v>
      </c>
      <c r="J456" s="6">
        <v>0.24</v>
      </c>
      <c r="K456" s="6">
        <v>0.21210000000000001</v>
      </c>
      <c r="L456" s="6">
        <v>0.65</v>
      </c>
      <c r="M456" s="6">
        <v>0.28360000000000002</v>
      </c>
      <c r="N456">
        <v>0</v>
      </c>
      <c r="O456">
        <v>56</v>
      </c>
      <c r="P456">
        <v>56</v>
      </c>
    </row>
    <row r="457" spans="1:16" x14ac:dyDescent="0.25">
      <c r="A457">
        <v>455</v>
      </c>
      <c r="B457" s="5">
        <v>40563</v>
      </c>
      <c r="C457">
        <v>1</v>
      </c>
      <c r="D457">
        <f>YEAR(Append1[[#This Row],[dteday]])</f>
        <v>2011</v>
      </c>
      <c r="E457">
        <v>1</v>
      </c>
      <c r="F457">
        <f>HOUR(Append1[[#This Row],[dteday]])</f>
        <v>0</v>
      </c>
      <c r="G457" s="7" t="str" cm="1">
        <f t="array" ref="G457">_xlfn.IFS(Append1[[#This Row],[weekday]]=6,"True",Append1[[#This Row],[weekday]]=0,"True",TRUE,"False")</f>
        <v>False</v>
      </c>
      <c r="H457">
        <f>WEEKDAY(Append1[[#This Row],[dteday]],1)</f>
        <v>5</v>
      </c>
      <c r="I457">
        <v>2</v>
      </c>
      <c r="J457" s="6">
        <v>0.24</v>
      </c>
      <c r="K457" s="6">
        <v>0.21210000000000001</v>
      </c>
      <c r="L457" s="6">
        <v>0.65</v>
      </c>
      <c r="M457" s="6">
        <v>0.32840000000000003</v>
      </c>
      <c r="N457">
        <v>3</v>
      </c>
      <c r="O457">
        <v>28</v>
      </c>
      <c r="P457">
        <v>31</v>
      </c>
    </row>
    <row r="458" spans="1:16" x14ac:dyDescent="0.25">
      <c r="A458">
        <v>456</v>
      </c>
      <c r="B458" s="5">
        <v>40564</v>
      </c>
      <c r="C458">
        <v>1</v>
      </c>
      <c r="D458">
        <f>YEAR(Append1[[#This Row],[dteday]])</f>
        <v>2011</v>
      </c>
      <c r="E458">
        <v>1</v>
      </c>
      <c r="F458">
        <f>HOUR(Append1[[#This Row],[dteday]])</f>
        <v>0</v>
      </c>
      <c r="G458" s="7" t="str" cm="1">
        <f t="array" ref="G458">_xlfn.IFS(Append1[[#This Row],[weekday]]=6,"True",Append1[[#This Row],[weekday]]=0,"True",TRUE,"False")</f>
        <v>True</v>
      </c>
      <c r="H458">
        <f>WEEKDAY(Append1[[#This Row],[dteday]],1)</f>
        <v>6</v>
      </c>
      <c r="I458">
        <v>2</v>
      </c>
      <c r="J458" s="6">
        <v>0.24</v>
      </c>
      <c r="K458" s="6">
        <v>0.2273</v>
      </c>
      <c r="L458" s="6">
        <v>0.7</v>
      </c>
      <c r="M458" s="6">
        <v>0.25369999999999998</v>
      </c>
      <c r="N458">
        <v>1</v>
      </c>
      <c r="O458">
        <v>20</v>
      </c>
      <c r="P458">
        <v>21</v>
      </c>
    </row>
    <row r="459" spans="1:16" x14ac:dyDescent="0.25">
      <c r="A459">
        <v>457</v>
      </c>
      <c r="B459" s="5">
        <v>40564</v>
      </c>
      <c r="C459">
        <v>1</v>
      </c>
      <c r="D459">
        <f>YEAR(Append1[[#This Row],[dteday]])</f>
        <v>2011</v>
      </c>
      <c r="E459">
        <v>1</v>
      </c>
      <c r="F459">
        <f>HOUR(Append1[[#This Row],[dteday]])</f>
        <v>0</v>
      </c>
      <c r="G459" s="7" t="str" cm="1">
        <f t="array" ref="G459">_xlfn.IFS(Append1[[#This Row],[weekday]]=6,"True",Append1[[#This Row],[weekday]]=0,"True",TRUE,"False")</f>
        <v>True</v>
      </c>
      <c r="H459">
        <f>WEEKDAY(Append1[[#This Row],[dteday]],1)</f>
        <v>6</v>
      </c>
      <c r="I459">
        <v>2</v>
      </c>
      <c r="J459" s="6">
        <v>0.24</v>
      </c>
      <c r="K459" s="6">
        <v>0.2273</v>
      </c>
      <c r="L459" s="6">
        <v>0.7</v>
      </c>
      <c r="M459" s="6">
        <v>0.25369999999999998</v>
      </c>
      <c r="N459">
        <v>0</v>
      </c>
      <c r="O459">
        <v>6</v>
      </c>
      <c r="P459">
        <v>6</v>
      </c>
    </row>
    <row r="460" spans="1:16" x14ac:dyDescent="0.25">
      <c r="A460">
        <v>458</v>
      </c>
      <c r="B460" s="5">
        <v>40564</v>
      </c>
      <c r="C460">
        <v>1</v>
      </c>
      <c r="D460">
        <f>YEAR(Append1[[#This Row],[dteday]])</f>
        <v>2011</v>
      </c>
      <c r="E460">
        <v>1</v>
      </c>
      <c r="F460">
        <f>HOUR(Append1[[#This Row],[dteday]])</f>
        <v>0</v>
      </c>
      <c r="G460" s="7" t="str" cm="1">
        <f t="array" ref="G460">_xlfn.IFS(Append1[[#This Row],[weekday]]=6,"True",Append1[[#This Row],[weekday]]=0,"True",TRUE,"False")</f>
        <v>True</v>
      </c>
      <c r="H460">
        <f>WEEKDAY(Append1[[#This Row],[dteday]],1)</f>
        <v>6</v>
      </c>
      <c r="I460">
        <v>3</v>
      </c>
      <c r="J460" s="6">
        <v>0.24</v>
      </c>
      <c r="K460" s="6">
        <v>0.2424</v>
      </c>
      <c r="L460" s="6">
        <v>0.75</v>
      </c>
      <c r="M460" s="6">
        <v>0.16420000000000001</v>
      </c>
      <c r="N460">
        <v>0</v>
      </c>
      <c r="O460">
        <v>2</v>
      </c>
      <c r="P460">
        <v>2</v>
      </c>
    </row>
    <row r="461" spans="1:16" x14ac:dyDescent="0.25">
      <c r="A461">
        <v>459</v>
      </c>
      <c r="B461" s="5">
        <v>40564</v>
      </c>
      <c r="C461">
        <v>1</v>
      </c>
      <c r="D461">
        <f>YEAR(Append1[[#This Row],[dteday]])</f>
        <v>2011</v>
      </c>
      <c r="E461">
        <v>1</v>
      </c>
      <c r="F461">
        <f>HOUR(Append1[[#This Row],[dteday]])</f>
        <v>0</v>
      </c>
      <c r="G461" s="7" t="str" cm="1">
        <f t="array" ref="G461">_xlfn.IFS(Append1[[#This Row],[weekday]]=6,"True",Append1[[#This Row],[weekday]]=0,"True",TRUE,"False")</f>
        <v>True</v>
      </c>
      <c r="H461">
        <f>WEEKDAY(Append1[[#This Row],[dteday]],1)</f>
        <v>6</v>
      </c>
      <c r="I461">
        <v>3</v>
      </c>
      <c r="J461" s="6">
        <v>0.22</v>
      </c>
      <c r="K461" s="6">
        <v>0.21210000000000001</v>
      </c>
      <c r="L461" s="6">
        <v>0.8</v>
      </c>
      <c r="M461" s="6">
        <v>0.29849999999999999</v>
      </c>
      <c r="N461">
        <v>0</v>
      </c>
      <c r="O461">
        <v>1</v>
      </c>
      <c r="P461">
        <v>1</v>
      </c>
    </row>
    <row r="462" spans="1:16" x14ac:dyDescent="0.25">
      <c r="A462">
        <v>460</v>
      </c>
      <c r="B462" s="5">
        <v>40564</v>
      </c>
      <c r="C462">
        <v>1</v>
      </c>
      <c r="D462">
        <f>YEAR(Append1[[#This Row],[dteday]])</f>
        <v>2011</v>
      </c>
      <c r="E462">
        <v>1</v>
      </c>
      <c r="F462">
        <f>HOUR(Append1[[#This Row],[dteday]])</f>
        <v>0</v>
      </c>
      <c r="G462" s="7" t="str" cm="1">
        <f t="array" ref="G462">_xlfn.IFS(Append1[[#This Row],[weekday]]=6,"True",Append1[[#This Row],[weekday]]=0,"True",TRUE,"False")</f>
        <v>True</v>
      </c>
      <c r="H462">
        <f>WEEKDAY(Append1[[#This Row],[dteday]],1)</f>
        <v>6</v>
      </c>
      <c r="I462">
        <v>2</v>
      </c>
      <c r="J462" s="6">
        <v>0.22</v>
      </c>
      <c r="K462" s="6">
        <v>0.2576</v>
      </c>
      <c r="L462" s="6">
        <v>0.87</v>
      </c>
      <c r="M462" s="6">
        <v>8.9599999999999999E-2</v>
      </c>
      <c r="N462">
        <v>0</v>
      </c>
      <c r="O462">
        <v>1</v>
      </c>
      <c r="P462">
        <v>1</v>
      </c>
    </row>
    <row r="463" spans="1:16" x14ac:dyDescent="0.25">
      <c r="A463">
        <v>461</v>
      </c>
      <c r="B463" s="5">
        <v>40564</v>
      </c>
      <c r="C463">
        <v>1</v>
      </c>
      <c r="D463">
        <f>YEAR(Append1[[#This Row],[dteday]])</f>
        <v>2011</v>
      </c>
      <c r="E463">
        <v>1</v>
      </c>
      <c r="F463">
        <f>HOUR(Append1[[#This Row],[dteday]])</f>
        <v>0</v>
      </c>
      <c r="G463" s="7" t="str" cm="1">
        <f t="array" ref="G463">_xlfn.IFS(Append1[[#This Row],[weekday]]=6,"True",Append1[[#This Row],[weekday]]=0,"True",TRUE,"False")</f>
        <v>True</v>
      </c>
      <c r="H463">
        <f>WEEKDAY(Append1[[#This Row],[dteday]],1)</f>
        <v>6</v>
      </c>
      <c r="I463">
        <v>1</v>
      </c>
      <c r="J463" s="6">
        <v>0.24</v>
      </c>
      <c r="K463" s="6">
        <v>0.19700000000000001</v>
      </c>
      <c r="L463" s="6">
        <v>0.6</v>
      </c>
      <c r="M463" s="6">
        <v>0.41789999999999999</v>
      </c>
      <c r="N463">
        <v>1</v>
      </c>
      <c r="O463">
        <v>4</v>
      </c>
      <c r="P463">
        <v>5</v>
      </c>
    </row>
    <row r="464" spans="1:16" x14ac:dyDescent="0.25">
      <c r="A464">
        <v>462</v>
      </c>
      <c r="B464" s="5">
        <v>40564</v>
      </c>
      <c r="C464">
        <v>1</v>
      </c>
      <c r="D464">
        <f>YEAR(Append1[[#This Row],[dteday]])</f>
        <v>2011</v>
      </c>
      <c r="E464">
        <v>1</v>
      </c>
      <c r="F464">
        <f>HOUR(Append1[[#This Row],[dteday]])</f>
        <v>0</v>
      </c>
      <c r="G464" s="7" t="str" cm="1">
        <f t="array" ref="G464">_xlfn.IFS(Append1[[#This Row],[weekday]]=6,"True",Append1[[#This Row],[weekday]]=0,"True",TRUE,"False")</f>
        <v>True</v>
      </c>
      <c r="H464">
        <f>WEEKDAY(Append1[[#This Row],[dteday]],1)</f>
        <v>6</v>
      </c>
      <c r="I464">
        <v>1</v>
      </c>
      <c r="J464" s="6">
        <v>0.22</v>
      </c>
      <c r="K464" s="6">
        <v>0.21210000000000001</v>
      </c>
      <c r="L464" s="6">
        <v>0.55000000000000004</v>
      </c>
      <c r="M464" s="6">
        <v>0.25369999999999998</v>
      </c>
      <c r="N464">
        <v>0</v>
      </c>
      <c r="O464">
        <v>27</v>
      </c>
      <c r="P464">
        <v>27</v>
      </c>
    </row>
    <row r="465" spans="1:16" x14ac:dyDescent="0.25">
      <c r="A465">
        <v>463</v>
      </c>
      <c r="B465" s="5">
        <v>40564</v>
      </c>
      <c r="C465">
        <v>1</v>
      </c>
      <c r="D465">
        <f>YEAR(Append1[[#This Row],[dteday]])</f>
        <v>2011</v>
      </c>
      <c r="E465">
        <v>1</v>
      </c>
      <c r="F465">
        <f>HOUR(Append1[[#This Row],[dteday]])</f>
        <v>0</v>
      </c>
      <c r="G465" s="7" t="str" cm="1">
        <f t="array" ref="G465">_xlfn.IFS(Append1[[#This Row],[weekday]]=6,"True",Append1[[#This Row],[weekday]]=0,"True",TRUE,"False")</f>
        <v>True</v>
      </c>
      <c r="H465">
        <f>WEEKDAY(Append1[[#This Row],[dteday]],1)</f>
        <v>6</v>
      </c>
      <c r="I465">
        <v>1</v>
      </c>
      <c r="J465" s="6">
        <v>0.2</v>
      </c>
      <c r="K465" s="6">
        <v>0.18179999999999999</v>
      </c>
      <c r="L465" s="6">
        <v>0.51</v>
      </c>
      <c r="M465" s="6">
        <v>0.28360000000000002</v>
      </c>
      <c r="N465">
        <v>2</v>
      </c>
      <c r="O465">
        <v>66</v>
      </c>
      <c r="P465">
        <v>68</v>
      </c>
    </row>
    <row r="466" spans="1:16" x14ac:dyDescent="0.25">
      <c r="A466">
        <v>464</v>
      </c>
      <c r="B466" s="5">
        <v>40564</v>
      </c>
      <c r="C466">
        <v>1</v>
      </c>
      <c r="D466">
        <f>YEAR(Append1[[#This Row],[dteday]])</f>
        <v>2011</v>
      </c>
      <c r="E466">
        <v>1</v>
      </c>
      <c r="F466">
        <f>HOUR(Append1[[#This Row],[dteday]])</f>
        <v>0</v>
      </c>
      <c r="G466" s="7" t="str" cm="1">
        <f t="array" ref="G466">_xlfn.IFS(Append1[[#This Row],[weekday]]=6,"True",Append1[[#This Row],[weekday]]=0,"True",TRUE,"False")</f>
        <v>True</v>
      </c>
      <c r="H466">
        <f>WEEKDAY(Append1[[#This Row],[dteday]],1)</f>
        <v>6</v>
      </c>
      <c r="I466">
        <v>1</v>
      </c>
      <c r="J466" s="6">
        <v>0.2</v>
      </c>
      <c r="K466" s="6">
        <v>0.18179999999999999</v>
      </c>
      <c r="L466" s="6">
        <v>0.47</v>
      </c>
      <c r="M466" s="6">
        <v>0.32840000000000003</v>
      </c>
      <c r="N466">
        <v>7</v>
      </c>
      <c r="O466">
        <v>210</v>
      </c>
      <c r="P466">
        <v>217</v>
      </c>
    </row>
    <row r="467" spans="1:16" x14ac:dyDescent="0.25">
      <c r="A467">
        <v>465</v>
      </c>
      <c r="B467" s="5">
        <v>40564</v>
      </c>
      <c r="C467">
        <v>1</v>
      </c>
      <c r="D467">
        <f>YEAR(Append1[[#This Row],[dteday]])</f>
        <v>2011</v>
      </c>
      <c r="E467">
        <v>1</v>
      </c>
      <c r="F467">
        <f>HOUR(Append1[[#This Row],[dteday]])</f>
        <v>0</v>
      </c>
      <c r="G467" s="7" t="str" cm="1">
        <f t="array" ref="G467">_xlfn.IFS(Append1[[#This Row],[weekday]]=6,"True",Append1[[#This Row],[weekday]]=0,"True",TRUE,"False")</f>
        <v>True</v>
      </c>
      <c r="H467">
        <f>WEEKDAY(Append1[[#This Row],[dteday]],1)</f>
        <v>6</v>
      </c>
      <c r="I467">
        <v>1</v>
      </c>
      <c r="J467" s="6">
        <v>0.2</v>
      </c>
      <c r="K467" s="6">
        <v>0.18179999999999999</v>
      </c>
      <c r="L467" s="6">
        <v>0.51</v>
      </c>
      <c r="M467" s="6">
        <v>0.35820000000000002</v>
      </c>
      <c r="N467">
        <v>7</v>
      </c>
      <c r="O467">
        <v>159</v>
      </c>
      <c r="P467">
        <v>166</v>
      </c>
    </row>
    <row r="468" spans="1:16" x14ac:dyDescent="0.25">
      <c r="A468">
        <v>466</v>
      </c>
      <c r="B468" s="5">
        <v>40564</v>
      </c>
      <c r="C468">
        <v>1</v>
      </c>
      <c r="D468">
        <f>YEAR(Append1[[#This Row],[dteday]])</f>
        <v>2011</v>
      </c>
      <c r="E468">
        <v>1</v>
      </c>
      <c r="F468">
        <f>HOUR(Append1[[#This Row],[dteday]])</f>
        <v>0</v>
      </c>
      <c r="G468" s="7" t="str" cm="1">
        <f t="array" ref="G468">_xlfn.IFS(Append1[[#This Row],[weekday]]=6,"True",Append1[[#This Row],[weekday]]=0,"True",TRUE,"False")</f>
        <v>True</v>
      </c>
      <c r="H468">
        <f>WEEKDAY(Append1[[#This Row],[dteday]],1)</f>
        <v>6</v>
      </c>
      <c r="I468">
        <v>1</v>
      </c>
      <c r="J468" s="6">
        <v>0.2</v>
      </c>
      <c r="K468" s="6">
        <v>0.16669999999999999</v>
      </c>
      <c r="L468" s="6">
        <v>0.47</v>
      </c>
      <c r="M468" s="6">
        <v>0.4627</v>
      </c>
      <c r="N468">
        <v>6</v>
      </c>
      <c r="O468">
        <v>57</v>
      </c>
      <c r="P468">
        <v>63</v>
      </c>
    </row>
    <row r="469" spans="1:16" x14ac:dyDescent="0.25">
      <c r="A469">
        <v>467</v>
      </c>
      <c r="B469" s="5">
        <v>40564</v>
      </c>
      <c r="C469">
        <v>1</v>
      </c>
      <c r="D469">
        <f>YEAR(Append1[[#This Row],[dteday]])</f>
        <v>2011</v>
      </c>
      <c r="E469">
        <v>1</v>
      </c>
      <c r="F469">
        <f>HOUR(Append1[[#This Row],[dteday]])</f>
        <v>0</v>
      </c>
      <c r="G469" s="7" t="str" cm="1">
        <f t="array" ref="G469">_xlfn.IFS(Append1[[#This Row],[weekday]]=6,"True",Append1[[#This Row],[weekday]]=0,"True",TRUE,"False")</f>
        <v>True</v>
      </c>
      <c r="H469">
        <f>WEEKDAY(Append1[[#This Row],[dteday]],1)</f>
        <v>6</v>
      </c>
      <c r="I469">
        <v>1</v>
      </c>
      <c r="J469" s="6">
        <v>0.22</v>
      </c>
      <c r="K469" s="6">
        <v>0.18179999999999999</v>
      </c>
      <c r="L469" s="6">
        <v>0.41</v>
      </c>
      <c r="M469" s="6">
        <v>0.4627</v>
      </c>
      <c r="N469">
        <v>6</v>
      </c>
      <c r="O469">
        <v>53</v>
      </c>
      <c r="P469">
        <v>59</v>
      </c>
    </row>
    <row r="470" spans="1:16" x14ac:dyDescent="0.25">
      <c r="A470">
        <v>468</v>
      </c>
      <c r="B470" s="5">
        <v>40564</v>
      </c>
      <c r="C470">
        <v>1</v>
      </c>
      <c r="D470">
        <f>YEAR(Append1[[#This Row],[dteday]])</f>
        <v>2011</v>
      </c>
      <c r="E470">
        <v>1</v>
      </c>
      <c r="F470">
        <f>HOUR(Append1[[#This Row],[dteday]])</f>
        <v>0</v>
      </c>
      <c r="G470" s="7" t="str" cm="1">
        <f t="array" ref="G470">_xlfn.IFS(Append1[[#This Row],[weekday]]=6,"True",Append1[[#This Row],[weekday]]=0,"True",TRUE,"False")</f>
        <v>True</v>
      </c>
      <c r="H470">
        <f>WEEKDAY(Append1[[#This Row],[dteday]],1)</f>
        <v>6</v>
      </c>
      <c r="I470">
        <v>1</v>
      </c>
      <c r="J470" s="6">
        <v>0.22</v>
      </c>
      <c r="K470" s="6">
        <v>0.18179999999999999</v>
      </c>
      <c r="L470" s="6">
        <v>0.27</v>
      </c>
      <c r="M470" s="6">
        <v>0.58209999999999995</v>
      </c>
      <c r="N470">
        <v>11</v>
      </c>
      <c r="O470">
        <v>67</v>
      </c>
      <c r="P470">
        <v>78</v>
      </c>
    </row>
    <row r="471" spans="1:16" x14ac:dyDescent="0.25">
      <c r="A471">
        <v>469</v>
      </c>
      <c r="B471" s="5">
        <v>40564</v>
      </c>
      <c r="C471">
        <v>1</v>
      </c>
      <c r="D471">
        <f>YEAR(Append1[[#This Row],[dteday]])</f>
        <v>2011</v>
      </c>
      <c r="E471">
        <v>1</v>
      </c>
      <c r="F471">
        <f>HOUR(Append1[[#This Row],[dteday]])</f>
        <v>0</v>
      </c>
      <c r="G471" s="7" t="str" cm="1">
        <f t="array" ref="G471">_xlfn.IFS(Append1[[#This Row],[weekday]]=6,"True",Append1[[#This Row],[weekday]]=0,"True",TRUE,"False")</f>
        <v>True</v>
      </c>
      <c r="H471">
        <f>WEEKDAY(Append1[[#This Row],[dteday]],1)</f>
        <v>6</v>
      </c>
      <c r="I471">
        <v>1</v>
      </c>
      <c r="J471" s="6">
        <v>0.2</v>
      </c>
      <c r="K471" s="6">
        <v>0.1515</v>
      </c>
      <c r="L471" s="6">
        <v>0.21</v>
      </c>
      <c r="M471" s="6">
        <v>0.58209999999999995</v>
      </c>
      <c r="N471">
        <v>8</v>
      </c>
      <c r="O471">
        <v>65</v>
      </c>
      <c r="P471">
        <v>73</v>
      </c>
    </row>
    <row r="472" spans="1:16" x14ac:dyDescent="0.25">
      <c r="A472">
        <v>470</v>
      </c>
      <c r="B472" s="5">
        <v>40564</v>
      </c>
      <c r="C472">
        <v>1</v>
      </c>
      <c r="D472">
        <f>YEAR(Append1[[#This Row],[dteday]])</f>
        <v>2011</v>
      </c>
      <c r="E472">
        <v>1</v>
      </c>
      <c r="F472">
        <f>HOUR(Append1[[#This Row],[dteday]])</f>
        <v>0</v>
      </c>
      <c r="G472" s="7" t="str" cm="1">
        <f t="array" ref="G472">_xlfn.IFS(Append1[[#This Row],[weekday]]=6,"True",Append1[[#This Row],[weekday]]=0,"True",TRUE,"False")</f>
        <v>True</v>
      </c>
      <c r="H472">
        <f>WEEKDAY(Append1[[#This Row],[dteday]],1)</f>
        <v>6</v>
      </c>
      <c r="I472">
        <v>1</v>
      </c>
      <c r="J472" s="6">
        <v>0.2</v>
      </c>
      <c r="K472" s="6">
        <v>0.1515</v>
      </c>
      <c r="L472" s="6">
        <v>0.25</v>
      </c>
      <c r="M472" s="6">
        <v>0.52239999999999998</v>
      </c>
      <c r="N472">
        <v>6</v>
      </c>
      <c r="O472">
        <v>56</v>
      </c>
      <c r="P472">
        <v>62</v>
      </c>
    </row>
    <row r="473" spans="1:16" x14ac:dyDescent="0.25">
      <c r="A473">
        <v>471</v>
      </c>
      <c r="B473" s="5">
        <v>40564</v>
      </c>
      <c r="C473">
        <v>1</v>
      </c>
      <c r="D473">
        <f>YEAR(Append1[[#This Row],[dteday]])</f>
        <v>2011</v>
      </c>
      <c r="E473">
        <v>1</v>
      </c>
      <c r="F473">
        <f>HOUR(Append1[[#This Row],[dteday]])</f>
        <v>0</v>
      </c>
      <c r="G473" s="7" t="str" cm="1">
        <f t="array" ref="G473">_xlfn.IFS(Append1[[#This Row],[weekday]]=6,"True",Append1[[#This Row],[weekday]]=0,"True",TRUE,"False")</f>
        <v>True</v>
      </c>
      <c r="H473">
        <f>WEEKDAY(Append1[[#This Row],[dteday]],1)</f>
        <v>6</v>
      </c>
      <c r="I473">
        <v>1</v>
      </c>
      <c r="J473" s="6">
        <v>0.16</v>
      </c>
      <c r="K473" s="6">
        <v>0.1212</v>
      </c>
      <c r="L473" s="6">
        <v>0.26</v>
      </c>
      <c r="M473" s="6">
        <v>0.44779999999999998</v>
      </c>
      <c r="N473">
        <v>4</v>
      </c>
      <c r="O473">
        <v>61</v>
      </c>
      <c r="P473">
        <v>65</v>
      </c>
    </row>
    <row r="474" spans="1:16" x14ac:dyDescent="0.25">
      <c r="A474">
        <v>472</v>
      </c>
      <c r="B474" s="5">
        <v>40564</v>
      </c>
      <c r="C474">
        <v>1</v>
      </c>
      <c r="D474">
        <f>YEAR(Append1[[#This Row],[dteday]])</f>
        <v>2011</v>
      </c>
      <c r="E474">
        <v>1</v>
      </c>
      <c r="F474">
        <f>HOUR(Append1[[#This Row],[dteday]])</f>
        <v>0</v>
      </c>
      <c r="G474" s="7" t="str" cm="1">
        <f t="array" ref="G474">_xlfn.IFS(Append1[[#This Row],[weekday]]=6,"True",Append1[[#This Row],[weekday]]=0,"True",TRUE,"False")</f>
        <v>True</v>
      </c>
      <c r="H474">
        <f>WEEKDAY(Append1[[#This Row],[dteday]],1)</f>
        <v>6</v>
      </c>
      <c r="I474">
        <v>1</v>
      </c>
      <c r="J474" s="6">
        <v>0.16</v>
      </c>
      <c r="K474" s="6">
        <v>0.13639999999999999</v>
      </c>
      <c r="L474" s="6">
        <v>0.26</v>
      </c>
      <c r="M474" s="6">
        <v>0.35820000000000002</v>
      </c>
      <c r="N474">
        <v>0</v>
      </c>
      <c r="O474">
        <v>97</v>
      </c>
      <c r="P474">
        <v>97</v>
      </c>
    </row>
    <row r="475" spans="1:16" x14ac:dyDescent="0.25">
      <c r="A475">
        <v>473</v>
      </c>
      <c r="B475" s="5">
        <v>40564</v>
      </c>
      <c r="C475">
        <v>1</v>
      </c>
      <c r="D475">
        <f>YEAR(Append1[[#This Row],[dteday]])</f>
        <v>2011</v>
      </c>
      <c r="E475">
        <v>1</v>
      </c>
      <c r="F475">
        <f>HOUR(Append1[[#This Row],[dteday]])</f>
        <v>0</v>
      </c>
      <c r="G475" s="7" t="str" cm="1">
        <f t="array" ref="G475">_xlfn.IFS(Append1[[#This Row],[weekday]]=6,"True",Append1[[#This Row],[weekday]]=0,"True",TRUE,"False")</f>
        <v>True</v>
      </c>
      <c r="H475">
        <f>WEEKDAY(Append1[[#This Row],[dteday]],1)</f>
        <v>6</v>
      </c>
      <c r="I475">
        <v>1</v>
      </c>
      <c r="J475" s="6">
        <v>0.14000000000000001</v>
      </c>
      <c r="K475" s="6">
        <v>0.1212</v>
      </c>
      <c r="L475" s="6">
        <v>0.28000000000000003</v>
      </c>
      <c r="M475" s="6">
        <v>0.35820000000000002</v>
      </c>
      <c r="N475">
        <v>10</v>
      </c>
      <c r="O475">
        <v>151</v>
      </c>
      <c r="P475">
        <v>161</v>
      </c>
    </row>
    <row r="476" spans="1:16" x14ac:dyDescent="0.25">
      <c r="A476">
        <v>474</v>
      </c>
      <c r="B476" s="5">
        <v>40564</v>
      </c>
      <c r="C476">
        <v>1</v>
      </c>
      <c r="D476">
        <f>YEAR(Append1[[#This Row],[dteday]])</f>
        <v>2011</v>
      </c>
      <c r="E476">
        <v>1</v>
      </c>
      <c r="F476">
        <f>HOUR(Append1[[#This Row],[dteday]])</f>
        <v>0</v>
      </c>
      <c r="G476" s="7" t="str" cm="1">
        <f t="array" ref="G476">_xlfn.IFS(Append1[[#This Row],[weekday]]=6,"True",Append1[[#This Row],[weekday]]=0,"True",TRUE,"False")</f>
        <v>True</v>
      </c>
      <c r="H476">
        <f>WEEKDAY(Append1[[#This Row],[dteday]],1)</f>
        <v>6</v>
      </c>
      <c r="I476">
        <v>1</v>
      </c>
      <c r="J476" s="6">
        <v>0.12</v>
      </c>
      <c r="K476" s="6">
        <v>0.1212</v>
      </c>
      <c r="L476" s="6">
        <v>0.3</v>
      </c>
      <c r="M476" s="6">
        <v>0.25369999999999998</v>
      </c>
      <c r="N476">
        <v>1</v>
      </c>
      <c r="O476">
        <v>119</v>
      </c>
      <c r="P476">
        <v>120</v>
      </c>
    </row>
    <row r="477" spans="1:16" x14ac:dyDescent="0.25">
      <c r="A477">
        <v>475</v>
      </c>
      <c r="B477" s="5">
        <v>40564</v>
      </c>
      <c r="C477">
        <v>1</v>
      </c>
      <c r="D477">
        <f>YEAR(Append1[[#This Row],[dteday]])</f>
        <v>2011</v>
      </c>
      <c r="E477">
        <v>1</v>
      </c>
      <c r="F477">
        <f>HOUR(Append1[[#This Row],[dteday]])</f>
        <v>0</v>
      </c>
      <c r="G477" s="7" t="str" cm="1">
        <f t="array" ref="G477">_xlfn.IFS(Append1[[#This Row],[weekday]]=6,"True",Append1[[#This Row],[weekday]]=0,"True",TRUE,"False")</f>
        <v>True</v>
      </c>
      <c r="H477">
        <f>WEEKDAY(Append1[[#This Row],[dteday]],1)</f>
        <v>6</v>
      </c>
      <c r="I477">
        <v>1</v>
      </c>
      <c r="J477" s="6">
        <v>0.12</v>
      </c>
      <c r="K477" s="6">
        <v>0.1061</v>
      </c>
      <c r="L477" s="6">
        <v>0.3</v>
      </c>
      <c r="M477" s="6">
        <v>0.32840000000000003</v>
      </c>
      <c r="N477">
        <v>3</v>
      </c>
      <c r="O477">
        <v>93</v>
      </c>
      <c r="P477">
        <v>96</v>
      </c>
    </row>
    <row r="478" spans="1:16" x14ac:dyDescent="0.25">
      <c r="A478">
        <v>476</v>
      </c>
      <c r="B478" s="5">
        <v>40564</v>
      </c>
      <c r="C478">
        <v>1</v>
      </c>
      <c r="D478">
        <f>YEAR(Append1[[#This Row],[dteday]])</f>
        <v>2011</v>
      </c>
      <c r="E478">
        <v>1</v>
      </c>
      <c r="F478">
        <f>HOUR(Append1[[#This Row],[dteday]])</f>
        <v>0</v>
      </c>
      <c r="G478" s="7" t="str" cm="1">
        <f t="array" ref="G478">_xlfn.IFS(Append1[[#This Row],[weekday]]=6,"True",Append1[[#This Row],[weekday]]=0,"True",TRUE,"False")</f>
        <v>True</v>
      </c>
      <c r="H478">
        <f>WEEKDAY(Append1[[#This Row],[dteday]],1)</f>
        <v>6</v>
      </c>
      <c r="I478">
        <v>1</v>
      </c>
      <c r="J478" s="6">
        <v>0.1</v>
      </c>
      <c r="K478" s="6">
        <v>7.5800000000000006E-2</v>
      </c>
      <c r="L478" s="6">
        <v>0.33</v>
      </c>
      <c r="M478" s="6">
        <v>0.41789999999999999</v>
      </c>
      <c r="N478">
        <v>1</v>
      </c>
      <c r="O478">
        <v>52</v>
      </c>
      <c r="P478">
        <v>53</v>
      </c>
    </row>
    <row r="479" spans="1:16" x14ac:dyDescent="0.25">
      <c r="A479">
        <v>477</v>
      </c>
      <c r="B479" s="5">
        <v>40564</v>
      </c>
      <c r="C479">
        <v>1</v>
      </c>
      <c r="D479">
        <f>YEAR(Append1[[#This Row],[dteday]])</f>
        <v>2011</v>
      </c>
      <c r="E479">
        <v>1</v>
      </c>
      <c r="F479">
        <f>HOUR(Append1[[#This Row],[dteday]])</f>
        <v>0</v>
      </c>
      <c r="G479" s="7" t="str" cm="1">
        <f t="array" ref="G479">_xlfn.IFS(Append1[[#This Row],[weekday]]=6,"True",Append1[[#This Row],[weekday]]=0,"True",TRUE,"False")</f>
        <v>True</v>
      </c>
      <c r="H479">
        <f>WEEKDAY(Append1[[#This Row],[dteday]],1)</f>
        <v>6</v>
      </c>
      <c r="I479">
        <v>1</v>
      </c>
      <c r="J479" s="6">
        <v>0.08</v>
      </c>
      <c r="K479" s="6">
        <v>7.5800000000000006E-2</v>
      </c>
      <c r="L479" s="6">
        <v>0.38</v>
      </c>
      <c r="M479" s="6">
        <v>0.28360000000000002</v>
      </c>
      <c r="N479">
        <v>0</v>
      </c>
      <c r="O479">
        <v>41</v>
      </c>
      <c r="P479">
        <v>41</v>
      </c>
    </row>
    <row r="480" spans="1:16" x14ac:dyDescent="0.25">
      <c r="A480">
        <v>478</v>
      </c>
      <c r="B480" s="5">
        <v>40564</v>
      </c>
      <c r="C480">
        <v>1</v>
      </c>
      <c r="D480">
        <f>YEAR(Append1[[#This Row],[dteday]])</f>
        <v>2011</v>
      </c>
      <c r="E480">
        <v>1</v>
      </c>
      <c r="F480">
        <f>HOUR(Append1[[#This Row],[dteday]])</f>
        <v>0</v>
      </c>
      <c r="G480" s="7" t="str" cm="1">
        <f t="array" ref="G480">_xlfn.IFS(Append1[[#This Row],[weekday]]=6,"True",Append1[[#This Row],[weekday]]=0,"True",TRUE,"False")</f>
        <v>True</v>
      </c>
      <c r="H480">
        <f>WEEKDAY(Append1[[#This Row],[dteday]],1)</f>
        <v>6</v>
      </c>
      <c r="I480">
        <v>1</v>
      </c>
      <c r="J480" s="6">
        <v>0.06</v>
      </c>
      <c r="K480" s="6">
        <v>3.0300000000000001E-2</v>
      </c>
      <c r="L480" s="6">
        <v>0.41</v>
      </c>
      <c r="M480" s="6">
        <v>0.3881</v>
      </c>
      <c r="N480">
        <v>1</v>
      </c>
      <c r="O480">
        <v>33</v>
      </c>
      <c r="P480">
        <v>34</v>
      </c>
    </row>
    <row r="481" spans="1:16" x14ac:dyDescent="0.25">
      <c r="A481">
        <v>479</v>
      </c>
      <c r="B481" s="5">
        <v>40564</v>
      </c>
      <c r="C481">
        <v>1</v>
      </c>
      <c r="D481">
        <f>YEAR(Append1[[#This Row],[dteday]])</f>
        <v>2011</v>
      </c>
      <c r="E481">
        <v>1</v>
      </c>
      <c r="F481">
        <f>HOUR(Append1[[#This Row],[dteday]])</f>
        <v>0</v>
      </c>
      <c r="G481" s="7" t="str" cm="1">
        <f t="array" ref="G481">_xlfn.IFS(Append1[[#This Row],[weekday]]=6,"True",Append1[[#This Row],[weekday]]=0,"True",TRUE,"False")</f>
        <v>True</v>
      </c>
      <c r="H481">
        <f>WEEKDAY(Append1[[#This Row],[dteday]],1)</f>
        <v>6</v>
      </c>
      <c r="I481">
        <v>1</v>
      </c>
      <c r="J481" s="6">
        <v>0.06</v>
      </c>
      <c r="K481" s="6">
        <v>4.5499999999999999E-2</v>
      </c>
      <c r="L481" s="6">
        <v>0.38</v>
      </c>
      <c r="M481" s="6">
        <v>0.32840000000000003</v>
      </c>
      <c r="N481">
        <v>0</v>
      </c>
      <c r="O481">
        <v>27</v>
      </c>
      <c r="P481">
        <v>27</v>
      </c>
    </row>
    <row r="482" spans="1:16" x14ac:dyDescent="0.25">
      <c r="A482">
        <v>480</v>
      </c>
      <c r="B482" s="5">
        <v>40565</v>
      </c>
      <c r="C482">
        <v>1</v>
      </c>
      <c r="D482">
        <f>YEAR(Append1[[#This Row],[dteday]])</f>
        <v>2011</v>
      </c>
      <c r="E482">
        <v>1</v>
      </c>
      <c r="F482">
        <f>HOUR(Append1[[#This Row],[dteday]])</f>
        <v>0</v>
      </c>
      <c r="G482" s="7" t="str" cm="1">
        <f t="array" ref="G482">_xlfn.IFS(Append1[[#This Row],[weekday]]=6,"True",Append1[[#This Row],[weekday]]=0,"True",TRUE,"False")</f>
        <v>False</v>
      </c>
      <c r="H482">
        <f>WEEKDAY(Append1[[#This Row],[dteday]],1)</f>
        <v>7</v>
      </c>
      <c r="I482">
        <v>1</v>
      </c>
      <c r="J482" s="6">
        <v>0.04</v>
      </c>
      <c r="K482" s="6">
        <v>3.0300000000000001E-2</v>
      </c>
      <c r="L482" s="6">
        <v>0.45</v>
      </c>
      <c r="M482" s="6">
        <v>0.25369999999999998</v>
      </c>
      <c r="N482">
        <v>0</v>
      </c>
      <c r="O482">
        <v>13</v>
      </c>
      <c r="P482">
        <v>13</v>
      </c>
    </row>
    <row r="483" spans="1:16" x14ac:dyDescent="0.25">
      <c r="A483">
        <v>481</v>
      </c>
      <c r="B483" s="5">
        <v>40565</v>
      </c>
      <c r="C483">
        <v>1</v>
      </c>
      <c r="D483">
        <f>YEAR(Append1[[#This Row],[dteday]])</f>
        <v>2011</v>
      </c>
      <c r="E483">
        <v>1</v>
      </c>
      <c r="F483">
        <f>HOUR(Append1[[#This Row],[dteday]])</f>
        <v>0</v>
      </c>
      <c r="G483" s="7" t="str" cm="1">
        <f t="array" ref="G483">_xlfn.IFS(Append1[[#This Row],[weekday]]=6,"True",Append1[[#This Row],[weekday]]=0,"True",TRUE,"False")</f>
        <v>False</v>
      </c>
      <c r="H483">
        <f>WEEKDAY(Append1[[#This Row],[dteday]],1)</f>
        <v>7</v>
      </c>
      <c r="I483">
        <v>2</v>
      </c>
      <c r="J483" s="6">
        <v>0.04</v>
      </c>
      <c r="K483" s="6">
        <v>0</v>
      </c>
      <c r="L483" s="6">
        <v>0.41</v>
      </c>
      <c r="M483" s="6">
        <v>0.3881</v>
      </c>
      <c r="N483">
        <v>3</v>
      </c>
      <c r="O483">
        <v>9</v>
      </c>
      <c r="P483">
        <v>12</v>
      </c>
    </row>
    <row r="484" spans="1:16" x14ac:dyDescent="0.25">
      <c r="A484">
        <v>482</v>
      </c>
      <c r="B484" s="5">
        <v>40565</v>
      </c>
      <c r="C484">
        <v>1</v>
      </c>
      <c r="D484">
        <f>YEAR(Append1[[#This Row],[dteday]])</f>
        <v>2011</v>
      </c>
      <c r="E484">
        <v>1</v>
      </c>
      <c r="F484">
        <f>HOUR(Append1[[#This Row],[dteday]])</f>
        <v>0</v>
      </c>
      <c r="G484" s="7" t="str" cm="1">
        <f t="array" ref="G484">_xlfn.IFS(Append1[[#This Row],[weekday]]=6,"True",Append1[[#This Row],[weekday]]=0,"True",TRUE,"False")</f>
        <v>False</v>
      </c>
      <c r="H484">
        <f>WEEKDAY(Append1[[#This Row],[dteday]],1)</f>
        <v>7</v>
      </c>
      <c r="I484">
        <v>2</v>
      </c>
      <c r="J484" s="6">
        <v>0.04</v>
      </c>
      <c r="K484" s="6">
        <v>3.0300000000000001E-2</v>
      </c>
      <c r="L484" s="6">
        <v>0.41</v>
      </c>
      <c r="M484" s="6">
        <v>0.25369999999999998</v>
      </c>
      <c r="N484">
        <v>0</v>
      </c>
      <c r="O484">
        <v>11</v>
      </c>
      <c r="P484">
        <v>11</v>
      </c>
    </row>
    <row r="485" spans="1:16" x14ac:dyDescent="0.25">
      <c r="A485">
        <v>483</v>
      </c>
      <c r="B485" s="5">
        <v>40565</v>
      </c>
      <c r="C485">
        <v>1</v>
      </c>
      <c r="D485">
        <f>YEAR(Append1[[#This Row],[dteday]])</f>
        <v>2011</v>
      </c>
      <c r="E485">
        <v>1</v>
      </c>
      <c r="F485">
        <f>HOUR(Append1[[#This Row],[dteday]])</f>
        <v>0</v>
      </c>
      <c r="G485" s="7" t="str" cm="1">
        <f t="array" ref="G485">_xlfn.IFS(Append1[[#This Row],[weekday]]=6,"True",Append1[[#This Row],[weekday]]=0,"True",TRUE,"False")</f>
        <v>False</v>
      </c>
      <c r="H485">
        <f>WEEKDAY(Append1[[#This Row],[dteday]],1)</f>
        <v>7</v>
      </c>
      <c r="I485">
        <v>2</v>
      </c>
      <c r="J485" s="6">
        <v>0.04</v>
      </c>
      <c r="K485" s="6">
        <v>3.0300000000000001E-2</v>
      </c>
      <c r="L485" s="6">
        <v>0.41</v>
      </c>
      <c r="M485" s="6">
        <v>0.28360000000000002</v>
      </c>
      <c r="N485">
        <v>1</v>
      </c>
      <c r="O485">
        <v>6</v>
      </c>
      <c r="P485">
        <v>7</v>
      </c>
    </row>
    <row r="486" spans="1:16" x14ac:dyDescent="0.25">
      <c r="A486">
        <v>484</v>
      </c>
      <c r="B486" s="5">
        <v>40565</v>
      </c>
      <c r="C486">
        <v>1</v>
      </c>
      <c r="D486">
        <f>YEAR(Append1[[#This Row],[dteday]])</f>
        <v>2011</v>
      </c>
      <c r="E486">
        <v>1</v>
      </c>
      <c r="F486">
        <f>HOUR(Append1[[#This Row],[dteday]])</f>
        <v>0</v>
      </c>
      <c r="G486" s="7" t="str" cm="1">
        <f t="array" ref="G486">_xlfn.IFS(Append1[[#This Row],[weekday]]=6,"True",Append1[[#This Row],[weekday]]=0,"True",TRUE,"False")</f>
        <v>False</v>
      </c>
      <c r="H486">
        <f>WEEKDAY(Append1[[#This Row],[dteday]],1)</f>
        <v>7</v>
      </c>
      <c r="I486">
        <v>2</v>
      </c>
      <c r="J486" s="6">
        <v>0.02</v>
      </c>
      <c r="K486" s="6">
        <v>1.52E-2</v>
      </c>
      <c r="L486" s="6">
        <v>0.48</v>
      </c>
      <c r="M486" s="6">
        <v>0.29849999999999999</v>
      </c>
      <c r="N486">
        <v>0</v>
      </c>
      <c r="O486">
        <v>3</v>
      </c>
      <c r="P486">
        <v>3</v>
      </c>
    </row>
    <row r="487" spans="1:16" x14ac:dyDescent="0.25">
      <c r="A487">
        <v>485</v>
      </c>
      <c r="B487" s="5">
        <v>40565</v>
      </c>
      <c r="C487">
        <v>1</v>
      </c>
      <c r="D487">
        <f>YEAR(Append1[[#This Row],[dteday]])</f>
        <v>2011</v>
      </c>
      <c r="E487">
        <v>1</v>
      </c>
      <c r="F487">
        <f>HOUR(Append1[[#This Row],[dteday]])</f>
        <v>0</v>
      </c>
      <c r="G487" s="7" t="str" cm="1">
        <f t="array" ref="G487">_xlfn.IFS(Append1[[#This Row],[weekday]]=6,"True",Append1[[#This Row],[weekday]]=0,"True",TRUE,"False")</f>
        <v>False</v>
      </c>
      <c r="H487">
        <f>WEEKDAY(Append1[[#This Row],[dteday]],1)</f>
        <v>7</v>
      </c>
      <c r="I487">
        <v>2</v>
      </c>
      <c r="J487" s="6">
        <v>0.02</v>
      </c>
      <c r="K487" s="6">
        <v>3.0300000000000001E-2</v>
      </c>
      <c r="L487" s="6">
        <v>0.44</v>
      </c>
      <c r="M487" s="6">
        <v>0.22389999999999999</v>
      </c>
      <c r="N487">
        <v>0</v>
      </c>
      <c r="O487">
        <v>2</v>
      </c>
      <c r="P487">
        <v>2</v>
      </c>
    </row>
    <row r="488" spans="1:16" x14ac:dyDescent="0.25">
      <c r="A488">
        <v>486</v>
      </c>
      <c r="B488" s="5">
        <v>40565</v>
      </c>
      <c r="C488">
        <v>1</v>
      </c>
      <c r="D488">
        <f>YEAR(Append1[[#This Row],[dteday]])</f>
        <v>2011</v>
      </c>
      <c r="E488">
        <v>1</v>
      </c>
      <c r="F488">
        <f>HOUR(Append1[[#This Row],[dteday]])</f>
        <v>0</v>
      </c>
      <c r="G488" s="7" t="str" cm="1">
        <f t="array" ref="G488">_xlfn.IFS(Append1[[#This Row],[weekday]]=6,"True",Append1[[#This Row],[weekday]]=0,"True",TRUE,"False")</f>
        <v>False</v>
      </c>
      <c r="H488">
        <f>WEEKDAY(Append1[[#This Row],[dteday]],1)</f>
        <v>7</v>
      </c>
      <c r="I488">
        <v>1</v>
      </c>
      <c r="J488" s="6">
        <v>0.02</v>
      </c>
      <c r="K488" s="6">
        <v>1.52E-2</v>
      </c>
      <c r="L488" s="6">
        <v>0.44</v>
      </c>
      <c r="M488" s="6">
        <v>0.28360000000000002</v>
      </c>
      <c r="N488">
        <v>0</v>
      </c>
      <c r="O488">
        <v>8</v>
      </c>
      <c r="P488">
        <v>8</v>
      </c>
    </row>
    <row r="489" spans="1:16" x14ac:dyDescent="0.25">
      <c r="A489">
        <v>487</v>
      </c>
      <c r="B489" s="5">
        <v>40565</v>
      </c>
      <c r="C489">
        <v>1</v>
      </c>
      <c r="D489">
        <f>YEAR(Append1[[#This Row],[dteday]])</f>
        <v>2011</v>
      </c>
      <c r="E489">
        <v>1</v>
      </c>
      <c r="F489">
        <f>HOUR(Append1[[#This Row],[dteday]])</f>
        <v>0</v>
      </c>
      <c r="G489" s="7" t="str" cm="1">
        <f t="array" ref="G489">_xlfn.IFS(Append1[[#This Row],[weekday]]=6,"True",Append1[[#This Row],[weekday]]=0,"True",TRUE,"False")</f>
        <v>False</v>
      </c>
      <c r="H489">
        <f>WEEKDAY(Append1[[#This Row],[dteday]],1)</f>
        <v>7</v>
      </c>
      <c r="I489">
        <v>1</v>
      </c>
      <c r="J489" s="6">
        <v>0.02</v>
      </c>
      <c r="K489" s="6">
        <v>0</v>
      </c>
      <c r="L489" s="6">
        <v>0.44</v>
      </c>
      <c r="M489" s="6">
        <v>0.32840000000000003</v>
      </c>
      <c r="N489">
        <v>1</v>
      </c>
      <c r="O489">
        <v>26</v>
      </c>
      <c r="P489">
        <v>27</v>
      </c>
    </row>
    <row r="490" spans="1:16" x14ac:dyDescent="0.25">
      <c r="A490">
        <v>488</v>
      </c>
      <c r="B490" s="5">
        <v>40565</v>
      </c>
      <c r="C490">
        <v>1</v>
      </c>
      <c r="D490">
        <f>YEAR(Append1[[#This Row],[dteday]])</f>
        <v>2011</v>
      </c>
      <c r="E490">
        <v>1</v>
      </c>
      <c r="F490">
        <f>HOUR(Append1[[#This Row],[dteday]])</f>
        <v>0</v>
      </c>
      <c r="G490" s="7" t="str" cm="1">
        <f t="array" ref="G490">_xlfn.IFS(Append1[[#This Row],[weekday]]=6,"True",Append1[[#This Row],[weekday]]=0,"True",TRUE,"False")</f>
        <v>False</v>
      </c>
      <c r="H490">
        <f>WEEKDAY(Append1[[#This Row],[dteday]],1)</f>
        <v>7</v>
      </c>
      <c r="I490">
        <v>1</v>
      </c>
      <c r="J490" s="6">
        <v>0.04</v>
      </c>
      <c r="K490" s="6">
        <v>3.0300000000000001E-2</v>
      </c>
      <c r="L490" s="6">
        <v>0.41</v>
      </c>
      <c r="M490" s="6">
        <v>0.25369999999999998</v>
      </c>
      <c r="N490">
        <v>3</v>
      </c>
      <c r="O490">
        <v>37</v>
      </c>
      <c r="P490">
        <v>40</v>
      </c>
    </row>
    <row r="491" spans="1:16" x14ac:dyDescent="0.25">
      <c r="A491">
        <v>489</v>
      </c>
      <c r="B491" s="5">
        <v>40565</v>
      </c>
      <c r="C491">
        <v>1</v>
      </c>
      <c r="D491">
        <f>YEAR(Append1[[#This Row],[dteday]])</f>
        <v>2011</v>
      </c>
      <c r="E491">
        <v>1</v>
      </c>
      <c r="F491">
        <f>HOUR(Append1[[#This Row],[dteday]])</f>
        <v>0</v>
      </c>
      <c r="G491" s="7" t="str" cm="1">
        <f t="array" ref="G491">_xlfn.IFS(Append1[[#This Row],[weekday]]=6,"True",Append1[[#This Row],[weekday]]=0,"True",TRUE,"False")</f>
        <v>False</v>
      </c>
      <c r="H491">
        <f>WEEKDAY(Append1[[#This Row],[dteday]],1)</f>
        <v>7</v>
      </c>
      <c r="I491">
        <v>2</v>
      </c>
      <c r="J491" s="6">
        <v>0.04</v>
      </c>
      <c r="K491" s="6">
        <v>6.0600000000000001E-2</v>
      </c>
      <c r="L491" s="6">
        <v>0.41</v>
      </c>
      <c r="M491" s="6">
        <v>0.16420000000000001</v>
      </c>
      <c r="N491">
        <v>3</v>
      </c>
      <c r="O491">
        <v>50</v>
      </c>
      <c r="P491">
        <v>53</v>
      </c>
    </row>
    <row r="492" spans="1:16" x14ac:dyDescent="0.25">
      <c r="A492">
        <v>490</v>
      </c>
      <c r="B492" s="5">
        <v>40565</v>
      </c>
      <c r="C492">
        <v>1</v>
      </c>
      <c r="D492">
        <f>YEAR(Append1[[#This Row],[dteday]])</f>
        <v>2011</v>
      </c>
      <c r="E492">
        <v>1</v>
      </c>
      <c r="F492">
        <f>HOUR(Append1[[#This Row],[dteday]])</f>
        <v>0</v>
      </c>
      <c r="G492" s="7" t="str" cm="1">
        <f t="array" ref="G492">_xlfn.IFS(Append1[[#This Row],[weekday]]=6,"True",Append1[[#This Row],[weekday]]=0,"True",TRUE,"False")</f>
        <v>False</v>
      </c>
      <c r="H492">
        <f>WEEKDAY(Append1[[#This Row],[dteday]],1)</f>
        <v>7</v>
      </c>
      <c r="I492">
        <v>2</v>
      </c>
      <c r="J492" s="6">
        <v>0.06</v>
      </c>
      <c r="K492" s="6">
        <v>7.5800000000000006E-2</v>
      </c>
      <c r="L492" s="6">
        <v>0.38</v>
      </c>
      <c r="M492" s="6">
        <v>0.1343</v>
      </c>
      <c r="N492">
        <v>4</v>
      </c>
      <c r="O492">
        <v>59</v>
      </c>
      <c r="P492">
        <v>63</v>
      </c>
    </row>
    <row r="493" spans="1:16" x14ac:dyDescent="0.25">
      <c r="A493">
        <v>491</v>
      </c>
      <c r="B493" s="5">
        <v>40565</v>
      </c>
      <c r="C493">
        <v>1</v>
      </c>
      <c r="D493">
        <f>YEAR(Append1[[#This Row],[dteday]])</f>
        <v>2011</v>
      </c>
      <c r="E493">
        <v>1</v>
      </c>
      <c r="F493">
        <f>HOUR(Append1[[#This Row],[dteday]])</f>
        <v>0</v>
      </c>
      <c r="G493" s="7" t="str" cm="1">
        <f t="array" ref="G493">_xlfn.IFS(Append1[[#This Row],[weekday]]=6,"True",Append1[[#This Row],[weekday]]=0,"True",TRUE,"False")</f>
        <v>False</v>
      </c>
      <c r="H493">
        <f>WEEKDAY(Append1[[#This Row],[dteday]],1)</f>
        <v>7</v>
      </c>
      <c r="I493">
        <v>2</v>
      </c>
      <c r="J493" s="6">
        <v>0.06</v>
      </c>
      <c r="K493" s="6">
        <v>0.1061</v>
      </c>
      <c r="L493" s="6">
        <v>0.38</v>
      </c>
      <c r="M493" s="6">
        <v>0.1045</v>
      </c>
      <c r="N493">
        <v>10</v>
      </c>
      <c r="O493">
        <v>60</v>
      </c>
      <c r="P493">
        <v>70</v>
      </c>
    </row>
    <row r="494" spans="1:16" x14ac:dyDescent="0.25">
      <c r="A494">
        <v>492</v>
      </c>
      <c r="B494" s="5">
        <v>40565</v>
      </c>
      <c r="C494">
        <v>1</v>
      </c>
      <c r="D494">
        <f>YEAR(Append1[[#This Row],[dteday]])</f>
        <v>2011</v>
      </c>
      <c r="E494">
        <v>1</v>
      </c>
      <c r="F494">
        <f>HOUR(Append1[[#This Row],[dteday]])</f>
        <v>0</v>
      </c>
      <c r="G494" s="7" t="str" cm="1">
        <f t="array" ref="G494">_xlfn.IFS(Append1[[#This Row],[weekday]]=6,"True",Append1[[#This Row],[weekday]]=0,"True",TRUE,"False")</f>
        <v>False</v>
      </c>
      <c r="H494">
        <f>WEEKDAY(Append1[[#This Row],[dteday]],1)</f>
        <v>7</v>
      </c>
      <c r="I494">
        <v>1</v>
      </c>
      <c r="J494" s="6">
        <v>0.08</v>
      </c>
      <c r="K494" s="6">
        <v>0.16669999999999999</v>
      </c>
      <c r="L494" s="6">
        <v>0.35</v>
      </c>
      <c r="M494" s="6">
        <v>0</v>
      </c>
      <c r="N494">
        <v>12</v>
      </c>
      <c r="O494">
        <v>72</v>
      </c>
      <c r="P494">
        <v>84</v>
      </c>
    </row>
    <row r="495" spans="1:16" x14ac:dyDescent="0.25">
      <c r="A495">
        <v>493</v>
      </c>
      <c r="B495" s="5">
        <v>40565</v>
      </c>
      <c r="C495">
        <v>1</v>
      </c>
      <c r="D495">
        <f>YEAR(Append1[[#This Row],[dteday]])</f>
        <v>2011</v>
      </c>
      <c r="E495">
        <v>1</v>
      </c>
      <c r="F495">
        <f>HOUR(Append1[[#This Row],[dteday]])</f>
        <v>0</v>
      </c>
      <c r="G495" s="7" t="str" cm="1">
        <f t="array" ref="G495">_xlfn.IFS(Append1[[#This Row],[weekday]]=6,"True",Append1[[#This Row],[weekday]]=0,"True",TRUE,"False")</f>
        <v>False</v>
      </c>
      <c r="H495">
        <f>WEEKDAY(Append1[[#This Row],[dteday]],1)</f>
        <v>7</v>
      </c>
      <c r="I495">
        <v>1</v>
      </c>
      <c r="J495" s="6">
        <v>0.1</v>
      </c>
      <c r="K495" s="6">
        <v>0.13639999999999999</v>
      </c>
      <c r="L495" s="6">
        <v>0.33</v>
      </c>
      <c r="M495" s="6">
        <v>0.1045</v>
      </c>
      <c r="N495">
        <v>11</v>
      </c>
      <c r="O495">
        <v>64</v>
      </c>
      <c r="P495">
        <v>75</v>
      </c>
    </row>
    <row r="496" spans="1:16" x14ac:dyDescent="0.25">
      <c r="A496">
        <v>494</v>
      </c>
      <c r="B496" s="5">
        <v>40565</v>
      </c>
      <c r="C496">
        <v>1</v>
      </c>
      <c r="D496">
        <f>YEAR(Append1[[#This Row],[dteday]])</f>
        <v>2011</v>
      </c>
      <c r="E496">
        <v>1</v>
      </c>
      <c r="F496">
        <f>HOUR(Append1[[#This Row],[dteday]])</f>
        <v>0</v>
      </c>
      <c r="G496" s="7" t="str" cm="1">
        <f t="array" ref="G496">_xlfn.IFS(Append1[[#This Row],[weekday]]=6,"True",Append1[[#This Row],[weekday]]=0,"True",TRUE,"False")</f>
        <v>False</v>
      </c>
      <c r="H496">
        <f>WEEKDAY(Append1[[#This Row],[dteday]],1)</f>
        <v>7</v>
      </c>
      <c r="I496">
        <v>1</v>
      </c>
      <c r="J496" s="6">
        <v>0.12</v>
      </c>
      <c r="K496" s="6">
        <v>0.1515</v>
      </c>
      <c r="L496" s="6">
        <v>0.28000000000000003</v>
      </c>
      <c r="M496" s="6">
        <v>0</v>
      </c>
      <c r="N496">
        <v>10</v>
      </c>
      <c r="O496">
        <v>93</v>
      </c>
      <c r="P496">
        <v>103</v>
      </c>
    </row>
    <row r="497" spans="1:16" x14ac:dyDescent="0.25">
      <c r="A497">
        <v>495</v>
      </c>
      <c r="B497" s="5">
        <v>40565</v>
      </c>
      <c r="C497">
        <v>1</v>
      </c>
      <c r="D497">
        <f>YEAR(Append1[[#This Row],[dteday]])</f>
        <v>2011</v>
      </c>
      <c r="E497">
        <v>1</v>
      </c>
      <c r="F497">
        <f>HOUR(Append1[[#This Row],[dteday]])</f>
        <v>0</v>
      </c>
      <c r="G497" s="7" t="str" cm="1">
        <f t="array" ref="G497">_xlfn.IFS(Append1[[#This Row],[weekday]]=6,"True",Append1[[#This Row],[weekday]]=0,"True",TRUE,"False")</f>
        <v>False</v>
      </c>
      <c r="H497">
        <f>WEEKDAY(Append1[[#This Row],[dteday]],1)</f>
        <v>7</v>
      </c>
      <c r="I497">
        <v>1</v>
      </c>
      <c r="J497" s="6">
        <v>0.12</v>
      </c>
      <c r="K497" s="6">
        <v>0.13639999999999999</v>
      </c>
      <c r="L497" s="6">
        <v>0.28000000000000003</v>
      </c>
      <c r="M497" s="6">
        <v>0.19400000000000001</v>
      </c>
      <c r="N497">
        <v>11</v>
      </c>
      <c r="O497">
        <v>72</v>
      </c>
      <c r="P497">
        <v>83</v>
      </c>
    </row>
    <row r="498" spans="1:16" x14ac:dyDescent="0.25">
      <c r="A498">
        <v>496</v>
      </c>
      <c r="B498" s="5">
        <v>40565</v>
      </c>
      <c r="C498">
        <v>1</v>
      </c>
      <c r="D498">
        <f>YEAR(Append1[[#This Row],[dteday]])</f>
        <v>2011</v>
      </c>
      <c r="E498">
        <v>1</v>
      </c>
      <c r="F498">
        <f>HOUR(Append1[[#This Row],[dteday]])</f>
        <v>0</v>
      </c>
      <c r="G498" s="7" t="str" cm="1">
        <f t="array" ref="G498">_xlfn.IFS(Append1[[#This Row],[weekday]]=6,"True",Append1[[#This Row],[weekday]]=0,"True",TRUE,"False")</f>
        <v>False</v>
      </c>
      <c r="H498">
        <f>WEEKDAY(Append1[[#This Row],[dteday]],1)</f>
        <v>7</v>
      </c>
      <c r="I498">
        <v>1</v>
      </c>
      <c r="J498" s="6">
        <v>0.12</v>
      </c>
      <c r="K498" s="6">
        <v>0.19700000000000001</v>
      </c>
      <c r="L498" s="6">
        <v>0.28000000000000003</v>
      </c>
      <c r="M498" s="6">
        <v>0</v>
      </c>
      <c r="N498">
        <v>8</v>
      </c>
      <c r="O498">
        <v>59</v>
      </c>
      <c r="P498">
        <v>67</v>
      </c>
    </row>
    <row r="499" spans="1:16" x14ac:dyDescent="0.25">
      <c r="A499">
        <v>497</v>
      </c>
      <c r="B499" s="5">
        <v>40565</v>
      </c>
      <c r="C499">
        <v>1</v>
      </c>
      <c r="D499">
        <f>YEAR(Append1[[#This Row],[dteday]])</f>
        <v>2011</v>
      </c>
      <c r="E499">
        <v>1</v>
      </c>
      <c r="F499">
        <f>HOUR(Append1[[#This Row],[dteday]])</f>
        <v>0</v>
      </c>
      <c r="G499" s="7" t="str" cm="1">
        <f t="array" ref="G499">_xlfn.IFS(Append1[[#This Row],[weekday]]=6,"True",Append1[[#This Row],[weekday]]=0,"True",TRUE,"False")</f>
        <v>False</v>
      </c>
      <c r="H499">
        <f>WEEKDAY(Append1[[#This Row],[dteday]],1)</f>
        <v>7</v>
      </c>
      <c r="I499">
        <v>1</v>
      </c>
      <c r="J499" s="6">
        <v>0.08</v>
      </c>
      <c r="K499" s="6">
        <v>9.0899999999999995E-2</v>
      </c>
      <c r="L499" s="6">
        <v>0.35</v>
      </c>
      <c r="M499" s="6">
        <v>0.19400000000000001</v>
      </c>
      <c r="N499">
        <v>0</v>
      </c>
      <c r="O499">
        <v>54</v>
      </c>
      <c r="P499">
        <v>54</v>
      </c>
    </row>
    <row r="500" spans="1:16" x14ac:dyDescent="0.25">
      <c r="A500">
        <v>498</v>
      </c>
      <c r="B500" s="5">
        <v>40565</v>
      </c>
      <c r="C500">
        <v>1</v>
      </c>
      <c r="D500">
        <f>YEAR(Append1[[#This Row],[dteday]])</f>
        <v>2011</v>
      </c>
      <c r="E500">
        <v>1</v>
      </c>
      <c r="F500">
        <f>HOUR(Append1[[#This Row],[dteday]])</f>
        <v>0</v>
      </c>
      <c r="G500" s="7" t="str" cm="1">
        <f t="array" ref="G500">_xlfn.IFS(Append1[[#This Row],[weekday]]=6,"True",Append1[[#This Row],[weekday]]=0,"True",TRUE,"False")</f>
        <v>False</v>
      </c>
      <c r="H500">
        <f>WEEKDAY(Append1[[#This Row],[dteday]],1)</f>
        <v>7</v>
      </c>
      <c r="I500">
        <v>1</v>
      </c>
      <c r="J500" s="6">
        <v>0.08</v>
      </c>
      <c r="K500" s="6">
        <v>0.1061</v>
      </c>
      <c r="L500" s="6">
        <v>0.35</v>
      </c>
      <c r="M500" s="6">
        <v>0.1343</v>
      </c>
      <c r="N500">
        <v>6</v>
      </c>
      <c r="O500">
        <v>53</v>
      </c>
      <c r="P500">
        <v>59</v>
      </c>
    </row>
    <row r="501" spans="1:16" x14ac:dyDescent="0.25">
      <c r="A501">
        <v>499</v>
      </c>
      <c r="B501" s="5">
        <v>40565</v>
      </c>
      <c r="C501">
        <v>1</v>
      </c>
      <c r="D501">
        <f>YEAR(Append1[[#This Row],[dteday]])</f>
        <v>2011</v>
      </c>
      <c r="E501">
        <v>1</v>
      </c>
      <c r="F501">
        <f>HOUR(Append1[[#This Row],[dteday]])</f>
        <v>0</v>
      </c>
      <c r="G501" s="7" t="str" cm="1">
        <f t="array" ref="G501">_xlfn.IFS(Append1[[#This Row],[weekday]]=6,"True",Append1[[#This Row],[weekday]]=0,"True",TRUE,"False")</f>
        <v>False</v>
      </c>
      <c r="H501">
        <f>WEEKDAY(Append1[[#This Row],[dteday]],1)</f>
        <v>7</v>
      </c>
      <c r="I501">
        <v>1</v>
      </c>
      <c r="J501" s="6">
        <v>0.06</v>
      </c>
      <c r="K501" s="6">
        <v>7.5800000000000006E-2</v>
      </c>
      <c r="L501" s="6">
        <v>0.45</v>
      </c>
      <c r="M501" s="6">
        <v>0.16420000000000001</v>
      </c>
      <c r="N501">
        <v>1</v>
      </c>
      <c r="O501">
        <v>44</v>
      </c>
      <c r="P501">
        <v>45</v>
      </c>
    </row>
    <row r="502" spans="1:16" x14ac:dyDescent="0.25">
      <c r="A502">
        <v>500</v>
      </c>
      <c r="B502" s="5">
        <v>40565</v>
      </c>
      <c r="C502">
        <v>1</v>
      </c>
      <c r="D502">
        <f>YEAR(Append1[[#This Row],[dteday]])</f>
        <v>2011</v>
      </c>
      <c r="E502">
        <v>1</v>
      </c>
      <c r="F502">
        <f>HOUR(Append1[[#This Row],[dteday]])</f>
        <v>0</v>
      </c>
      <c r="G502" s="7" t="str" cm="1">
        <f t="array" ref="G502">_xlfn.IFS(Append1[[#This Row],[weekday]]=6,"True",Append1[[#This Row],[weekday]]=0,"True",TRUE,"False")</f>
        <v>False</v>
      </c>
      <c r="H502">
        <f>WEEKDAY(Append1[[#This Row],[dteday]],1)</f>
        <v>7</v>
      </c>
      <c r="I502">
        <v>1</v>
      </c>
      <c r="J502" s="6">
        <v>0.06</v>
      </c>
      <c r="K502" s="6">
        <v>0.1061</v>
      </c>
      <c r="L502" s="6">
        <v>0.41</v>
      </c>
      <c r="M502" s="6">
        <v>8.9599999999999999E-2</v>
      </c>
      <c r="N502">
        <v>0</v>
      </c>
      <c r="O502">
        <v>39</v>
      </c>
      <c r="P502">
        <v>39</v>
      </c>
    </row>
    <row r="503" spans="1:16" x14ac:dyDescent="0.25">
      <c r="A503">
        <v>501</v>
      </c>
      <c r="B503" s="5">
        <v>40565</v>
      </c>
      <c r="C503">
        <v>1</v>
      </c>
      <c r="D503">
        <f>YEAR(Append1[[#This Row],[dteday]])</f>
        <v>2011</v>
      </c>
      <c r="E503">
        <v>1</v>
      </c>
      <c r="F503">
        <f>HOUR(Append1[[#This Row],[dteday]])</f>
        <v>0</v>
      </c>
      <c r="G503" s="7" t="str" cm="1">
        <f t="array" ref="G503">_xlfn.IFS(Append1[[#This Row],[weekday]]=6,"True",Append1[[#This Row],[weekday]]=0,"True",TRUE,"False")</f>
        <v>False</v>
      </c>
      <c r="H503">
        <f>WEEKDAY(Append1[[#This Row],[dteday]],1)</f>
        <v>7</v>
      </c>
      <c r="I503">
        <v>1</v>
      </c>
      <c r="J503" s="6">
        <v>0.06</v>
      </c>
      <c r="K503" s="6">
        <v>0.1515</v>
      </c>
      <c r="L503" s="6">
        <v>0.49</v>
      </c>
      <c r="M503" s="6">
        <v>0</v>
      </c>
      <c r="N503">
        <v>7</v>
      </c>
      <c r="O503">
        <v>23</v>
      </c>
      <c r="P503">
        <v>30</v>
      </c>
    </row>
    <row r="504" spans="1:16" x14ac:dyDescent="0.25">
      <c r="A504">
        <v>502</v>
      </c>
      <c r="B504" s="5">
        <v>40565</v>
      </c>
      <c r="C504">
        <v>1</v>
      </c>
      <c r="D504">
        <f>YEAR(Append1[[#This Row],[dteday]])</f>
        <v>2011</v>
      </c>
      <c r="E504">
        <v>1</v>
      </c>
      <c r="F504">
        <f>HOUR(Append1[[#This Row],[dteday]])</f>
        <v>0</v>
      </c>
      <c r="G504" s="7" t="str" cm="1">
        <f t="array" ref="G504">_xlfn.IFS(Append1[[#This Row],[weekday]]=6,"True",Append1[[#This Row],[weekday]]=0,"True",TRUE,"False")</f>
        <v>False</v>
      </c>
      <c r="H504">
        <f>WEEKDAY(Append1[[#This Row],[dteday]],1)</f>
        <v>7</v>
      </c>
      <c r="I504">
        <v>1</v>
      </c>
      <c r="J504" s="6">
        <v>0.04</v>
      </c>
      <c r="K504" s="6">
        <v>7.5800000000000006E-2</v>
      </c>
      <c r="L504" s="6">
        <v>0.56999999999999995</v>
      </c>
      <c r="M504" s="6">
        <v>0.1045</v>
      </c>
      <c r="N504">
        <v>2</v>
      </c>
      <c r="O504">
        <v>31</v>
      </c>
      <c r="P504">
        <v>33</v>
      </c>
    </row>
    <row r="505" spans="1:16" x14ac:dyDescent="0.25">
      <c r="A505">
        <v>503</v>
      </c>
      <c r="B505" s="5">
        <v>40566</v>
      </c>
      <c r="C505">
        <v>1</v>
      </c>
      <c r="D505">
        <f>YEAR(Append1[[#This Row],[dteday]])</f>
        <v>2011</v>
      </c>
      <c r="E505">
        <v>1</v>
      </c>
      <c r="F505">
        <f>HOUR(Append1[[#This Row],[dteday]])</f>
        <v>0</v>
      </c>
      <c r="G505" s="7" t="str" cm="1">
        <f t="array" ref="G505">_xlfn.IFS(Append1[[#This Row],[weekday]]=6,"True",Append1[[#This Row],[weekday]]=0,"True",TRUE,"False")</f>
        <v>False</v>
      </c>
      <c r="H505">
        <f>WEEKDAY(Append1[[#This Row],[dteday]],1)</f>
        <v>1</v>
      </c>
      <c r="I505">
        <v>1</v>
      </c>
      <c r="J505" s="6">
        <v>0.04</v>
      </c>
      <c r="K505" s="6">
        <v>7.5800000000000006E-2</v>
      </c>
      <c r="L505" s="6">
        <v>0.56999999999999995</v>
      </c>
      <c r="M505" s="6">
        <v>0.1045</v>
      </c>
      <c r="N505">
        <v>2</v>
      </c>
      <c r="O505">
        <v>20</v>
      </c>
      <c r="P505">
        <v>22</v>
      </c>
    </row>
    <row r="506" spans="1:16" x14ac:dyDescent="0.25">
      <c r="A506">
        <v>504</v>
      </c>
      <c r="B506" s="5">
        <v>40566</v>
      </c>
      <c r="C506">
        <v>1</v>
      </c>
      <c r="D506">
        <f>YEAR(Append1[[#This Row],[dteday]])</f>
        <v>2011</v>
      </c>
      <c r="E506">
        <v>1</v>
      </c>
      <c r="F506">
        <f>HOUR(Append1[[#This Row],[dteday]])</f>
        <v>0</v>
      </c>
      <c r="G506" s="7" t="str" cm="1">
        <f t="array" ref="G506">_xlfn.IFS(Append1[[#This Row],[weekday]]=6,"True",Append1[[#This Row],[weekday]]=0,"True",TRUE,"False")</f>
        <v>False</v>
      </c>
      <c r="H506">
        <f>WEEKDAY(Append1[[#This Row],[dteday]],1)</f>
        <v>1</v>
      </c>
      <c r="I506">
        <v>1</v>
      </c>
      <c r="J506" s="6">
        <v>0.04</v>
      </c>
      <c r="K506" s="6">
        <v>7.5800000000000006E-2</v>
      </c>
      <c r="L506" s="6">
        <v>0.56999999999999995</v>
      </c>
      <c r="M506" s="6">
        <v>0.1045</v>
      </c>
      <c r="N506">
        <v>1</v>
      </c>
      <c r="O506">
        <v>12</v>
      </c>
      <c r="P506">
        <v>13</v>
      </c>
    </row>
    <row r="507" spans="1:16" x14ac:dyDescent="0.25">
      <c r="A507">
        <v>505</v>
      </c>
      <c r="B507" s="5">
        <v>40566</v>
      </c>
      <c r="C507">
        <v>1</v>
      </c>
      <c r="D507">
        <f>YEAR(Append1[[#This Row],[dteday]])</f>
        <v>2011</v>
      </c>
      <c r="E507">
        <v>1</v>
      </c>
      <c r="F507">
        <f>HOUR(Append1[[#This Row],[dteday]])</f>
        <v>0</v>
      </c>
      <c r="G507" s="7" t="str" cm="1">
        <f t="array" ref="G507">_xlfn.IFS(Append1[[#This Row],[weekday]]=6,"True",Append1[[#This Row],[weekday]]=0,"True",TRUE,"False")</f>
        <v>False</v>
      </c>
      <c r="H507">
        <f>WEEKDAY(Append1[[#This Row],[dteday]],1)</f>
        <v>1</v>
      </c>
      <c r="I507">
        <v>1</v>
      </c>
      <c r="J507" s="6">
        <v>0.02</v>
      </c>
      <c r="K507" s="6">
        <v>6.0600000000000001E-2</v>
      </c>
      <c r="L507" s="6">
        <v>0.62</v>
      </c>
      <c r="M507" s="6">
        <v>0.1343</v>
      </c>
      <c r="N507">
        <v>3</v>
      </c>
      <c r="O507">
        <v>15</v>
      </c>
      <c r="P507">
        <v>18</v>
      </c>
    </row>
    <row r="508" spans="1:16" x14ac:dyDescent="0.25">
      <c r="A508">
        <v>506</v>
      </c>
      <c r="B508" s="5">
        <v>40566</v>
      </c>
      <c r="C508">
        <v>1</v>
      </c>
      <c r="D508">
        <f>YEAR(Append1[[#This Row],[dteday]])</f>
        <v>2011</v>
      </c>
      <c r="E508">
        <v>1</v>
      </c>
      <c r="F508">
        <f>HOUR(Append1[[#This Row],[dteday]])</f>
        <v>0</v>
      </c>
      <c r="G508" s="7" t="str" cm="1">
        <f t="array" ref="G508">_xlfn.IFS(Append1[[#This Row],[weekday]]=6,"True",Append1[[#This Row],[weekday]]=0,"True",TRUE,"False")</f>
        <v>False</v>
      </c>
      <c r="H508">
        <f>WEEKDAY(Append1[[#This Row],[dteday]],1)</f>
        <v>1</v>
      </c>
      <c r="I508">
        <v>1</v>
      </c>
      <c r="J508" s="6">
        <v>0.02</v>
      </c>
      <c r="K508" s="6">
        <v>6.0600000000000001E-2</v>
      </c>
      <c r="L508" s="6">
        <v>0.62</v>
      </c>
      <c r="M508" s="6">
        <v>0.1343</v>
      </c>
      <c r="N508">
        <v>1</v>
      </c>
      <c r="O508">
        <v>4</v>
      </c>
      <c r="P508">
        <v>5</v>
      </c>
    </row>
    <row r="509" spans="1:16" x14ac:dyDescent="0.25">
      <c r="A509">
        <v>507</v>
      </c>
      <c r="B509" s="5">
        <v>40566</v>
      </c>
      <c r="C509">
        <v>1</v>
      </c>
      <c r="D509">
        <f>YEAR(Append1[[#This Row],[dteday]])</f>
        <v>2011</v>
      </c>
      <c r="E509">
        <v>1</v>
      </c>
      <c r="F509">
        <f>HOUR(Append1[[#This Row],[dteday]])</f>
        <v>0</v>
      </c>
      <c r="G509" s="7" t="str" cm="1">
        <f t="array" ref="G509">_xlfn.IFS(Append1[[#This Row],[weekday]]=6,"True",Append1[[#This Row],[weekday]]=0,"True",TRUE,"False")</f>
        <v>False</v>
      </c>
      <c r="H509">
        <f>WEEKDAY(Append1[[#This Row],[dteday]],1)</f>
        <v>1</v>
      </c>
      <c r="I509">
        <v>2</v>
      </c>
      <c r="J509" s="6">
        <v>0.04</v>
      </c>
      <c r="K509" s="6">
        <v>7.5800000000000006E-2</v>
      </c>
      <c r="L509" s="6">
        <v>0.56999999999999995</v>
      </c>
      <c r="M509" s="6">
        <v>0.1045</v>
      </c>
      <c r="N509">
        <v>0</v>
      </c>
      <c r="O509">
        <v>3</v>
      </c>
      <c r="P509">
        <v>3</v>
      </c>
    </row>
    <row r="510" spans="1:16" x14ac:dyDescent="0.25">
      <c r="A510">
        <v>508</v>
      </c>
      <c r="B510" s="5">
        <v>40566</v>
      </c>
      <c r="C510">
        <v>1</v>
      </c>
      <c r="D510">
        <f>YEAR(Append1[[#This Row],[dteday]])</f>
        <v>2011</v>
      </c>
      <c r="E510">
        <v>1</v>
      </c>
      <c r="F510">
        <f>HOUR(Append1[[#This Row],[dteday]])</f>
        <v>0</v>
      </c>
      <c r="G510" s="7" t="str" cm="1">
        <f t="array" ref="G510">_xlfn.IFS(Append1[[#This Row],[weekday]]=6,"True",Append1[[#This Row],[weekday]]=0,"True",TRUE,"False")</f>
        <v>False</v>
      </c>
      <c r="H510">
        <f>WEEKDAY(Append1[[#This Row],[dteday]],1)</f>
        <v>1</v>
      </c>
      <c r="I510">
        <v>2</v>
      </c>
      <c r="J510" s="6">
        <v>0.04</v>
      </c>
      <c r="K510" s="6">
        <v>7.5800000000000006E-2</v>
      </c>
      <c r="L510" s="6">
        <v>0.56999999999999995</v>
      </c>
      <c r="M510" s="6">
        <v>0.1045</v>
      </c>
      <c r="N510">
        <v>0</v>
      </c>
      <c r="O510">
        <v>1</v>
      </c>
      <c r="P510">
        <v>1</v>
      </c>
    </row>
    <row r="511" spans="1:16" x14ac:dyDescent="0.25">
      <c r="A511">
        <v>509</v>
      </c>
      <c r="B511" s="5">
        <v>40566</v>
      </c>
      <c r="C511">
        <v>1</v>
      </c>
      <c r="D511">
        <f>YEAR(Append1[[#This Row],[dteday]])</f>
        <v>2011</v>
      </c>
      <c r="E511">
        <v>1</v>
      </c>
      <c r="F511">
        <f>HOUR(Append1[[#This Row],[dteday]])</f>
        <v>0</v>
      </c>
      <c r="G511" s="7" t="str" cm="1">
        <f t="array" ref="G511">_xlfn.IFS(Append1[[#This Row],[weekday]]=6,"True",Append1[[#This Row],[weekday]]=0,"True",TRUE,"False")</f>
        <v>False</v>
      </c>
      <c r="H511">
        <f>WEEKDAY(Append1[[#This Row],[dteday]],1)</f>
        <v>1</v>
      </c>
      <c r="I511">
        <v>1</v>
      </c>
      <c r="J511" s="6">
        <v>0.08</v>
      </c>
      <c r="K511" s="6">
        <v>0.1061</v>
      </c>
      <c r="L511" s="6">
        <v>0.57999999999999996</v>
      </c>
      <c r="M511" s="6">
        <v>0.16420000000000001</v>
      </c>
      <c r="N511">
        <v>1</v>
      </c>
      <c r="O511">
        <v>1</v>
      </c>
      <c r="P511">
        <v>2</v>
      </c>
    </row>
    <row r="512" spans="1:16" x14ac:dyDescent="0.25">
      <c r="A512">
        <v>510</v>
      </c>
      <c r="B512" s="5">
        <v>40566</v>
      </c>
      <c r="C512">
        <v>1</v>
      </c>
      <c r="D512">
        <f>YEAR(Append1[[#This Row],[dteday]])</f>
        <v>2011</v>
      </c>
      <c r="E512">
        <v>1</v>
      </c>
      <c r="F512">
        <f>HOUR(Append1[[#This Row],[dteday]])</f>
        <v>0</v>
      </c>
      <c r="G512" s="7" t="str" cm="1">
        <f t="array" ref="G512">_xlfn.IFS(Append1[[#This Row],[weekday]]=6,"True",Append1[[#This Row],[weekday]]=0,"True",TRUE,"False")</f>
        <v>False</v>
      </c>
      <c r="H512">
        <f>WEEKDAY(Append1[[#This Row],[dteday]],1)</f>
        <v>1</v>
      </c>
      <c r="I512">
        <v>1</v>
      </c>
      <c r="J512" s="6">
        <v>0.06</v>
      </c>
      <c r="K512" s="6">
        <v>7.5800000000000006E-2</v>
      </c>
      <c r="L512" s="6">
        <v>0.62</v>
      </c>
      <c r="M512" s="6">
        <v>0.16420000000000001</v>
      </c>
      <c r="N512">
        <v>2</v>
      </c>
      <c r="O512">
        <v>17</v>
      </c>
      <c r="P512">
        <v>19</v>
      </c>
    </row>
    <row r="513" spans="1:16" x14ac:dyDescent="0.25">
      <c r="A513">
        <v>511</v>
      </c>
      <c r="B513" s="5">
        <v>40566</v>
      </c>
      <c r="C513">
        <v>1</v>
      </c>
      <c r="D513">
        <f>YEAR(Append1[[#This Row],[dteday]])</f>
        <v>2011</v>
      </c>
      <c r="E513">
        <v>1</v>
      </c>
      <c r="F513">
        <f>HOUR(Append1[[#This Row],[dteday]])</f>
        <v>0</v>
      </c>
      <c r="G513" s="7" t="str" cm="1">
        <f t="array" ref="G513">_xlfn.IFS(Append1[[#This Row],[weekday]]=6,"True",Append1[[#This Row],[weekday]]=0,"True",TRUE,"False")</f>
        <v>False</v>
      </c>
      <c r="H513">
        <f>WEEKDAY(Append1[[#This Row],[dteday]],1)</f>
        <v>1</v>
      </c>
      <c r="I513">
        <v>1</v>
      </c>
      <c r="J513" s="6">
        <v>0.1</v>
      </c>
      <c r="K513" s="6">
        <v>7.5800000000000006E-2</v>
      </c>
      <c r="L513" s="6">
        <v>0.54</v>
      </c>
      <c r="M513" s="6">
        <v>0.35820000000000002</v>
      </c>
      <c r="N513">
        <v>3</v>
      </c>
      <c r="O513">
        <v>25</v>
      </c>
      <c r="P513">
        <v>28</v>
      </c>
    </row>
    <row r="514" spans="1:16" x14ac:dyDescent="0.25">
      <c r="A514">
        <v>512</v>
      </c>
      <c r="B514" s="5">
        <v>40566</v>
      </c>
      <c r="C514">
        <v>1</v>
      </c>
      <c r="D514">
        <f>YEAR(Append1[[#This Row],[dteday]])</f>
        <v>2011</v>
      </c>
      <c r="E514">
        <v>1</v>
      </c>
      <c r="F514">
        <f>HOUR(Append1[[#This Row],[dteday]])</f>
        <v>0</v>
      </c>
      <c r="G514" s="7" t="str" cm="1">
        <f t="array" ref="G514">_xlfn.IFS(Append1[[#This Row],[weekday]]=6,"True",Append1[[#This Row],[weekday]]=0,"True",TRUE,"False")</f>
        <v>False</v>
      </c>
      <c r="H514">
        <f>WEEKDAY(Append1[[#This Row],[dteday]],1)</f>
        <v>1</v>
      </c>
      <c r="I514">
        <v>1</v>
      </c>
      <c r="J514" s="6">
        <v>0.14000000000000001</v>
      </c>
      <c r="K514" s="6">
        <v>0.1061</v>
      </c>
      <c r="L514" s="6">
        <v>0.46</v>
      </c>
      <c r="M514" s="6">
        <v>0.3881</v>
      </c>
      <c r="N514">
        <v>7</v>
      </c>
      <c r="O514">
        <v>51</v>
      </c>
      <c r="P514">
        <v>58</v>
      </c>
    </row>
    <row r="515" spans="1:16" x14ac:dyDescent="0.25">
      <c r="A515">
        <v>513</v>
      </c>
      <c r="B515" s="5">
        <v>40566</v>
      </c>
      <c r="C515">
        <v>1</v>
      </c>
      <c r="D515">
        <f>YEAR(Append1[[#This Row],[dteday]])</f>
        <v>2011</v>
      </c>
      <c r="E515">
        <v>1</v>
      </c>
      <c r="F515">
        <f>HOUR(Append1[[#This Row],[dteday]])</f>
        <v>0</v>
      </c>
      <c r="G515" s="7" t="str" cm="1">
        <f t="array" ref="G515">_xlfn.IFS(Append1[[#This Row],[weekday]]=6,"True",Append1[[#This Row],[weekday]]=0,"True",TRUE,"False")</f>
        <v>False</v>
      </c>
      <c r="H515">
        <f>WEEKDAY(Append1[[#This Row],[dteday]],1)</f>
        <v>1</v>
      </c>
      <c r="I515">
        <v>1</v>
      </c>
      <c r="J515" s="6">
        <v>0.14000000000000001</v>
      </c>
      <c r="K515" s="6">
        <v>0.13639999999999999</v>
      </c>
      <c r="L515" s="6">
        <v>0.43</v>
      </c>
      <c r="M515" s="6">
        <v>0.22389999999999999</v>
      </c>
      <c r="N515">
        <v>22</v>
      </c>
      <c r="O515">
        <v>77</v>
      </c>
      <c r="P515">
        <v>99</v>
      </c>
    </row>
    <row r="516" spans="1:16" x14ac:dyDescent="0.25">
      <c r="A516">
        <v>514</v>
      </c>
      <c r="B516" s="5">
        <v>40566</v>
      </c>
      <c r="C516">
        <v>1</v>
      </c>
      <c r="D516">
        <f>YEAR(Append1[[#This Row],[dteday]])</f>
        <v>2011</v>
      </c>
      <c r="E516">
        <v>1</v>
      </c>
      <c r="F516">
        <f>HOUR(Append1[[#This Row],[dteday]])</f>
        <v>0</v>
      </c>
      <c r="G516" s="7" t="str" cm="1">
        <f t="array" ref="G516">_xlfn.IFS(Append1[[#This Row],[weekday]]=6,"True",Append1[[#This Row],[weekday]]=0,"True",TRUE,"False")</f>
        <v>False</v>
      </c>
      <c r="H516">
        <f>WEEKDAY(Append1[[#This Row],[dteday]],1)</f>
        <v>1</v>
      </c>
      <c r="I516">
        <v>1</v>
      </c>
      <c r="J516" s="6">
        <v>0.16</v>
      </c>
      <c r="K516" s="6">
        <v>0.1212</v>
      </c>
      <c r="L516" s="6">
        <v>0.37</v>
      </c>
      <c r="M516" s="6">
        <v>0.4627</v>
      </c>
      <c r="N516">
        <v>24</v>
      </c>
      <c r="O516">
        <v>92</v>
      </c>
      <c r="P516">
        <v>116</v>
      </c>
    </row>
    <row r="517" spans="1:16" x14ac:dyDescent="0.25">
      <c r="A517">
        <v>515</v>
      </c>
      <c r="B517" s="5">
        <v>40566</v>
      </c>
      <c r="C517">
        <v>1</v>
      </c>
      <c r="D517">
        <f>YEAR(Append1[[#This Row],[dteday]])</f>
        <v>2011</v>
      </c>
      <c r="E517">
        <v>1</v>
      </c>
      <c r="F517">
        <f>HOUR(Append1[[#This Row],[dteday]])</f>
        <v>0</v>
      </c>
      <c r="G517" s="7" t="str" cm="1">
        <f t="array" ref="G517">_xlfn.IFS(Append1[[#This Row],[weekday]]=6,"True",Append1[[#This Row],[weekday]]=0,"True",TRUE,"False")</f>
        <v>False</v>
      </c>
      <c r="H517">
        <f>WEEKDAY(Append1[[#This Row],[dteday]],1)</f>
        <v>1</v>
      </c>
      <c r="I517">
        <v>1</v>
      </c>
      <c r="J517" s="6">
        <v>0.14000000000000001</v>
      </c>
      <c r="K517" s="6">
        <v>0.1061</v>
      </c>
      <c r="L517" s="6">
        <v>0.33</v>
      </c>
      <c r="M517" s="6">
        <v>0.3881</v>
      </c>
      <c r="N517">
        <v>12</v>
      </c>
      <c r="O517">
        <v>75</v>
      </c>
      <c r="P517">
        <v>87</v>
      </c>
    </row>
    <row r="518" spans="1:16" x14ac:dyDescent="0.25">
      <c r="A518">
        <v>516</v>
      </c>
      <c r="B518" s="5">
        <v>40566</v>
      </c>
      <c r="C518">
        <v>1</v>
      </c>
      <c r="D518">
        <f>YEAR(Append1[[#This Row],[dteday]])</f>
        <v>2011</v>
      </c>
      <c r="E518">
        <v>1</v>
      </c>
      <c r="F518">
        <f>HOUR(Append1[[#This Row],[dteday]])</f>
        <v>0</v>
      </c>
      <c r="G518" s="7" t="str" cm="1">
        <f t="array" ref="G518">_xlfn.IFS(Append1[[#This Row],[weekday]]=6,"True",Append1[[#This Row],[weekday]]=0,"True",TRUE,"False")</f>
        <v>False</v>
      </c>
      <c r="H518">
        <f>WEEKDAY(Append1[[#This Row],[dteday]],1)</f>
        <v>1</v>
      </c>
      <c r="I518">
        <v>1</v>
      </c>
      <c r="J518" s="6">
        <v>0.16</v>
      </c>
      <c r="K518" s="6">
        <v>0.13639999999999999</v>
      </c>
      <c r="L518" s="6">
        <v>0.28000000000000003</v>
      </c>
      <c r="M518" s="6">
        <v>0.35820000000000002</v>
      </c>
      <c r="N518">
        <v>17</v>
      </c>
      <c r="O518">
        <v>93</v>
      </c>
      <c r="P518">
        <v>110</v>
      </c>
    </row>
    <row r="519" spans="1:16" x14ac:dyDescent="0.25">
      <c r="A519">
        <v>517</v>
      </c>
      <c r="B519" s="5">
        <v>40566</v>
      </c>
      <c r="C519">
        <v>1</v>
      </c>
      <c r="D519">
        <f>YEAR(Append1[[#This Row],[dteday]])</f>
        <v>2011</v>
      </c>
      <c r="E519">
        <v>1</v>
      </c>
      <c r="F519">
        <f>HOUR(Append1[[#This Row],[dteday]])</f>
        <v>0</v>
      </c>
      <c r="G519" s="7" t="str" cm="1">
        <f t="array" ref="G519">_xlfn.IFS(Append1[[#This Row],[weekday]]=6,"True",Append1[[#This Row],[weekday]]=0,"True",TRUE,"False")</f>
        <v>False</v>
      </c>
      <c r="H519">
        <f>WEEKDAY(Append1[[#This Row],[dteday]],1)</f>
        <v>1</v>
      </c>
      <c r="I519">
        <v>1</v>
      </c>
      <c r="J519" s="6">
        <v>0.16</v>
      </c>
      <c r="K519" s="6">
        <v>0.13639999999999999</v>
      </c>
      <c r="L519" s="6">
        <v>0.28000000000000003</v>
      </c>
      <c r="M519" s="6">
        <v>0.35820000000000002</v>
      </c>
      <c r="N519">
        <v>13</v>
      </c>
      <c r="O519">
        <v>64</v>
      </c>
      <c r="P519">
        <v>77</v>
      </c>
    </row>
    <row r="520" spans="1:16" x14ac:dyDescent="0.25">
      <c r="A520">
        <v>518</v>
      </c>
      <c r="B520" s="5">
        <v>40566</v>
      </c>
      <c r="C520">
        <v>1</v>
      </c>
      <c r="D520">
        <f>YEAR(Append1[[#This Row],[dteday]])</f>
        <v>2011</v>
      </c>
      <c r="E520">
        <v>1</v>
      </c>
      <c r="F520">
        <f>HOUR(Append1[[#This Row],[dteday]])</f>
        <v>0</v>
      </c>
      <c r="G520" s="7" t="str" cm="1">
        <f t="array" ref="G520">_xlfn.IFS(Append1[[#This Row],[weekday]]=6,"True",Append1[[#This Row],[weekday]]=0,"True",TRUE,"False")</f>
        <v>False</v>
      </c>
      <c r="H520">
        <f>WEEKDAY(Append1[[#This Row],[dteday]],1)</f>
        <v>1</v>
      </c>
      <c r="I520">
        <v>1</v>
      </c>
      <c r="J520" s="6">
        <v>0.16</v>
      </c>
      <c r="K520" s="6">
        <v>0.13639999999999999</v>
      </c>
      <c r="L520" s="6">
        <v>0.26</v>
      </c>
      <c r="M520" s="6">
        <v>0.32840000000000003</v>
      </c>
      <c r="N520">
        <v>9</v>
      </c>
      <c r="O520">
        <v>56</v>
      </c>
      <c r="P520">
        <v>65</v>
      </c>
    </row>
    <row r="521" spans="1:16" x14ac:dyDescent="0.25">
      <c r="A521">
        <v>519</v>
      </c>
      <c r="B521" s="5">
        <v>40566</v>
      </c>
      <c r="C521">
        <v>1</v>
      </c>
      <c r="D521">
        <f>YEAR(Append1[[#This Row],[dteday]])</f>
        <v>2011</v>
      </c>
      <c r="E521">
        <v>1</v>
      </c>
      <c r="F521">
        <f>HOUR(Append1[[#This Row],[dteday]])</f>
        <v>0</v>
      </c>
      <c r="G521" s="7" t="str" cm="1">
        <f t="array" ref="G521">_xlfn.IFS(Append1[[#This Row],[weekday]]=6,"True",Append1[[#This Row],[weekday]]=0,"True",TRUE,"False")</f>
        <v>False</v>
      </c>
      <c r="H521">
        <f>WEEKDAY(Append1[[#This Row],[dteday]],1)</f>
        <v>1</v>
      </c>
      <c r="I521">
        <v>1</v>
      </c>
      <c r="J521" s="6">
        <v>0.14000000000000001</v>
      </c>
      <c r="K521" s="6">
        <v>0.1061</v>
      </c>
      <c r="L521" s="6">
        <v>0.26</v>
      </c>
      <c r="M521" s="6">
        <v>0.3881</v>
      </c>
      <c r="N521">
        <v>5</v>
      </c>
      <c r="O521">
        <v>50</v>
      </c>
      <c r="P521">
        <v>55</v>
      </c>
    </row>
    <row r="522" spans="1:16" x14ac:dyDescent="0.25">
      <c r="A522">
        <v>520</v>
      </c>
      <c r="B522" s="5">
        <v>40566</v>
      </c>
      <c r="C522">
        <v>1</v>
      </c>
      <c r="D522">
        <f>YEAR(Append1[[#This Row],[dteday]])</f>
        <v>2011</v>
      </c>
      <c r="E522">
        <v>1</v>
      </c>
      <c r="F522">
        <f>HOUR(Append1[[#This Row],[dteday]])</f>
        <v>0</v>
      </c>
      <c r="G522" s="7" t="str" cm="1">
        <f t="array" ref="G522">_xlfn.IFS(Append1[[#This Row],[weekday]]=6,"True",Append1[[#This Row],[weekday]]=0,"True",TRUE,"False")</f>
        <v>False</v>
      </c>
      <c r="H522">
        <f>WEEKDAY(Append1[[#This Row],[dteday]],1)</f>
        <v>1</v>
      </c>
      <c r="I522">
        <v>1</v>
      </c>
      <c r="J522" s="6">
        <v>0.12</v>
      </c>
      <c r="K522" s="6">
        <v>0.1212</v>
      </c>
      <c r="L522" s="6">
        <v>0.3</v>
      </c>
      <c r="M522" s="6">
        <v>0.25369999999999998</v>
      </c>
      <c r="N522">
        <v>5</v>
      </c>
      <c r="O522">
        <v>44</v>
      </c>
      <c r="P522">
        <v>49</v>
      </c>
    </row>
    <row r="523" spans="1:16" x14ac:dyDescent="0.25">
      <c r="A523">
        <v>521</v>
      </c>
      <c r="B523" s="5">
        <v>40566</v>
      </c>
      <c r="C523">
        <v>1</v>
      </c>
      <c r="D523">
        <f>YEAR(Append1[[#This Row],[dteday]])</f>
        <v>2011</v>
      </c>
      <c r="E523">
        <v>1</v>
      </c>
      <c r="F523">
        <f>HOUR(Append1[[#This Row],[dteday]])</f>
        <v>0</v>
      </c>
      <c r="G523" s="7" t="str" cm="1">
        <f t="array" ref="G523">_xlfn.IFS(Append1[[#This Row],[weekday]]=6,"True",Append1[[#This Row],[weekday]]=0,"True",TRUE,"False")</f>
        <v>False</v>
      </c>
      <c r="H523">
        <f>WEEKDAY(Append1[[#This Row],[dteday]],1)</f>
        <v>1</v>
      </c>
      <c r="I523">
        <v>1</v>
      </c>
      <c r="J523" s="6">
        <v>0.12</v>
      </c>
      <c r="K523" s="6">
        <v>0.1212</v>
      </c>
      <c r="L523" s="6">
        <v>0.3</v>
      </c>
      <c r="M523" s="6">
        <v>0.28360000000000002</v>
      </c>
      <c r="N523">
        <v>5</v>
      </c>
      <c r="O523">
        <v>45</v>
      </c>
      <c r="P523">
        <v>50</v>
      </c>
    </row>
    <row r="524" spans="1:16" x14ac:dyDescent="0.25">
      <c r="A524">
        <v>522</v>
      </c>
      <c r="B524" s="5">
        <v>40566</v>
      </c>
      <c r="C524">
        <v>1</v>
      </c>
      <c r="D524">
        <f>YEAR(Append1[[#This Row],[dteday]])</f>
        <v>2011</v>
      </c>
      <c r="E524">
        <v>1</v>
      </c>
      <c r="F524">
        <f>HOUR(Append1[[#This Row],[dteday]])</f>
        <v>0</v>
      </c>
      <c r="G524" s="7" t="str" cm="1">
        <f t="array" ref="G524">_xlfn.IFS(Append1[[#This Row],[weekday]]=6,"True",Append1[[#This Row],[weekday]]=0,"True",TRUE,"False")</f>
        <v>False</v>
      </c>
      <c r="H524">
        <f>WEEKDAY(Append1[[#This Row],[dteday]],1)</f>
        <v>1</v>
      </c>
      <c r="I524">
        <v>1</v>
      </c>
      <c r="J524" s="6">
        <v>0.1</v>
      </c>
      <c r="K524" s="6">
        <v>0.1061</v>
      </c>
      <c r="L524" s="6">
        <v>0.36</v>
      </c>
      <c r="M524" s="6">
        <v>0.25369999999999998</v>
      </c>
      <c r="N524">
        <v>4</v>
      </c>
      <c r="O524">
        <v>31</v>
      </c>
      <c r="P524">
        <v>35</v>
      </c>
    </row>
    <row r="525" spans="1:16" x14ac:dyDescent="0.25">
      <c r="A525">
        <v>523</v>
      </c>
      <c r="B525" s="5">
        <v>40566</v>
      </c>
      <c r="C525">
        <v>1</v>
      </c>
      <c r="D525">
        <f>YEAR(Append1[[#This Row],[dteday]])</f>
        <v>2011</v>
      </c>
      <c r="E525">
        <v>1</v>
      </c>
      <c r="F525">
        <f>HOUR(Append1[[#This Row],[dteday]])</f>
        <v>0</v>
      </c>
      <c r="G525" s="7" t="str" cm="1">
        <f t="array" ref="G525">_xlfn.IFS(Append1[[#This Row],[weekday]]=6,"True",Append1[[#This Row],[weekday]]=0,"True",TRUE,"False")</f>
        <v>False</v>
      </c>
      <c r="H525">
        <f>WEEKDAY(Append1[[#This Row],[dteday]],1)</f>
        <v>1</v>
      </c>
      <c r="I525">
        <v>1</v>
      </c>
      <c r="J525" s="6">
        <v>0.1</v>
      </c>
      <c r="K525" s="6">
        <v>0.1061</v>
      </c>
      <c r="L525" s="6">
        <v>0.36</v>
      </c>
      <c r="M525" s="6">
        <v>0.19400000000000001</v>
      </c>
      <c r="N525">
        <v>5</v>
      </c>
      <c r="O525">
        <v>20</v>
      </c>
      <c r="P525">
        <v>25</v>
      </c>
    </row>
    <row r="526" spans="1:16" x14ac:dyDescent="0.25">
      <c r="A526">
        <v>524</v>
      </c>
      <c r="B526" s="5">
        <v>40566</v>
      </c>
      <c r="C526">
        <v>1</v>
      </c>
      <c r="D526">
        <f>YEAR(Append1[[#This Row],[dteday]])</f>
        <v>2011</v>
      </c>
      <c r="E526">
        <v>1</v>
      </c>
      <c r="F526">
        <f>HOUR(Append1[[#This Row],[dteday]])</f>
        <v>0</v>
      </c>
      <c r="G526" s="7" t="str" cm="1">
        <f t="array" ref="G526">_xlfn.IFS(Append1[[#This Row],[weekday]]=6,"True",Append1[[#This Row],[weekday]]=0,"True",TRUE,"False")</f>
        <v>False</v>
      </c>
      <c r="H526">
        <f>WEEKDAY(Append1[[#This Row],[dteday]],1)</f>
        <v>1</v>
      </c>
      <c r="I526">
        <v>1</v>
      </c>
      <c r="J526" s="6">
        <v>0.08</v>
      </c>
      <c r="K526" s="6">
        <v>9.0899999999999995E-2</v>
      </c>
      <c r="L526" s="6">
        <v>0.38</v>
      </c>
      <c r="M526" s="6">
        <v>0.19400000000000001</v>
      </c>
      <c r="N526">
        <v>5</v>
      </c>
      <c r="O526">
        <v>23</v>
      </c>
      <c r="P526">
        <v>28</v>
      </c>
    </row>
    <row r="527" spans="1:16" x14ac:dyDescent="0.25">
      <c r="A527">
        <v>525</v>
      </c>
      <c r="B527" s="5">
        <v>40566</v>
      </c>
      <c r="C527">
        <v>1</v>
      </c>
      <c r="D527">
        <f>YEAR(Append1[[#This Row],[dteday]])</f>
        <v>2011</v>
      </c>
      <c r="E527">
        <v>1</v>
      </c>
      <c r="F527">
        <f>HOUR(Append1[[#This Row],[dteday]])</f>
        <v>0</v>
      </c>
      <c r="G527" s="7" t="str" cm="1">
        <f t="array" ref="G527">_xlfn.IFS(Append1[[#This Row],[weekday]]=6,"True",Append1[[#This Row],[weekday]]=0,"True",TRUE,"False")</f>
        <v>False</v>
      </c>
      <c r="H527">
        <f>WEEKDAY(Append1[[#This Row],[dteday]],1)</f>
        <v>1</v>
      </c>
      <c r="I527">
        <v>1</v>
      </c>
      <c r="J527" s="6">
        <v>0.06</v>
      </c>
      <c r="K527" s="6">
        <v>6.0600000000000001E-2</v>
      </c>
      <c r="L527" s="6">
        <v>0.41</v>
      </c>
      <c r="M527" s="6">
        <v>0.22389999999999999</v>
      </c>
      <c r="N527">
        <v>4</v>
      </c>
      <c r="O527">
        <v>17</v>
      </c>
      <c r="P527">
        <v>21</v>
      </c>
    </row>
    <row r="528" spans="1:16" x14ac:dyDescent="0.25">
      <c r="A528">
        <v>526</v>
      </c>
      <c r="B528" s="5">
        <v>40567</v>
      </c>
      <c r="C528">
        <v>1</v>
      </c>
      <c r="D528">
        <f>YEAR(Append1[[#This Row],[dteday]])</f>
        <v>2011</v>
      </c>
      <c r="E528">
        <v>1</v>
      </c>
      <c r="F528">
        <f>HOUR(Append1[[#This Row],[dteday]])</f>
        <v>0</v>
      </c>
      <c r="G528" s="7" t="str" cm="1">
        <f t="array" ref="G528">_xlfn.IFS(Append1[[#This Row],[weekday]]=6,"True",Append1[[#This Row],[weekday]]=0,"True",TRUE,"False")</f>
        <v>False</v>
      </c>
      <c r="H528">
        <f>WEEKDAY(Append1[[#This Row],[dteday]],1)</f>
        <v>2</v>
      </c>
      <c r="I528">
        <v>1</v>
      </c>
      <c r="J528" s="6">
        <v>0.06</v>
      </c>
      <c r="K528" s="6">
        <v>6.0600000000000001E-2</v>
      </c>
      <c r="L528" s="6">
        <v>0.41</v>
      </c>
      <c r="M528" s="6">
        <v>0.19400000000000001</v>
      </c>
      <c r="N528">
        <v>0</v>
      </c>
      <c r="O528">
        <v>7</v>
      </c>
      <c r="P528">
        <v>7</v>
      </c>
    </row>
    <row r="529" spans="1:16" x14ac:dyDescent="0.25">
      <c r="A529">
        <v>527</v>
      </c>
      <c r="B529" s="5">
        <v>40567</v>
      </c>
      <c r="C529">
        <v>1</v>
      </c>
      <c r="D529">
        <f>YEAR(Append1[[#This Row],[dteday]])</f>
        <v>2011</v>
      </c>
      <c r="E529">
        <v>1</v>
      </c>
      <c r="F529">
        <f>HOUR(Append1[[#This Row],[dteday]])</f>
        <v>0</v>
      </c>
      <c r="G529" s="7" t="str" cm="1">
        <f t="array" ref="G529">_xlfn.IFS(Append1[[#This Row],[weekday]]=6,"True",Append1[[#This Row],[weekday]]=0,"True",TRUE,"False")</f>
        <v>False</v>
      </c>
      <c r="H529">
        <f>WEEKDAY(Append1[[#This Row],[dteday]],1)</f>
        <v>2</v>
      </c>
      <c r="I529">
        <v>1</v>
      </c>
      <c r="J529" s="6">
        <v>0.04</v>
      </c>
      <c r="K529" s="6">
        <v>4.5499999999999999E-2</v>
      </c>
      <c r="L529" s="6">
        <v>0.45</v>
      </c>
      <c r="M529" s="6">
        <v>0.19400000000000001</v>
      </c>
      <c r="N529">
        <v>0</v>
      </c>
      <c r="O529">
        <v>1</v>
      </c>
      <c r="P529">
        <v>1</v>
      </c>
    </row>
    <row r="530" spans="1:16" x14ac:dyDescent="0.25">
      <c r="A530">
        <v>528</v>
      </c>
      <c r="B530" s="5">
        <v>40567</v>
      </c>
      <c r="C530">
        <v>1</v>
      </c>
      <c r="D530">
        <f>YEAR(Append1[[#This Row],[dteday]])</f>
        <v>2011</v>
      </c>
      <c r="E530">
        <v>1</v>
      </c>
      <c r="F530">
        <f>HOUR(Append1[[#This Row],[dteday]])</f>
        <v>0</v>
      </c>
      <c r="G530" s="7" t="str" cm="1">
        <f t="array" ref="G530">_xlfn.IFS(Append1[[#This Row],[weekday]]=6,"True",Append1[[#This Row],[weekday]]=0,"True",TRUE,"False")</f>
        <v>False</v>
      </c>
      <c r="H530">
        <f>WEEKDAY(Append1[[#This Row],[dteday]],1)</f>
        <v>2</v>
      </c>
      <c r="I530">
        <v>1</v>
      </c>
      <c r="J530" s="6">
        <v>0.04</v>
      </c>
      <c r="K530" s="6">
        <v>3.0300000000000001E-2</v>
      </c>
      <c r="L530" s="6">
        <v>0.45</v>
      </c>
      <c r="M530" s="6">
        <v>0.25369999999999998</v>
      </c>
      <c r="N530">
        <v>0</v>
      </c>
      <c r="O530">
        <v>1</v>
      </c>
      <c r="P530">
        <v>1</v>
      </c>
    </row>
    <row r="531" spans="1:16" x14ac:dyDescent="0.25">
      <c r="A531">
        <v>529</v>
      </c>
      <c r="B531" s="5">
        <v>40567</v>
      </c>
      <c r="C531">
        <v>1</v>
      </c>
      <c r="D531">
        <f>YEAR(Append1[[#This Row],[dteday]])</f>
        <v>2011</v>
      </c>
      <c r="E531">
        <v>1</v>
      </c>
      <c r="F531">
        <f>HOUR(Append1[[#This Row],[dteday]])</f>
        <v>0</v>
      </c>
      <c r="G531" s="7" t="str" cm="1">
        <f t="array" ref="G531">_xlfn.IFS(Append1[[#This Row],[weekday]]=6,"True",Append1[[#This Row],[weekday]]=0,"True",TRUE,"False")</f>
        <v>False</v>
      </c>
      <c r="H531">
        <f>WEEKDAY(Append1[[#This Row],[dteday]],1)</f>
        <v>2</v>
      </c>
      <c r="I531">
        <v>1</v>
      </c>
      <c r="J531" s="6">
        <v>0.02</v>
      </c>
      <c r="K531" s="6">
        <v>6.0600000000000001E-2</v>
      </c>
      <c r="L531" s="6">
        <v>0.48</v>
      </c>
      <c r="M531" s="6">
        <v>0.1343</v>
      </c>
      <c r="N531">
        <v>0</v>
      </c>
      <c r="O531">
        <v>1</v>
      </c>
      <c r="P531">
        <v>1</v>
      </c>
    </row>
    <row r="532" spans="1:16" x14ac:dyDescent="0.25">
      <c r="A532">
        <v>530</v>
      </c>
      <c r="B532" s="5">
        <v>40567</v>
      </c>
      <c r="C532">
        <v>1</v>
      </c>
      <c r="D532">
        <f>YEAR(Append1[[#This Row],[dteday]])</f>
        <v>2011</v>
      </c>
      <c r="E532">
        <v>1</v>
      </c>
      <c r="F532">
        <f>HOUR(Append1[[#This Row],[dteday]])</f>
        <v>0</v>
      </c>
      <c r="G532" s="7" t="str" cm="1">
        <f t="array" ref="G532">_xlfn.IFS(Append1[[#This Row],[weekday]]=6,"True",Append1[[#This Row],[weekday]]=0,"True",TRUE,"False")</f>
        <v>False</v>
      </c>
      <c r="H532">
        <f>WEEKDAY(Append1[[#This Row],[dteday]],1)</f>
        <v>2</v>
      </c>
      <c r="I532">
        <v>1</v>
      </c>
      <c r="J532" s="6">
        <v>0.02</v>
      </c>
      <c r="K532" s="6">
        <v>6.0600000000000001E-2</v>
      </c>
      <c r="L532" s="6">
        <v>0.48</v>
      </c>
      <c r="M532" s="6">
        <v>0.1343</v>
      </c>
      <c r="N532">
        <v>0</v>
      </c>
      <c r="O532">
        <v>5</v>
      </c>
      <c r="P532">
        <v>5</v>
      </c>
    </row>
    <row r="533" spans="1:16" x14ac:dyDescent="0.25">
      <c r="A533">
        <v>531</v>
      </c>
      <c r="B533" s="5">
        <v>40567</v>
      </c>
      <c r="C533">
        <v>1</v>
      </c>
      <c r="D533">
        <f>YEAR(Append1[[#This Row],[dteday]])</f>
        <v>2011</v>
      </c>
      <c r="E533">
        <v>1</v>
      </c>
      <c r="F533">
        <f>HOUR(Append1[[#This Row],[dteday]])</f>
        <v>0</v>
      </c>
      <c r="G533" s="7" t="str" cm="1">
        <f t="array" ref="G533">_xlfn.IFS(Append1[[#This Row],[weekday]]=6,"True",Append1[[#This Row],[weekday]]=0,"True",TRUE,"False")</f>
        <v>False</v>
      </c>
      <c r="H533">
        <f>WEEKDAY(Append1[[#This Row],[dteday]],1)</f>
        <v>2</v>
      </c>
      <c r="I533">
        <v>1</v>
      </c>
      <c r="J533" s="6">
        <v>0.02</v>
      </c>
      <c r="K533" s="6">
        <v>7.5800000000000006E-2</v>
      </c>
      <c r="L533" s="6">
        <v>0.48</v>
      </c>
      <c r="M533" s="6">
        <v>8.9599999999999999E-2</v>
      </c>
      <c r="N533">
        <v>0</v>
      </c>
      <c r="O533">
        <v>15</v>
      </c>
      <c r="P533">
        <v>15</v>
      </c>
    </row>
    <row r="534" spans="1:16" x14ac:dyDescent="0.25">
      <c r="A534">
        <v>532</v>
      </c>
      <c r="B534" s="5">
        <v>40567</v>
      </c>
      <c r="C534">
        <v>1</v>
      </c>
      <c r="D534">
        <f>YEAR(Append1[[#This Row],[dteday]])</f>
        <v>2011</v>
      </c>
      <c r="E534">
        <v>1</v>
      </c>
      <c r="F534">
        <f>HOUR(Append1[[#This Row],[dteday]])</f>
        <v>0</v>
      </c>
      <c r="G534" s="7" t="str" cm="1">
        <f t="array" ref="G534">_xlfn.IFS(Append1[[#This Row],[weekday]]=6,"True",Append1[[#This Row],[weekday]]=0,"True",TRUE,"False")</f>
        <v>False</v>
      </c>
      <c r="H534">
        <f>WEEKDAY(Append1[[#This Row],[dteday]],1)</f>
        <v>2</v>
      </c>
      <c r="I534">
        <v>1</v>
      </c>
      <c r="J534" s="6">
        <v>0.02</v>
      </c>
      <c r="K534" s="6">
        <v>0.1212</v>
      </c>
      <c r="L534" s="6">
        <v>0.48</v>
      </c>
      <c r="M534" s="6">
        <v>0</v>
      </c>
      <c r="N534">
        <v>5</v>
      </c>
      <c r="O534">
        <v>79</v>
      </c>
      <c r="P534">
        <v>84</v>
      </c>
    </row>
    <row r="535" spans="1:16" x14ac:dyDescent="0.25">
      <c r="A535">
        <v>533</v>
      </c>
      <c r="B535" s="5">
        <v>40567</v>
      </c>
      <c r="C535">
        <v>1</v>
      </c>
      <c r="D535">
        <f>YEAR(Append1[[#This Row],[dteday]])</f>
        <v>2011</v>
      </c>
      <c r="E535">
        <v>1</v>
      </c>
      <c r="F535">
        <f>HOUR(Append1[[#This Row],[dteday]])</f>
        <v>0</v>
      </c>
      <c r="G535" s="7" t="str" cm="1">
        <f t="array" ref="G535">_xlfn.IFS(Append1[[#This Row],[weekday]]=6,"True",Append1[[#This Row],[weekday]]=0,"True",TRUE,"False")</f>
        <v>False</v>
      </c>
      <c r="H535">
        <f>WEEKDAY(Append1[[#This Row],[dteday]],1)</f>
        <v>2</v>
      </c>
      <c r="I535">
        <v>1</v>
      </c>
      <c r="J535" s="6">
        <v>0.04</v>
      </c>
      <c r="K535" s="6">
        <v>0.13639999999999999</v>
      </c>
      <c r="L535" s="6">
        <v>0.49</v>
      </c>
      <c r="M535" s="6">
        <v>0</v>
      </c>
      <c r="N535">
        <v>6</v>
      </c>
      <c r="O535">
        <v>171</v>
      </c>
      <c r="P535">
        <v>177</v>
      </c>
    </row>
    <row r="536" spans="1:16" x14ac:dyDescent="0.25">
      <c r="A536">
        <v>534</v>
      </c>
      <c r="B536" s="5">
        <v>40567</v>
      </c>
      <c r="C536">
        <v>1</v>
      </c>
      <c r="D536">
        <f>YEAR(Append1[[#This Row],[dteday]])</f>
        <v>2011</v>
      </c>
      <c r="E536">
        <v>1</v>
      </c>
      <c r="F536">
        <f>HOUR(Append1[[#This Row],[dteday]])</f>
        <v>0</v>
      </c>
      <c r="G536" s="7" t="str" cm="1">
        <f t="array" ref="G536">_xlfn.IFS(Append1[[#This Row],[weekday]]=6,"True",Append1[[#This Row],[weekday]]=0,"True",TRUE,"False")</f>
        <v>False</v>
      </c>
      <c r="H536">
        <f>WEEKDAY(Append1[[#This Row],[dteday]],1)</f>
        <v>2</v>
      </c>
      <c r="I536">
        <v>1</v>
      </c>
      <c r="J536" s="6">
        <v>0.06</v>
      </c>
      <c r="K536" s="6">
        <v>0.1515</v>
      </c>
      <c r="L536" s="6">
        <v>0.41</v>
      </c>
      <c r="M536" s="6">
        <v>0</v>
      </c>
      <c r="N536">
        <v>4</v>
      </c>
      <c r="O536">
        <v>98</v>
      </c>
      <c r="P536">
        <v>102</v>
      </c>
    </row>
    <row r="537" spans="1:16" x14ac:dyDescent="0.25">
      <c r="A537">
        <v>535</v>
      </c>
      <c r="B537" s="5">
        <v>40567</v>
      </c>
      <c r="C537">
        <v>1</v>
      </c>
      <c r="D537">
        <f>YEAR(Append1[[#This Row],[dteday]])</f>
        <v>2011</v>
      </c>
      <c r="E537">
        <v>1</v>
      </c>
      <c r="F537">
        <f>HOUR(Append1[[#This Row],[dteday]])</f>
        <v>0</v>
      </c>
      <c r="G537" s="7" t="str" cm="1">
        <f t="array" ref="G537">_xlfn.IFS(Append1[[#This Row],[weekday]]=6,"True",Append1[[#This Row],[weekday]]=0,"True",TRUE,"False")</f>
        <v>False</v>
      </c>
      <c r="H537">
        <f>WEEKDAY(Append1[[#This Row],[dteday]],1)</f>
        <v>2</v>
      </c>
      <c r="I537">
        <v>1</v>
      </c>
      <c r="J537" s="6">
        <v>0.1</v>
      </c>
      <c r="K537" s="6">
        <v>0.13639999999999999</v>
      </c>
      <c r="L537" s="6">
        <v>0.42</v>
      </c>
      <c r="M537" s="6">
        <v>0</v>
      </c>
      <c r="N537">
        <v>6</v>
      </c>
      <c r="O537">
        <v>34</v>
      </c>
      <c r="P537">
        <v>40</v>
      </c>
    </row>
    <row r="538" spans="1:16" x14ac:dyDescent="0.25">
      <c r="A538">
        <v>536</v>
      </c>
      <c r="B538" s="5">
        <v>40567</v>
      </c>
      <c r="C538">
        <v>1</v>
      </c>
      <c r="D538">
        <f>YEAR(Append1[[#This Row],[dteday]])</f>
        <v>2011</v>
      </c>
      <c r="E538">
        <v>1</v>
      </c>
      <c r="F538">
        <f>HOUR(Append1[[#This Row],[dteday]])</f>
        <v>0</v>
      </c>
      <c r="G538" s="7" t="str" cm="1">
        <f t="array" ref="G538">_xlfn.IFS(Append1[[#This Row],[weekday]]=6,"True",Append1[[#This Row],[weekday]]=0,"True",TRUE,"False")</f>
        <v>False</v>
      </c>
      <c r="H538">
        <f>WEEKDAY(Append1[[#This Row],[dteday]],1)</f>
        <v>2</v>
      </c>
      <c r="I538">
        <v>1</v>
      </c>
      <c r="J538" s="6">
        <v>0.1</v>
      </c>
      <c r="K538" s="6">
        <v>0.1212</v>
      </c>
      <c r="L538" s="6">
        <v>0.46</v>
      </c>
      <c r="M538" s="6">
        <v>0.1343</v>
      </c>
      <c r="N538">
        <v>3</v>
      </c>
      <c r="O538">
        <v>43</v>
      </c>
      <c r="P538">
        <v>46</v>
      </c>
    </row>
    <row r="539" spans="1:16" x14ac:dyDescent="0.25">
      <c r="A539">
        <v>537</v>
      </c>
      <c r="B539" s="5">
        <v>40567</v>
      </c>
      <c r="C539">
        <v>1</v>
      </c>
      <c r="D539">
        <f>YEAR(Append1[[#This Row],[dteday]])</f>
        <v>2011</v>
      </c>
      <c r="E539">
        <v>1</v>
      </c>
      <c r="F539">
        <f>HOUR(Append1[[#This Row],[dteday]])</f>
        <v>0</v>
      </c>
      <c r="G539" s="7" t="str" cm="1">
        <f t="array" ref="G539">_xlfn.IFS(Append1[[#This Row],[weekday]]=6,"True",Append1[[#This Row],[weekday]]=0,"True",TRUE,"False")</f>
        <v>False</v>
      </c>
      <c r="H539">
        <f>WEEKDAY(Append1[[#This Row],[dteday]],1)</f>
        <v>2</v>
      </c>
      <c r="I539">
        <v>2</v>
      </c>
      <c r="J539" s="6">
        <v>0.12</v>
      </c>
      <c r="K539" s="6">
        <v>0.13639999999999999</v>
      </c>
      <c r="L539" s="6">
        <v>0.42</v>
      </c>
      <c r="M539" s="6">
        <v>0.19400000000000001</v>
      </c>
      <c r="N539">
        <v>11</v>
      </c>
      <c r="O539">
        <v>52</v>
      </c>
      <c r="P539">
        <v>63</v>
      </c>
    </row>
    <row r="540" spans="1:16" x14ac:dyDescent="0.25">
      <c r="A540">
        <v>538</v>
      </c>
      <c r="B540" s="5">
        <v>40567</v>
      </c>
      <c r="C540">
        <v>1</v>
      </c>
      <c r="D540">
        <f>YEAR(Append1[[#This Row],[dteday]])</f>
        <v>2011</v>
      </c>
      <c r="E540">
        <v>1</v>
      </c>
      <c r="F540">
        <f>HOUR(Append1[[#This Row],[dteday]])</f>
        <v>0</v>
      </c>
      <c r="G540" s="7" t="str" cm="1">
        <f t="array" ref="G540">_xlfn.IFS(Append1[[#This Row],[weekday]]=6,"True",Append1[[#This Row],[weekday]]=0,"True",TRUE,"False")</f>
        <v>False</v>
      </c>
      <c r="H540">
        <f>WEEKDAY(Append1[[#This Row],[dteday]],1)</f>
        <v>2</v>
      </c>
      <c r="I540">
        <v>2</v>
      </c>
      <c r="J540" s="6">
        <v>0.14000000000000001</v>
      </c>
      <c r="K540" s="6">
        <v>0.13639999999999999</v>
      </c>
      <c r="L540" s="6">
        <v>0.43</v>
      </c>
      <c r="M540" s="6">
        <v>0.22389999999999999</v>
      </c>
      <c r="N540">
        <v>6</v>
      </c>
      <c r="O540">
        <v>54</v>
      </c>
      <c r="P540">
        <v>60</v>
      </c>
    </row>
    <row r="541" spans="1:16" x14ac:dyDescent="0.25">
      <c r="A541">
        <v>539</v>
      </c>
      <c r="B541" s="5">
        <v>40567</v>
      </c>
      <c r="C541">
        <v>1</v>
      </c>
      <c r="D541">
        <f>YEAR(Append1[[#This Row],[dteday]])</f>
        <v>2011</v>
      </c>
      <c r="E541">
        <v>1</v>
      </c>
      <c r="F541">
        <f>HOUR(Append1[[#This Row],[dteday]])</f>
        <v>0</v>
      </c>
      <c r="G541" s="7" t="str" cm="1">
        <f t="array" ref="G541">_xlfn.IFS(Append1[[#This Row],[weekday]]=6,"True",Append1[[#This Row],[weekday]]=0,"True",TRUE,"False")</f>
        <v>False</v>
      </c>
      <c r="H541">
        <f>WEEKDAY(Append1[[#This Row],[dteday]],1)</f>
        <v>2</v>
      </c>
      <c r="I541">
        <v>2</v>
      </c>
      <c r="J541" s="6">
        <v>0.14000000000000001</v>
      </c>
      <c r="K541" s="6">
        <v>0.13639999999999999</v>
      </c>
      <c r="L541" s="6">
        <v>0.46</v>
      </c>
      <c r="M541" s="6">
        <v>0.22389999999999999</v>
      </c>
      <c r="N541">
        <v>2</v>
      </c>
      <c r="O541">
        <v>43</v>
      </c>
      <c r="P541">
        <v>45</v>
      </c>
    </row>
    <row r="542" spans="1:16" x14ac:dyDescent="0.25">
      <c r="A542">
        <v>540</v>
      </c>
      <c r="B542" s="5">
        <v>40567</v>
      </c>
      <c r="C542">
        <v>1</v>
      </c>
      <c r="D542">
        <f>YEAR(Append1[[#This Row],[dteday]])</f>
        <v>2011</v>
      </c>
      <c r="E542">
        <v>1</v>
      </c>
      <c r="F542">
        <f>HOUR(Append1[[#This Row],[dteday]])</f>
        <v>0</v>
      </c>
      <c r="G542" s="7" t="str" cm="1">
        <f t="array" ref="G542">_xlfn.IFS(Append1[[#This Row],[weekday]]=6,"True",Append1[[#This Row],[weekday]]=0,"True",TRUE,"False")</f>
        <v>False</v>
      </c>
      <c r="H542">
        <f>WEEKDAY(Append1[[#This Row],[dteday]],1)</f>
        <v>2</v>
      </c>
      <c r="I542">
        <v>1</v>
      </c>
      <c r="J542" s="6">
        <v>0.16</v>
      </c>
      <c r="K542" s="6">
        <v>0.16669999999999999</v>
      </c>
      <c r="L542" s="6">
        <v>0.4</v>
      </c>
      <c r="M542" s="6">
        <v>0.16420000000000001</v>
      </c>
      <c r="N542">
        <v>7</v>
      </c>
      <c r="O542">
        <v>50</v>
      </c>
      <c r="P542">
        <v>57</v>
      </c>
    </row>
    <row r="543" spans="1:16" x14ac:dyDescent="0.25">
      <c r="A543">
        <v>541</v>
      </c>
      <c r="B543" s="5">
        <v>40567</v>
      </c>
      <c r="C543">
        <v>1</v>
      </c>
      <c r="D543">
        <f>YEAR(Append1[[#This Row],[dteday]])</f>
        <v>2011</v>
      </c>
      <c r="E543">
        <v>1</v>
      </c>
      <c r="F543">
        <f>HOUR(Append1[[#This Row],[dteday]])</f>
        <v>0</v>
      </c>
      <c r="G543" s="7" t="str" cm="1">
        <f t="array" ref="G543">_xlfn.IFS(Append1[[#This Row],[weekday]]=6,"True",Append1[[#This Row],[weekday]]=0,"True",TRUE,"False")</f>
        <v>False</v>
      </c>
      <c r="H543">
        <f>WEEKDAY(Append1[[#This Row],[dteday]],1)</f>
        <v>2</v>
      </c>
      <c r="I543">
        <v>1</v>
      </c>
      <c r="J543" s="6">
        <v>0.16</v>
      </c>
      <c r="K543" s="6">
        <v>0.1515</v>
      </c>
      <c r="L543" s="6">
        <v>0.47</v>
      </c>
      <c r="M543" s="6">
        <v>0.25369999999999998</v>
      </c>
      <c r="N543">
        <v>4</v>
      </c>
      <c r="O543">
        <v>66</v>
      </c>
      <c r="P543">
        <v>70</v>
      </c>
    </row>
    <row r="544" spans="1:16" x14ac:dyDescent="0.25">
      <c r="A544">
        <v>542</v>
      </c>
      <c r="B544" s="5">
        <v>40567</v>
      </c>
      <c r="C544">
        <v>1</v>
      </c>
      <c r="D544">
        <f>YEAR(Append1[[#This Row],[dteday]])</f>
        <v>2011</v>
      </c>
      <c r="E544">
        <v>1</v>
      </c>
      <c r="F544">
        <f>HOUR(Append1[[#This Row],[dteday]])</f>
        <v>0</v>
      </c>
      <c r="G544" s="7" t="str" cm="1">
        <f t="array" ref="G544">_xlfn.IFS(Append1[[#This Row],[weekday]]=6,"True",Append1[[#This Row],[weekday]]=0,"True",TRUE,"False")</f>
        <v>False</v>
      </c>
      <c r="H544">
        <f>WEEKDAY(Append1[[#This Row],[dteday]],1)</f>
        <v>2</v>
      </c>
      <c r="I544">
        <v>1</v>
      </c>
      <c r="J544" s="6">
        <v>0.14000000000000001</v>
      </c>
      <c r="K544" s="6">
        <v>0.1212</v>
      </c>
      <c r="L544" s="6">
        <v>0.5</v>
      </c>
      <c r="M544" s="6">
        <v>0.25369999999999998</v>
      </c>
      <c r="N544">
        <v>6</v>
      </c>
      <c r="O544">
        <v>178</v>
      </c>
      <c r="P544">
        <v>184</v>
      </c>
    </row>
    <row r="545" spans="1:16" x14ac:dyDescent="0.25">
      <c r="A545">
        <v>543</v>
      </c>
      <c r="B545" s="5">
        <v>40567</v>
      </c>
      <c r="C545">
        <v>1</v>
      </c>
      <c r="D545">
        <f>YEAR(Append1[[#This Row],[dteday]])</f>
        <v>2011</v>
      </c>
      <c r="E545">
        <v>1</v>
      </c>
      <c r="F545">
        <f>HOUR(Append1[[#This Row],[dteday]])</f>
        <v>0</v>
      </c>
      <c r="G545" s="7" t="str" cm="1">
        <f t="array" ref="G545">_xlfn.IFS(Append1[[#This Row],[weekday]]=6,"True",Append1[[#This Row],[weekday]]=0,"True",TRUE,"False")</f>
        <v>False</v>
      </c>
      <c r="H545">
        <f>WEEKDAY(Append1[[#This Row],[dteday]],1)</f>
        <v>2</v>
      </c>
      <c r="I545">
        <v>1</v>
      </c>
      <c r="J545" s="6">
        <v>0.14000000000000001</v>
      </c>
      <c r="K545" s="6">
        <v>0.13639999999999999</v>
      </c>
      <c r="L545" s="6">
        <v>0.59</v>
      </c>
      <c r="M545" s="6">
        <v>0.19400000000000001</v>
      </c>
      <c r="N545">
        <v>8</v>
      </c>
      <c r="O545">
        <v>145</v>
      </c>
      <c r="P545">
        <v>153</v>
      </c>
    </row>
    <row r="546" spans="1:16" x14ac:dyDescent="0.25">
      <c r="A546">
        <v>544</v>
      </c>
      <c r="B546" s="5">
        <v>40567</v>
      </c>
      <c r="C546">
        <v>1</v>
      </c>
      <c r="D546">
        <f>YEAR(Append1[[#This Row],[dteday]])</f>
        <v>2011</v>
      </c>
      <c r="E546">
        <v>1</v>
      </c>
      <c r="F546">
        <f>HOUR(Append1[[#This Row],[dteday]])</f>
        <v>0</v>
      </c>
      <c r="G546" s="7" t="str" cm="1">
        <f t="array" ref="G546">_xlfn.IFS(Append1[[#This Row],[weekday]]=6,"True",Append1[[#This Row],[weekday]]=0,"True",TRUE,"False")</f>
        <v>False</v>
      </c>
      <c r="H546">
        <f>WEEKDAY(Append1[[#This Row],[dteday]],1)</f>
        <v>2</v>
      </c>
      <c r="I546">
        <v>1</v>
      </c>
      <c r="J546" s="6">
        <v>0.14000000000000001</v>
      </c>
      <c r="K546" s="6">
        <v>0.1515</v>
      </c>
      <c r="L546" s="6">
        <v>0.54</v>
      </c>
      <c r="M546" s="6">
        <v>0.16420000000000001</v>
      </c>
      <c r="N546">
        <v>5</v>
      </c>
      <c r="O546">
        <v>101</v>
      </c>
      <c r="P546">
        <v>106</v>
      </c>
    </row>
    <row r="547" spans="1:16" x14ac:dyDescent="0.25">
      <c r="A547">
        <v>545</v>
      </c>
      <c r="B547" s="5">
        <v>40567</v>
      </c>
      <c r="C547">
        <v>1</v>
      </c>
      <c r="D547">
        <f>YEAR(Append1[[#This Row],[dteday]])</f>
        <v>2011</v>
      </c>
      <c r="E547">
        <v>1</v>
      </c>
      <c r="F547">
        <f>HOUR(Append1[[#This Row],[dteday]])</f>
        <v>0</v>
      </c>
      <c r="G547" s="7" t="str" cm="1">
        <f t="array" ref="G547">_xlfn.IFS(Append1[[#This Row],[weekday]]=6,"True",Append1[[#This Row],[weekday]]=0,"True",TRUE,"False")</f>
        <v>False</v>
      </c>
      <c r="H547">
        <f>WEEKDAY(Append1[[#This Row],[dteday]],1)</f>
        <v>2</v>
      </c>
      <c r="I547">
        <v>1</v>
      </c>
      <c r="J547" s="6">
        <v>0.14000000000000001</v>
      </c>
      <c r="K547" s="6">
        <v>0.13639999999999999</v>
      </c>
      <c r="L547" s="6">
        <v>0.59</v>
      </c>
      <c r="M547" s="6">
        <v>0.19400000000000001</v>
      </c>
      <c r="N547">
        <v>1</v>
      </c>
      <c r="O547">
        <v>80</v>
      </c>
      <c r="P547">
        <v>81</v>
      </c>
    </row>
    <row r="548" spans="1:16" x14ac:dyDescent="0.25">
      <c r="A548">
        <v>546</v>
      </c>
      <c r="B548" s="5">
        <v>40567</v>
      </c>
      <c r="C548">
        <v>1</v>
      </c>
      <c r="D548">
        <f>YEAR(Append1[[#This Row],[dteday]])</f>
        <v>2011</v>
      </c>
      <c r="E548">
        <v>1</v>
      </c>
      <c r="F548">
        <f>HOUR(Append1[[#This Row],[dteday]])</f>
        <v>0</v>
      </c>
      <c r="G548" s="7" t="str" cm="1">
        <f t="array" ref="G548">_xlfn.IFS(Append1[[#This Row],[weekday]]=6,"True",Append1[[#This Row],[weekday]]=0,"True",TRUE,"False")</f>
        <v>False</v>
      </c>
      <c r="H548">
        <f>WEEKDAY(Append1[[#This Row],[dteday]],1)</f>
        <v>2</v>
      </c>
      <c r="I548">
        <v>1</v>
      </c>
      <c r="J548" s="6">
        <v>0.14000000000000001</v>
      </c>
      <c r="K548" s="6">
        <v>0.1515</v>
      </c>
      <c r="L548" s="6">
        <v>0.63</v>
      </c>
      <c r="M548" s="6">
        <v>0.16420000000000001</v>
      </c>
      <c r="N548">
        <v>6</v>
      </c>
      <c r="O548">
        <v>53</v>
      </c>
      <c r="P548">
        <v>59</v>
      </c>
    </row>
    <row r="549" spans="1:16" x14ac:dyDescent="0.25">
      <c r="A549">
        <v>547</v>
      </c>
      <c r="B549" s="5">
        <v>40567</v>
      </c>
      <c r="C549">
        <v>1</v>
      </c>
      <c r="D549">
        <f>YEAR(Append1[[#This Row],[dteday]])</f>
        <v>2011</v>
      </c>
      <c r="E549">
        <v>1</v>
      </c>
      <c r="F549">
        <f>HOUR(Append1[[#This Row],[dteday]])</f>
        <v>0</v>
      </c>
      <c r="G549" s="7" t="str" cm="1">
        <f t="array" ref="G549">_xlfn.IFS(Append1[[#This Row],[weekday]]=6,"True",Append1[[#This Row],[weekday]]=0,"True",TRUE,"False")</f>
        <v>False</v>
      </c>
      <c r="H549">
        <f>WEEKDAY(Append1[[#This Row],[dteday]],1)</f>
        <v>2</v>
      </c>
      <c r="I549">
        <v>2</v>
      </c>
      <c r="J549" s="6">
        <v>0.14000000000000001</v>
      </c>
      <c r="K549" s="6">
        <v>0.13639999999999999</v>
      </c>
      <c r="L549" s="6">
        <v>0.63</v>
      </c>
      <c r="M549" s="6">
        <v>0.22389999999999999</v>
      </c>
      <c r="N549">
        <v>3</v>
      </c>
      <c r="O549">
        <v>32</v>
      </c>
      <c r="P549">
        <v>35</v>
      </c>
    </row>
    <row r="550" spans="1:16" x14ac:dyDescent="0.25">
      <c r="A550">
        <v>548</v>
      </c>
      <c r="B550" s="5">
        <v>40567</v>
      </c>
      <c r="C550">
        <v>1</v>
      </c>
      <c r="D550">
        <f>YEAR(Append1[[#This Row],[dteday]])</f>
        <v>2011</v>
      </c>
      <c r="E550">
        <v>1</v>
      </c>
      <c r="F550">
        <f>HOUR(Append1[[#This Row],[dteday]])</f>
        <v>0</v>
      </c>
      <c r="G550" s="7" t="str" cm="1">
        <f t="array" ref="G550">_xlfn.IFS(Append1[[#This Row],[weekday]]=6,"True",Append1[[#This Row],[weekday]]=0,"True",TRUE,"False")</f>
        <v>False</v>
      </c>
      <c r="H550">
        <f>WEEKDAY(Append1[[#This Row],[dteday]],1)</f>
        <v>2</v>
      </c>
      <c r="I550">
        <v>2</v>
      </c>
      <c r="J550" s="6">
        <v>0.16</v>
      </c>
      <c r="K550" s="6">
        <v>0.1515</v>
      </c>
      <c r="L550" s="6">
        <v>0.64</v>
      </c>
      <c r="M550" s="6">
        <v>0.25369999999999998</v>
      </c>
      <c r="N550">
        <v>3</v>
      </c>
      <c r="O550">
        <v>21</v>
      </c>
      <c r="P550">
        <v>24</v>
      </c>
    </row>
    <row r="551" spans="1:16" x14ac:dyDescent="0.25">
      <c r="A551">
        <v>549</v>
      </c>
      <c r="B551" s="5">
        <v>40568</v>
      </c>
      <c r="C551">
        <v>1</v>
      </c>
      <c r="D551">
        <f>YEAR(Append1[[#This Row],[dteday]])</f>
        <v>2011</v>
      </c>
      <c r="E551">
        <v>1</v>
      </c>
      <c r="F551">
        <f>HOUR(Append1[[#This Row],[dteday]])</f>
        <v>0</v>
      </c>
      <c r="G551" s="7" t="str" cm="1">
        <f t="array" ref="G551">_xlfn.IFS(Append1[[#This Row],[weekday]]=6,"True",Append1[[#This Row],[weekday]]=0,"True",TRUE,"False")</f>
        <v>False</v>
      </c>
      <c r="H551">
        <f>WEEKDAY(Append1[[#This Row],[dteday]],1)</f>
        <v>3</v>
      </c>
      <c r="I551">
        <v>2</v>
      </c>
      <c r="J551" s="6">
        <v>0.16</v>
      </c>
      <c r="K551" s="6">
        <v>0.13639999999999999</v>
      </c>
      <c r="L551" s="6">
        <v>0.69</v>
      </c>
      <c r="M551" s="6">
        <v>0.28360000000000002</v>
      </c>
      <c r="N551">
        <v>3</v>
      </c>
      <c r="O551">
        <v>6</v>
      </c>
      <c r="P551">
        <v>9</v>
      </c>
    </row>
    <row r="552" spans="1:16" x14ac:dyDescent="0.25">
      <c r="A552">
        <v>550</v>
      </c>
      <c r="B552" s="5">
        <v>40568</v>
      </c>
      <c r="C552">
        <v>1</v>
      </c>
      <c r="D552">
        <f>YEAR(Append1[[#This Row],[dteday]])</f>
        <v>2011</v>
      </c>
      <c r="E552">
        <v>1</v>
      </c>
      <c r="F552">
        <f>HOUR(Append1[[#This Row],[dteday]])</f>
        <v>0</v>
      </c>
      <c r="G552" s="7" t="str" cm="1">
        <f t="array" ref="G552">_xlfn.IFS(Append1[[#This Row],[weekday]]=6,"True",Append1[[#This Row],[weekday]]=0,"True",TRUE,"False")</f>
        <v>False</v>
      </c>
      <c r="H552">
        <f>WEEKDAY(Append1[[#This Row],[dteday]],1)</f>
        <v>3</v>
      </c>
      <c r="I552">
        <v>2</v>
      </c>
      <c r="J552" s="6">
        <v>0.16</v>
      </c>
      <c r="K552" s="6">
        <v>0.16669999999999999</v>
      </c>
      <c r="L552" s="6">
        <v>0.69</v>
      </c>
      <c r="M552" s="6">
        <v>0.16420000000000001</v>
      </c>
      <c r="N552">
        <v>0</v>
      </c>
      <c r="O552">
        <v>5</v>
      </c>
      <c r="P552">
        <v>5</v>
      </c>
    </row>
    <row r="553" spans="1:16" x14ac:dyDescent="0.25">
      <c r="A553">
        <v>551</v>
      </c>
      <c r="B553" s="5">
        <v>40568</v>
      </c>
      <c r="C553">
        <v>1</v>
      </c>
      <c r="D553">
        <f>YEAR(Append1[[#This Row],[dteday]])</f>
        <v>2011</v>
      </c>
      <c r="E553">
        <v>1</v>
      </c>
      <c r="F553">
        <f>HOUR(Append1[[#This Row],[dteday]])</f>
        <v>0</v>
      </c>
      <c r="G553" s="7" t="str" cm="1">
        <f t="array" ref="G553">_xlfn.IFS(Append1[[#This Row],[weekday]]=6,"True",Append1[[#This Row],[weekday]]=0,"True",TRUE,"False")</f>
        <v>False</v>
      </c>
      <c r="H553">
        <f>WEEKDAY(Append1[[#This Row],[dteday]],1)</f>
        <v>3</v>
      </c>
      <c r="I553">
        <v>1</v>
      </c>
      <c r="J553" s="6">
        <v>0.16</v>
      </c>
      <c r="K553" s="6">
        <v>0.1515</v>
      </c>
      <c r="L553" s="6">
        <v>0.69</v>
      </c>
      <c r="M553" s="6">
        <v>0.22389999999999999</v>
      </c>
      <c r="N553">
        <v>0</v>
      </c>
      <c r="O553">
        <v>2</v>
      </c>
      <c r="P553">
        <v>2</v>
      </c>
    </row>
    <row r="554" spans="1:16" x14ac:dyDescent="0.25">
      <c r="A554">
        <v>552</v>
      </c>
      <c r="B554" s="5">
        <v>40568</v>
      </c>
      <c r="C554">
        <v>1</v>
      </c>
      <c r="D554">
        <f>YEAR(Append1[[#This Row],[dteday]])</f>
        <v>2011</v>
      </c>
      <c r="E554">
        <v>1</v>
      </c>
      <c r="F554">
        <f>HOUR(Append1[[#This Row],[dteday]])</f>
        <v>0</v>
      </c>
      <c r="G554" s="7" t="str" cm="1">
        <f t="array" ref="G554">_xlfn.IFS(Append1[[#This Row],[weekday]]=6,"True",Append1[[#This Row],[weekday]]=0,"True",TRUE,"False")</f>
        <v>False</v>
      </c>
      <c r="H554">
        <f>WEEKDAY(Append1[[#This Row],[dteday]],1)</f>
        <v>3</v>
      </c>
      <c r="I554">
        <v>1</v>
      </c>
      <c r="J554" s="6">
        <v>0.14000000000000001</v>
      </c>
      <c r="K554" s="6">
        <v>0.16669999999999999</v>
      </c>
      <c r="L554" s="6">
        <v>0.74</v>
      </c>
      <c r="M554" s="6">
        <v>0.1045</v>
      </c>
      <c r="N554">
        <v>0</v>
      </c>
      <c r="O554">
        <v>1</v>
      </c>
      <c r="P554">
        <v>1</v>
      </c>
    </row>
    <row r="555" spans="1:16" x14ac:dyDescent="0.25">
      <c r="A555">
        <v>553</v>
      </c>
      <c r="B555" s="5">
        <v>40568</v>
      </c>
      <c r="C555">
        <v>1</v>
      </c>
      <c r="D555">
        <f>YEAR(Append1[[#This Row],[dteday]])</f>
        <v>2011</v>
      </c>
      <c r="E555">
        <v>1</v>
      </c>
      <c r="F555">
        <f>HOUR(Append1[[#This Row],[dteday]])</f>
        <v>0</v>
      </c>
      <c r="G555" s="7" t="str" cm="1">
        <f t="array" ref="G555">_xlfn.IFS(Append1[[#This Row],[weekday]]=6,"True",Append1[[#This Row],[weekday]]=0,"True",TRUE,"False")</f>
        <v>False</v>
      </c>
      <c r="H555">
        <f>WEEKDAY(Append1[[#This Row],[dteday]],1)</f>
        <v>3</v>
      </c>
      <c r="I555">
        <v>1</v>
      </c>
      <c r="J555" s="6">
        <v>0.14000000000000001</v>
      </c>
      <c r="K555" s="6">
        <v>0.13639999999999999</v>
      </c>
      <c r="L555" s="6">
        <v>0.74</v>
      </c>
      <c r="M555" s="6">
        <v>0.22389999999999999</v>
      </c>
      <c r="N555">
        <v>0</v>
      </c>
      <c r="O555">
        <v>9</v>
      </c>
      <c r="P555">
        <v>9</v>
      </c>
    </row>
    <row r="556" spans="1:16" x14ac:dyDescent="0.25">
      <c r="A556">
        <v>554</v>
      </c>
      <c r="B556" s="5">
        <v>40568</v>
      </c>
      <c r="C556">
        <v>1</v>
      </c>
      <c r="D556">
        <f>YEAR(Append1[[#This Row],[dteday]])</f>
        <v>2011</v>
      </c>
      <c r="E556">
        <v>1</v>
      </c>
      <c r="F556">
        <f>HOUR(Append1[[#This Row],[dteday]])</f>
        <v>0</v>
      </c>
      <c r="G556" s="7" t="str" cm="1">
        <f t="array" ref="G556">_xlfn.IFS(Append1[[#This Row],[weekday]]=6,"True",Append1[[#This Row],[weekday]]=0,"True",TRUE,"False")</f>
        <v>False</v>
      </c>
      <c r="H556">
        <f>WEEKDAY(Append1[[#This Row],[dteday]],1)</f>
        <v>3</v>
      </c>
      <c r="I556">
        <v>1</v>
      </c>
      <c r="J556" s="6">
        <v>0.16</v>
      </c>
      <c r="K556" s="6">
        <v>0.18179999999999999</v>
      </c>
      <c r="L556" s="6">
        <v>0.74</v>
      </c>
      <c r="M556" s="6">
        <v>0.1045</v>
      </c>
      <c r="N556">
        <v>1</v>
      </c>
      <c r="O556">
        <v>35</v>
      </c>
      <c r="P556">
        <v>36</v>
      </c>
    </row>
    <row r="557" spans="1:16" x14ac:dyDescent="0.25">
      <c r="A557">
        <v>555</v>
      </c>
      <c r="B557" s="5">
        <v>40568</v>
      </c>
      <c r="C557">
        <v>1</v>
      </c>
      <c r="D557">
        <f>YEAR(Append1[[#This Row],[dteday]])</f>
        <v>2011</v>
      </c>
      <c r="E557">
        <v>1</v>
      </c>
      <c r="F557">
        <f>HOUR(Append1[[#This Row],[dteday]])</f>
        <v>0</v>
      </c>
      <c r="G557" s="7" t="str" cm="1">
        <f t="array" ref="G557">_xlfn.IFS(Append1[[#This Row],[weekday]]=6,"True",Append1[[#This Row],[weekday]]=0,"True",TRUE,"False")</f>
        <v>False</v>
      </c>
      <c r="H557">
        <f>WEEKDAY(Append1[[#This Row],[dteday]],1)</f>
        <v>3</v>
      </c>
      <c r="I557">
        <v>1</v>
      </c>
      <c r="J557" s="6">
        <v>0.16</v>
      </c>
      <c r="K557" s="6">
        <v>0.1515</v>
      </c>
      <c r="L557" s="6">
        <v>0.74</v>
      </c>
      <c r="M557" s="6">
        <v>0.22389999999999999</v>
      </c>
      <c r="N557">
        <v>5</v>
      </c>
      <c r="O557">
        <v>103</v>
      </c>
      <c r="P557">
        <v>108</v>
      </c>
    </row>
    <row r="558" spans="1:16" x14ac:dyDescent="0.25">
      <c r="A558">
        <v>556</v>
      </c>
      <c r="B558" s="5">
        <v>40568</v>
      </c>
      <c r="C558">
        <v>1</v>
      </c>
      <c r="D558">
        <f>YEAR(Append1[[#This Row],[dteday]])</f>
        <v>2011</v>
      </c>
      <c r="E558">
        <v>1</v>
      </c>
      <c r="F558">
        <f>HOUR(Append1[[#This Row],[dteday]])</f>
        <v>0</v>
      </c>
      <c r="G558" s="7" t="str" cm="1">
        <f t="array" ref="G558">_xlfn.IFS(Append1[[#This Row],[weekday]]=6,"True",Append1[[#This Row],[weekday]]=0,"True",TRUE,"False")</f>
        <v>False</v>
      </c>
      <c r="H558">
        <f>WEEKDAY(Append1[[#This Row],[dteday]],1)</f>
        <v>3</v>
      </c>
      <c r="I558">
        <v>2</v>
      </c>
      <c r="J558" s="6">
        <v>0.16</v>
      </c>
      <c r="K558" s="6">
        <v>0.18179999999999999</v>
      </c>
      <c r="L558" s="6">
        <v>0.74</v>
      </c>
      <c r="M558" s="6">
        <v>0.1343</v>
      </c>
      <c r="N558">
        <v>5</v>
      </c>
      <c r="O558">
        <v>233</v>
      </c>
      <c r="P558">
        <v>238</v>
      </c>
    </row>
    <row r="559" spans="1:16" x14ac:dyDescent="0.25">
      <c r="A559">
        <v>557</v>
      </c>
      <c r="B559" s="5">
        <v>40568</v>
      </c>
      <c r="C559">
        <v>1</v>
      </c>
      <c r="D559">
        <f>YEAR(Append1[[#This Row],[dteday]])</f>
        <v>2011</v>
      </c>
      <c r="E559">
        <v>1</v>
      </c>
      <c r="F559">
        <f>HOUR(Append1[[#This Row],[dteday]])</f>
        <v>0</v>
      </c>
      <c r="G559" s="7" t="str" cm="1">
        <f t="array" ref="G559">_xlfn.IFS(Append1[[#This Row],[weekday]]=6,"True",Append1[[#This Row],[weekday]]=0,"True",TRUE,"False")</f>
        <v>False</v>
      </c>
      <c r="H559">
        <f>WEEKDAY(Append1[[#This Row],[dteday]],1)</f>
        <v>3</v>
      </c>
      <c r="I559">
        <v>2</v>
      </c>
      <c r="J559" s="6">
        <v>0.2</v>
      </c>
      <c r="K559" s="6">
        <v>0.2273</v>
      </c>
      <c r="L559" s="6">
        <v>0.64</v>
      </c>
      <c r="M559" s="6">
        <v>8.9599999999999999E-2</v>
      </c>
      <c r="N559">
        <v>10</v>
      </c>
      <c r="O559">
        <v>134</v>
      </c>
      <c r="P559">
        <v>144</v>
      </c>
    </row>
    <row r="560" spans="1:16" x14ac:dyDescent="0.25">
      <c r="A560">
        <v>558</v>
      </c>
      <c r="B560" s="5">
        <v>40568</v>
      </c>
      <c r="C560">
        <v>1</v>
      </c>
      <c r="D560">
        <f>YEAR(Append1[[#This Row],[dteday]])</f>
        <v>2011</v>
      </c>
      <c r="E560">
        <v>1</v>
      </c>
      <c r="F560">
        <f>HOUR(Append1[[#This Row],[dteday]])</f>
        <v>0</v>
      </c>
      <c r="G560" s="7" t="str" cm="1">
        <f t="array" ref="G560">_xlfn.IFS(Append1[[#This Row],[weekday]]=6,"True",Append1[[#This Row],[weekday]]=0,"True",TRUE,"False")</f>
        <v>False</v>
      </c>
      <c r="H560">
        <f>WEEKDAY(Append1[[#This Row],[dteday]],1)</f>
        <v>3</v>
      </c>
      <c r="I560">
        <v>2</v>
      </c>
      <c r="J560" s="6">
        <v>0.22</v>
      </c>
      <c r="K560" s="6">
        <v>0.2424</v>
      </c>
      <c r="L560" s="6">
        <v>0.6</v>
      </c>
      <c r="M560" s="6">
        <v>0.1045</v>
      </c>
      <c r="N560">
        <v>6</v>
      </c>
      <c r="O560">
        <v>49</v>
      </c>
      <c r="P560">
        <v>55</v>
      </c>
    </row>
    <row r="561" spans="1:16" x14ac:dyDescent="0.25">
      <c r="A561">
        <v>559</v>
      </c>
      <c r="B561" s="5">
        <v>40568</v>
      </c>
      <c r="C561">
        <v>1</v>
      </c>
      <c r="D561">
        <f>YEAR(Append1[[#This Row],[dteday]])</f>
        <v>2011</v>
      </c>
      <c r="E561">
        <v>1</v>
      </c>
      <c r="F561">
        <f>HOUR(Append1[[#This Row],[dteday]])</f>
        <v>0</v>
      </c>
      <c r="G561" s="7" t="str" cm="1">
        <f t="array" ref="G561">_xlfn.IFS(Append1[[#This Row],[weekday]]=6,"True",Append1[[#This Row],[weekday]]=0,"True",TRUE,"False")</f>
        <v>False</v>
      </c>
      <c r="H561">
        <f>WEEKDAY(Append1[[#This Row],[dteday]],1)</f>
        <v>3</v>
      </c>
      <c r="I561">
        <v>2</v>
      </c>
      <c r="J561" s="6">
        <v>0.24</v>
      </c>
      <c r="K561" s="6">
        <v>0.2424</v>
      </c>
      <c r="L561" s="6">
        <v>0.6</v>
      </c>
      <c r="M561" s="6">
        <v>0.1343</v>
      </c>
      <c r="N561">
        <v>6</v>
      </c>
      <c r="O561">
        <v>55</v>
      </c>
      <c r="P561">
        <v>61</v>
      </c>
    </row>
    <row r="562" spans="1:16" x14ac:dyDescent="0.25">
      <c r="A562">
        <v>560</v>
      </c>
      <c r="B562" s="5">
        <v>40568</v>
      </c>
      <c r="C562">
        <v>1</v>
      </c>
      <c r="D562">
        <f>YEAR(Append1[[#This Row],[dteday]])</f>
        <v>2011</v>
      </c>
      <c r="E562">
        <v>1</v>
      </c>
      <c r="F562">
        <f>HOUR(Append1[[#This Row],[dteday]])</f>
        <v>0</v>
      </c>
      <c r="G562" s="7" t="str" cm="1">
        <f t="array" ref="G562">_xlfn.IFS(Append1[[#This Row],[weekday]]=6,"True",Append1[[#This Row],[weekday]]=0,"True",TRUE,"False")</f>
        <v>False</v>
      </c>
      <c r="H562">
        <f>WEEKDAY(Append1[[#This Row],[dteday]],1)</f>
        <v>3</v>
      </c>
      <c r="I562">
        <v>2</v>
      </c>
      <c r="J562" s="6">
        <v>0.26</v>
      </c>
      <c r="K562" s="6">
        <v>0.28789999999999999</v>
      </c>
      <c r="L562" s="6">
        <v>0.56000000000000005</v>
      </c>
      <c r="M562" s="6">
        <v>8.9599999999999999E-2</v>
      </c>
      <c r="N562">
        <v>21</v>
      </c>
      <c r="O562">
        <v>85</v>
      </c>
      <c r="P562">
        <v>106</v>
      </c>
    </row>
    <row r="563" spans="1:16" x14ac:dyDescent="0.25">
      <c r="A563">
        <v>561</v>
      </c>
      <c r="B563" s="5">
        <v>40568</v>
      </c>
      <c r="C563">
        <v>1</v>
      </c>
      <c r="D563">
        <f>YEAR(Append1[[#This Row],[dteday]])</f>
        <v>2011</v>
      </c>
      <c r="E563">
        <v>1</v>
      </c>
      <c r="F563">
        <f>HOUR(Append1[[#This Row],[dteday]])</f>
        <v>0</v>
      </c>
      <c r="G563" s="7" t="str" cm="1">
        <f t="array" ref="G563">_xlfn.IFS(Append1[[#This Row],[weekday]]=6,"True",Append1[[#This Row],[weekday]]=0,"True",TRUE,"False")</f>
        <v>False</v>
      </c>
      <c r="H563">
        <f>WEEKDAY(Append1[[#This Row],[dteday]],1)</f>
        <v>3</v>
      </c>
      <c r="I563">
        <v>2</v>
      </c>
      <c r="J563" s="6">
        <v>0.26</v>
      </c>
      <c r="K563" s="6">
        <v>0.2727</v>
      </c>
      <c r="L563" s="6">
        <v>0.56000000000000005</v>
      </c>
      <c r="M563" s="6">
        <v>0.1343</v>
      </c>
      <c r="N563">
        <v>21</v>
      </c>
      <c r="O563">
        <v>72</v>
      </c>
      <c r="P563">
        <v>93</v>
      </c>
    </row>
    <row r="564" spans="1:16" x14ac:dyDescent="0.25">
      <c r="A564">
        <v>562</v>
      </c>
      <c r="B564" s="5">
        <v>40568</v>
      </c>
      <c r="C564">
        <v>1</v>
      </c>
      <c r="D564">
        <f>YEAR(Append1[[#This Row],[dteday]])</f>
        <v>2011</v>
      </c>
      <c r="E564">
        <v>1</v>
      </c>
      <c r="F564">
        <f>HOUR(Append1[[#This Row],[dteday]])</f>
        <v>0</v>
      </c>
      <c r="G564" s="7" t="str" cm="1">
        <f t="array" ref="G564">_xlfn.IFS(Append1[[#This Row],[weekday]]=6,"True",Append1[[#This Row],[weekday]]=0,"True",TRUE,"False")</f>
        <v>False</v>
      </c>
      <c r="H564">
        <f>WEEKDAY(Append1[[#This Row],[dteday]],1)</f>
        <v>3</v>
      </c>
      <c r="I564">
        <v>2</v>
      </c>
      <c r="J564" s="6">
        <v>0.3</v>
      </c>
      <c r="K564" s="6">
        <v>0.33329999999999999</v>
      </c>
      <c r="L564" s="6">
        <v>0.45</v>
      </c>
      <c r="M564" s="6">
        <v>0</v>
      </c>
      <c r="N564">
        <v>11</v>
      </c>
      <c r="O564">
        <v>57</v>
      </c>
      <c r="P564">
        <v>68</v>
      </c>
    </row>
    <row r="565" spans="1:16" x14ac:dyDescent="0.25">
      <c r="A565">
        <v>563</v>
      </c>
      <c r="B565" s="5">
        <v>40568</v>
      </c>
      <c r="C565">
        <v>1</v>
      </c>
      <c r="D565">
        <f>YEAR(Append1[[#This Row],[dteday]])</f>
        <v>2011</v>
      </c>
      <c r="E565">
        <v>1</v>
      </c>
      <c r="F565">
        <f>HOUR(Append1[[#This Row],[dteday]])</f>
        <v>0</v>
      </c>
      <c r="G565" s="7" t="str" cm="1">
        <f t="array" ref="G565">_xlfn.IFS(Append1[[#This Row],[weekday]]=6,"True",Append1[[#This Row],[weekday]]=0,"True",TRUE,"False")</f>
        <v>False</v>
      </c>
      <c r="H565">
        <f>WEEKDAY(Append1[[#This Row],[dteday]],1)</f>
        <v>3</v>
      </c>
      <c r="I565">
        <v>2</v>
      </c>
      <c r="J565" s="6">
        <v>0.32</v>
      </c>
      <c r="K565" s="6">
        <v>0.34849999999999998</v>
      </c>
      <c r="L565" s="6">
        <v>0.42</v>
      </c>
      <c r="M565" s="6">
        <v>0</v>
      </c>
      <c r="N565">
        <v>21</v>
      </c>
      <c r="O565">
        <v>63</v>
      </c>
      <c r="P565">
        <v>84</v>
      </c>
    </row>
    <row r="566" spans="1:16" x14ac:dyDescent="0.25">
      <c r="A566">
        <v>564</v>
      </c>
      <c r="B566" s="5">
        <v>40568</v>
      </c>
      <c r="C566">
        <v>1</v>
      </c>
      <c r="D566">
        <f>YEAR(Append1[[#This Row],[dteday]])</f>
        <v>2011</v>
      </c>
      <c r="E566">
        <v>1</v>
      </c>
      <c r="F566">
        <f>HOUR(Append1[[#This Row],[dteday]])</f>
        <v>0</v>
      </c>
      <c r="G566" s="7" t="str" cm="1">
        <f t="array" ref="G566">_xlfn.IFS(Append1[[#This Row],[weekday]]=6,"True",Append1[[#This Row],[weekday]]=0,"True",TRUE,"False")</f>
        <v>False</v>
      </c>
      <c r="H566">
        <f>WEEKDAY(Append1[[#This Row],[dteday]],1)</f>
        <v>3</v>
      </c>
      <c r="I566">
        <v>2</v>
      </c>
      <c r="J566" s="6">
        <v>0.32</v>
      </c>
      <c r="K566" s="6">
        <v>0.34849999999999998</v>
      </c>
      <c r="L566" s="6">
        <v>0.42</v>
      </c>
      <c r="M566" s="6">
        <v>0</v>
      </c>
      <c r="N566">
        <v>14</v>
      </c>
      <c r="O566">
        <v>102</v>
      </c>
      <c r="P566">
        <v>116</v>
      </c>
    </row>
    <row r="567" spans="1:16" x14ac:dyDescent="0.25">
      <c r="A567">
        <v>565</v>
      </c>
      <c r="B567" s="5">
        <v>40568</v>
      </c>
      <c r="C567">
        <v>1</v>
      </c>
      <c r="D567">
        <f>YEAR(Append1[[#This Row],[dteday]])</f>
        <v>2011</v>
      </c>
      <c r="E567">
        <v>1</v>
      </c>
      <c r="F567">
        <f>HOUR(Append1[[#This Row],[dteday]])</f>
        <v>0</v>
      </c>
      <c r="G567" s="7" t="str" cm="1">
        <f t="array" ref="G567">_xlfn.IFS(Append1[[#This Row],[weekday]]=6,"True",Append1[[#This Row],[weekday]]=0,"True",TRUE,"False")</f>
        <v>False</v>
      </c>
      <c r="H567">
        <f>WEEKDAY(Append1[[#This Row],[dteday]],1)</f>
        <v>3</v>
      </c>
      <c r="I567">
        <v>1</v>
      </c>
      <c r="J567" s="6">
        <v>0.3</v>
      </c>
      <c r="K567" s="6">
        <v>0.33329999999999999</v>
      </c>
      <c r="L567" s="6">
        <v>0.45</v>
      </c>
      <c r="M567" s="6">
        <v>0</v>
      </c>
      <c r="N567">
        <v>14</v>
      </c>
      <c r="O567">
        <v>208</v>
      </c>
      <c r="P567">
        <v>222</v>
      </c>
    </row>
    <row r="568" spans="1:16" x14ac:dyDescent="0.25">
      <c r="A568">
        <v>566</v>
      </c>
      <c r="B568" s="5">
        <v>40568</v>
      </c>
      <c r="C568">
        <v>1</v>
      </c>
      <c r="D568">
        <f>YEAR(Append1[[#This Row],[dteday]])</f>
        <v>2011</v>
      </c>
      <c r="E568">
        <v>1</v>
      </c>
      <c r="F568">
        <f>HOUR(Append1[[#This Row],[dteday]])</f>
        <v>0</v>
      </c>
      <c r="G568" s="7" t="str" cm="1">
        <f t="array" ref="G568">_xlfn.IFS(Append1[[#This Row],[weekday]]=6,"True",Append1[[#This Row],[weekday]]=0,"True",TRUE,"False")</f>
        <v>False</v>
      </c>
      <c r="H568">
        <f>WEEKDAY(Append1[[#This Row],[dteday]],1)</f>
        <v>3</v>
      </c>
      <c r="I568">
        <v>2</v>
      </c>
      <c r="J568" s="6">
        <v>0.3</v>
      </c>
      <c r="K568" s="6">
        <v>0.31819999999999998</v>
      </c>
      <c r="L568" s="6">
        <v>0.49</v>
      </c>
      <c r="M568" s="6">
        <v>8.9599999999999999E-2</v>
      </c>
      <c r="N568">
        <v>7</v>
      </c>
      <c r="O568">
        <v>218</v>
      </c>
      <c r="P568">
        <v>225</v>
      </c>
    </row>
    <row r="569" spans="1:16" x14ac:dyDescent="0.25">
      <c r="A569">
        <v>567</v>
      </c>
      <c r="B569" s="5">
        <v>40568</v>
      </c>
      <c r="C569">
        <v>1</v>
      </c>
      <c r="D569">
        <f>YEAR(Append1[[#This Row],[dteday]])</f>
        <v>2011</v>
      </c>
      <c r="E569">
        <v>1</v>
      </c>
      <c r="F569">
        <f>HOUR(Append1[[#This Row],[dteday]])</f>
        <v>0</v>
      </c>
      <c r="G569" s="7" t="str" cm="1">
        <f t="array" ref="G569">_xlfn.IFS(Append1[[#This Row],[weekday]]=6,"True",Append1[[#This Row],[weekday]]=0,"True",TRUE,"False")</f>
        <v>False</v>
      </c>
      <c r="H569">
        <f>WEEKDAY(Append1[[#This Row],[dteday]],1)</f>
        <v>3</v>
      </c>
      <c r="I569">
        <v>2</v>
      </c>
      <c r="J569" s="6">
        <v>0.26</v>
      </c>
      <c r="K569" s="6">
        <v>0.2576</v>
      </c>
      <c r="L569" s="6">
        <v>0.65</v>
      </c>
      <c r="M569" s="6">
        <v>0.16420000000000001</v>
      </c>
      <c r="N569">
        <v>13</v>
      </c>
      <c r="O569">
        <v>133</v>
      </c>
      <c r="P569">
        <v>146</v>
      </c>
    </row>
    <row r="570" spans="1:16" x14ac:dyDescent="0.25">
      <c r="A570">
        <v>568</v>
      </c>
      <c r="B570" s="5">
        <v>40568</v>
      </c>
      <c r="C570">
        <v>1</v>
      </c>
      <c r="D570">
        <f>YEAR(Append1[[#This Row],[dteday]])</f>
        <v>2011</v>
      </c>
      <c r="E570">
        <v>1</v>
      </c>
      <c r="F570">
        <f>HOUR(Append1[[#This Row],[dteday]])</f>
        <v>0</v>
      </c>
      <c r="G570" s="7" t="str" cm="1">
        <f t="array" ref="G570">_xlfn.IFS(Append1[[#This Row],[weekday]]=6,"True",Append1[[#This Row],[weekday]]=0,"True",TRUE,"False")</f>
        <v>False</v>
      </c>
      <c r="H570">
        <f>WEEKDAY(Append1[[#This Row],[dteday]],1)</f>
        <v>3</v>
      </c>
      <c r="I570">
        <v>1</v>
      </c>
      <c r="J570" s="6">
        <v>0.24</v>
      </c>
      <c r="K570" s="6">
        <v>0.2273</v>
      </c>
      <c r="L570" s="6">
        <v>0.65</v>
      </c>
      <c r="M570" s="6">
        <v>0.19400000000000001</v>
      </c>
      <c r="N570">
        <v>16</v>
      </c>
      <c r="O570">
        <v>103</v>
      </c>
      <c r="P570">
        <v>119</v>
      </c>
    </row>
    <row r="571" spans="1:16" x14ac:dyDescent="0.25">
      <c r="A571">
        <v>569</v>
      </c>
      <c r="B571" s="5">
        <v>40568</v>
      </c>
      <c r="C571">
        <v>1</v>
      </c>
      <c r="D571">
        <f>YEAR(Append1[[#This Row],[dteday]])</f>
        <v>2011</v>
      </c>
      <c r="E571">
        <v>1</v>
      </c>
      <c r="F571">
        <f>HOUR(Append1[[#This Row],[dteday]])</f>
        <v>0</v>
      </c>
      <c r="G571" s="7" t="str" cm="1">
        <f t="array" ref="G571">_xlfn.IFS(Append1[[#This Row],[weekday]]=6,"True",Append1[[#This Row],[weekday]]=0,"True",TRUE,"False")</f>
        <v>False</v>
      </c>
      <c r="H571">
        <f>WEEKDAY(Append1[[#This Row],[dteday]],1)</f>
        <v>3</v>
      </c>
      <c r="I571">
        <v>1</v>
      </c>
      <c r="J571" s="6">
        <v>0.24</v>
      </c>
      <c r="K571" s="6">
        <v>0.2273</v>
      </c>
      <c r="L571" s="6">
        <v>0.65</v>
      </c>
      <c r="M571" s="6">
        <v>0.19400000000000001</v>
      </c>
      <c r="N571">
        <v>5</v>
      </c>
      <c r="O571">
        <v>40</v>
      </c>
      <c r="P571">
        <v>45</v>
      </c>
    </row>
    <row r="572" spans="1:16" x14ac:dyDescent="0.25">
      <c r="A572">
        <v>570</v>
      </c>
      <c r="B572" s="5">
        <v>40568</v>
      </c>
      <c r="C572">
        <v>1</v>
      </c>
      <c r="D572">
        <f>YEAR(Append1[[#This Row],[dteday]])</f>
        <v>2011</v>
      </c>
      <c r="E572">
        <v>1</v>
      </c>
      <c r="F572">
        <f>HOUR(Append1[[#This Row],[dteday]])</f>
        <v>0</v>
      </c>
      <c r="G572" s="7" t="str" cm="1">
        <f t="array" ref="G572">_xlfn.IFS(Append1[[#This Row],[weekday]]=6,"True",Append1[[#This Row],[weekday]]=0,"True",TRUE,"False")</f>
        <v>False</v>
      </c>
      <c r="H572">
        <f>WEEKDAY(Append1[[#This Row],[dteday]],1)</f>
        <v>3</v>
      </c>
      <c r="I572">
        <v>1</v>
      </c>
      <c r="J572" s="6">
        <v>0.22</v>
      </c>
      <c r="K572" s="6">
        <v>0.2273</v>
      </c>
      <c r="L572" s="6">
        <v>0.64</v>
      </c>
      <c r="M572" s="6">
        <v>0.16420000000000001</v>
      </c>
      <c r="N572">
        <v>4</v>
      </c>
      <c r="O572">
        <v>49</v>
      </c>
      <c r="P572">
        <v>53</v>
      </c>
    </row>
    <row r="573" spans="1:16" x14ac:dyDescent="0.25">
      <c r="A573">
        <v>571</v>
      </c>
      <c r="B573" s="5">
        <v>40568</v>
      </c>
      <c r="C573">
        <v>1</v>
      </c>
      <c r="D573">
        <f>YEAR(Append1[[#This Row],[dteday]])</f>
        <v>2011</v>
      </c>
      <c r="E573">
        <v>1</v>
      </c>
      <c r="F573">
        <f>HOUR(Append1[[#This Row],[dteday]])</f>
        <v>0</v>
      </c>
      <c r="G573" s="7" t="str" cm="1">
        <f t="array" ref="G573">_xlfn.IFS(Append1[[#This Row],[weekday]]=6,"True",Append1[[#This Row],[weekday]]=0,"True",TRUE,"False")</f>
        <v>False</v>
      </c>
      <c r="H573">
        <f>WEEKDAY(Append1[[#This Row],[dteday]],1)</f>
        <v>3</v>
      </c>
      <c r="I573">
        <v>2</v>
      </c>
      <c r="J573" s="6">
        <v>0.22</v>
      </c>
      <c r="K573" s="6">
        <v>0.2273</v>
      </c>
      <c r="L573" s="6">
        <v>0.64</v>
      </c>
      <c r="M573" s="6">
        <v>0.16420000000000001</v>
      </c>
      <c r="N573">
        <v>3</v>
      </c>
      <c r="O573">
        <v>37</v>
      </c>
      <c r="P573">
        <v>40</v>
      </c>
    </row>
    <row r="574" spans="1:16" x14ac:dyDescent="0.25">
      <c r="A574">
        <v>572</v>
      </c>
      <c r="B574" s="5">
        <v>40569</v>
      </c>
      <c r="C574">
        <v>1</v>
      </c>
      <c r="D574">
        <f>YEAR(Append1[[#This Row],[dteday]])</f>
        <v>2011</v>
      </c>
      <c r="E574">
        <v>1</v>
      </c>
      <c r="F574">
        <f>HOUR(Append1[[#This Row],[dteday]])</f>
        <v>0</v>
      </c>
      <c r="G574" s="7" t="str" cm="1">
        <f t="array" ref="G574">_xlfn.IFS(Append1[[#This Row],[weekday]]=6,"True",Append1[[#This Row],[weekday]]=0,"True",TRUE,"False")</f>
        <v>False</v>
      </c>
      <c r="H574">
        <f>WEEKDAY(Append1[[#This Row],[dteday]],1)</f>
        <v>4</v>
      </c>
      <c r="I574">
        <v>2</v>
      </c>
      <c r="J574" s="6">
        <v>0.22</v>
      </c>
      <c r="K574" s="6">
        <v>0.2273</v>
      </c>
      <c r="L574" s="6">
        <v>0.69</v>
      </c>
      <c r="M574" s="6">
        <v>0.1343</v>
      </c>
      <c r="N574">
        <v>3</v>
      </c>
      <c r="O574">
        <v>14</v>
      </c>
      <c r="P574">
        <v>17</v>
      </c>
    </row>
    <row r="575" spans="1:16" x14ac:dyDescent="0.25">
      <c r="A575">
        <v>573</v>
      </c>
      <c r="B575" s="5">
        <v>40569</v>
      </c>
      <c r="C575">
        <v>1</v>
      </c>
      <c r="D575">
        <f>YEAR(Append1[[#This Row],[dteday]])</f>
        <v>2011</v>
      </c>
      <c r="E575">
        <v>1</v>
      </c>
      <c r="F575">
        <f>HOUR(Append1[[#This Row],[dteday]])</f>
        <v>0</v>
      </c>
      <c r="G575" s="7" t="str" cm="1">
        <f t="array" ref="G575">_xlfn.IFS(Append1[[#This Row],[weekday]]=6,"True",Append1[[#This Row],[weekday]]=0,"True",TRUE,"False")</f>
        <v>False</v>
      </c>
      <c r="H575">
        <f>WEEKDAY(Append1[[#This Row],[dteday]],1)</f>
        <v>4</v>
      </c>
      <c r="I575">
        <v>2</v>
      </c>
      <c r="J575" s="6">
        <v>0.24</v>
      </c>
      <c r="K575" s="6">
        <v>0.2424</v>
      </c>
      <c r="L575" s="6">
        <v>0.65</v>
      </c>
      <c r="M575" s="6">
        <v>0.1343</v>
      </c>
      <c r="N575">
        <v>0</v>
      </c>
      <c r="O575">
        <v>5</v>
      </c>
      <c r="P575">
        <v>5</v>
      </c>
    </row>
    <row r="576" spans="1:16" x14ac:dyDescent="0.25">
      <c r="A576">
        <v>574</v>
      </c>
      <c r="B576" s="5">
        <v>40569</v>
      </c>
      <c r="C576">
        <v>1</v>
      </c>
      <c r="D576">
        <f>YEAR(Append1[[#This Row],[dteday]])</f>
        <v>2011</v>
      </c>
      <c r="E576">
        <v>1</v>
      </c>
      <c r="F576">
        <f>HOUR(Append1[[#This Row],[dteday]])</f>
        <v>0</v>
      </c>
      <c r="G576" s="7" t="str" cm="1">
        <f t="array" ref="G576">_xlfn.IFS(Append1[[#This Row],[weekday]]=6,"True",Append1[[#This Row],[weekday]]=0,"True",TRUE,"False")</f>
        <v>False</v>
      </c>
      <c r="H576">
        <f>WEEKDAY(Append1[[#This Row],[dteday]],1)</f>
        <v>4</v>
      </c>
      <c r="I576">
        <v>3</v>
      </c>
      <c r="J576" s="6">
        <v>0.22</v>
      </c>
      <c r="K576" s="6">
        <v>0.2273</v>
      </c>
      <c r="L576" s="6">
        <v>0.69</v>
      </c>
      <c r="M576" s="6">
        <v>0.19400000000000001</v>
      </c>
      <c r="N576">
        <v>3</v>
      </c>
      <c r="O576">
        <v>7</v>
      </c>
      <c r="P576">
        <v>10</v>
      </c>
    </row>
    <row r="577" spans="1:16" x14ac:dyDescent="0.25">
      <c r="A577">
        <v>575</v>
      </c>
      <c r="B577" s="5">
        <v>40569</v>
      </c>
      <c r="C577">
        <v>1</v>
      </c>
      <c r="D577">
        <f>YEAR(Append1[[#This Row],[dteday]])</f>
        <v>2011</v>
      </c>
      <c r="E577">
        <v>1</v>
      </c>
      <c r="F577">
        <f>HOUR(Append1[[#This Row],[dteday]])</f>
        <v>0</v>
      </c>
      <c r="G577" s="7" t="str" cm="1">
        <f t="array" ref="G577">_xlfn.IFS(Append1[[#This Row],[weekday]]=6,"True",Append1[[#This Row],[weekday]]=0,"True",TRUE,"False")</f>
        <v>False</v>
      </c>
      <c r="H577">
        <f>WEEKDAY(Append1[[#This Row],[dteday]],1)</f>
        <v>4</v>
      </c>
      <c r="I577">
        <v>3</v>
      </c>
      <c r="J577" s="6">
        <v>0.2</v>
      </c>
      <c r="K577" s="6">
        <v>0.18179999999999999</v>
      </c>
      <c r="L577" s="6">
        <v>0.86</v>
      </c>
      <c r="M577" s="6">
        <v>0.28360000000000002</v>
      </c>
      <c r="N577">
        <v>0</v>
      </c>
      <c r="O577">
        <v>1</v>
      </c>
      <c r="P577">
        <v>1</v>
      </c>
    </row>
    <row r="578" spans="1:16" x14ac:dyDescent="0.25">
      <c r="A578">
        <v>576</v>
      </c>
      <c r="B578" s="5">
        <v>40569</v>
      </c>
      <c r="C578">
        <v>1</v>
      </c>
      <c r="D578">
        <f>YEAR(Append1[[#This Row],[dteday]])</f>
        <v>2011</v>
      </c>
      <c r="E578">
        <v>1</v>
      </c>
      <c r="F578">
        <f>HOUR(Append1[[#This Row],[dteday]])</f>
        <v>0</v>
      </c>
      <c r="G578" s="7" t="str" cm="1">
        <f t="array" ref="G578">_xlfn.IFS(Append1[[#This Row],[weekday]]=6,"True",Append1[[#This Row],[weekday]]=0,"True",TRUE,"False")</f>
        <v>False</v>
      </c>
      <c r="H578">
        <f>WEEKDAY(Append1[[#This Row],[dteday]],1)</f>
        <v>4</v>
      </c>
      <c r="I578">
        <v>3</v>
      </c>
      <c r="J578" s="6">
        <v>0.2</v>
      </c>
      <c r="K578" s="6">
        <v>0.18179999999999999</v>
      </c>
      <c r="L578" s="6">
        <v>0.86</v>
      </c>
      <c r="M578" s="6">
        <v>0.28360000000000002</v>
      </c>
      <c r="N578">
        <v>0</v>
      </c>
      <c r="O578">
        <v>8</v>
      </c>
      <c r="P578">
        <v>8</v>
      </c>
    </row>
    <row r="579" spans="1:16" x14ac:dyDescent="0.25">
      <c r="A579">
        <v>577</v>
      </c>
      <c r="B579" s="5">
        <v>40569</v>
      </c>
      <c r="C579">
        <v>1</v>
      </c>
      <c r="D579">
        <f>YEAR(Append1[[#This Row],[dteday]])</f>
        <v>2011</v>
      </c>
      <c r="E579">
        <v>1</v>
      </c>
      <c r="F579">
        <f>HOUR(Append1[[#This Row],[dteday]])</f>
        <v>0</v>
      </c>
      <c r="G579" s="7" t="str" cm="1">
        <f t="array" ref="G579">_xlfn.IFS(Append1[[#This Row],[weekday]]=6,"True",Append1[[#This Row],[weekday]]=0,"True",TRUE,"False")</f>
        <v>False</v>
      </c>
      <c r="H579">
        <f>WEEKDAY(Append1[[#This Row],[dteday]],1)</f>
        <v>4</v>
      </c>
      <c r="I579">
        <v>3</v>
      </c>
      <c r="J579" s="6">
        <v>0.22</v>
      </c>
      <c r="K579" s="6">
        <v>0.21210000000000001</v>
      </c>
      <c r="L579" s="6">
        <v>0.87</v>
      </c>
      <c r="M579" s="6">
        <v>0.29849999999999999</v>
      </c>
      <c r="N579">
        <v>1</v>
      </c>
      <c r="O579">
        <v>29</v>
      </c>
      <c r="P579">
        <v>30</v>
      </c>
    </row>
    <row r="580" spans="1:16" x14ac:dyDescent="0.25">
      <c r="A580">
        <v>578</v>
      </c>
      <c r="B580" s="5">
        <v>40569</v>
      </c>
      <c r="C580">
        <v>1</v>
      </c>
      <c r="D580">
        <f>YEAR(Append1[[#This Row],[dteday]])</f>
        <v>2011</v>
      </c>
      <c r="E580">
        <v>1</v>
      </c>
      <c r="F580">
        <f>HOUR(Append1[[#This Row],[dteday]])</f>
        <v>0</v>
      </c>
      <c r="G580" s="7" t="str" cm="1">
        <f t="array" ref="G580">_xlfn.IFS(Append1[[#This Row],[weekday]]=6,"True",Append1[[#This Row],[weekday]]=0,"True",TRUE,"False")</f>
        <v>False</v>
      </c>
      <c r="H580">
        <f>WEEKDAY(Append1[[#This Row],[dteday]],1)</f>
        <v>4</v>
      </c>
      <c r="I580">
        <v>3</v>
      </c>
      <c r="J580" s="6">
        <v>0.22</v>
      </c>
      <c r="K580" s="6">
        <v>0.21210000000000001</v>
      </c>
      <c r="L580" s="6">
        <v>0.87</v>
      </c>
      <c r="M580" s="6">
        <v>0.29849999999999999</v>
      </c>
      <c r="N580">
        <v>3</v>
      </c>
      <c r="O580">
        <v>69</v>
      </c>
      <c r="P580">
        <v>72</v>
      </c>
    </row>
    <row r="581" spans="1:16" x14ac:dyDescent="0.25">
      <c r="A581">
        <v>579</v>
      </c>
      <c r="B581" s="5">
        <v>40569</v>
      </c>
      <c r="C581">
        <v>1</v>
      </c>
      <c r="D581">
        <f>YEAR(Append1[[#This Row],[dteday]])</f>
        <v>2011</v>
      </c>
      <c r="E581">
        <v>1</v>
      </c>
      <c r="F581">
        <f>HOUR(Append1[[#This Row],[dteday]])</f>
        <v>0</v>
      </c>
      <c r="G581" s="7" t="str" cm="1">
        <f t="array" ref="G581">_xlfn.IFS(Append1[[#This Row],[weekday]]=6,"True",Append1[[#This Row],[weekday]]=0,"True",TRUE,"False")</f>
        <v>False</v>
      </c>
      <c r="H581">
        <f>WEEKDAY(Append1[[#This Row],[dteday]],1)</f>
        <v>4</v>
      </c>
      <c r="I581">
        <v>3</v>
      </c>
      <c r="J581" s="6">
        <v>0.22</v>
      </c>
      <c r="K581" s="6">
        <v>0.21210000000000001</v>
      </c>
      <c r="L581" s="6">
        <v>0.87</v>
      </c>
      <c r="M581" s="6">
        <v>0.29849999999999999</v>
      </c>
      <c r="N581">
        <v>3</v>
      </c>
      <c r="O581">
        <v>55</v>
      </c>
      <c r="P581">
        <v>58</v>
      </c>
    </row>
    <row r="582" spans="1:16" x14ac:dyDescent="0.25">
      <c r="A582">
        <v>580</v>
      </c>
      <c r="B582" s="5">
        <v>40569</v>
      </c>
      <c r="C582">
        <v>1</v>
      </c>
      <c r="D582">
        <f>YEAR(Append1[[#This Row],[dteday]])</f>
        <v>2011</v>
      </c>
      <c r="E582">
        <v>1</v>
      </c>
      <c r="F582">
        <f>HOUR(Append1[[#This Row],[dteday]])</f>
        <v>0</v>
      </c>
      <c r="G582" s="7" t="str" cm="1">
        <f t="array" ref="G582">_xlfn.IFS(Append1[[#This Row],[weekday]]=6,"True",Append1[[#This Row],[weekday]]=0,"True",TRUE,"False")</f>
        <v>False</v>
      </c>
      <c r="H582">
        <f>WEEKDAY(Append1[[#This Row],[dteday]],1)</f>
        <v>4</v>
      </c>
      <c r="I582">
        <v>3</v>
      </c>
      <c r="J582" s="6">
        <v>0.22</v>
      </c>
      <c r="K582" s="6">
        <v>0.21210000000000001</v>
      </c>
      <c r="L582" s="6">
        <v>0.93</v>
      </c>
      <c r="M582" s="6">
        <v>0.28360000000000002</v>
      </c>
      <c r="N582">
        <v>2</v>
      </c>
      <c r="O582">
        <v>26</v>
      </c>
      <c r="P582">
        <v>28</v>
      </c>
    </row>
    <row r="583" spans="1:16" x14ac:dyDescent="0.25">
      <c r="A583">
        <v>581</v>
      </c>
      <c r="B583" s="5">
        <v>40569</v>
      </c>
      <c r="C583">
        <v>1</v>
      </c>
      <c r="D583">
        <f>YEAR(Append1[[#This Row],[dteday]])</f>
        <v>2011</v>
      </c>
      <c r="E583">
        <v>1</v>
      </c>
      <c r="F583">
        <f>HOUR(Append1[[#This Row],[dteday]])</f>
        <v>0</v>
      </c>
      <c r="G583" s="7" t="str" cm="1">
        <f t="array" ref="G583">_xlfn.IFS(Append1[[#This Row],[weekday]]=6,"True",Append1[[#This Row],[weekday]]=0,"True",TRUE,"False")</f>
        <v>False</v>
      </c>
      <c r="H583">
        <f>WEEKDAY(Append1[[#This Row],[dteday]],1)</f>
        <v>4</v>
      </c>
      <c r="I583">
        <v>3</v>
      </c>
      <c r="J583" s="6">
        <v>0.22</v>
      </c>
      <c r="K583" s="6">
        <v>0.19700000000000001</v>
      </c>
      <c r="L583" s="6">
        <v>0.93</v>
      </c>
      <c r="M583" s="6">
        <v>0.32840000000000003</v>
      </c>
      <c r="N583">
        <v>6</v>
      </c>
      <c r="O583">
        <v>35</v>
      </c>
      <c r="P583">
        <v>41</v>
      </c>
    </row>
    <row r="584" spans="1:16" x14ac:dyDescent="0.25">
      <c r="A584">
        <v>582</v>
      </c>
      <c r="B584" s="5">
        <v>40569</v>
      </c>
      <c r="C584">
        <v>1</v>
      </c>
      <c r="D584">
        <f>YEAR(Append1[[#This Row],[dteday]])</f>
        <v>2011</v>
      </c>
      <c r="E584">
        <v>1</v>
      </c>
      <c r="F584">
        <f>HOUR(Append1[[#This Row],[dteday]])</f>
        <v>0</v>
      </c>
      <c r="G584" s="7" t="str" cm="1">
        <f t="array" ref="G584">_xlfn.IFS(Append1[[#This Row],[weekday]]=6,"True",Append1[[#This Row],[weekday]]=0,"True",TRUE,"False")</f>
        <v>False</v>
      </c>
      <c r="H584">
        <f>WEEKDAY(Append1[[#This Row],[dteday]],1)</f>
        <v>4</v>
      </c>
      <c r="I584">
        <v>3</v>
      </c>
      <c r="J584" s="6">
        <v>0.22</v>
      </c>
      <c r="K584" s="6">
        <v>0.19700000000000001</v>
      </c>
      <c r="L584" s="6">
        <v>0.93</v>
      </c>
      <c r="M584" s="6">
        <v>0.32840000000000003</v>
      </c>
      <c r="N584">
        <v>7</v>
      </c>
      <c r="O584">
        <v>41</v>
      </c>
      <c r="P584">
        <v>48</v>
      </c>
    </row>
    <row r="585" spans="1:16" x14ac:dyDescent="0.25">
      <c r="A585">
        <v>583</v>
      </c>
      <c r="B585" s="5">
        <v>40569</v>
      </c>
      <c r="C585">
        <v>1</v>
      </c>
      <c r="D585">
        <f>YEAR(Append1[[#This Row],[dteday]])</f>
        <v>2011</v>
      </c>
      <c r="E585">
        <v>1</v>
      </c>
      <c r="F585">
        <f>HOUR(Append1[[#This Row],[dteday]])</f>
        <v>0</v>
      </c>
      <c r="G585" s="7" t="str" cm="1">
        <f t="array" ref="G585">_xlfn.IFS(Append1[[#This Row],[weekday]]=6,"True",Append1[[#This Row],[weekday]]=0,"True",TRUE,"False")</f>
        <v>False</v>
      </c>
      <c r="H585">
        <f>WEEKDAY(Append1[[#This Row],[dteday]],1)</f>
        <v>4</v>
      </c>
      <c r="I585">
        <v>3</v>
      </c>
      <c r="J585" s="6">
        <v>0.22</v>
      </c>
      <c r="K585" s="6">
        <v>0.19700000000000001</v>
      </c>
      <c r="L585" s="6">
        <v>0.93</v>
      </c>
      <c r="M585" s="6">
        <v>0.32840000000000003</v>
      </c>
      <c r="N585">
        <v>4</v>
      </c>
      <c r="O585">
        <v>43</v>
      </c>
      <c r="P585">
        <v>47</v>
      </c>
    </row>
    <row r="586" spans="1:16" x14ac:dyDescent="0.25">
      <c r="A586">
        <v>584</v>
      </c>
      <c r="B586" s="5">
        <v>40569</v>
      </c>
      <c r="C586">
        <v>1</v>
      </c>
      <c r="D586">
        <f>YEAR(Append1[[#This Row],[dteday]])</f>
        <v>2011</v>
      </c>
      <c r="E586">
        <v>1</v>
      </c>
      <c r="F586">
        <f>HOUR(Append1[[#This Row],[dteday]])</f>
        <v>0</v>
      </c>
      <c r="G586" s="7" t="str" cm="1">
        <f t="array" ref="G586">_xlfn.IFS(Append1[[#This Row],[weekday]]=6,"True",Append1[[#This Row],[weekday]]=0,"True",TRUE,"False")</f>
        <v>False</v>
      </c>
      <c r="H586">
        <f>WEEKDAY(Append1[[#This Row],[dteday]],1)</f>
        <v>4</v>
      </c>
      <c r="I586">
        <v>3</v>
      </c>
      <c r="J586" s="6">
        <v>0.22</v>
      </c>
      <c r="K586" s="6">
        <v>0.19700000000000001</v>
      </c>
      <c r="L586" s="6">
        <v>0.93</v>
      </c>
      <c r="M586" s="6">
        <v>0.35820000000000002</v>
      </c>
      <c r="N586">
        <v>0</v>
      </c>
      <c r="O586">
        <v>36</v>
      </c>
      <c r="P586">
        <v>36</v>
      </c>
    </row>
    <row r="587" spans="1:16" x14ac:dyDescent="0.25">
      <c r="A587">
        <v>585</v>
      </c>
      <c r="B587" s="5">
        <v>40569</v>
      </c>
      <c r="C587">
        <v>1</v>
      </c>
      <c r="D587">
        <f>YEAR(Append1[[#This Row],[dteday]])</f>
        <v>2011</v>
      </c>
      <c r="E587">
        <v>1</v>
      </c>
      <c r="F587">
        <f>HOUR(Append1[[#This Row],[dteday]])</f>
        <v>0</v>
      </c>
      <c r="G587" s="7" t="str" cm="1">
        <f t="array" ref="G587">_xlfn.IFS(Append1[[#This Row],[weekday]]=6,"True",Append1[[#This Row],[weekday]]=0,"True",TRUE,"False")</f>
        <v>False</v>
      </c>
      <c r="H587">
        <f>WEEKDAY(Append1[[#This Row],[dteday]],1)</f>
        <v>4</v>
      </c>
      <c r="I587">
        <v>3</v>
      </c>
      <c r="J587" s="6">
        <v>0.22</v>
      </c>
      <c r="K587" s="6">
        <v>0.18179999999999999</v>
      </c>
      <c r="L587" s="6">
        <v>0.93</v>
      </c>
      <c r="M587" s="6">
        <v>0.4627</v>
      </c>
      <c r="N587">
        <v>1</v>
      </c>
      <c r="O587">
        <v>42</v>
      </c>
      <c r="P587">
        <v>43</v>
      </c>
    </row>
    <row r="588" spans="1:16" x14ac:dyDescent="0.25">
      <c r="A588">
        <v>586</v>
      </c>
      <c r="B588" s="5">
        <v>40569</v>
      </c>
      <c r="C588">
        <v>1</v>
      </c>
      <c r="D588">
        <f>YEAR(Append1[[#This Row],[dteday]])</f>
        <v>2011</v>
      </c>
      <c r="E588">
        <v>1</v>
      </c>
      <c r="F588">
        <f>HOUR(Append1[[#This Row],[dteday]])</f>
        <v>0</v>
      </c>
      <c r="G588" s="7" t="str" cm="1">
        <f t="array" ref="G588">_xlfn.IFS(Append1[[#This Row],[weekday]]=6,"True",Append1[[#This Row],[weekday]]=0,"True",TRUE,"False")</f>
        <v>False</v>
      </c>
      <c r="H588">
        <f>WEEKDAY(Append1[[#This Row],[dteday]],1)</f>
        <v>4</v>
      </c>
      <c r="I588">
        <v>4</v>
      </c>
      <c r="J588" s="6">
        <v>0.22</v>
      </c>
      <c r="K588" s="6">
        <v>0.19700000000000001</v>
      </c>
      <c r="L588" s="6">
        <v>0.93</v>
      </c>
      <c r="M588" s="6">
        <v>0.32840000000000003</v>
      </c>
      <c r="N588">
        <v>1</v>
      </c>
      <c r="O588">
        <v>35</v>
      </c>
      <c r="P588">
        <v>36</v>
      </c>
    </row>
    <row r="589" spans="1:16" x14ac:dyDescent="0.25">
      <c r="A589">
        <v>587</v>
      </c>
      <c r="B589" s="5">
        <v>40569</v>
      </c>
      <c r="C589">
        <v>1</v>
      </c>
      <c r="D589">
        <f>YEAR(Append1[[#This Row],[dteday]])</f>
        <v>2011</v>
      </c>
      <c r="E589">
        <v>1</v>
      </c>
      <c r="F589">
        <f>HOUR(Append1[[#This Row],[dteday]])</f>
        <v>0</v>
      </c>
      <c r="G589" s="7" t="str" cm="1">
        <f t="array" ref="G589">_xlfn.IFS(Append1[[#This Row],[weekday]]=6,"True",Append1[[#This Row],[weekday]]=0,"True",TRUE,"False")</f>
        <v>False</v>
      </c>
      <c r="H589">
        <f>WEEKDAY(Append1[[#This Row],[dteday]],1)</f>
        <v>4</v>
      </c>
      <c r="I589">
        <v>3</v>
      </c>
      <c r="J589" s="6">
        <v>0.2</v>
      </c>
      <c r="K589" s="6">
        <v>0.18179999999999999</v>
      </c>
      <c r="L589" s="6">
        <v>0.93</v>
      </c>
      <c r="M589" s="6">
        <v>0.35820000000000002</v>
      </c>
      <c r="N589">
        <v>0</v>
      </c>
      <c r="O589">
        <v>26</v>
      </c>
      <c r="P589">
        <v>26</v>
      </c>
    </row>
    <row r="590" spans="1:16" x14ac:dyDescent="0.25">
      <c r="A590">
        <v>588</v>
      </c>
      <c r="B590" s="5">
        <v>40570</v>
      </c>
      <c r="C590">
        <v>1</v>
      </c>
      <c r="D590">
        <f>YEAR(Append1[[#This Row],[dteday]])</f>
        <v>2011</v>
      </c>
      <c r="E590">
        <v>1</v>
      </c>
      <c r="F590">
        <f>HOUR(Append1[[#This Row],[dteday]])</f>
        <v>0</v>
      </c>
      <c r="G590" s="7" t="str" cm="1">
        <f t="array" ref="G590">_xlfn.IFS(Append1[[#This Row],[weekday]]=6,"True",Append1[[#This Row],[weekday]]=0,"True",TRUE,"False")</f>
        <v>False</v>
      </c>
      <c r="H590">
        <f>WEEKDAY(Append1[[#This Row],[dteday]],1)</f>
        <v>5</v>
      </c>
      <c r="I590">
        <v>1</v>
      </c>
      <c r="J590" s="6">
        <v>0.22</v>
      </c>
      <c r="K590" s="6">
        <v>0.2273</v>
      </c>
      <c r="L590" s="6">
        <v>0.55000000000000004</v>
      </c>
      <c r="M590" s="6">
        <v>0.19400000000000001</v>
      </c>
      <c r="N590">
        <v>1</v>
      </c>
      <c r="O590">
        <v>23</v>
      </c>
      <c r="P590">
        <v>24</v>
      </c>
    </row>
    <row r="591" spans="1:16" x14ac:dyDescent="0.25">
      <c r="A591">
        <v>589</v>
      </c>
      <c r="B591" s="5">
        <v>40570</v>
      </c>
      <c r="C591">
        <v>1</v>
      </c>
      <c r="D591">
        <f>YEAR(Append1[[#This Row],[dteday]])</f>
        <v>2011</v>
      </c>
      <c r="E591">
        <v>1</v>
      </c>
      <c r="F591">
        <f>HOUR(Append1[[#This Row],[dteday]])</f>
        <v>0</v>
      </c>
      <c r="G591" s="7" t="str" cm="1">
        <f t="array" ref="G591">_xlfn.IFS(Append1[[#This Row],[weekday]]=6,"True",Append1[[#This Row],[weekday]]=0,"True",TRUE,"False")</f>
        <v>False</v>
      </c>
      <c r="H591">
        <f>WEEKDAY(Append1[[#This Row],[dteday]],1)</f>
        <v>5</v>
      </c>
      <c r="I591">
        <v>1</v>
      </c>
      <c r="J591" s="6">
        <v>0.22</v>
      </c>
      <c r="K591" s="6">
        <v>0.2424</v>
      </c>
      <c r="L591" s="6">
        <v>0.55000000000000004</v>
      </c>
      <c r="M591" s="6">
        <v>0.1045</v>
      </c>
      <c r="N591">
        <v>2</v>
      </c>
      <c r="O591">
        <v>82</v>
      </c>
      <c r="P591">
        <v>84</v>
      </c>
    </row>
    <row r="592" spans="1:16" x14ac:dyDescent="0.25">
      <c r="A592">
        <v>590</v>
      </c>
      <c r="B592" s="5">
        <v>40570</v>
      </c>
      <c r="C592">
        <v>1</v>
      </c>
      <c r="D592">
        <f>YEAR(Append1[[#This Row],[dteday]])</f>
        <v>2011</v>
      </c>
      <c r="E592">
        <v>1</v>
      </c>
      <c r="F592">
        <f>HOUR(Append1[[#This Row],[dteday]])</f>
        <v>0</v>
      </c>
      <c r="G592" s="7" t="str" cm="1">
        <f t="array" ref="G592">_xlfn.IFS(Append1[[#This Row],[weekday]]=6,"True",Append1[[#This Row],[weekday]]=0,"True",TRUE,"False")</f>
        <v>False</v>
      </c>
      <c r="H592">
        <f>WEEKDAY(Append1[[#This Row],[dteday]],1)</f>
        <v>5</v>
      </c>
      <c r="I592">
        <v>1</v>
      </c>
      <c r="J592" s="6">
        <v>0.2</v>
      </c>
      <c r="K592" s="6">
        <v>0.2273</v>
      </c>
      <c r="L592" s="6">
        <v>0.69</v>
      </c>
      <c r="M592" s="6">
        <v>8.9599999999999999E-2</v>
      </c>
      <c r="N592">
        <v>3</v>
      </c>
      <c r="O592">
        <v>101</v>
      </c>
      <c r="P592">
        <v>104</v>
      </c>
    </row>
    <row r="593" spans="1:16" x14ac:dyDescent="0.25">
      <c r="A593">
        <v>591</v>
      </c>
      <c r="B593" s="5">
        <v>40570</v>
      </c>
      <c r="C593">
        <v>1</v>
      </c>
      <c r="D593">
        <f>YEAR(Append1[[#This Row],[dteday]])</f>
        <v>2011</v>
      </c>
      <c r="E593">
        <v>1</v>
      </c>
      <c r="F593">
        <f>HOUR(Append1[[#This Row],[dteday]])</f>
        <v>0</v>
      </c>
      <c r="G593" s="7" t="str" cm="1">
        <f t="array" ref="G593">_xlfn.IFS(Append1[[#This Row],[weekday]]=6,"True",Append1[[#This Row],[weekday]]=0,"True",TRUE,"False")</f>
        <v>False</v>
      </c>
      <c r="H593">
        <f>WEEKDAY(Append1[[#This Row],[dteday]],1)</f>
        <v>5</v>
      </c>
      <c r="I593">
        <v>1</v>
      </c>
      <c r="J593" s="6">
        <v>0.2</v>
      </c>
      <c r="K593" s="6">
        <v>0.2273</v>
      </c>
      <c r="L593" s="6">
        <v>0.69</v>
      </c>
      <c r="M593" s="6">
        <v>8.9599999999999999E-2</v>
      </c>
      <c r="N593">
        <v>3</v>
      </c>
      <c r="O593">
        <v>76</v>
      </c>
      <c r="P593">
        <v>79</v>
      </c>
    </row>
    <row r="594" spans="1:16" x14ac:dyDescent="0.25">
      <c r="A594">
        <v>592</v>
      </c>
      <c r="B594" s="5">
        <v>40570</v>
      </c>
      <c r="C594">
        <v>1</v>
      </c>
      <c r="D594">
        <f>YEAR(Append1[[#This Row],[dteday]])</f>
        <v>2011</v>
      </c>
      <c r="E594">
        <v>1</v>
      </c>
      <c r="F594">
        <f>HOUR(Append1[[#This Row],[dteday]])</f>
        <v>0</v>
      </c>
      <c r="G594" s="7" t="str" cm="1">
        <f t="array" ref="G594">_xlfn.IFS(Append1[[#This Row],[weekday]]=6,"True",Append1[[#This Row],[weekday]]=0,"True",TRUE,"False")</f>
        <v>False</v>
      </c>
      <c r="H594">
        <f>WEEKDAY(Append1[[#This Row],[dteday]],1)</f>
        <v>5</v>
      </c>
      <c r="I594">
        <v>1</v>
      </c>
      <c r="J594" s="6">
        <v>0.18</v>
      </c>
      <c r="K594" s="6">
        <v>0.21210000000000001</v>
      </c>
      <c r="L594" s="6">
        <v>0.74</v>
      </c>
      <c r="M594" s="6">
        <v>8.9599999999999999E-2</v>
      </c>
      <c r="N594">
        <v>4</v>
      </c>
      <c r="O594">
        <v>55</v>
      </c>
      <c r="P594">
        <v>59</v>
      </c>
    </row>
    <row r="595" spans="1:16" x14ac:dyDescent="0.25">
      <c r="A595">
        <v>593</v>
      </c>
      <c r="B595" s="5">
        <v>40570</v>
      </c>
      <c r="C595">
        <v>1</v>
      </c>
      <c r="D595">
        <f>YEAR(Append1[[#This Row],[dteday]])</f>
        <v>2011</v>
      </c>
      <c r="E595">
        <v>1</v>
      </c>
      <c r="F595">
        <f>HOUR(Append1[[#This Row],[dteday]])</f>
        <v>0</v>
      </c>
      <c r="G595" s="7" t="str" cm="1">
        <f t="array" ref="G595">_xlfn.IFS(Append1[[#This Row],[weekday]]=6,"True",Append1[[#This Row],[weekday]]=0,"True",TRUE,"False")</f>
        <v>False</v>
      </c>
      <c r="H595">
        <f>WEEKDAY(Append1[[#This Row],[dteday]],1)</f>
        <v>5</v>
      </c>
      <c r="I595">
        <v>1</v>
      </c>
      <c r="J595" s="6">
        <v>0.18</v>
      </c>
      <c r="K595" s="6">
        <v>0.21210000000000001</v>
      </c>
      <c r="L595" s="6">
        <v>0.74</v>
      </c>
      <c r="M595" s="6">
        <v>8.9599999999999999E-2</v>
      </c>
      <c r="N595">
        <v>2</v>
      </c>
      <c r="O595">
        <v>36</v>
      </c>
      <c r="P595">
        <v>38</v>
      </c>
    </row>
    <row r="596" spans="1:16" x14ac:dyDescent="0.25">
      <c r="A596">
        <v>594</v>
      </c>
      <c r="B596" s="5">
        <v>40570</v>
      </c>
      <c r="C596">
        <v>1</v>
      </c>
      <c r="D596">
        <f>YEAR(Append1[[#This Row],[dteday]])</f>
        <v>2011</v>
      </c>
      <c r="E596">
        <v>1</v>
      </c>
      <c r="F596">
        <f>HOUR(Append1[[#This Row],[dteday]])</f>
        <v>0</v>
      </c>
      <c r="G596" s="7" t="str" cm="1">
        <f t="array" ref="G596">_xlfn.IFS(Append1[[#This Row],[weekday]]=6,"True",Append1[[#This Row],[weekday]]=0,"True",TRUE,"False")</f>
        <v>False</v>
      </c>
      <c r="H596">
        <f>WEEKDAY(Append1[[#This Row],[dteday]],1)</f>
        <v>5</v>
      </c>
      <c r="I596">
        <v>1</v>
      </c>
      <c r="J596" s="6">
        <v>0.18</v>
      </c>
      <c r="K596" s="6">
        <v>0.21210000000000001</v>
      </c>
      <c r="L596" s="6">
        <v>0.74</v>
      </c>
      <c r="M596" s="6">
        <v>8.9599999999999999E-2</v>
      </c>
      <c r="N596">
        <v>0</v>
      </c>
      <c r="O596">
        <v>27</v>
      </c>
      <c r="P596">
        <v>27</v>
      </c>
    </row>
    <row r="597" spans="1:16" x14ac:dyDescent="0.25">
      <c r="A597">
        <v>595</v>
      </c>
      <c r="B597" s="5">
        <v>40570</v>
      </c>
      <c r="C597">
        <v>1</v>
      </c>
      <c r="D597">
        <f>YEAR(Append1[[#This Row],[dteday]])</f>
        <v>2011</v>
      </c>
      <c r="E597">
        <v>1</v>
      </c>
      <c r="F597">
        <f>HOUR(Append1[[#This Row],[dteday]])</f>
        <v>0</v>
      </c>
      <c r="G597" s="7" t="str" cm="1">
        <f t="array" ref="G597">_xlfn.IFS(Append1[[#This Row],[weekday]]=6,"True",Append1[[#This Row],[weekday]]=0,"True",TRUE,"False")</f>
        <v>False</v>
      </c>
      <c r="H597">
        <f>WEEKDAY(Append1[[#This Row],[dteday]],1)</f>
        <v>5</v>
      </c>
      <c r="I597">
        <v>1</v>
      </c>
      <c r="J597" s="6">
        <v>0.18</v>
      </c>
      <c r="K597" s="6">
        <v>0.19700000000000001</v>
      </c>
      <c r="L597" s="6">
        <v>0.8</v>
      </c>
      <c r="M597" s="6">
        <v>0.16420000000000001</v>
      </c>
      <c r="N597">
        <v>0</v>
      </c>
      <c r="O597">
        <v>16</v>
      </c>
      <c r="P597">
        <v>16</v>
      </c>
    </row>
    <row r="598" spans="1:16" x14ac:dyDescent="0.25">
      <c r="A598">
        <v>596</v>
      </c>
      <c r="B598" s="5">
        <v>40571</v>
      </c>
      <c r="C598">
        <v>1</v>
      </c>
      <c r="D598">
        <f>YEAR(Append1[[#This Row],[dteday]])</f>
        <v>2011</v>
      </c>
      <c r="E598">
        <v>1</v>
      </c>
      <c r="F598">
        <f>HOUR(Append1[[#This Row],[dteday]])</f>
        <v>0</v>
      </c>
      <c r="G598" s="7" t="str" cm="1">
        <f t="array" ref="G598">_xlfn.IFS(Append1[[#This Row],[weekday]]=6,"True",Append1[[#This Row],[weekday]]=0,"True",TRUE,"False")</f>
        <v>True</v>
      </c>
      <c r="H598">
        <f>WEEKDAY(Append1[[#This Row],[dteday]],1)</f>
        <v>6</v>
      </c>
      <c r="I598">
        <v>2</v>
      </c>
      <c r="J598" s="6">
        <v>0.2</v>
      </c>
      <c r="K598" s="6">
        <v>0.21210000000000001</v>
      </c>
      <c r="L598" s="6">
        <v>0.75</v>
      </c>
      <c r="M598" s="6">
        <v>0.1343</v>
      </c>
      <c r="N598">
        <v>0</v>
      </c>
      <c r="O598">
        <v>9</v>
      </c>
      <c r="P598">
        <v>9</v>
      </c>
    </row>
    <row r="599" spans="1:16" x14ac:dyDescent="0.25">
      <c r="A599">
        <v>597</v>
      </c>
      <c r="B599" s="5">
        <v>40571</v>
      </c>
      <c r="C599">
        <v>1</v>
      </c>
      <c r="D599">
        <f>YEAR(Append1[[#This Row],[dteday]])</f>
        <v>2011</v>
      </c>
      <c r="E599">
        <v>1</v>
      </c>
      <c r="F599">
        <f>HOUR(Append1[[#This Row],[dteday]])</f>
        <v>0</v>
      </c>
      <c r="G599" s="7" t="str" cm="1">
        <f t="array" ref="G599">_xlfn.IFS(Append1[[#This Row],[weekday]]=6,"True",Append1[[#This Row],[weekday]]=0,"True",TRUE,"False")</f>
        <v>True</v>
      </c>
      <c r="H599">
        <f>WEEKDAY(Append1[[#This Row],[dteday]],1)</f>
        <v>6</v>
      </c>
      <c r="I599">
        <v>2</v>
      </c>
      <c r="J599" s="6">
        <v>0.2</v>
      </c>
      <c r="K599" s="6">
        <v>0.21210000000000001</v>
      </c>
      <c r="L599" s="6">
        <v>0.75</v>
      </c>
      <c r="M599" s="6">
        <v>0.1343</v>
      </c>
      <c r="N599">
        <v>1</v>
      </c>
      <c r="O599">
        <v>2</v>
      </c>
      <c r="P599">
        <v>3</v>
      </c>
    </row>
    <row r="600" spans="1:16" x14ac:dyDescent="0.25">
      <c r="A600">
        <v>598</v>
      </c>
      <c r="B600" s="5">
        <v>40571</v>
      </c>
      <c r="C600">
        <v>1</v>
      </c>
      <c r="D600">
        <f>YEAR(Append1[[#This Row],[dteday]])</f>
        <v>2011</v>
      </c>
      <c r="E600">
        <v>1</v>
      </c>
      <c r="F600">
        <f>HOUR(Append1[[#This Row],[dteday]])</f>
        <v>0</v>
      </c>
      <c r="G600" s="7" t="str" cm="1">
        <f t="array" ref="G600">_xlfn.IFS(Append1[[#This Row],[weekday]]=6,"True",Append1[[#This Row],[weekday]]=0,"True",TRUE,"False")</f>
        <v>True</v>
      </c>
      <c r="H600">
        <f>WEEKDAY(Append1[[#This Row],[dteday]],1)</f>
        <v>6</v>
      </c>
      <c r="I600">
        <v>2</v>
      </c>
      <c r="J600" s="6">
        <v>0.2</v>
      </c>
      <c r="K600" s="6">
        <v>0.21210000000000001</v>
      </c>
      <c r="L600" s="6">
        <v>0.75</v>
      </c>
      <c r="M600" s="6">
        <v>0.16420000000000001</v>
      </c>
      <c r="N600">
        <v>0</v>
      </c>
      <c r="O600">
        <v>2</v>
      </c>
      <c r="P600">
        <v>2</v>
      </c>
    </row>
    <row r="601" spans="1:16" x14ac:dyDescent="0.25">
      <c r="A601">
        <v>599</v>
      </c>
      <c r="B601" s="5">
        <v>40571</v>
      </c>
      <c r="C601">
        <v>1</v>
      </c>
      <c r="D601">
        <f>YEAR(Append1[[#This Row],[dteday]])</f>
        <v>2011</v>
      </c>
      <c r="E601">
        <v>1</v>
      </c>
      <c r="F601">
        <f>HOUR(Append1[[#This Row],[dteday]])</f>
        <v>0</v>
      </c>
      <c r="G601" s="7" t="str" cm="1">
        <f t="array" ref="G601">_xlfn.IFS(Append1[[#This Row],[weekday]]=6,"True",Append1[[#This Row],[weekday]]=0,"True",TRUE,"False")</f>
        <v>True</v>
      </c>
      <c r="H601">
        <f>WEEKDAY(Append1[[#This Row],[dteday]],1)</f>
        <v>6</v>
      </c>
      <c r="I601">
        <v>2</v>
      </c>
      <c r="J601" s="6">
        <v>0.2</v>
      </c>
      <c r="K601" s="6">
        <v>0.2273</v>
      </c>
      <c r="L601" s="6">
        <v>0.75</v>
      </c>
      <c r="M601" s="6">
        <v>0.1045</v>
      </c>
      <c r="N601">
        <v>1</v>
      </c>
      <c r="O601">
        <v>0</v>
      </c>
      <c r="P601">
        <v>1</v>
      </c>
    </row>
    <row r="602" spans="1:16" x14ac:dyDescent="0.25">
      <c r="A602">
        <v>600</v>
      </c>
      <c r="B602" s="5">
        <v>40571</v>
      </c>
      <c r="C602">
        <v>1</v>
      </c>
      <c r="D602">
        <f>YEAR(Append1[[#This Row],[dteday]])</f>
        <v>2011</v>
      </c>
      <c r="E602">
        <v>1</v>
      </c>
      <c r="F602">
        <f>HOUR(Append1[[#This Row],[dteday]])</f>
        <v>0</v>
      </c>
      <c r="G602" s="7" t="str" cm="1">
        <f t="array" ref="G602">_xlfn.IFS(Append1[[#This Row],[weekday]]=6,"True",Append1[[#This Row],[weekday]]=0,"True",TRUE,"False")</f>
        <v>True</v>
      </c>
      <c r="H602">
        <f>WEEKDAY(Append1[[#This Row],[dteday]],1)</f>
        <v>6</v>
      </c>
      <c r="I602">
        <v>2</v>
      </c>
      <c r="J602" s="6">
        <v>0.18</v>
      </c>
      <c r="K602" s="6">
        <v>0.21210000000000001</v>
      </c>
      <c r="L602" s="6">
        <v>0.8</v>
      </c>
      <c r="M602" s="6">
        <v>0.1045</v>
      </c>
      <c r="N602">
        <v>0</v>
      </c>
      <c r="O602">
        <v>4</v>
      </c>
      <c r="P602">
        <v>4</v>
      </c>
    </row>
    <row r="603" spans="1:16" x14ac:dyDescent="0.25">
      <c r="A603">
        <v>601</v>
      </c>
      <c r="B603" s="5">
        <v>40571</v>
      </c>
      <c r="C603">
        <v>1</v>
      </c>
      <c r="D603">
        <f>YEAR(Append1[[#This Row],[dteday]])</f>
        <v>2011</v>
      </c>
      <c r="E603">
        <v>1</v>
      </c>
      <c r="F603">
        <f>HOUR(Append1[[#This Row],[dteday]])</f>
        <v>0</v>
      </c>
      <c r="G603" s="7" t="str" cm="1">
        <f t="array" ref="G603">_xlfn.IFS(Append1[[#This Row],[weekday]]=6,"True",Append1[[#This Row],[weekday]]=0,"True",TRUE,"False")</f>
        <v>True</v>
      </c>
      <c r="H603">
        <f>WEEKDAY(Append1[[#This Row],[dteday]],1)</f>
        <v>6</v>
      </c>
      <c r="I603">
        <v>2</v>
      </c>
      <c r="J603" s="6">
        <v>0.18</v>
      </c>
      <c r="K603" s="6">
        <v>0.19700000000000001</v>
      </c>
      <c r="L603" s="6">
        <v>0.8</v>
      </c>
      <c r="M603" s="6">
        <v>0.1343</v>
      </c>
      <c r="N603">
        <v>0</v>
      </c>
      <c r="O603">
        <v>16</v>
      </c>
      <c r="P603">
        <v>16</v>
      </c>
    </row>
    <row r="604" spans="1:16" x14ac:dyDescent="0.25">
      <c r="A604">
        <v>602</v>
      </c>
      <c r="B604" s="5">
        <v>40571</v>
      </c>
      <c r="C604">
        <v>1</v>
      </c>
      <c r="D604">
        <f>YEAR(Append1[[#This Row],[dteday]])</f>
        <v>2011</v>
      </c>
      <c r="E604">
        <v>1</v>
      </c>
      <c r="F604">
        <f>HOUR(Append1[[#This Row],[dteday]])</f>
        <v>0</v>
      </c>
      <c r="G604" s="7" t="str" cm="1">
        <f t="array" ref="G604">_xlfn.IFS(Append1[[#This Row],[weekday]]=6,"True",Append1[[#This Row],[weekday]]=0,"True",TRUE,"False")</f>
        <v>True</v>
      </c>
      <c r="H604">
        <f>WEEKDAY(Append1[[#This Row],[dteday]],1)</f>
        <v>6</v>
      </c>
      <c r="I604">
        <v>2</v>
      </c>
      <c r="J604" s="6">
        <v>0.16</v>
      </c>
      <c r="K604" s="6">
        <v>0.19700000000000001</v>
      </c>
      <c r="L604" s="6">
        <v>0.86</v>
      </c>
      <c r="M604" s="6">
        <v>8.9599999999999999E-2</v>
      </c>
      <c r="N604">
        <v>2</v>
      </c>
      <c r="O604">
        <v>58</v>
      </c>
      <c r="P604">
        <v>60</v>
      </c>
    </row>
    <row r="605" spans="1:16" x14ac:dyDescent="0.25">
      <c r="A605">
        <v>603</v>
      </c>
      <c r="B605" s="5">
        <v>40571</v>
      </c>
      <c r="C605">
        <v>1</v>
      </c>
      <c r="D605">
        <f>YEAR(Append1[[#This Row],[dteday]])</f>
        <v>2011</v>
      </c>
      <c r="E605">
        <v>1</v>
      </c>
      <c r="F605">
        <f>HOUR(Append1[[#This Row],[dteday]])</f>
        <v>0</v>
      </c>
      <c r="G605" s="7" t="str" cm="1">
        <f t="array" ref="G605">_xlfn.IFS(Append1[[#This Row],[weekday]]=6,"True",Append1[[#This Row],[weekday]]=0,"True",TRUE,"False")</f>
        <v>True</v>
      </c>
      <c r="H605">
        <f>WEEKDAY(Append1[[#This Row],[dteday]],1)</f>
        <v>6</v>
      </c>
      <c r="I605">
        <v>2</v>
      </c>
      <c r="J605" s="6">
        <v>0.16</v>
      </c>
      <c r="K605" s="6">
        <v>0.19700000000000001</v>
      </c>
      <c r="L605" s="6">
        <v>0.86</v>
      </c>
      <c r="M605" s="6">
        <v>8.9599999999999999E-2</v>
      </c>
      <c r="N605">
        <v>2</v>
      </c>
      <c r="O605">
        <v>155</v>
      </c>
      <c r="P605">
        <v>157</v>
      </c>
    </row>
    <row r="606" spans="1:16" x14ac:dyDescent="0.25">
      <c r="A606">
        <v>604</v>
      </c>
      <c r="B606" s="5">
        <v>40571</v>
      </c>
      <c r="C606">
        <v>1</v>
      </c>
      <c r="D606">
        <f>YEAR(Append1[[#This Row],[dteday]])</f>
        <v>2011</v>
      </c>
      <c r="E606">
        <v>1</v>
      </c>
      <c r="F606">
        <f>HOUR(Append1[[#This Row],[dteday]])</f>
        <v>0</v>
      </c>
      <c r="G606" s="7" t="str" cm="1">
        <f t="array" ref="G606">_xlfn.IFS(Append1[[#This Row],[weekday]]=6,"True",Append1[[#This Row],[weekday]]=0,"True",TRUE,"False")</f>
        <v>True</v>
      </c>
      <c r="H606">
        <f>WEEKDAY(Append1[[#This Row],[dteday]],1)</f>
        <v>6</v>
      </c>
      <c r="I606">
        <v>3</v>
      </c>
      <c r="J606" s="6">
        <v>0.18</v>
      </c>
      <c r="K606" s="6">
        <v>0.21210000000000001</v>
      </c>
      <c r="L606" s="6">
        <v>0.86</v>
      </c>
      <c r="M606" s="6">
        <v>8.9599999999999999E-2</v>
      </c>
      <c r="N606">
        <v>6</v>
      </c>
      <c r="O606">
        <v>95</v>
      </c>
      <c r="P606">
        <v>101</v>
      </c>
    </row>
    <row r="607" spans="1:16" x14ac:dyDescent="0.25">
      <c r="A607">
        <v>605</v>
      </c>
      <c r="B607" s="5">
        <v>40571</v>
      </c>
      <c r="C607">
        <v>1</v>
      </c>
      <c r="D607">
        <f>YEAR(Append1[[#This Row],[dteday]])</f>
        <v>2011</v>
      </c>
      <c r="E607">
        <v>1</v>
      </c>
      <c r="F607">
        <f>HOUR(Append1[[#This Row],[dteday]])</f>
        <v>0</v>
      </c>
      <c r="G607" s="7" t="str" cm="1">
        <f t="array" ref="G607">_xlfn.IFS(Append1[[#This Row],[weekday]]=6,"True",Append1[[#This Row],[weekday]]=0,"True",TRUE,"False")</f>
        <v>True</v>
      </c>
      <c r="H607">
        <f>WEEKDAY(Append1[[#This Row],[dteday]],1)</f>
        <v>6</v>
      </c>
      <c r="I607">
        <v>3</v>
      </c>
      <c r="J607" s="6">
        <v>0.18</v>
      </c>
      <c r="K607" s="6">
        <v>0.21210000000000001</v>
      </c>
      <c r="L607" s="6">
        <v>0.86</v>
      </c>
      <c r="M607" s="6">
        <v>0.1045</v>
      </c>
      <c r="N607">
        <v>0</v>
      </c>
      <c r="O607">
        <v>49</v>
      </c>
      <c r="P607">
        <v>49</v>
      </c>
    </row>
    <row r="608" spans="1:16" x14ac:dyDescent="0.25">
      <c r="A608">
        <v>606</v>
      </c>
      <c r="B608" s="5">
        <v>40571</v>
      </c>
      <c r="C608">
        <v>1</v>
      </c>
      <c r="D608">
        <f>YEAR(Append1[[#This Row],[dteday]])</f>
        <v>2011</v>
      </c>
      <c r="E608">
        <v>1</v>
      </c>
      <c r="F608">
        <f>HOUR(Append1[[#This Row],[dteday]])</f>
        <v>0</v>
      </c>
      <c r="G608" s="7" t="str" cm="1">
        <f t="array" ref="G608">_xlfn.IFS(Append1[[#This Row],[weekday]]=6,"True",Append1[[#This Row],[weekday]]=0,"True",TRUE,"False")</f>
        <v>True</v>
      </c>
      <c r="H608">
        <f>WEEKDAY(Append1[[#This Row],[dteday]],1)</f>
        <v>6</v>
      </c>
      <c r="I608">
        <v>3</v>
      </c>
      <c r="J608" s="6">
        <v>0.18</v>
      </c>
      <c r="K608" s="6">
        <v>0.21210000000000001</v>
      </c>
      <c r="L608" s="6">
        <v>0.93</v>
      </c>
      <c r="M608" s="6">
        <v>0.1045</v>
      </c>
      <c r="N608">
        <v>0</v>
      </c>
      <c r="O608">
        <v>30</v>
      </c>
      <c r="P608">
        <v>30</v>
      </c>
    </row>
    <row r="609" spans="1:16" x14ac:dyDescent="0.25">
      <c r="A609">
        <v>607</v>
      </c>
      <c r="B609" s="5">
        <v>40571</v>
      </c>
      <c r="C609">
        <v>1</v>
      </c>
      <c r="D609">
        <f>YEAR(Append1[[#This Row],[dteday]])</f>
        <v>2011</v>
      </c>
      <c r="E609">
        <v>1</v>
      </c>
      <c r="F609">
        <f>HOUR(Append1[[#This Row],[dteday]])</f>
        <v>0</v>
      </c>
      <c r="G609" s="7" t="str" cm="1">
        <f t="array" ref="G609">_xlfn.IFS(Append1[[#This Row],[weekday]]=6,"True",Append1[[#This Row],[weekday]]=0,"True",TRUE,"False")</f>
        <v>True</v>
      </c>
      <c r="H609">
        <f>WEEKDAY(Append1[[#This Row],[dteday]],1)</f>
        <v>6</v>
      </c>
      <c r="I609">
        <v>3</v>
      </c>
      <c r="J609" s="6">
        <v>0.18</v>
      </c>
      <c r="K609" s="6">
        <v>0.21210000000000001</v>
      </c>
      <c r="L609" s="6">
        <v>0.93</v>
      </c>
      <c r="M609" s="6">
        <v>0.1045</v>
      </c>
      <c r="N609">
        <v>1</v>
      </c>
      <c r="O609">
        <v>28</v>
      </c>
      <c r="P609">
        <v>29</v>
      </c>
    </row>
    <row r="610" spans="1:16" x14ac:dyDescent="0.25">
      <c r="A610">
        <v>608</v>
      </c>
      <c r="B610" s="5">
        <v>40571</v>
      </c>
      <c r="C610">
        <v>1</v>
      </c>
      <c r="D610">
        <f>YEAR(Append1[[#This Row],[dteday]])</f>
        <v>2011</v>
      </c>
      <c r="E610">
        <v>1</v>
      </c>
      <c r="F610">
        <f>HOUR(Append1[[#This Row],[dteday]])</f>
        <v>0</v>
      </c>
      <c r="G610" s="7" t="str" cm="1">
        <f t="array" ref="G610">_xlfn.IFS(Append1[[#This Row],[weekday]]=6,"True",Append1[[#This Row],[weekday]]=0,"True",TRUE,"False")</f>
        <v>True</v>
      </c>
      <c r="H610">
        <f>WEEKDAY(Append1[[#This Row],[dteday]],1)</f>
        <v>6</v>
      </c>
      <c r="I610">
        <v>3</v>
      </c>
      <c r="J610" s="6">
        <v>0.18</v>
      </c>
      <c r="K610" s="6">
        <v>0.21210000000000001</v>
      </c>
      <c r="L610" s="6">
        <v>0.93</v>
      </c>
      <c r="M610" s="6">
        <v>0.1045</v>
      </c>
      <c r="N610">
        <v>0</v>
      </c>
      <c r="O610">
        <v>31</v>
      </c>
      <c r="P610">
        <v>31</v>
      </c>
    </row>
    <row r="611" spans="1:16" x14ac:dyDescent="0.25">
      <c r="A611">
        <v>609</v>
      </c>
      <c r="B611" s="5">
        <v>40571</v>
      </c>
      <c r="C611">
        <v>1</v>
      </c>
      <c r="D611">
        <f>YEAR(Append1[[#This Row],[dteday]])</f>
        <v>2011</v>
      </c>
      <c r="E611">
        <v>1</v>
      </c>
      <c r="F611">
        <f>HOUR(Append1[[#This Row],[dteday]])</f>
        <v>0</v>
      </c>
      <c r="G611" s="7" t="str" cm="1">
        <f t="array" ref="G611">_xlfn.IFS(Append1[[#This Row],[weekday]]=6,"True",Append1[[#This Row],[weekday]]=0,"True",TRUE,"False")</f>
        <v>True</v>
      </c>
      <c r="H611">
        <f>WEEKDAY(Append1[[#This Row],[dteday]],1)</f>
        <v>6</v>
      </c>
      <c r="I611">
        <v>3</v>
      </c>
      <c r="J611" s="6">
        <v>0.22</v>
      </c>
      <c r="K611" s="6">
        <v>0.2727</v>
      </c>
      <c r="L611" s="6">
        <v>0.8</v>
      </c>
      <c r="M611" s="6">
        <v>0</v>
      </c>
      <c r="N611">
        <v>2</v>
      </c>
      <c r="O611">
        <v>36</v>
      </c>
      <c r="P611">
        <v>38</v>
      </c>
    </row>
    <row r="612" spans="1:16" x14ac:dyDescent="0.25">
      <c r="A612">
        <v>610</v>
      </c>
      <c r="B612" s="5">
        <v>40571</v>
      </c>
      <c r="C612">
        <v>1</v>
      </c>
      <c r="D612">
        <f>YEAR(Append1[[#This Row],[dteday]])</f>
        <v>2011</v>
      </c>
      <c r="E612">
        <v>1</v>
      </c>
      <c r="F612">
        <f>HOUR(Append1[[#This Row],[dteday]])</f>
        <v>0</v>
      </c>
      <c r="G612" s="7" t="str" cm="1">
        <f t="array" ref="G612">_xlfn.IFS(Append1[[#This Row],[weekday]]=6,"True",Append1[[#This Row],[weekday]]=0,"True",TRUE,"False")</f>
        <v>True</v>
      </c>
      <c r="H612">
        <f>WEEKDAY(Append1[[#This Row],[dteday]],1)</f>
        <v>6</v>
      </c>
      <c r="I612">
        <v>2</v>
      </c>
      <c r="J612" s="6">
        <v>0.2</v>
      </c>
      <c r="K612" s="6">
        <v>0.2576</v>
      </c>
      <c r="L612" s="6">
        <v>0.86</v>
      </c>
      <c r="M612" s="6">
        <v>0</v>
      </c>
      <c r="N612">
        <v>1</v>
      </c>
      <c r="O612">
        <v>40</v>
      </c>
      <c r="P612">
        <v>41</v>
      </c>
    </row>
    <row r="613" spans="1:16" x14ac:dyDescent="0.25">
      <c r="A613">
        <v>611</v>
      </c>
      <c r="B613" s="5">
        <v>40571</v>
      </c>
      <c r="C613">
        <v>1</v>
      </c>
      <c r="D613">
        <f>YEAR(Append1[[#This Row],[dteday]])</f>
        <v>2011</v>
      </c>
      <c r="E613">
        <v>1</v>
      </c>
      <c r="F613">
        <f>HOUR(Append1[[#This Row],[dteday]])</f>
        <v>0</v>
      </c>
      <c r="G613" s="7" t="str" cm="1">
        <f t="array" ref="G613">_xlfn.IFS(Append1[[#This Row],[weekday]]=6,"True",Append1[[#This Row],[weekday]]=0,"True",TRUE,"False")</f>
        <v>True</v>
      </c>
      <c r="H613">
        <f>WEEKDAY(Append1[[#This Row],[dteday]],1)</f>
        <v>6</v>
      </c>
      <c r="I613">
        <v>1</v>
      </c>
      <c r="J613" s="6">
        <v>0.22</v>
      </c>
      <c r="K613" s="6">
        <v>0.2727</v>
      </c>
      <c r="L613" s="6">
        <v>0.8</v>
      </c>
      <c r="M613" s="6">
        <v>0</v>
      </c>
      <c r="N613">
        <v>10</v>
      </c>
      <c r="O613">
        <v>70</v>
      </c>
      <c r="P613">
        <v>80</v>
      </c>
    </row>
    <row r="614" spans="1:16" x14ac:dyDescent="0.25">
      <c r="A614">
        <v>611</v>
      </c>
      <c r="B614" s="5">
        <v>40571</v>
      </c>
      <c r="C614">
        <v>1</v>
      </c>
      <c r="D614">
        <f>YEAR(Append1[[#This Row],[dteday]])</f>
        <v>2011</v>
      </c>
      <c r="E614">
        <v>1</v>
      </c>
      <c r="F614">
        <f>HOUR(Append1[[#This Row],[dteday]])</f>
        <v>0</v>
      </c>
      <c r="G614" s="7" t="str" cm="1">
        <f t="array" ref="G614">_xlfn.IFS(Append1[[#This Row],[weekday]]=6,"True",Append1[[#This Row],[weekday]]=0,"True",TRUE,"False")</f>
        <v>True</v>
      </c>
      <c r="H614">
        <f>WEEKDAY(Append1[[#This Row],[dteday]],1)</f>
        <v>6</v>
      </c>
      <c r="I614">
        <v>1</v>
      </c>
      <c r="J614" s="6">
        <v>0.22</v>
      </c>
      <c r="K614" s="6">
        <v>0.2727</v>
      </c>
      <c r="L614" s="6">
        <v>0.8</v>
      </c>
      <c r="M614" s="6">
        <v>0</v>
      </c>
      <c r="N614">
        <v>10</v>
      </c>
      <c r="O614">
        <v>70</v>
      </c>
      <c r="P614">
        <v>80</v>
      </c>
    </row>
    <row r="615" spans="1:16" x14ac:dyDescent="0.25">
      <c r="A615">
        <v>612</v>
      </c>
      <c r="B615" s="5">
        <v>40571</v>
      </c>
      <c r="C615">
        <v>1</v>
      </c>
      <c r="D615">
        <f>YEAR(Append1[[#This Row],[dteday]])</f>
        <v>2011</v>
      </c>
      <c r="E615">
        <v>1</v>
      </c>
      <c r="F615">
        <f>HOUR(Append1[[#This Row],[dteday]])</f>
        <v>0</v>
      </c>
      <c r="G615" s="7" t="str" cm="1">
        <f t="array" ref="G615">_xlfn.IFS(Append1[[#This Row],[weekday]]=6,"True",Append1[[#This Row],[weekday]]=0,"True",TRUE,"False")</f>
        <v>True</v>
      </c>
      <c r="H615">
        <f>WEEKDAY(Append1[[#This Row],[dteday]],1)</f>
        <v>6</v>
      </c>
      <c r="I615">
        <v>1</v>
      </c>
      <c r="J615" s="6">
        <v>0.24</v>
      </c>
      <c r="K615" s="6">
        <v>0.2424</v>
      </c>
      <c r="L615" s="6">
        <v>0.75</v>
      </c>
      <c r="M615" s="6">
        <v>0.1343</v>
      </c>
      <c r="N615">
        <v>2</v>
      </c>
      <c r="O615">
        <v>147</v>
      </c>
      <c r="P615">
        <v>149</v>
      </c>
    </row>
    <row r="616" spans="1:16" x14ac:dyDescent="0.25">
      <c r="A616">
        <v>612</v>
      </c>
      <c r="B616" s="5">
        <v>40571</v>
      </c>
      <c r="C616">
        <v>1</v>
      </c>
      <c r="D616">
        <f>YEAR(Append1[[#This Row],[dteday]])</f>
        <v>2011</v>
      </c>
      <c r="E616">
        <v>1</v>
      </c>
      <c r="F616">
        <f>HOUR(Append1[[#This Row],[dteday]])</f>
        <v>0</v>
      </c>
      <c r="G616" s="7" t="str" cm="1">
        <f t="array" ref="G616">_xlfn.IFS(Append1[[#This Row],[weekday]]=6,"True",Append1[[#This Row],[weekday]]=0,"True",TRUE,"False")</f>
        <v>True</v>
      </c>
      <c r="H616">
        <f>WEEKDAY(Append1[[#This Row],[dteday]],1)</f>
        <v>6</v>
      </c>
      <c r="I616">
        <v>1</v>
      </c>
      <c r="J616" s="6">
        <v>0.24</v>
      </c>
      <c r="K616" s="6">
        <v>0.2424</v>
      </c>
      <c r="L616" s="6">
        <v>0.75</v>
      </c>
      <c r="M616" s="6">
        <v>0.1343</v>
      </c>
      <c r="N616">
        <v>2</v>
      </c>
      <c r="O616">
        <v>147</v>
      </c>
      <c r="P616">
        <v>149</v>
      </c>
    </row>
    <row r="617" spans="1:16" x14ac:dyDescent="0.25">
      <c r="A617">
        <v>613</v>
      </c>
      <c r="B617" s="5">
        <v>40571</v>
      </c>
      <c r="C617">
        <v>1</v>
      </c>
      <c r="D617">
        <f>YEAR(Append1[[#This Row],[dteday]])</f>
        <v>2011</v>
      </c>
      <c r="E617">
        <v>1</v>
      </c>
      <c r="F617">
        <f>HOUR(Append1[[#This Row],[dteday]])</f>
        <v>0</v>
      </c>
      <c r="G617" s="7" t="str" cm="1">
        <f t="array" ref="G617">_xlfn.IFS(Append1[[#This Row],[weekday]]=6,"True",Append1[[#This Row],[weekday]]=0,"True",TRUE,"False")</f>
        <v>True</v>
      </c>
      <c r="H617">
        <f>WEEKDAY(Append1[[#This Row],[dteday]],1)</f>
        <v>6</v>
      </c>
      <c r="I617">
        <v>1</v>
      </c>
      <c r="J617" s="6">
        <v>0.24</v>
      </c>
      <c r="K617" s="6">
        <v>0.2273</v>
      </c>
      <c r="L617" s="6">
        <v>0.75</v>
      </c>
      <c r="M617" s="6">
        <v>0.19400000000000001</v>
      </c>
      <c r="N617">
        <v>2</v>
      </c>
      <c r="O617">
        <v>107</v>
      </c>
      <c r="P617">
        <v>109</v>
      </c>
    </row>
    <row r="618" spans="1:16" x14ac:dyDescent="0.25">
      <c r="A618">
        <v>613</v>
      </c>
      <c r="B618" s="5">
        <v>40571</v>
      </c>
      <c r="C618">
        <v>1</v>
      </c>
      <c r="D618">
        <f>YEAR(Append1[[#This Row],[dteday]])</f>
        <v>2011</v>
      </c>
      <c r="E618">
        <v>1</v>
      </c>
      <c r="F618">
        <f>HOUR(Append1[[#This Row],[dteday]])</f>
        <v>0</v>
      </c>
      <c r="G618" s="7" t="str" cm="1">
        <f t="array" ref="G618">_xlfn.IFS(Append1[[#This Row],[weekday]]=6,"True",Append1[[#This Row],[weekday]]=0,"True",TRUE,"False")</f>
        <v>True</v>
      </c>
      <c r="H618">
        <f>WEEKDAY(Append1[[#This Row],[dteday]],1)</f>
        <v>6</v>
      </c>
      <c r="I618">
        <v>1</v>
      </c>
      <c r="J618" s="6">
        <v>0.24</v>
      </c>
      <c r="K618" s="6">
        <v>0.2273</v>
      </c>
      <c r="L618" s="6">
        <v>0.75</v>
      </c>
      <c r="M618" s="6">
        <v>0.19400000000000001</v>
      </c>
      <c r="N618">
        <v>2</v>
      </c>
      <c r="O618">
        <v>107</v>
      </c>
      <c r="P618">
        <v>109</v>
      </c>
    </row>
    <row r="619" spans="1:16" x14ac:dyDescent="0.25">
      <c r="A619">
        <v>614</v>
      </c>
      <c r="B619" s="5">
        <v>40571</v>
      </c>
      <c r="C619">
        <v>1</v>
      </c>
      <c r="D619">
        <f>YEAR(Append1[[#This Row],[dteday]])</f>
        <v>2011</v>
      </c>
      <c r="E619">
        <v>1</v>
      </c>
      <c r="F619">
        <f>HOUR(Append1[[#This Row],[dteday]])</f>
        <v>0</v>
      </c>
      <c r="G619" s="7" t="str" cm="1">
        <f t="array" ref="G619">_xlfn.IFS(Append1[[#This Row],[weekday]]=6,"True",Append1[[#This Row],[weekday]]=0,"True",TRUE,"False")</f>
        <v>True</v>
      </c>
      <c r="H619">
        <f>WEEKDAY(Append1[[#This Row],[dteday]],1)</f>
        <v>6</v>
      </c>
      <c r="I619">
        <v>2</v>
      </c>
      <c r="J619" s="6">
        <v>0.24</v>
      </c>
      <c r="K619" s="6">
        <v>0.2424</v>
      </c>
      <c r="L619" s="6">
        <v>0.75</v>
      </c>
      <c r="M619" s="6">
        <v>0.1343</v>
      </c>
      <c r="N619">
        <v>5</v>
      </c>
      <c r="O619">
        <v>84</v>
      </c>
      <c r="P619">
        <v>89</v>
      </c>
    </row>
    <row r="620" spans="1:16" x14ac:dyDescent="0.25">
      <c r="A620">
        <v>614</v>
      </c>
      <c r="B620" s="5">
        <v>40571</v>
      </c>
      <c r="C620">
        <v>1</v>
      </c>
      <c r="D620">
        <f>YEAR(Append1[[#This Row],[dteday]])</f>
        <v>2011</v>
      </c>
      <c r="E620">
        <v>1</v>
      </c>
      <c r="F620">
        <f>HOUR(Append1[[#This Row],[dteday]])</f>
        <v>0</v>
      </c>
      <c r="G620" s="7" t="str" cm="1">
        <f t="array" ref="G620">_xlfn.IFS(Append1[[#This Row],[weekday]]=6,"True",Append1[[#This Row],[weekday]]=0,"True",TRUE,"False")</f>
        <v>True</v>
      </c>
      <c r="H620">
        <f>WEEKDAY(Append1[[#This Row],[dteday]],1)</f>
        <v>6</v>
      </c>
      <c r="I620">
        <v>2</v>
      </c>
      <c r="J620" s="6">
        <v>0.24</v>
      </c>
      <c r="K620" s="6">
        <v>0.2424</v>
      </c>
      <c r="L620" s="6">
        <v>0.75</v>
      </c>
      <c r="M620" s="6">
        <v>0.1343</v>
      </c>
      <c r="N620">
        <v>5</v>
      </c>
      <c r="O620">
        <v>84</v>
      </c>
      <c r="P620">
        <v>89</v>
      </c>
    </row>
    <row r="621" spans="1:16" x14ac:dyDescent="0.25">
      <c r="A621">
        <v>615</v>
      </c>
      <c r="B621" s="5">
        <v>40571</v>
      </c>
      <c r="C621">
        <v>1</v>
      </c>
      <c r="D621">
        <f>YEAR(Append1[[#This Row],[dteday]])</f>
        <v>2011</v>
      </c>
      <c r="E621">
        <v>1</v>
      </c>
      <c r="F621">
        <f>HOUR(Append1[[#This Row],[dteday]])</f>
        <v>0</v>
      </c>
      <c r="G621" s="7" t="str" cm="1">
        <f t="array" ref="G621">_xlfn.IFS(Append1[[#This Row],[weekday]]=6,"True",Append1[[#This Row],[weekday]]=0,"True",TRUE,"False")</f>
        <v>True</v>
      </c>
      <c r="H621">
        <f>WEEKDAY(Append1[[#This Row],[dteday]],1)</f>
        <v>6</v>
      </c>
      <c r="I621">
        <v>2</v>
      </c>
      <c r="J621" s="6">
        <v>0.24</v>
      </c>
      <c r="K621" s="6">
        <v>0.2273</v>
      </c>
      <c r="L621" s="6">
        <v>0.7</v>
      </c>
      <c r="M621" s="6">
        <v>0.19400000000000001</v>
      </c>
      <c r="N621">
        <v>1</v>
      </c>
      <c r="O621">
        <v>61</v>
      </c>
      <c r="P621">
        <v>62</v>
      </c>
    </row>
    <row r="622" spans="1:16" x14ac:dyDescent="0.25">
      <c r="A622">
        <v>615</v>
      </c>
      <c r="B622" s="5">
        <v>40571</v>
      </c>
      <c r="C622">
        <v>1</v>
      </c>
      <c r="D622">
        <f>YEAR(Append1[[#This Row],[dteday]])</f>
        <v>2011</v>
      </c>
      <c r="E622">
        <v>1</v>
      </c>
      <c r="F622">
        <f>HOUR(Append1[[#This Row],[dteday]])</f>
        <v>0</v>
      </c>
      <c r="G622" s="7" t="str" cm="1">
        <f t="array" ref="G622">_xlfn.IFS(Append1[[#This Row],[weekday]]=6,"True",Append1[[#This Row],[weekday]]=0,"True",TRUE,"False")</f>
        <v>True</v>
      </c>
      <c r="H622">
        <f>WEEKDAY(Append1[[#This Row],[dteday]],1)</f>
        <v>6</v>
      </c>
      <c r="I622">
        <v>2</v>
      </c>
      <c r="J622" s="6">
        <v>0.24</v>
      </c>
      <c r="K622" s="6">
        <v>0.2273</v>
      </c>
      <c r="L622" s="6">
        <v>0.7</v>
      </c>
      <c r="M622" s="6">
        <v>0.19400000000000001</v>
      </c>
      <c r="N622">
        <v>1</v>
      </c>
      <c r="O622">
        <v>61</v>
      </c>
      <c r="P622">
        <v>62</v>
      </c>
    </row>
    <row r="623" spans="1:16" x14ac:dyDescent="0.25">
      <c r="A623">
        <v>616</v>
      </c>
      <c r="B623" s="5">
        <v>40571</v>
      </c>
      <c r="C623">
        <v>1</v>
      </c>
      <c r="D623">
        <f>YEAR(Append1[[#This Row],[dteday]])</f>
        <v>2011</v>
      </c>
      <c r="E623">
        <v>1</v>
      </c>
      <c r="F623">
        <f>HOUR(Append1[[#This Row],[dteday]])</f>
        <v>0</v>
      </c>
      <c r="G623" s="7" t="str" cm="1">
        <f t="array" ref="G623">_xlfn.IFS(Append1[[#This Row],[weekday]]=6,"True",Append1[[#This Row],[weekday]]=0,"True",TRUE,"False")</f>
        <v>True</v>
      </c>
      <c r="H623">
        <f>WEEKDAY(Append1[[#This Row],[dteday]],1)</f>
        <v>6</v>
      </c>
      <c r="I623">
        <v>2</v>
      </c>
      <c r="J623" s="6">
        <v>0.22</v>
      </c>
      <c r="K623" s="6">
        <v>0.2273</v>
      </c>
      <c r="L623" s="6">
        <v>0.75</v>
      </c>
      <c r="M623" s="6">
        <v>0.1343</v>
      </c>
      <c r="N623">
        <v>1</v>
      </c>
      <c r="O623">
        <v>57</v>
      </c>
      <c r="P623">
        <v>58</v>
      </c>
    </row>
    <row r="624" spans="1:16" x14ac:dyDescent="0.25">
      <c r="A624">
        <v>616</v>
      </c>
      <c r="B624" s="5">
        <v>40571</v>
      </c>
      <c r="C624">
        <v>1</v>
      </c>
      <c r="D624">
        <f>YEAR(Append1[[#This Row],[dteday]])</f>
        <v>2011</v>
      </c>
      <c r="E624">
        <v>1</v>
      </c>
      <c r="F624">
        <f>HOUR(Append1[[#This Row],[dteday]])</f>
        <v>0</v>
      </c>
      <c r="G624" s="7" t="str" cm="1">
        <f t="array" ref="G624">_xlfn.IFS(Append1[[#This Row],[weekday]]=6,"True",Append1[[#This Row],[weekday]]=0,"True",TRUE,"False")</f>
        <v>True</v>
      </c>
      <c r="H624">
        <f>WEEKDAY(Append1[[#This Row],[dteday]],1)</f>
        <v>6</v>
      </c>
      <c r="I624">
        <v>2</v>
      </c>
      <c r="J624" s="6">
        <v>0.22</v>
      </c>
      <c r="K624" s="6">
        <v>0.2273</v>
      </c>
      <c r="L624" s="6">
        <v>0.75</v>
      </c>
      <c r="M624" s="6">
        <v>0.1343</v>
      </c>
      <c r="N624">
        <v>1</v>
      </c>
      <c r="O624">
        <v>57</v>
      </c>
      <c r="P624">
        <v>58</v>
      </c>
    </row>
    <row r="625" spans="1:16" x14ac:dyDescent="0.25">
      <c r="A625">
        <v>617</v>
      </c>
      <c r="B625" s="5">
        <v>40571</v>
      </c>
      <c r="C625">
        <v>1</v>
      </c>
      <c r="D625">
        <f>YEAR(Append1[[#This Row],[dteday]])</f>
        <v>2011</v>
      </c>
      <c r="E625">
        <v>1</v>
      </c>
      <c r="F625">
        <f>HOUR(Append1[[#This Row],[dteday]])</f>
        <v>0</v>
      </c>
      <c r="G625" s="7" t="str" cm="1">
        <f t="array" ref="G625">_xlfn.IFS(Append1[[#This Row],[weekday]]=6,"True",Append1[[#This Row],[weekday]]=0,"True",TRUE,"False")</f>
        <v>True</v>
      </c>
      <c r="H625">
        <f>WEEKDAY(Append1[[#This Row],[dteday]],1)</f>
        <v>6</v>
      </c>
      <c r="I625">
        <v>1</v>
      </c>
      <c r="J625" s="6">
        <v>0.24</v>
      </c>
      <c r="K625" s="6">
        <v>0.21210000000000001</v>
      </c>
      <c r="L625" s="6">
        <v>0.65</v>
      </c>
      <c r="M625" s="6">
        <v>0.35820000000000002</v>
      </c>
      <c r="N625">
        <v>0</v>
      </c>
      <c r="O625">
        <v>26</v>
      </c>
      <c r="P625">
        <v>26</v>
      </c>
    </row>
    <row r="626" spans="1:16" x14ac:dyDescent="0.25">
      <c r="A626">
        <v>617</v>
      </c>
      <c r="B626" s="5">
        <v>40571</v>
      </c>
      <c r="C626">
        <v>1</v>
      </c>
      <c r="D626">
        <f>YEAR(Append1[[#This Row],[dteday]])</f>
        <v>2011</v>
      </c>
      <c r="E626">
        <v>1</v>
      </c>
      <c r="F626">
        <f>HOUR(Append1[[#This Row],[dteday]])</f>
        <v>0</v>
      </c>
      <c r="G626" s="7" t="str" cm="1">
        <f t="array" ref="G626">_xlfn.IFS(Append1[[#This Row],[weekday]]=6,"True",Append1[[#This Row],[weekday]]=0,"True",TRUE,"False")</f>
        <v>True</v>
      </c>
      <c r="H626">
        <f>WEEKDAY(Append1[[#This Row],[dteday]],1)</f>
        <v>6</v>
      </c>
      <c r="I626">
        <v>1</v>
      </c>
      <c r="J626" s="6">
        <v>0.24</v>
      </c>
      <c r="K626" s="6">
        <v>0.21210000000000001</v>
      </c>
      <c r="L626" s="6">
        <v>0.65</v>
      </c>
      <c r="M626" s="6">
        <v>0.35820000000000002</v>
      </c>
      <c r="N626">
        <v>0</v>
      </c>
      <c r="O626">
        <v>26</v>
      </c>
      <c r="P626">
        <v>26</v>
      </c>
    </row>
    <row r="627" spans="1:16" x14ac:dyDescent="0.25">
      <c r="A627">
        <v>618</v>
      </c>
      <c r="B627" s="5">
        <v>40571</v>
      </c>
      <c r="C627">
        <v>1</v>
      </c>
      <c r="D627">
        <f>YEAR(Append1[[#This Row],[dteday]])</f>
        <v>2011</v>
      </c>
      <c r="E627">
        <v>1</v>
      </c>
      <c r="F627">
        <f>HOUR(Append1[[#This Row],[dteday]])</f>
        <v>0</v>
      </c>
      <c r="G627" s="7" t="str" cm="1">
        <f t="array" ref="G627">_xlfn.IFS(Append1[[#This Row],[weekday]]=6,"True",Append1[[#This Row],[weekday]]=0,"True",TRUE,"False")</f>
        <v>True</v>
      </c>
      <c r="H627">
        <f>WEEKDAY(Append1[[#This Row],[dteday]],1)</f>
        <v>6</v>
      </c>
      <c r="I627">
        <v>1</v>
      </c>
      <c r="J627" s="6">
        <v>0.24</v>
      </c>
      <c r="K627" s="6">
        <v>0.2273</v>
      </c>
      <c r="L627" s="6">
        <v>0.6</v>
      </c>
      <c r="M627" s="6">
        <v>0.22389999999999999</v>
      </c>
      <c r="N627">
        <v>1</v>
      </c>
      <c r="O627">
        <v>22</v>
      </c>
      <c r="P627">
        <v>23</v>
      </c>
    </row>
    <row r="628" spans="1:16" x14ac:dyDescent="0.25">
      <c r="A628">
        <v>618</v>
      </c>
      <c r="B628" s="5">
        <v>40571</v>
      </c>
      <c r="C628">
        <v>1</v>
      </c>
      <c r="D628">
        <f>YEAR(Append1[[#This Row],[dteday]])</f>
        <v>2011</v>
      </c>
      <c r="E628">
        <v>1</v>
      </c>
      <c r="F628">
        <f>HOUR(Append1[[#This Row],[dteday]])</f>
        <v>0</v>
      </c>
      <c r="G628" s="7" t="str" cm="1">
        <f t="array" ref="G628">_xlfn.IFS(Append1[[#This Row],[weekday]]=6,"True",Append1[[#This Row],[weekday]]=0,"True",TRUE,"False")</f>
        <v>True</v>
      </c>
      <c r="H628">
        <f>WEEKDAY(Append1[[#This Row],[dteday]],1)</f>
        <v>6</v>
      </c>
      <c r="I628">
        <v>1</v>
      </c>
      <c r="J628" s="6">
        <v>0.24</v>
      </c>
      <c r="K628" s="6">
        <v>0.2273</v>
      </c>
      <c r="L628" s="6">
        <v>0.6</v>
      </c>
      <c r="M628" s="6">
        <v>0.22389999999999999</v>
      </c>
      <c r="N628">
        <v>1</v>
      </c>
      <c r="O628">
        <v>22</v>
      </c>
      <c r="P628">
        <v>23</v>
      </c>
    </row>
    <row r="629" spans="1:16" x14ac:dyDescent="0.25">
      <c r="A629">
        <v>619</v>
      </c>
      <c r="B629" s="5">
        <v>40572</v>
      </c>
      <c r="C629">
        <v>1</v>
      </c>
      <c r="D629">
        <f>YEAR(Append1[[#This Row],[dteday]])</f>
        <v>2011</v>
      </c>
      <c r="E629">
        <v>1</v>
      </c>
      <c r="F629">
        <f>HOUR(Append1[[#This Row],[dteday]])</f>
        <v>0</v>
      </c>
      <c r="G629" s="7" t="str" cm="1">
        <f t="array" ref="G629">_xlfn.IFS(Append1[[#This Row],[weekday]]=6,"True",Append1[[#This Row],[weekday]]=0,"True",TRUE,"False")</f>
        <v>False</v>
      </c>
      <c r="H629">
        <f>WEEKDAY(Append1[[#This Row],[dteday]],1)</f>
        <v>7</v>
      </c>
      <c r="I629">
        <v>1</v>
      </c>
      <c r="J629" s="6">
        <v>0.22</v>
      </c>
      <c r="K629" s="6">
        <v>0.19700000000000001</v>
      </c>
      <c r="L629" s="6">
        <v>0.64</v>
      </c>
      <c r="M629" s="6">
        <v>0.35820000000000002</v>
      </c>
      <c r="N629">
        <v>2</v>
      </c>
      <c r="O629">
        <v>26</v>
      </c>
      <c r="P629">
        <v>28</v>
      </c>
    </row>
    <row r="630" spans="1:16" x14ac:dyDescent="0.25">
      <c r="A630">
        <v>619</v>
      </c>
      <c r="B630" s="5">
        <v>40572</v>
      </c>
      <c r="C630">
        <v>1</v>
      </c>
      <c r="D630">
        <f>YEAR(Append1[[#This Row],[dteday]])</f>
        <v>2011</v>
      </c>
      <c r="E630">
        <v>1</v>
      </c>
      <c r="F630">
        <f>HOUR(Append1[[#This Row],[dteday]])</f>
        <v>0</v>
      </c>
      <c r="G630" s="7" t="str" cm="1">
        <f t="array" ref="G630">_xlfn.IFS(Append1[[#This Row],[weekday]]=6,"True",Append1[[#This Row],[weekday]]=0,"True",TRUE,"False")</f>
        <v>False</v>
      </c>
      <c r="H630">
        <f>WEEKDAY(Append1[[#This Row],[dteday]],1)</f>
        <v>7</v>
      </c>
      <c r="I630">
        <v>1</v>
      </c>
      <c r="J630" s="6">
        <v>0.22</v>
      </c>
      <c r="K630" s="6">
        <v>0.19700000000000001</v>
      </c>
      <c r="L630" s="6">
        <v>0.64</v>
      </c>
      <c r="M630" s="6">
        <v>0.35820000000000002</v>
      </c>
      <c r="N630">
        <v>2</v>
      </c>
      <c r="O630">
        <v>26</v>
      </c>
      <c r="P630">
        <v>28</v>
      </c>
    </row>
    <row r="631" spans="1:16" x14ac:dyDescent="0.25">
      <c r="A631">
        <v>620</v>
      </c>
      <c r="B631" s="5">
        <v>40572</v>
      </c>
      <c r="C631">
        <v>1</v>
      </c>
      <c r="D631">
        <f>YEAR(Append1[[#This Row],[dteday]])</f>
        <v>2011</v>
      </c>
      <c r="E631">
        <v>1</v>
      </c>
      <c r="F631">
        <f>HOUR(Append1[[#This Row],[dteday]])</f>
        <v>0</v>
      </c>
      <c r="G631" s="7" t="str" cm="1">
        <f t="array" ref="G631">_xlfn.IFS(Append1[[#This Row],[weekday]]=6,"True",Append1[[#This Row],[weekday]]=0,"True",TRUE,"False")</f>
        <v>False</v>
      </c>
      <c r="H631">
        <f>WEEKDAY(Append1[[#This Row],[dteday]],1)</f>
        <v>7</v>
      </c>
      <c r="I631">
        <v>1</v>
      </c>
      <c r="J631" s="6">
        <v>0.22</v>
      </c>
      <c r="K631" s="6">
        <v>0.2273</v>
      </c>
      <c r="L631" s="6">
        <v>0.64</v>
      </c>
      <c r="M631" s="6">
        <v>0.19400000000000001</v>
      </c>
      <c r="N631">
        <v>0</v>
      </c>
      <c r="O631">
        <v>20</v>
      </c>
      <c r="P631">
        <v>20</v>
      </c>
    </row>
    <row r="632" spans="1:16" x14ac:dyDescent="0.25">
      <c r="A632">
        <v>621</v>
      </c>
      <c r="B632" s="5">
        <v>40572</v>
      </c>
      <c r="C632">
        <v>1</v>
      </c>
      <c r="D632">
        <f>YEAR(Append1[[#This Row],[dteday]])</f>
        <v>2011</v>
      </c>
      <c r="E632">
        <v>1</v>
      </c>
      <c r="F632">
        <f>HOUR(Append1[[#This Row],[dteday]])</f>
        <v>0</v>
      </c>
      <c r="G632" s="7" t="str" cm="1">
        <f t="array" ref="G632">_xlfn.IFS(Append1[[#This Row],[weekday]]=6,"True",Append1[[#This Row],[weekday]]=0,"True",TRUE,"False")</f>
        <v>False</v>
      </c>
      <c r="H632">
        <f>WEEKDAY(Append1[[#This Row],[dteday]],1)</f>
        <v>7</v>
      </c>
      <c r="I632">
        <v>1</v>
      </c>
      <c r="J632" s="6">
        <v>0.22</v>
      </c>
      <c r="K632" s="6">
        <v>0.2273</v>
      </c>
      <c r="L632" s="6">
        <v>0.64</v>
      </c>
      <c r="M632" s="6">
        <v>0.16420000000000001</v>
      </c>
      <c r="N632">
        <v>0</v>
      </c>
      <c r="O632">
        <v>15</v>
      </c>
      <c r="P632">
        <v>15</v>
      </c>
    </row>
    <row r="633" spans="1:16" x14ac:dyDescent="0.25">
      <c r="A633">
        <v>622</v>
      </c>
      <c r="B633" s="5">
        <v>40572</v>
      </c>
      <c r="C633">
        <v>1</v>
      </c>
      <c r="D633">
        <f>YEAR(Append1[[#This Row],[dteday]])</f>
        <v>2011</v>
      </c>
      <c r="E633">
        <v>1</v>
      </c>
      <c r="F633">
        <f>HOUR(Append1[[#This Row],[dteday]])</f>
        <v>0</v>
      </c>
      <c r="G633" s="7" t="str" cm="1">
        <f t="array" ref="G633">_xlfn.IFS(Append1[[#This Row],[weekday]]=6,"True",Append1[[#This Row],[weekday]]=0,"True",TRUE,"False")</f>
        <v>False</v>
      </c>
      <c r="H633">
        <f>WEEKDAY(Append1[[#This Row],[dteday]],1)</f>
        <v>7</v>
      </c>
      <c r="I633">
        <v>1</v>
      </c>
      <c r="J633" s="6">
        <v>0.2</v>
      </c>
      <c r="K633" s="6">
        <v>0.21210000000000001</v>
      </c>
      <c r="L633" s="6">
        <v>0.64</v>
      </c>
      <c r="M633" s="6">
        <v>0.1343</v>
      </c>
      <c r="N633">
        <v>3</v>
      </c>
      <c r="O633">
        <v>5</v>
      </c>
      <c r="P633">
        <v>8</v>
      </c>
    </row>
    <row r="634" spans="1:16" x14ac:dyDescent="0.25">
      <c r="A634">
        <v>623</v>
      </c>
      <c r="B634" s="5">
        <v>40572</v>
      </c>
      <c r="C634">
        <v>1</v>
      </c>
      <c r="D634">
        <f>YEAR(Append1[[#This Row],[dteday]])</f>
        <v>2011</v>
      </c>
      <c r="E634">
        <v>1</v>
      </c>
      <c r="F634">
        <f>HOUR(Append1[[#This Row],[dteday]])</f>
        <v>0</v>
      </c>
      <c r="G634" s="7" t="str" cm="1">
        <f t="array" ref="G634">_xlfn.IFS(Append1[[#This Row],[weekday]]=6,"True",Append1[[#This Row],[weekday]]=0,"True",TRUE,"False")</f>
        <v>False</v>
      </c>
      <c r="H634">
        <f>WEEKDAY(Append1[[#This Row],[dteday]],1)</f>
        <v>7</v>
      </c>
      <c r="I634">
        <v>1</v>
      </c>
      <c r="J634" s="6">
        <v>0.16</v>
      </c>
      <c r="K634" s="6">
        <v>0.18179999999999999</v>
      </c>
      <c r="L634" s="6">
        <v>0.69</v>
      </c>
      <c r="M634" s="6">
        <v>0.1045</v>
      </c>
      <c r="N634">
        <v>1</v>
      </c>
      <c r="O634">
        <v>2</v>
      </c>
      <c r="P634">
        <v>3</v>
      </c>
    </row>
    <row r="635" spans="1:16" x14ac:dyDescent="0.25">
      <c r="A635">
        <v>624</v>
      </c>
      <c r="B635" s="5">
        <v>40572</v>
      </c>
      <c r="C635">
        <v>1</v>
      </c>
      <c r="D635">
        <f>YEAR(Append1[[#This Row],[dteday]])</f>
        <v>2011</v>
      </c>
      <c r="E635">
        <v>1</v>
      </c>
      <c r="F635">
        <f>HOUR(Append1[[#This Row],[dteday]])</f>
        <v>0</v>
      </c>
      <c r="G635" s="7" t="str" cm="1">
        <f t="array" ref="G635">_xlfn.IFS(Append1[[#This Row],[weekday]]=6,"True",Append1[[#This Row],[weekday]]=0,"True",TRUE,"False")</f>
        <v>False</v>
      </c>
      <c r="H635">
        <f>WEEKDAY(Append1[[#This Row],[dteday]],1)</f>
        <v>7</v>
      </c>
      <c r="I635">
        <v>1</v>
      </c>
      <c r="J635" s="6">
        <v>0.16</v>
      </c>
      <c r="K635" s="6">
        <v>0.18179999999999999</v>
      </c>
      <c r="L635" s="6">
        <v>0.64</v>
      </c>
      <c r="M635" s="6">
        <v>0.1343</v>
      </c>
      <c r="N635">
        <v>0</v>
      </c>
      <c r="O635">
        <v>2</v>
      </c>
      <c r="P635">
        <v>2</v>
      </c>
    </row>
    <row r="636" spans="1:16" x14ac:dyDescent="0.25">
      <c r="A636">
        <v>625</v>
      </c>
      <c r="B636" s="5">
        <v>40572</v>
      </c>
      <c r="C636">
        <v>1</v>
      </c>
      <c r="D636">
        <f>YEAR(Append1[[#This Row],[dteday]])</f>
        <v>2011</v>
      </c>
      <c r="E636">
        <v>1</v>
      </c>
      <c r="F636">
        <f>HOUR(Append1[[#This Row],[dteday]])</f>
        <v>0</v>
      </c>
      <c r="G636" s="7" t="str" cm="1">
        <f t="array" ref="G636">_xlfn.IFS(Append1[[#This Row],[weekday]]=6,"True",Append1[[#This Row],[weekday]]=0,"True",TRUE,"False")</f>
        <v>False</v>
      </c>
      <c r="H636">
        <f>WEEKDAY(Append1[[#This Row],[dteday]],1)</f>
        <v>7</v>
      </c>
      <c r="I636">
        <v>1</v>
      </c>
      <c r="J636" s="6">
        <v>0.16</v>
      </c>
      <c r="K636" s="6">
        <v>0.18179999999999999</v>
      </c>
      <c r="L636" s="6">
        <v>0.59</v>
      </c>
      <c r="M636" s="6">
        <v>0.1045</v>
      </c>
      <c r="N636">
        <v>1</v>
      </c>
      <c r="O636">
        <v>4</v>
      </c>
      <c r="P636">
        <v>5</v>
      </c>
    </row>
    <row r="637" spans="1:16" x14ac:dyDescent="0.25">
      <c r="A637">
        <v>626</v>
      </c>
      <c r="B637" s="5">
        <v>40572</v>
      </c>
      <c r="C637">
        <v>1</v>
      </c>
      <c r="D637">
        <f>YEAR(Append1[[#This Row],[dteday]])</f>
        <v>2011</v>
      </c>
      <c r="E637">
        <v>1</v>
      </c>
      <c r="F637">
        <f>HOUR(Append1[[#This Row],[dteday]])</f>
        <v>0</v>
      </c>
      <c r="G637" s="7" t="str" cm="1">
        <f t="array" ref="G637">_xlfn.IFS(Append1[[#This Row],[weekday]]=6,"True",Append1[[#This Row],[weekday]]=0,"True",TRUE,"False")</f>
        <v>False</v>
      </c>
      <c r="H637">
        <f>WEEKDAY(Append1[[#This Row],[dteday]],1)</f>
        <v>7</v>
      </c>
      <c r="I637">
        <v>1</v>
      </c>
      <c r="J637" s="6">
        <v>0.18</v>
      </c>
      <c r="K637" s="6">
        <v>0.19700000000000001</v>
      </c>
      <c r="L637" s="6">
        <v>0.55000000000000004</v>
      </c>
      <c r="M637" s="6">
        <v>0.16420000000000001</v>
      </c>
      <c r="N637">
        <v>3</v>
      </c>
      <c r="O637">
        <v>31</v>
      </c>
      <c r="P637">
        <v>34</v>
      </c>
    </row>
    <row r="638" spans="1:16" x14ac:dyDescent="0.25">
      <c r="A638">
        <v>627</v>
      </c>
      <c r="B638" s="5">
        <v>40572</v>
      </c>
      <c r="C638">
        <v>1</v>
      </c>
      <c r="D638">
        <f>YEAR(Append1[[#This Row],[dteday]])</f>
        <v>2011</v>
      </c>
      <c r="E638">
        <v>1</v>
      </c>
      <c r="F638">
        <f>HOUR(Append1[[#This Row],[dteday]])</f>
        <v>0</v>
      </c>
      <c r="G638" s="7" t="str" cm="1">
        <f t="array" ref="G638">_xlfn.IFS(Append1[[#This Row],[weekday]]=6,"True",Append1[[#This Row],[weekday]]=0,"True",TRUE,"False")</f>
        <v>False</v>
      </c>
      <c r="H638">
        <f>WEEKDAY(Append1[[#This Row],[dteday]],1)</f>
        <v>7</v>
      </c>
      <c r="I638">
        <v>1</v>
      </c>
      <c r="J638" s="6">
        <v>0.18</v>
      </c>
      <c r="K638" s="6">
        <v>0.21210000000000001</v>
      </c>
      <c r="L638" s="6">
        <v>0.59</v>
      </c>
      <c r="M638" s="6">
        <v>8.9599999999999999E-2</v>
      </c>
      <c r="N638">
        <v>0</v>
      </c>
      <c r="O638">
        <v>34</v>
      </c>
      <c r="P638">
        <v>34</v>
      </c>
    </row>
    <row r="639" spans="1:16" x14ac:dyDescent="0.25">
      <c r="A639">
        <v>628</v>
      </c>
      <c r="B639" s="5">
        <v>40572</v>
      </c>
      <c r="C639">
        <v>1</v>
      </c>
      <c r="D639">
        <f>YEAR(Append1[[#This Row],[dteday]])</f>
        <v>2011</v>
      </c>
      <c r="E639">
        <v>1</v>
      </c>
      <c r="F639">
        <f>HOUR(Append1[[#This Row],[dteday]])</f>
        <v>0</v>
      </c>
      <c r="G639" s="7" t="str" cm="1">
        <f t="array" ref="G639">_xlfn.IFS(Append1[[#This Row],[weekday]]=6,"True",Append1[[#This Row],[weekday]]=0,"True",TRUE,"False")</f>
        <v>False</v>
      </c>
      <c r="H639">
        <f>WEEKDAY(Append1[[#This Row],[dteday]],1)</f>
        <v>7</v>
      </c>
      <c r="I639">
        <v>2</v>
      </c>
      <c r="J639" s="6">
        <v>0.18</v>
      </c>
      <c r="K639" s="6">
        <v>0.21210000000000001</v>
      </c>
      <c r="L639" s="6">
        <v>0.64</v>
      </c>
      <c r="M639" s="6">
        <v>0.1045</v>
      </c>
      <c r="N639">
        <v>4</v>
      </c>
      <c r="O639">
        <v>51</v>
      </c>
      <c r="P639">
        <v>55</v>
      </c>
    </row>
    <row r="640" spans="1:16" x14ac:dyDescent="0.25">
      <c r="A640">
        <v>629</v>
      </c>
      <c r="B640" s="5">
        <v>40572</v>
      </c>
      <c r="C640">
        <v>1</v>
      </c>
      <c r="D640">
        <f>YEAR(Append1[[#This Row],[dteday]])</f>
        <v>2011</v>
      </c>
      <c r="E640">
        <v>1</v>
      </c>
      <c r="F640">
        <f>HOUR(Append1[[#This Row],[dteday]])</f>
        <v>0</v>
      </c>
      <c r="G640" s="7" t="str" cm="1">
        <f t="array" ref="G640">_xlfn.IFS(Append1[[#This Row],[weekday]]=6,"True",Append1[[#This Row],[weekday]]=0,"True",TRUE,"False")</f>
        <v>False</v>
      </c>
      <c r="H640">
        <f>WEEKDAY(Append1[[#This Row],[dteday]],1)</f>
        <v>7</v>
      </c>
      <c r="I640">
        <v>2</v>
      </c>
      <c r="J640" s="6">
        <v>0.18</v>
      </c>
      <c r="K640" s="6">
        <v>0.19700000000000001</v>
      </c>
      <c r="L640" s="6">
        <v>0.64</v>
      </c>
      <c r="M640" s="6">
        <v>0.1343</v>
      </c>
      <c r="N640">
        <v>4</v>
      </c>
      <c r="O640">
        <v>60</v>
      </c>
      <c r="P640">
        <v>64</v>
      </c>
    </row>
    <row r="641" spans="1:16" x14ac:dyDescent="0.25">
      <c r="A641">
        <v>630</v>
      </c>
      <c r="B641" s="5">
        <v>40572</v>
      </c>
      <c r="C641">
        <v>1</v>
      </c>
      <c r="D641">
        <f>YEAR(Append1[[#This Row],[dteday]])</f>
        <v>2011</v>
      </c>
      <c r="E641">
        <v>1</v>
      </c>
      <c r="F641">
        <f>HOUR(Append1[[#This Row],[dteday]])</f>
        <v>0</v>
      </c>
      <c r="G641" s="7" t="str" cm="1">
        <f t="array" ref="G641">_xlfn.IFS(Append1[[#This Row],[weekday]]=6,"True",Append1[[#This Row],[weekday]]=0,"True",TRUE,"False")</f>
        <v>False</v>
      </c>
      <c r="H641">
        <f>WEEKDAY(Append1[[#This Row],[dteday]],1)</f>
        <v>7</v>
      </c>
      <c r="I641">
        <v>2</v>
      </c>
      <c r="J641" s="6">
        <v>0.2</v>
      </c>
      <c r="K641" s="6">
        <v>0.19700000000000001</v>
      </c>
      <c r="L641" s="6">
        <v>0.59</v>
      </c>
      <c r="M641" s="6">
        <v>0.19400000000000001</v>
      </c>
      <c r="N641">
        <v>12</v>
      </c>
      <c r="O641">
        <v>66</v>
      </c>
      <c r="P641">
        <v>78</v>
      </c>
    </row>
    <row r="642" spans="1:16" x14ac:dyDescent="0.25">
      <c r="A642">
        <v>631</v>
      </c>
      <c r="B642" s="5">
        <v>40572</v>
      </c>
      <c r="C642">
        <v>1</v>
      </c>
      <c r="D642">
        <f>YEAR(Append1[[#This Row],[dteday]])</f>
        <v>2011</v>
      </c>
      <c r="E642">
        <v>1</v>
      </c>
      <c r="F642">
        <f>HOUR(Append1[[#This Row],[dteday]])</f>
        <v>0</v>
      </c>
      <c r="G642" s="7" t="str" cm="1">
        <f t="array" ref="G642">_xlfn.IFS(Append1[[#This Row],[weekday]]=6,"True",Append1[[#This Row],[weekday]]=0,"True",TRUE,"False")</f>
        <v>False</v>
      </c>
      <c r="H642">
        <f>WEEKDAY(Append1[[#This Row],[dteday]],1)</f>
        <v>7</v>
      </c>
      <c r="I642">
        <v>2</v>
      </c>
      <c r="J642" s="6">
        <v>0.22</v>
      </c>
      <c r="K642" s="6">
        <v>0.2273</v>
      </c>
      <c r="L642" s="6">
        <v>0.55000000000000004</v>
      </c>
      <c r="M642" s="6">
        <v>0.16420000000000001</v>
      </c>
      <c r="N642">
        <v>9</v>
      </c>
      <c r="O642">
        <v>56</v>
      </c>
      <c r="P642">
        <v>65</v>
      </c>
    </row>
    <row r="643" spans="1:16" x14ac:dyDescent="0.25">
      <c r="A643">
        <v>632</v>
      </c>
      <c r="B643" s="5">
        <v>40572</v>
      </c>
      <c r="C643">
        <v>1</v>
      </c>
      <c r="D643">
        <f>YEAR(Append1[[#This Row],[dteday]])</f>
        <v>2011</v>
      </c>
      <c r="E643">
        <v>1</v>
      </c>
      <c r="F643">
        <f>HOUR(Append1[[#This Row],[dteday]])</f>
        <v>0</v>
      </c>
      <c r="G643" s="7" t="str" cm="1">
        <f t="array" ref="G643">_xlfn.IFS(Append1[[#This Row],[weekday]]=6,"True",Append1[[#This Row],[weekday]]=0,"True",TRUE,"False")</f>
        <v>False</v>
      </c>
      <c r="H643">
        <f>WEEKDAY(Append1[[#This Row],[dteday]],1)</f>
        <v>7</v>
      </c>
      <c r="I643">
        <v>2</v>
      </c>
      <c r="J643" s="6">
        <v>0.22</v>
      </c>
      <c r="K643" s="6">
        <v>0.2273</v>
      </c>
      <c r="L643" s="6">
        <v>0.6</v>
      </c>
      <c r="M643" s="6">
        <v>0.1343</v>
      </c>
      <c r="N643">
        <v>10</v>
      </c>
      <c r="O643">
        <v>89</v>
      </c>
      <c r="P643">
        <v>99</v>
      </c>
    </row>
    <row r="644" spans="1:16" x14ac:dyDescent="0.25">
      <c r="A644">
        <v>633</v>
      </c>
      <c r="B644" s="5">
        <v>40572</v>
      </c>
      <c r="C644">
        <v>1</v>
      </c>
      <c r="D644">
        <f>YEAR(Append1[[#This Row],[dteday]])</f>
        <v>2011</v>
      </c>
      <c r="E644">
        <v>1</v>
      </c>
      <c r="F644">
        <f>HOUR(Append1[[#This Row],[dteday]])</f>
        <v>0</v>
      </c>
      <c r="G644" s="7" t="str" cm="1">
        <f t="array" ref="G644">_xlfn.IFS(Append1[[#This Row],[weekday]]=6,"True",Append1[[#This Row],[weekday]]=0,"True",TRUE,"False")</f>
        <v>False</v>
      </c>
      <c r="H644">
        <f>WEEKDAY(Append1[[#This Row],[dteday]],1)</f>
        <v>7</v>
      </c>
      <c r="I644">
        <v>1</v>
      </c>
      <c r="J644" s="6">
        <v>0.22</v>
      </c>
      <c r="K644" s="6">
        <v>0.21210000000000001</v>
      </c>
      <c r="L644" s="6">
        <v>0.69</v>
      </c>
      <c r="M644" s="6">
        <v>0.25369999999999998</v>
      </c>
      <c r="N644">
        <v>22</v>
      </c>
      <c r="O644">
        <v>98</v>
      </c>
      <c r="P644">
        <v>120</v>
      </c>
    </row>
    <row r="645" spans="1:16" x14ac:dyDescent="0.25">
      <c r="A645">
        <v>634</v>
      </c>
      <c r="B645" s="5">
        <v>40572</v>
      </c>
      <c r="C645">
        <v>1</v>
      </c>
      <c r="D645">
        <f>YEAR(Append1[[#This Row],[dteday]])</f>
        <v>2011</v>
      </c>
      <c r="E645">
        <v>1</v>
      </c>
      <c r="F645">
        <f>HOUR(Append1[[#This Row],[dteday]])</f>
        <v>0</v>
      </c>
      <c r="G645" s="7" t="str" cm="1">
        <f t="array" ref="G645">_xlfn.IFS(Append1[[#This Row],[weekday]]=6,"True",Append1[[#This Row],[weekday]]=0,"True",TRUE,"False")</f>
        <v>False</v>
      </c>
      <c r="H645">
        <f>WEEKDAY(Append1[[#This Row],[dteday]],1)</f>
        <v>7</v>
      </c>
      <c r="I645">
        <v>1</v>
      </c>
      <c r="J645" s="6">
        <v>0.24</v>
      </c>
      <c r="K645" s="6">
        <v>0.2424</v>
      </c>
      <c r="L645" s="6">
        <v>0.6</v>
      </c>
      <c r="M645" s="6">
        <v>0.16420000000000001</v>
      </c>
      <c r="N645">
        <v>19</v>
      </c>
      <c r="O645">
        <v>88</v>
      </c>
      <c r="P645">
        <v>107</v>
      </c>
    </row>
    <row r="646" spans="1:16" x14ac:dyDescent="0.25">
      <c r="A646">
        <v>635</v>
      </c>
      <c r="B646" s="5">
        <v>40572</v>
      </c>
      <c r="C646">
        <v>1</v>
      </c>
      <c r="D646">
        <f>YEAR(Append1[[#This Row],[dteday]])</f>
        <v>2011</v>
      </c>
      <c r="E646">
        <v>1</v>
      </c>
      <c r="F646">
        <f>HOUR(Append1[[#This Row],[dteday]])</f>
        <v>0</v>
      </c>
      <c r="G646" s="7" t="str" cm="1">
        <f t="array" ref="G646">_xlfn.IFS(Append1[[#This Row],[weekday]]=6,"True",Append1[[#This Row],[weekday]]=0,"True",TRUE,"False")</f>
        <v>False</v>
      </c>
      <c r="H646">
        <f>WEEKDAY(Append1[[#This Row],[dteday]],1)</f>
        <v>7</v>
      </c>
      <c r="I646">
        <v>1</v>
      </c>
      <c r="J646" s="6">
        <v>0.24</v>
      </c>
      <c r="K646" s="6">
        <v>0.28789999999999999</v>
      </c>
      <c r="L646" s="6">
        <v>0.6</v>
      </c>
      <c r="M646" s="6">
        <v>0</v>
      </c>
      <c r="N646">
        <v>9</v>
      </c>
      <c r="O646">
        <v>82</v>
      </c>
      <c r="P646">
        <v>91</v>
      </c>
    </row>
    <row r="647" spans="1:16" x14ac:dyDescent="0.25">
      <c r="A647">
        <v>636</v>
      </c>
      <c r="B647" s="5">
        <v>40572</v>
      </c>
      <c r="C647">
        <v>1</v>
      </c>
      <c r="D647">
        <f>YEAR(Append1[[#This Row],[dteday]])</f>
        <v>2011</v>
      </c>
      <c r="E647">
        <v>1</v>
      </c>
      <c r="F647">
        <f>HOUR(Append1[[#This Row],[dteday]])</f>
        <v>0</v>
      </c>
      <c r="G647" s="7" t="str" cm="1">
        <f t="array" ref="G647">_xlfn.IFS(Append1[[#This Row],[weekday]]=6,"True",Append1[[#This Row],[weekday]]=0,"True",TRUE,"False")</f>
        <v>False</v>
      </c>
      <c r="H647">
        <f>WEEKDAY(Append1[[#This Row],[dteday]],1)</f>
        <v>7</v>
      </c>
      <c r="I647">
        <v>1</v>
      </c>
      <c r="J647" s="6">
        <v>0.22</v>
      </c>
      <c r="K647" s="6">
        <v>0.2273</v>
      </c>
      <c r="L647" s="6">
        <v>0.69</v>
      </c>
      <c r="M647" s="6">
        <v>0.1343</v>
      </c>
      <c r="N647">
        <v>9</v>
      </c>
      <c r="O647">
        <v>59</v>
      </c>
      <c r="P647">
        <v>68</v>
      </c>
    </row>
    <row r="648" spans="1:16" x14ac:dyDescent="0.25">
      <c r="A648">
        <v>637</v>
      </c>
      <c r="B648" s="5">
        <v>40572</v>
      </c>
      <c r="C648">
        <v>1</v>
      </c>
      <c r="D648">
        <f>YEAR(Append1[[#This Row],[dteday]])</f>
        <v>2011</v>
      </c>
      <c r="E648">
        <v>1</v>
      </c>
      <c r="F648">
        <f>HOUR(Append1[[#This Row],[dteday]])</f>
        <v>0</v>
      </c>
      <c r="G648" s="7" t="str" cm="1">
        <f t="array" ref="G648">_xlfn.IFS(Append1[[#This Row],[weekday]]=6,"True",Append1[[#This Row],[weekday]]=0,"True",TRUE,"False")</f>
        <v>False</v>
      </c>
      <c r="H648">
        <f>WEEKDAY(Append1[[#This Row],[dteday]],1)</f>
        <v>7</v>
      </c>
      <c r="I648">
        <v>2</v>
      </c>
      <c r="J648" s="6">
        <v>0.22</v>
      </c>
      <c r="K648" s="6">
        <v>0.21210000000000001</v>
      </c>
      <c r="L648" s="6">
        <v>0.69</v>
      </c>
      <c r="M648" s="6">
        <v>0.25369999999999998</v>
      </c>
      <c r="N648">
        <v>6</v>
      </c>
      <c r="O648">
        <v>52</v>
      </c>
      <c r="P648">
        <v>58</v>
      </c>
    </row>
    <row r="649" spans="1:16" x14ac:dyDescent="0.25">
      <c r="A649">
        <v>638</v>
      </c>
      <c r="B649" s="5">
        <v>40572</v>
      </c>
      <c r="C649">
        <v>1</v>
      </c>
      <c r="D649">
        <f>YEAR(Append1[[#This Row],[dteday]])</f>
        <v>2011</v>
      </c>
      <c r="E649">
        <v>1</v>
      </c>
      <c r="F649">
        <f>HOUR(Append1[[#This Row],[dteday]])</f>
        <v>0</v>
      </c>
      <c r="G649" s="7" t="str" cm="1">
        <f t="array" ref="G649">_xlfn.IFS(Append1[[#This Row],[weekday]]=6,"True",Append1[[#This Row],[weekday]]=0,"True",TRUE,"False")</f>
        <v>False</v>
      </c>
      <c r="H649">
        <f>WEEKDAY(Append1[[#This Row],[dteday]],1)</f>
        <v>7</v>
      </c>
      <c r="I649">
        <v>1</v>
      </c>
      <c r="J649" s="6">
        <v>0.18</v>
      </c>
      <c r="K649" s="6">
        <v>0.21210000000000001</v>
      </c>
      <c r="L649" s="6">
        <v>0.74</v>
      </c>
      <c r="M649" s="6">
        <v>8.9599999999999999E-2</v>
      </c>
      <c r="N649">
        <v>1</v>
      </c>
      <c r="O649">
        <v>42</v>
      </c>
      <c r="P649">
        <v>43</v>
      </c>
    </row>
    <row r="650" spans="1:16" x14ac:dyDescent="0.25">
      <c r="A650">
        <v>639</v>
      </c>
      <c r="B650" s="5">
        <v>40572</v>
      </c>
      <c r="C650">
        <v>1</v>
      </c>
      <c r="D650">
        <f>YEAR(Append1[[#This Row],[dteday]])</f>
        <v>2011</v>
      </c>
      <c r="E650">
        <v>1</v>
      </c>
      <c r="F650">
        <f>HOUR(Append1[[#This Row],[dteday]])</f>
        <v>0</v>
      </c>
      <c r="G650" s="7" t="str" cm="1">
        <f t="array" ref="G650">_xlfn.IFS(Append1[[#This Row],[weekday]]=6,"True",Append1[[#This Row],[weekday]]=0,"True",TRUE,"False")</f>
        <v>False</v>
      </c>
      <c r="H650">
        <f>WEEKDAY(Append1[[#This Row],[dteday]],1)</f>
        <v>7</v>
      </c>
      <c r="I650">
        <v>1</v>
      </c>
      <c r="J650" s="6">
        <v>0.18</v>
      </c>
      <c r="K650" s="6">
        <v>0.21210000000000001</v>
      </c>
      <c r="L650" s="6">
        <v>0.74</v>
      </c>
      <c r="M650" s="6">
        <v>8.9599999999999999E-2</v>
      </c>
      <c r="N650">
        <v>1</v>
      </c>
      <c r="O650">
        <v>35</v>
      </c>
      <c r="P650">
        <v>36</v>
      </c>
    </row>
    <row r="651" spans="1:16" x14ac:dyDescent="0.25">
      <c r="A651">
        <v>640</v>
      </c>
      <c r="B651" s="5">
        <v>40572</v>
      </c>
      <c r="C651">
        <v>1</v>
      </c>
      <c r="D651">
        <f>YEAR(Append1[[#This Row],[dteday]])</f>
        <v>2011</v>
      </c>
      <c r="E651">
        <v>1</v>
      </c>
      <c r="F651">
        <f>HOUR(Append1[[#This Row],[dteday]])</f>
        <v>0</v>
      </c>
      <c r="G651" s="7" t="str" cm="1">
        <f t="array" ref="G651">_xlfn.IFS(Append1[[#This Row],[weekday]]=6,"True",Append1[[#This Row],[weekday]]=0,"True",TRUE,"False")</f>
        <v>False</v>
      </c>
      <c r="H651">
        <f>WEEKDAY(Append1[[#This Row],[dteday]],1)</f>
        <v>7</v>
      </c>
      <c r="I651">
        <v>1</v>
      </c>
      <c r="J651" s="6">
        <v>0.16</v>
      </c>
      <c r="K651" s="6">
        <v>0.19700000000000001</v>
      </c>
      <c r="L651" s="6">
        <v>0.8</v>
      </c>
      <c r="M651" s="6">
        <v>8.9599999999999999E-2</v>
      </c>
      <c r="N651">
        <v>4</v>
      </c>
      <c r="O651">
        <v>28</v>
      </c>
      <c r="P651">
        <v>32</v>
      </c>
    </row>
    <row r="652" spans="1:16" x14ac:dyDescent="0.25">
      <c r="A652">
        <v>641</v>
      </c>
      <c r="B652" s="5">
        <v>40572</v>
      </c>
      <c r="C652">
        <v>1</v>
      </c>
      <c r="D652">
        <f>YEAR(Append1[[#This Row],[dteday]])</f>
        <v>2011</v>
      </c>
      <c r="E652">
        <v>1</v>
      </c>
      <c r="F652">
        <f>HOUR(Append1[[#This Row],[dteday]])</f>
        <v>0</v>
      </c>
      <c r="G652" s="7" t="str" cm="1">
        <f t="array" ref="G652">_xlfn.IFS(Append1[[#This Row],[weekday]]=6,"True",Append1[[#This Row],[weekday]]=0,"True",TRUE,"False")</f>
        <v>False</v>
      </c>
      <c r="H652">
        <f>WEEKDAY(Append1[[#This Row],[dteday]],1)</f>
        <v>7</v>
      </c>
      <c r="I652">
        <v>1</v>
      </c>
      <c r="J652" s="6">
        <v>0.16</v>
      </c>
      <c r="K652" s="6">
        <v>0.19700000000000001</v>
      </c>
      <c r="L652" s="6">
        <v>0.8</v>
      </c>
      <c r="M652" s="6">
        <v>8.9599999999999999E-2</v>
      </c>
      <c r="N652">
        <v>3</v>
      </c>
      <c r="O652">
        <v>30</v>
      </c>
      <c r="P652">
        <v>33</v>
      </c>
    </row>
    <row r="653" spans="1:16" x14ac:dyDescent="0.25">
      <c r="A653">
        <v>642</v>
      </c>
      <c r="B653" s="5">
        <v>40573</v>
      </c>
      <c r="C653">
        <v>1</v>
      </c>
      <c r="D653">
        <f>YEAR(Append1[[#This Row],[dteday]])</f>
        <v>2011</v>
      </c>
      <c r="E653">
        <v>1</v>
      </c>
      <c r="F653">
        <f>HOUR(Append1[[#This Row],[dteday]])</f>
        <v>0</v>
      </c>
      <c r="G653" s="7" t="str" cm="1">
        <f t="array" ref="G653">_xlfn.IFS(Append1[[#This Row],[weekday]]=6,"True",Append1[[#This Row],[weekday]]=0,"True",TRUE,"False")</f>
        <v>False</v>
      </c>
      <c r="H653">
        <f>WEEKDAY(Append1[[#This Row],[dteday]],1)</f>
        <v>1</v>
      </c>
      <c r="I653">
        <v>1</v>
      </c>
      <c r="J653" s="6">
        <v>0.16</v>
      </c>
      <c r="K653" s="6">
        <v>0.18179999999999999</v>
      </c>
      <c r="L653" s="6">
        <v>0.8</v>
      </c>
      <c r="M653" s="6">
        <v>0.1045</v>
      </c>
      <c r="N653">
        <v>0</v>
      </c>
      <c r="O653">
        <v>33</v>
      </c>
      <c r="P653">
        <v>33</v>
      </c>
    </row>
    <row r="654" spans="1:16" x14ac:dyDescent="0.25">
      <c r="A654">
        <v>643</v>
      </c>
      <c r="B654" s="5">
        <v>40573</v>
      </c>
      <c r="C654">
        <v>1</v>
      </c>
      <c r="D654">
        <f>YEAR(Append1[[#This Row],[dteday]])</f>
        <v>2011</v>
      </c>
      <c r="E654">
        <v>1</v>
      </c>
      <c r="F654">
        <f>HOUR(Append1[[#This Row],[dteday]])</f>
        <v>0</v>
      </c>
      <c r="G654" s="7" t="str" cm="1">
        <f t="array" ref="G654">_xlfn.IFS(Append1[[#This Row],[weekday]]=6,"True",Append1[[#This Row],[weekday]]=0,"True",TRUE,"False")</f>
        <v>False</v>
      </c>
      <c r="H654">
        <f>WEEKDAY(Append1[[#This Row],[dteday]],1)</f>
        <v>1</v>
      </c>
      <c r="I654">
        <v>1</v>
      </c>
      <c r="J654" s="6">
        <v>0.14000000000000001</v>
      </c>
      <c r="K654" s="6">
        <v>0.21210000000000001</v>
      </c>
      <c r="L654" s="6">
        <v>0.8</v>
      </c>
      <c r="M654" s="6">
        <v>0</v>
      </c>
      <c r="N654">
        <v>7</v>
      </c>
      <c r="O654">
        <v>22</v>
      </c>
      <c r="P654">
        <v>29</v>
      </c>
    </row>
    <row r="655" spans="1:16" x14ac:dyDescent="0.25">
      <c r="A655">
        <v>644</v>
      </c>
      <c r="B655" s="5">
        <v>40573</v>
      </c>
      <c r="C655">
        <v>1</v>
      </c>
      <c r="D655">
        <f>YEAR(Append1[[#This Row],[dteday]])</f>
        <v>2011</v>
      </c>
      <c r="E655">
        <v>1</v>
      </c>
      <c r="F655">
        <f>HOUR(Append1[[#This Row],[dteday]])</f>
        <v>0</v>
      </c>
      <c r="G655" s="7" t="str" cm="1">
        <f t="array" ref="G655">_xlfn.IFS(Append1[[#This Row],[weekday]]=6,"True",Append1[[#This Row],[weekday]]=0,"True",TRUE,"False")</f>
        <v>False</v>
      </c>
      <c r="H655">
        <f>WEEKDAY(Append1[[#This Row],[dteday]],1)</f>
        <v>1</v>
      </c>
      <c r="I655">
        <v>1</v>
      </c>
      <c r="J655" s="6">
        <v>0.16</v>
      </c>
      <c r="K655" s="6">
        <v>0.2273</v>
      </c>
      <c r="L655" s="6">
        <v>0.8</v>
      </c>
      <c r="M655" s="6">
        <v>0</v>
      </c>
      <c r="N655">
        <v>1</v>
      </c>
      <c r="O655">
        <v>10</v>
      </c>
      <c r="P655">
        <v>11</v>
      </c>
    </row>
    <row r="656" spans="1:16" x14ac:dyDescent="0.25">
      <c r="A656">
        <v>645</v>
      </c>
      <c r="B656" s="5">
        <v>40573</v>
      </c>
      <c r="C656">
        <v>1</v>
      </c>
      <c r="D656">
        <f>YEAR(Append1[[#This Row],[dteday]])</f>
        <v>2011</v>
      </c>
      <c r="E656">
        <v>1</v>
      </c>
      <c r="F656">
        <f>HOUR(Append1[[#This Row],[dteday]])</f>
        <v>0</v>
      </c>
      <c r="G656" s="7" t="str" cm="1">
        <f t="array" ref="G656">_xlfn.IFS(Append1[[#This Row],[weekday]]=6,"True",Append1[[#This Row],[weekday]]=0,"True",TRUE,"False")</f>
        <v>False</v>
      </c>
      <c r="H656">
        <f>WEEKDAY(Append1[[#This Row],[dteday]],1)</f>
        <v>1</v>
      </c>
      <c r="I656">
        <v>1</v>
      </c>
      <c r="J656" s="6">
        <v>0.14000000000000001</v>
      </c>
      <c r="K656" s="6">
        <v>0.21210000000000001</v>
      </c>
      <c r="L656" s="6">
        <v>0.93</v>
      </c>
      <c r="M656" s="6">
        <v>0</v>
      </c>
      <c r="N656">
        <v>1</v>
      </c>
      <c r="O656">
        <v>7</v>
      </c>
      <c r="P656">
        <v>8</v>
      </c>
    </row>
    <row r="657" spans="1:16" x14ac:dyDescent="0.25">
      <c r="A657">
        <v>646</v>
      </c>
      <c r="B657" s="5">
        <v>40573</v>
      </c>
      <c r="C657">
        <v>1</v>
      </c>
      <c r="D657">
        <f>YEAR(Append1[[#This Row],[dteday]])</f>
        <v>2011</v>
      </c>
      <c r="E657">
        <v>1</v>
      </c>
      <c r="F657">
        <f>HOUR(Append1[[#This Row],[dteday]])</f>
        <v>0</v>
      </c>
      <c r="G657" s="7" t="str" cm="1">
        <f t="array" ref="G657">_xlfn.IFS(Append1[[#This Row],[weekday]]=6,"True",Append1[[#This Row],[weekday]]=0,"True",TRUE,"False")</f>
        <v>False</v>
      </c>
      <c r="H657">
        <f>WEEKDAY(Append1[[#This Row],[dteday]],1)</f>
        <v>1</v>
      </c>
      <c r="I657">
        <v>1</v>
      </c>
      <c r="J657" s="6">
        <v>0.14000000000000001</v>
      </c>
      <c r="K657" s="6">
        <v>0.21210000000000001</v>
      </c>
      <c r="L657" s="6">
        <v>0.93</v>
      </c>
      <c r="M657" s="6">
        <v>0</v>
      </c>
      <c r="N657">
        <v>0</v>
      </c>
      <c r="O657">
        <v>1</v>
      </c>
      <c r="P657">
        <v>1</v>
      </c>
    </row>
    <row r="658" spans="1:16" x14ac:dyDescent="0.25">
      <c r="A658">
        <v>647</v>
      </c>
      <c r="B658" s="5">
        <v>40573</v>
      </c>
      <c r="C658">
        <v>1</v>
      </c>
      <c r="D658">
        <f>YEAR(Append1[[#This Row],[dteday]])</f>
        <v>2011</v>
      </c>
      <c r="E658">
        <v>1</v>
      </c>
      <c r="F658">
        <f>HOUR(Append1[[#This Row],[dteday]])</f>
        <v>0</v>
      </c>
      <c r="G658" s="7" t="str" cm="1">
        <f t="array" ref="G658">_xlfn.IFS(Append1[[#This Row],[weekday]]=6,"True",Append1[[#This Row],[weekday]]=0,"True",TRUE,"False")</f>
        <v>False</v>
      </c>
      <c r="H658">
        <f>WEEKDAY(Append1[[#This Row],[dteday]],1)</f>
        <v>1</v>
      </c>
      <c r="I658">
        <v>1</v>
      </c>
      <c r="J658" s="6">
        <v>0.14000000000000001</v>
      </c>
      <c r="K658" s="6">
        <v>0.21210000000000001</v>
      </c>
      <c r="L658" s="6">
        <v>0.86</v>
      </c>
      <c r="M658" s="6">
        <v>0</v>
      </c>
      <c r="N658">
        <v>0</v>
      </c>
      <c r="O658">
        <v>3</v>
      </c>
      <c r="P658">
        <v>3</v>
      </c>
    </row>
    <row r="659" spans="1:16" x14ac:dyDescent="0.25">
      <c r="A659">
        <v>648</v>
      </c>
      <c r="B659" s="5">
        <v>40573</v>
      </c>
      <c r="C659">
        <v>1</v>
      </c>
      <c r="D659">
        <f>YEAR(Append1[[#This Row],[dteday]])</f>
        <v>2011</v>
      </c>
      <c r="E659">
        <v>1</v>
      </c>
      <c r="F659">
        <f>HOUR(Append1[[#This Row],[dteday]])</f>
        <v>0</v>
      </c>
      <c r="G659" s="7" t="str" cm="1">
        <f t="array" ref="G659">_xlfn.IFS(Append1[[#This Row],[weekday]]=6,"True",Append1[[#This Row],[weekday]]=0,"True",TRUE,"False")</f>
        <v>False</v>
      </c>
      <c r="H659">
        <f>WEEKDAY(Append1[[#This Row],[dteday]],1)</f>
        <v>1</v>
      </c>
      <c r="I659">
        <v>1</v>
      </c>
      <c r="J659" s="6">
        <v>0.14000000000000001</v>
      </c>
      <c r="K659" s="6">
        <v>0.21210000000000001</v>
      </c>
      <c r="L659" s="6">
        <v>0.86</v>
      </c>
      <c r="M659" s="6">
        <v>0</v>
      </c>
      <c r="N659">
        <v>0</v>
      </c>
      <c r="O659">
        <v>3</v>
      </c>
      <c r="P659">
        <v>3</v>
      </c>
    </row>
    <row r="660" spans="1:16" x14ac:dyDescent="0.25">
      <c r="A660">
        <v>649</v>
      </c>
      <c r="B660" s="5">
        <v>40573</v>
      </c>
      <c r="C660">
        <v>1</v>
      </c>
      <c r="D660">
        <f>YEAR(Append1[[#This Row],[dteday]])</f>
        <v>2011</v>
      </c>
      <c r="E660">
        <v>1</v>
      </c>
      <c r="F660">
        <f>HOUR(Append1[[#This Row],[dteday]])</f>
        <v>0</v>
      </c>
      <c r="G660" s="7" t="str" cm="1">
        <f t="array" ref="G660">_xlfn.IFS(Append1[[#This Row],[weekday]]=6,"True",Append1[[#This Row],[weekday]]=0,"True",TRUE,"False")</f>
        <v>False</v>
      </c>
      <c r="H660">
        <f>WEEKDAY(Append1[[#This Row],[dteday]],1)</f>
        <v>1</v>
      </c>
      <c r="I660">
        <v>2</v>
      </c>
      <c r="J660" s="6">
        <v>0.14000000000000001</v>
      </c>
      <c r="K660" s="6">
        <v>0.21210000000000001</v>
      </c>
      <c r="L660" s="6">
        <v>0.86</v>
      </c>
      <c r="M660" s="6">
        <v>0</v>
      </c>
      <c r="N660">
        <v>1</v>
      </c>
      <c r="O660">
        <v>11</v>
      </c>
      <c r="P660">
        <v>12</v>
      </c>
    </row>
    <row r="661" spans="1:16" x14ac:dyDescent="0.25">
      <c r="A661">
        <v>650</v>
      </c>
      <c r="B661" s="5">
        <v>40573</v>
      </c>
      <c r="C661">
        <v>1</v>
      </c>
      <c r="D661">
        <f>YEAR(Append1[[#This Row],[dteday]])</f>
        <v>2011</v>
      </c>
      <c r="E661">
        <v>1</v>
      </c>
      <c r="F661">
        <f>HOUR(Append1[[#This Row],[dteday]])</f>
        <v>0</v>
      </c>
      <c r="G661" s="7" t="str" cm="1">
        <f t="array" ref="G661">_xlfn.IFS(Append1[[#This Row],[weekday]]=6,"True",Append1[[#This Row],[weekday]]=0,"True",TRUE,"False")</f>
        <v>False</v>
      </c>
      <c r="H661">
        <f>WEEKDAY(Append1[[#This Row],[dteday]],1)</f>
        <v>1</v>
      </c>
      <c r="I661">
        <v>2</v>
      </c>
      <c r="J661" s="6">
        <v>0.16</v>
      </c>
      <c r="K661" s="6">
        <v>0.2273</v>
      </c>
      <c r="L661" s="6">
        <v>0.8</v>
      </c>
      <c r="M661" s="6">
        <v>0</v>
      </c>
      <c r="N661">
        <v>4</v>
      </c>
      <c r="O661">
        <v>34</v>
      </c>
      <c r="P661">
        <v>38</v>
      </c>
    </row>
    <row r="662" spans="1:16" x14ac:dyDescent="0.25">
      <c r="A662">
        <v>651</v>
      </c>
      <c r="B662" s="5">
        <v>40573</v>
      </c>
      <c r="C662">
        <v>1</v>
      </c>
      <c r="D662">
        <f>YEAR(Append1[[#This Row],[dteday]])</f>
        <v>2011</v>
      </c>
      <c r="E662">
        <v>1</v>
      </c>
      <c r="F662">
        <f>HOUR(Append1[[#This Row],[dteday]])</f>
        <v>0</v>
      </c>
      <c r="G662" s="7" t="str" cm="1">
        <f t="array" ref="G662">_xlfn.IFS(Append1[[#This Row],[weekday]]=6,"True",Append1[[#This Row],[weekday]]=0,"True",TRUE,"False")</f>
        <v>False</v>
      </c>
      <c r="H662">
        <f>WEEKDAY(Append1[[#This Row],[dteday]],1)</f>
        <v>1</v>
      </c>
      <c r="I662">
        <v>2</v>
      </c>
      <c r="J662" s="6">
        <v>0.18</v>
      </c>
      <c r="K662" s="6">
        <v>0.2424</v>
      </c>
      <c r="L662" s="6">
        <v>0.8</v>
      </c>
      <c r="M662" s="6">
        <v>0</v>
      </c>
      <c r="N662">
        <v>7</v>
      </c>
      <c r="O662">
        <v>57</v>
      </c>
      <c r="P662">
        <v>64</v>
      </c>
    </row>
    <row r="663" spans="1:16" x14ac:dyDescent="0.25">
      <c r="A663">
        <v>652</v>
      </c>
      <c r="B663" s="5">
        <v>40573</v>
      </c>
      <c r="C663">
        <v>1</v>
      </c>
      <c r="D663">
        <f>YEAR(Append1[[#This Row],[dteday]])</f>
        <v>2011</v>
      </c>
      <c r="E663">
        <v>1</v>
      </c>
      <c r="F663">
        <f>HOUR(Append1[[#This Row],[dteday]])</f>
        <v>0</v>
      </c>
      <c r="G663" s="7" t="str" cm="1">
        <f t="array" ref="G663">_xlfn.IFS(Append1[[#This Row],[weekday]]=6,"True",Append1[[#This Row],[weekday]]=0,"True",TRUE,"False")</f>
        <v>False</v>
      </c>
      <c r="H663">
        <f>WEEKDAY(Append1[[#This Row],[dteday]],1)</f>
        <v>1</v>
      </c>
      <c r="I663">
        <v>1</v>
      </c>
      <c r="J663" s="6">
        <v>0.22</v>
      </c>
      <c r="K663" s="6">
        <v>0.2727</v>
      </c>
      <c r="L663" s="6">
        <v>0.75</v>
      </c>
      <c r="M663" s="6">
        <v>0</v>
      </c>
      <c r="N663">
        <v>9</v>
      </c>
      <c r="O663">
        <v>50</v>
      </c>
      <c r="P663">
        <v>59</v>
      </c>
    </row>
    <row r="664" spans="1:16" x14ac:dyDescent="0.25">
      <c r="A664">
        <v>653</v>
      </c>
      <c r="B664" s="5">
        <v>40573</v>
      </c>
      <c r="C664">
        <v>1</v>
      </c>
      <c r="D664">
        <f>YEAR(Append1[[#This Row],[dteday]])</f>
        <v>2011</v>
      </c>
      <c r="E664">
        <v>1</v>
      </c>
      <c r="F664">
        <f>HOUR(Append1[[#This Row],[dteday]])</f>
        <v>0</v>
      </c>
      <c r="G664" s="7" t="str" cm="1">
        <f t="array" ref="G664">_xlfn.IFS(Append1[[#This Row],[weekday]]=6,"True",Append1[[#This Row],[weekday]]=0,"True",TRUE,"False")</f>
        <v>False</v>
      </c>
      <c r="H664">
        <f>WEEKDAY(Append1[[#This Row],[dteday]],1)</f>
        <v>1</v>
      </c>
      <c r="I664">
        <v>1</v>
      </c>
      <c r="J664" s="6">
        <v>0.3</v>
      </c>
      <c r="K664" s="6">
        <v>0.31819999999999998</v>
      </c>
      <c r="L664" s="6">
        <v>0.52</v>
      </c>
      <c r="M664" s="6">
        <v>0.1045</v>
      </c>
      <c r="N664">
        <v>10</v>
      </c>
      <c r="O664">
        <v>87</v>
      </c>
      <c r="P664">
        <v>97</v>
      </c>
    </row>
    <row r="665" spans="1:16" x14ac:dyDescent="0.25">
      <c r="A665">
        <v>654</v>
      </c>
      <c r="B665" s="5">
        <v>40573</v>
      </c>
      <c r="C665">
        <v>1</v>
      </c>
      <c r="D665">
        <f>YEAR(Append1[[#This Row],[dteday]])</f>
        <v>2011</v>
      </c>
      <c r="E665">
        <v>1</v>
      </c>
      <c r="F665">
        <f>HOUR(Append1[[#This Row],[dteday]])</f>
        <v>0</v>
      </c>
      <c r="G665" s="7" t="str" cm="1">
        <f t="array" ref="G665">_xlfn.IFS(Append1[[#This Row],[weekday]]=6,"True",Append1[[#This Row],[weekday]]=0,"True",TRUE,"False")</f>
        <v>False</v>
      </c>
      <c r="H665">
        <f>WEEKDAY(Append1[[#This Row],[dteday]],1)</f>
        <v>1</v>
      </c>
      <c r="I665">
        <v>1</v>
      </c>
      <c r="J665" s="6">
        <v>0.28000000000000003</v>
      </c>
      <c r="K665" s="6">
        <v>0.28789999999999999</v>
      </c>
      <c r="L665" s="6">
        <v>0.61</v>
      </c>
      <c r="M665" s="6">
        <v>0.1045</v>
      </c>
      <c r="N665">
        <v>13</v>
      </c>
      <c r="O665">
        <v>71</v>
      </c>
      <c r="P665">
        <v>84</v>
      </c>
    </row>
    <row r="666" spans="1:16" x14ac:dyDescent="0.25">
      <c r="A666">
        <v>655</v>
      </c>
      <c r="B666" s="5">
        <v>40573</v>
      </c>
      <c r="C666">
        <v>1</v>
      </c>
      <c r="D666">
        <f>YEAR(Append1[[#This Row],[dteday]])</f>
        <v>2011</v>
      </c>
      <c r="E666">
        <v>1</v>
      </c>
      <c r="F666">
        <f>HOUR(Append1[[#This Row],[dteday]])</f>
        <v>0</v>
      </c>
      <c r="G666" s="7" t="str" cm="1">
        <f t="array" ref="G666">_xlfn.IFS(Append1[[#This Row],[weekday]]=6,"True",Append1[[#This Row],[weekday]]=0,"True",TRUE,"False")</f>
        <v>False</v>
      </c>
      <c r="H666">
        <f>WEEKDAY(Append1[[#This Row],[dteday]],1)</f>
        <v>1</v>
      </c>
      <c r="I666">
        <v>1</v>
      </c>
      <c r="J666" s="6">
        <v>0.28000000000000003</v>
      </c>
      <c r="K666" s="6">
        <v>0.30299999999999999</v>
      </c>
      <c r="L666" s="6">
        <v>0.61</v>
      </c>
      <c r="M666" s="6">
        <v>8.9599999999999999E-2</v>
      </c>
      <c r="N666">
        <v>18</v>
      </c>
      <c r="O666">
        <v>104</v>
      </c>
      <c r="P666">
        <v>122</v>
      </c>
    </row>
    <row r="667" spans="1:16" x14ac:dyDescent="0.25">
      <c r="A667">
        <v>656</v>
      </c>
      <c r="B667" s="5">
        <v>40573</v>
      </c>
      <c r="C667">
        <v>1</v>
      </c>
      <c r="D667">
        <f>YEAR(Append1[[#This Row],[dteday]])</f>
        <v>2011</v>
      </c>
      <c r="E667">
        <v>1</v>
      </c>
      <c r="F667">
        <f>HOUR(Append1[[#This Row],[dteday]])</f>
        <v>0</v>
      </c>
      <c r="G667" s="7" t="str" cm="1">
        <f t="array" ref="G667">_xlfn.IFS(Append1[[#This Row],[weekday]]=6,"True",Append1[[#This Row],[weekday]]=0,"True",TRUE,"False")</f>
        <v>False</v>
      </c>
      <c r="H667">
        <f>WEEKDAY(Append1[[#This Row],[dteday]],1)</f>
        <v>1</v>
      </c>
      <c r="I667">
        <v>1</v>
      </c>
      <c r="J667" s="6">
        <v>0.3</v>
      </c>
      <c r="K667" s="6">
        <v>0.33329999999999999</v>
      </c>
      <c r="L667" s="6">
        <v>0.56000000000000005</v>
      </c>
      <c r="M667" s="6">
        <v>0</v>
      </c>
      <c r="N667">
        <v>14</v>
      </c>
      <c r="O667">
        <v>95</v>
      </c>
      <c r="P667">
        <v>109</v>
      </c>
    </row>
    <row r="668" spans="1:16" x14ac:dyDescent="0.25">
      <c r="A668">
        <v>657</v>
      </c>
      <c r="B668" s="5">
        <v>40573</v>
      </c>
      <c r="C668">
        <v>1</v>
      </c>
      <c r="D668">
        <f>YEAR(Append1[[#This Row],[dteday]])</f>
        <v>2011</v>
      </c>
      <c r="E668">
        <v>1</v>
      </c>
      <c r="F668">
        <f>HOUR(Append1[[#This Row],[dteday]])</f>
        <v>0</v>
      </c>
      <c r="G668" s="7" t="str" cm="1">
        <f t="array" ref="G668">_xlfn.IFS(Append1[[#This Row],[weekday]]=6,"True",Append1[[#This Row],[weekday]]=0,"True",TRUE,"False")</f>
        <v>False</v>
      </c>
      <c r="H668">
        <f>WEEKDAY(Append1[[#This Row],[dteday]],1)</f>
        <v>1</v>
      </c>
      <c r="I668">
        <v>1</v>
      </c>
      <c r="J668" s="6">
        <v>0.3</v>
      </c>
      <c r="K668" s="6">
        <v>0.33329999999999999</v>
      </c>
      <c r="L668" s="6">
        <v>0.56000000000000005</v>
      </c>
      <c r="M668" s="6">
        <v>0</v>
      </c>
      <c r="N668">
        <v>19</v>
      </c>
      <c r="O668">
        <v>104</v>
      </c>
      <c r="P668">
        <v>123</v>
      </c>
    </row>
    <row r="669" spans="1:16" x14ac:dyDescent="0.25">
      <c r="A669">
        <v>658</v>
      </c>
      <c r="B669" s="5">
        <v>40573</v>
      </c>
      <c r="C669">
        <v>1</v>
      </c>
      <c r="D669">
        <f>YEAR(Append1[[#This Row],[dteday]])</f>
        <v>2011</v>
      </c>
      <c r="E669">
        <v>1</v>
      </c>
      <c r="F669">
        <f>HOUR(Append1[[#This Row],[dteday]])</f>
        <v>0</v>
      </c>
      <c r="G669" s="7" t="str" cm="1">
        <f t="array" ref="G669">_xlfn.IFS(Append1[[#This Row],[weekday]]=6,"True",Append1[[#This Row],[weekday]]=0,"True",TRUE,"False")</f>
        <v>False</v>
      </c>
      <c r="H669">
        <f>WEEKDAY(Append1[[#This Row],[dteday]],1)</f>
        <v>1</v>
      </c>
      <c r="I669">
        <v>1</v>
      </c>
      <c r="J669" s="6">
        <v>0.3</v>
      </c>
      <c r="K669" s="6">
        <v>0.28789999999999999</v>
      </c>
      <c r="L669" s="6">
        <v>0.56000000000000005</v>
      </c>
      <c r="M669" s="6">
        <v>0.19400000000000001</v>
      </c>
      <c r="N669">
        <v>6</v>
      </c>
      <c r="O669">
        <v>71</v>
      </c>
      <c r="P669">
        <v>77</v>
      </c>
    </row>
    <row r="670" spans="1:16" x14ac:dyDescent="0.25">
      <c r="A670">
        <v>659</v>
      </c>
      <c r="B670" s="5">
        <v>40573</v>
      </c>
      <c r="C670">
        <v>1</v>
      </c>
      <c r="D670">
        <f>YEAR(Append1[[#This Row],[dteday]])</f>
        <v>2011</v>
      </c>
      <c r="E670">
        <v>1</v>
      </c>
      <c r="F670">
        <f>HOUR(Append1[[#This Row],[dteday]])</f>
        <v>0</v>
      </c>
      <c r="G670" s="7" t="str" cm="1">
        <f t="array" ref="G670">_xlfn.IFS(Append1[[#This Row],[weekday]]=6,"True",Append1[[#This Row],[weekday]]=0,"True",TRUE,"False")</f>
        <v>False</v>
      </c>
      <c r="H670">
        <f>WEEKDAY(Append1[[#This Row],[dteday]],1)</f>
        <v>1</v>
      </c>
      <c r="I670">
        <v>1</v>
      </c>
      <c r="J670" s="6">
        <v>0.26</v>
      </c>
      <c r="K670" s="6">
        <v>0.2576</v>
      </c>
      <c r="L670" s="6">
        <v>0.65</v>
      </c>
      <c r="M670" s="6">
        <v>0.16420000000000001</v>
      </c>
      <c r="N670">
        <v>8</v>
      </c>
      <c r="O670">
        <v>57</v>
      </c>
      <c r="P670">
        <v>65</v>
      </c>
    </row>
    <row r="671" spans="1:16" x14ac:dyDescent="0.25">
      <c r="A671">
        <v>660</v>
      </c>
      <c r="B671" s="5">
        <v>40573</v>
      </c>
      <c r="C671">
        <v>1</v>
      </c>
      <c r="D671">
        <f>YEAR(Append1[[#This Row],[dteday]])</f>
        <v>2011</v>
      </c>
      <c r="E671">
        <v>1</v>
      </c>
      <c r="F671">
        <f>HOUR(Append1[[#This Row],[dteday]])</f>
        <v>0</v>
      </c>
      <c r="G671" s="7" t="str" cm="1">
        <f t="array" ref="G671">_xlfn.IFS(Append1[[#This Row],[weekday]]=6,"True",Append1[[#This Row],[weekday]]=0,"True",TRUE,"False")</f>
        <v>False</v>
      </c>
      <c r="H671">
        <f>WEEKDAY(Append1[[#This Row],[dteday]],1)</f>
        <v>1</v>
      </c>
      <c r="I671">
        <v>1</v>
      </c>
      <c r="J671" s="6">
        <v>0.26</v>
      </c>
      <c r="K671" s="6">
        <v>0.2576</v>
      </c>
      <c r="L671" s="6">
        <v>0.65</v>
      </c>
      <c r="M671" s="6">
        <v>0.19400000000000001</v>
      </c>
      <c r="N671">
        <v>9</v>
      </c>
      <c r="O671">
        <v>46</v>
      </c>
      <c r="P671">
        <v>55</v>
      </c>
    </row>
    <row r="672" spans="1:16" x14ac:dyDescent="0.25">
      <c r="A672">
        <v>661</v>
      </c>
      <c r="B672" s="5">
        <v>40573</v>
      </c>
      <c r="C672">
        <v>1</v>
      </c>
      <c r="D672">
        <f>YEAR(Append1[[#This Row],[dteday]])</f>
        <v>2011</v>
      </c>
      <c r="E672">
        <v>1</v>
      </c>
      <c r="F672">
        <f>HOUR(Append1[[#This Row],[dteday]])</f>
        <v>0</v>
      </c>
      <c r="G672" s="7" t="str" cm="1">
        <f t="array" ref="G672">_xlfn.IFS(Append1[[#This Row],[weekday]]=6,"True",Append1[[#This Row],[weekday]]=0,"True",TRUE,"False")</f>
        <v>False</v>
      </c>
      <c r="H672">
        <f>WEEKDAY(Append1[[#This Row],[dteday]],1)</f>
        <v>1</v>
      </c>
      <c r="I672">
        <v>2</v>
      </c>
      <c r="J672" s="6">
        <v>0.26</v>
      </c>
      <c r="K672" s="6">
        <v>0.2727</v>
      </c>
      <c r="L672" s="6">
        <v>0.65</v>
      </c>
      <c r="M672" s="6">
        <v>0.1045</v>
      </c>
      <c r="N672">
        <v>3</v>
      </c>
      <c r="O672">
        <v>30</v>
      </c>
      <c r="P672">
        <v>33</v>
      </c>
    </row>
    <row r="673" spans="1:16" x14ac:dyDescent="0.25">
      <c r="A673">
        <v>662</v>
      </c>
      <c r="B673" s="5">
        <v>40573</v>
      </c>
      <c r="C673">
        <v>1</v>
      </c>
      <c r="D673">
        <f>YEAR(Append1[[#This Row],[dteday]])</f>
        <v>2011</v>
      </c>
      <c r="E673">
        <v>1</v>
      </c>
      <c r="F673">
        <f>HOUR(Append1[[#This Row],[dteday]])</f>
        <v>0</v>
      </c>
      <c r="G673" s="7" t="str" cm="1">
        <f t="array" ref="G673">_xlfn.IFS(Append1[[#This Row],[weekday]]=6,"True",Append1[[#This Row],[weekday]]=0,"True",TRUE,"False")</f>
        <v>False</v>
      </c>
      <c r="H673">
        <f>WEEKDAY(Append1[[#This Row],[dteday]],1)</f>
        <v>1</v>
      </c>
      <c r="I673">
        <v>2</v>
      </c>
      <c r="J673" s="6">
        <v>0.24</v>
      </c>
      <c r="K673" s="6">
        <v>0.2424</v>
      </c>
      <c r="L673" s="6">
        <v>0.7</v>
      </c>
      <c r="M673" s="6">
        <v>0.16420000000000001</v>
      </c>
      <c r="N673">
        <v>3</v>
      </c>
      <c r="O673">
        <v>25</v>
      </c>
      <c r="P673">
        <v>28</v>
      </c>
    </row>
    <row r="674" spans="1:16" x14ac:dyDescent="0.25">
      <c r="A674">
        <v>663</v>
      </c>
      <c r="B674" s="5">
        <v>40573</v>
      </c>
      <c r="C674">
        <v>1</v>
      </c>
      <c r="D674">
        <f>YEAR(Append1[[#This Row],[dteday]])</f>
        <v>2011</v>
      </c>
      <c r="E674">
        <v>1</v>
      </c>
      <c r="F674">
        <f>HOUR(Append1[[#This Row],[dteday]])</f>
        <v>0</v>
      </c>
      <c r="G674" s="7" t="str" cm="1">
        <f t="array" ref="G674">_xlfn.IFS(Append1[[#This Row],[weekday]]=6,"True",Append1[[#This Row],[weekday]]=0,"True",TRUE,"False")</f>
        <v>False</v>
      </c>
      <c r="H674">
        <f>WEEKDAY(Append1[[#This Row],[dteday]],1)</f>
        <v>1</v>
      </c>
      <c r="I674">
        <v>2</v>
      </c>
      <c r="J674" s="6">
        <v>0.24</v>
      </c>
      <c r="K674" s="6">
        <v>0.2273</v>
      </c>
      <c r="L674" s="6">
        <v>0.7</v>
      </c>
      <c r="M674" s="6">
        <v>0.19400000000000001</v>
      </c>
      <c r="N674">
        <v>2</v>
      </c>
      <c r="O674">
        <v>19</v>
      </c>
      <c r="P674">
        <v>21</v>
      </c>
    </row>
    <row r="675" spans="1:16" x14ac:dyDescent="0.25">
      <c r="A675">
        <v>664</v>
      </c>
      <c r="B675" s="5">
        <v>40573</v>
      </c>
      <c r="C675">
        <v>1</v>
      </c>
      <c r="D675">
        <f>YEAR(Append1[[#This Row],[dteday]])</f>
        <v>2011</v>
      </c>
      <c r="E675">
        <v>1</v>
      </c>
      <c r="F675">
        <f>HOUR(Append1[[#This Row],[dteday]])</f>
        <v>0</v>
      </c>
      <c r="G675" s="7" t="str" cm="1">
        <f t="array" ref="G675">_xlfn.IFS(Append1[[#This Row],[weekday]]=6,"True",Append1[[#This Row],[weekday]]=0,"True",TRUE,"False")</f>
        <v>False</v>
      </c>
      <c r="H675">
        <f>WEEKDAY(Append1[[#This Row],[dteday]],1)</f>
        <v>1</v>
      </c>
      <c r="I675">
        <v>2</v>
      </c>
      <c r="J675" s="6">
        <v>0.24</v>
      </c>
      <c r="K675" s="6">
        <v>0.21210000000000001</v>
      </c>
      <c r="L675" s="6">
        <v>0.65</v>
      </c>
      <c r="M675" s="6">
        <v>0.28360000000000002</v>
      </c>
      <c r="N675">
        <v>5</v>
      </c>
      <c r="O675">
        <v>16</v>
      </c>
      <c r="P675">
        <v>21</v>
      </c>
    </row>
    <row r="676" spans="1:16" x14ac:dyDescent="0.25">
      <c r="A676">
        <v>665</v>
      </c>
      <c r="B676" s="5">
        <v>40574</v>
      </c>
      <c r="C676">
        <v>1</v>
      </c>
      <c r="D676">
        <f>YEAR(Append1[[#This Row],[dteday]])</f>
        <v>2011</v>
      </c>
      <c r="E676">
        <v>1</v>
      </c>
      <c r="F676">
        <f>HOUR(Append1[[#This Row],[dteday]])</f>
        <v>0</v>
      </c>
      <c r="G676" s="7" t="str" cm="1">
        <f t="array" ref="G676">_xlfn.IFS(Append1[[#This Row],[weekday]]=6,"True",Append1[[#This Row],[weekday]]=0,"True",TRUE,"False")</f>
        <v>False</v>
      </c>
      <c r="H676">
        <f>WEEKDAY(Append1[[#This Row],[dteday]],1)</f>
        <v>2</v>
      </c>
      <c r="I676">
        <v>2</v>
      </c>
      <c r="J676" s="6">
        <v>0.24</v>
      </c>
      <c r="K676" s="6">
        <v>0.2273</v>
      </c>
      <c r="L676" s="6">
        <v>0.65</v>
      </c>
      <c r="M676" s="6">
        <v>0.22389999999999999</v>
      </c>
      <c r="N676">
        <v>1</v>
      </c>
      <c r="O676">
        <v>6</v>
      </c>
      <c r="P676">
        <v>7</v>
      </c>
    </row>
    <row r="677" spans="1:16" x14ac:dyDescent="0.25">
      <c r="A677">
        <v>666</v>
      </c>
      <c r="B677" s="5">
        <v>40574</v>
      </c>
      <c r="C677">
        <v>1</v>
      </c>
      <c r="D677">
        <f>YEAR(Append1[[#This Row],[dteday]])</f>
        <v>2011</v>
      </c>
      <c r="E677">
        <v>1</v>
      </c>
      <c r="F677">
        <f>HOUR(Append1[[#This Row],[dteday]])</f>
        <v>0</v>
      </c>
      <c r="G677" s="7" t="str" cm="1">
        <f t="array" ref="G677">_xlfn.IFS(Append1[[#This Row],[weekday]]=6,"True",Append1[[#This Row],[weekday]]=0,"True",TRUE,"False")</f>
        <v>False</v>
      </c>
      <c r="H677">
        <f>WEEKDAY(Append1[[#This Row],[dteday]],1)</f>
        <v>2</v>
      </c>
      <c r="I677">
        <v>1</v>
      </c>
      <c r="J677" s="6">
        <v>0.22</v>
      </c>
      <c r="K677" s="6">
        <v>0.21210000000000001</v>
      </c>
      <c r="L677" s="6">
        <v>0.64</v>
      </c>
      <c r="M677" s="6">
        <v>0.25369999999999998</v>
      </c>
      <c r="N677">
        <v>2</v>
      </c>
      <c r="O677">
        <v>5</v>
      </c>
      <c r="P677">
        <v>7</v>
      </c>
    </row>
    <row r="678" spans="1:16" x14ac:dyDescent="0.25">
      <c r="A678">
        <v>667</v>
      </c>
      <c r="B678" s="5">
        <v>40574</v>
      </c>
      <c r="C678">
        <v>1</v>
      </c>
      <c r="D678">
        <f>YEAR(Append1[[#This Row],[dteday]])</f>
        <v>2011</v>
      </c>
      <c r="E678">
        <v>1</v>
      </c>
      <c r="F678">
        <f>HOUR(Append1[[#This Row],[dteday]])</f>
        <v>0</v>
      </c>
      <c r="G678" s="7" t="str" cm="1">
        <f t="array" ref="G678">_xlfn.IFS(Append1[[#This Row],[weekday]]=6,"True",Append1[[#This Row],[weekday]]=0,"True",TRUE,"False")</f>
        <v>False</v>
      </c>
      <c r="H678">
        <f>WEEKDAY(Append1[[#This Row],[dteday]],1)</f>
        <v>2</v>
      </c>
      <c r="I678">
        <v>1</v>
      </c>
      <c r="J678" s="6">
        <v>0.22</v>
      </c>
      <c r="K678" s="6">
        <v>0.2273</v>
      </c>
      <c r="L678" s="6">
        <v>0.64</v>
      </c>
      <c r="M678" s="6">
        <v>0.19400000000000001</v>
      </c>
      <c r="N678">
        <v>0</v>
      </c>
      <c r="O678">
        <v>1</v>
      </c>
      <c r="P678">
        <v>1</v>
      </c>
    </row>
    <row r="679" spans="1:16" x14ac:dyDescent="0.25">
      <c r="A679">
        <v>668</v>
      </c>
      <c r="B679" s="5">
        <v>40574</v>
      </c>
      <c r="C679">
        <v>1</v>
      </c>
      <c r="D679">
        <f>YEAR(Append1[[#This Row],[dteday]])</f>
        <v>2011</v>
      </c>
      <c r="E679">
        <v>1</v>
      </c>
      <c r="F679">
        <f>HOUR(Append1[[#This Row],[dteday]])</f>
        <v>0</v>
      </c>
      <c r="G679" s="7" t="str" cm="1">
        <f t="array" ref="G679">_xlfn.IFS(Append1[[#This Row],[weekday]]=6,"True",Append1[[#This Row],[weekday]]=0,"True",TRUE,"False")</f>
        <v>False</v>
      </c>
      <c r="H679">
        <f>WEEKDAY(Append1[[#This Row],[dteday]],1)</f>
        <v>2</v>
      </c>
      <c r="I679">
        <v>1</v>
      </c>
      <c r="J679" s="6">
        <v>0.22</v>
      </c>
      <c r="K679" s="6">
        <v>0.2273</v>
      </c>
      <c r="L679" s="6">
        <v>0.64</v>
      </c>
      <c r="M679" s="6">
        <v>0.19400000000000001</v>
      </c>
      <c r="N679">
        <v>0</v>
      </c>
      <c r="O679">
        <v>2</v>
      </c>
      <c r="P679">
        <v>2</v>
      </c>
    </row>
    <row r="680" spans="1:16" x14ac:dyDescent="0.25">
      <c r="A680">
        <v>669</v>
      </c>
      <c r="B680" s="5">
        <v>40574</v>
      </c>
      <c r="C680">
        <v>1</v>
      </c>
      <c r="D680">
        <f>YEAR(Append1[[#This Row],[dteday]])</f>
        <v>2011</v>
      </c>
      <c r="E680">
        <v>1</v>
      </c>
      <c r="F680">
        <f>HOUR(Append1[[#This Row],[dteday]])</f>
        <v>0</v>
      </c>
      <c r="G680" s="7" t="str" cm="1">
        <f t="array" ref="G680">_xlfn.IFS(Append1[[#This Row],[weekday]]=6,"True",Append1[[#This Row],[weekday]]=0,"True",TRUE,"False")</f>
        <v>False</v>
      </c>
      <c r="H680">
        <f>WEEKDAY(Append1[[#This Row],[dteday]],1)</f>
        <v>2</v>
      </c>
      <c r="I680">
        <v>1</v>
      </c>
      <c r="J680" s="6">
        <v>0.2</v>
      </c>
      <c r="K680" s="6">
        <v>0.19700000000000001</v>
      </c>
      <c r="L680" s="6">
        <v>0.59</v>
      </c>
      <c r="M680" s="6">
        <v>0.22389999999999999</v>
      </c>
      <c r="N680">
        <v>0</v>
      </c>
      <c r="O680">
        <v>2</v>
      </c>
      <c r="P680">
        <v>2</v>
      </c>
    </row>
    <row r="681" spans="1:16" x14ac:dyDescent="0.25">
      <c r="A681">
        <v>670</v>
      </c>
      <c r="B681" s="5">
        <v>40574</v>
      </c>
      <c r="C681">
        <v>1</v>
      </c>
      <c r="D681">
        <f>YEAR(Append1[[#This Row],[dteday]])</f>
        <v>2011</v>
      </c>
      <c r="E681">
        <v>1</v>
      </c>
      <c r="F681">
        <f>HOUR(Append1[[#This Row],[dteday]])</f>
        <v>0</v>
      </c>
      <c r="G681" s="7" t="str" cm="1">
        <f t="array" ref="G681">_xlfn.IFS(Append1[[#This Row],[weekday]]=6,"True",Append1[[#This Row],[weekday]]=0,"True",TRUE,"False")</f>
        <v>False</v>
      </c>
      <c r="H681">
        <f>WEEKDAY(Append1[[#This Row],[dteday]],1)</f>
        <v>2</v>
      </c>
      <c r="I681">
        <v>1</v>
      </c>
      <c r="J681" s="6">
        <v>0.18</v>
      </c>
      <c r="K681" s="6">
        <v>0.16669999999999999</v>
      </c>
      <c r="L681" s="6">
        <v>0.64</v>
      </c>
      <c r="M681" s="6">
        <v>0.28360000000000002</v>
      </c>
      <c r="N681">
        <v>0</v>
      </c>
      <c r="O681">
        <v>8</v>
      </c>
      <c r="P681">
        <v>8</v>
      </c>
    </row>
    <row r="682" spans="1:16" x14ac:dyDescent="0.25">
      <c r="A682">
        <v>671</v>
      </c>
      <c r="B682" s="5">
        <v>40574</v>
      </c>
      <c r="C682">
        <v>1</v>
      </c>
      <c r="D682">
        <f>YEAR(Append1[[#This Row],[dteday]])</f>
        <v>2011</v>
      </c>
      <c r="E682">
        <v>1</v>
      </c>
      <c r="F682">
        <f>HOUR(Append1[[#This Row],[dteday]])</f>
        <v>0</v>
      </c>
      <c r="G682" s="7" t="str" cm="1">
        <f t="array" ref="G682">_xlfn.IFS(Append1[[#This Row],[weekday]]=6,"True",Append1[[#This Row],[weekday]]=0,"True",TRUE,"False")</f>
        <v>False</v>
      </c>
      <c r="H682">
        <f>WEEKDAY(Append1[[#This Row],[dteday]],1)</f>
        <v>2</v>
      </c>
      <c r="I682">
        <v>1</v>
      </c>
      <c r="J682" s="6">
        <v>0.16</v>
      </c>
      <c r="K682" s="6">
        <v>0.13639999999999999</v>
      </c>
      <c r="L682" s="6">
        <v>0.69</v>
      </c>
      <c r="M682" s="6">
        <v>0.32840000000000003</v>
      </c>
      <c r="N682">
        <v>0</v>
      </c>
      <c r="O682">
        <v>37</v>
      </c>
      <c r="P682">
        <v>37</v>
      </c>
    </row>
    <row r="683" spans="1:16" x14ac:dyDescent="0.25">
      <c r="A683">
        <v>672</v>
      </c>
      <c r="B683" s="5">
        <v>40574</v>
      </c>
      <c r="C683">
        <v>1</v>
      </c>
      <c r="D683">
        <f>YEAR(Append1[[#This Row],[dteday]])</f>
        <v>2011</v>
      </c>
      <c r="E683">
        <v>1</v>
      </c>
      <c r="F683">
        <f>HOUR(Append1[[#This Row],[dteday]])</f>
        <v>0</v>
      </c>
      <c r="G683" s="7" t="str" cm="1">
        <f t="array" ref="G683">_xlfn.IFS(Append1[[#This Row],[weekday]]=6,"True",Append1[[#This Row],[weekday]]=0,"True",TRUE,"False")</f>
        <v>False</v>
      </c>
      <c r="H683">
        <f>WEEKDAY(Append1[[#This Row],[dteday]],1)</f>
        <v>2</v>
      </c>
      <c r="I683">
        <v>2</v>
      </c>
      <c r="J683" s="6">
        <v>0.16</v>
      </c>
      <c r="K683" s="6">
        <v>0.13639999999999999</v>
      </c>
      <c r="L683" s="6">
        <v>0.64</v>
      </c>
      <c r="M683" s="6">
        <v>0.28360000000000002</v>
      </c>
      <c r="N683">
        <v>1</v>
      </c>
      <c r="O683">
        <v>71</v>
      </c>
      <c r="P683">
        <v>72</v>
      </c>
    </row>
    <row r="684" spans="1:16" x14ac:dyDescent="0.25">
      <c r="A684">
        <v>673</v>
      </c>
      <c r="B684" s="5">
        <v>40574</v>
      </c>
      <c r="C684">
        <v>1</v>
      </c>
      <c r="D684">
        <f>YEAR(Append1[[#This Row],[dteday]])</f>
        <v>2011</v>
      </c>
      <c r="E684">
        <v>1</v>
      </c>
      <c r="F684">
        <f>HOUR(Append1[[#This Row],[dteday]])</f>
        <v>0</v>
      </c>
      <c r="G684" s="7" t="str" cm="1">
        <f t="array" ref="G684">_xlfn.IFS(Append1[[#This Row],[weekday]]=6,"True",Append1[[#This Row],[weekday]]=0,"True",TRUE,"False")</f>
        <v>False</v>
      </c>
      <c r="H684">
        <f>WEEKDAY(Append1[[#This Row],[dteday]],1)</f>
        <v>2</v>
      </c>
      <c r="I684">
        <v>2</v>
      </c>
      <c r="J684" s="6">
        <v>0.16</v>
      </c>
      <c r="K684" s="6">
        <v>0.13639999999999999</v>
      </c>
      <c r="L684" s="6">
        <v>0.59</v>
      </c>
      <c r="M684" s="6">
        <v>0.28360000000000002</v>
      </c>
      <c r="N684">
        <v>3</v>
      </c>
      <c r="O684">
        <v>182</v>
      </c>
      <c r="P684">
        <v>185</v>
      </c>
    </row>
    <row r="685" spans="1:16" x14ac:dyDescent="0.25">
      <c r="A685">
        <v>674</v>
      </c>
      <c r="B685" s="5">
        <v>40574</v>
      </c>
      <c r="C685">
        <v>1</v>
      </c>
      <c r="D685">
        <f>YEAR(Append1[[#This Row],[dteday]])</f>
        <v>2011</v>
      </c>
      <c r="E685">
        <v>1</v>
      </c>
      <c r="F685">
        <f>HOUR(Append1[[#This Row],[dteday]])</f>
        <v>0</v>
      </c>
      <c r="G685" s="7" t="str" cm="1">
        <f t="array" ref="G685">_xlfn.IFS(Append1[[#This Row],[weekday]]=6,"True",Append1[[#This Row],[weekday]]=0,"True",TRUE,"False")</f>
        <v>False</v>
      </c>
      <c r="H685">
        <f>WEEKDAY(Append1[[#This Row],[dteday]],1)</f>
        <v>2</v>
      </c>
      <c r="I685">
        <v>2</v>
      </c>
      <c r="J685" s="6">
        <v>0.16</v>
      </c>
      <c r="K685" s="6">
        <v>0.13639999999999999</v>
      </c>
      <c r="L685" s="6">
        <v>0.59</v>
      </c>
      <c r="M685" s="6">
        <v>0.29849999999999999</v>
      </c>
      <c r="N685">
        <v>0</v>
      </c>
      <c r="O685">
        <v>112</v>
      </c>
      <c r="P685">
        <v>112</v>
      </c>
    </row>
    <row r="686" spans="1:16" x14ac:dyDescent="0.25">
      <c r="A686">
        <v>675</v>
      </c>
      <c r="B686" s="5">
        <v>40574</v>
      </c>
      <c r="C686">
        <v>1</v>
      </c>
      <c r="D686">
        <f>YEAR(Append1[[#This Row],[dteday]])</f>
        <v>2011</v>
      </c>
      <c r="E686">
        <v>1</v>
      </c>
      <c r="F686">
        <f>HOUR(Append1[[#This Row],[dteday]])</f>
        <v>0</v>
      </c>
      <c r="G686" s="7" t="str" cm="1">
        <f t="array" ref="G686">_xlfn.IFS(Append1[[#This Row],[weekday]]=6,"True",Append1[[#This Row],[weekday]]=0,"True",TRUE,"False")</f>
        <v>False</v>
      </c>
      <c r="H686">
        <f>WEEKDAY(Append1[[#This Row],[dteday]],1)</f>
        <v>2</v>
      </c>
      <c r="I686">
        <v>2</v>
      </c>
      <c r="J686" s="6">
        <v>0.16</v>
      </c>
      <c r="K686" s="6">
        <v>0.1515</v>
      </c>
      <c r="L686" s="6">
        <v>0.59</v>
      </c>
      <c r="M686" s="6">
        <v>0.19400000000000001</v>
      </c>
      <c r="N686">
        <v>1</v>
      </c>
      <c r="O686">
        <v>68</v>
      </c>
      <c r="P686">
        <v>69</v>
      </c>
    </row>
    <row r="687" spans="1:16" x14ac:dyDescent="0.25">
      <c r="A687">
        <v>676</v>
      </c>
      <c r="B687" s="5">
        <v>40574</v>
      </c>
      <c r="C687">
        <v>1</v>
      </c>
      <c r="D687">
        <f>YEAR(Append1[[#This Row],[dteday]])</f>
        <v>2011</v>
      </c>
      <c r="E687">
        <v>1</v>
      </c>
      <c r="F687">
        <f>HOUR(Append1[[#This Row],[dteday]])</f>
        <v>0</v>
      </c>
      <c r="G687" s="7" t="str" cm="1">
        <f t="array" ref="G687">_xlfn.IFS(Append1[[#This Row],[weekday]]=6,"True",Append1[[#This Row],[weekday]]=0,"True",TRUE,"False")</f>
        <v>False</v>
      </c>
      <c r="H687">
        <f>WEEKDAY(Append1[[#This Row],[dteday]],1)</f>
        <v>2</v>
      </c>
      <c r="I687">
        <v>2</v>
      </c>
      <c r="J687" s="6">
        <v>0.16</v>
      </c>
      <c r="K687" s="6">
        <v>0.1515</v>
      </c>
      <c r="L687" s="6">
        <v>0.59</v>
      </c>
      <c r="M687" s="6">
        <v>0.19400000000000001</v>
      </c>
      <c r="N687">
        <v>2</v>
      </c>
      <c r="O687">
        <v>46</v>
      </c>
      <c r="P687">
        <v>48</v>
      </c>
    </row>
    <row r="688" spans="1:16" x14ac:dyDescent="0.25">
      <c r="A688">
        <v>677</v>
      </c>
      <c r="B688" s="5">
        <v>40574</v>
      </c>
      <c r="C688">
        <v>1</v>
      </c>
      <c r="D688">
        <f>YEAR(Append1[[#This Row],[dteday]])</f>
        <v>2011</v>
      </c>
      <c r="E688">
        <v>1</v>
      </c>
      <c r="F688">
        <f>HOUR(Append1[[#This Row],[dteday]])</f>
        <v>0</v>
      </c>
      <c r="G688" s="7" t="str" cm="1">
        <f t="array" ref="G688">_xlfn.IFS(Append1[[#This Row],[weekday]]=6,"True",Append1[[#This Row],[weekday]]=0,"True",TRUE,"False")</f>
        <v>False</v>
      </c>
      <c r="H688">
        <f>WEEKDAY(Append1[[#This Row],[dteday]],1)</f>
        <v>2</v>
      </c>
      <c r="I688">
        <v>2</v>
      </c>
      <c r="J688" s="6">
        <v>0.18</v>
      </c>
      <c r="K688" s="6">
        <v>0.21210000000000001</v>
      </c>
      <c r="L688" s="6">
        <v>0.55000000000000004</v>
      </c>
      <c r="M688" s="6">
        <v>0.1045</v>
      </c>
      <c r="N688">
        <v>6</v>
      </c>
      <c r="O688">
        <v>62</v>
      </c>
      <c r="P688">
        <v>68</v>
      </c>
    </row>
    <row r="689" spans="1:16" x14ac:dyDescent="0.25">
      <c r="A689">
        <v>678</v>
      </c>
      <c r="B689" s="5">
        <v>40574</v>
      </c>
      <c r="C689">
        <v>1</v>
      </c>
      <c r="D689">
        <f>YEAR(Append1[[#This Row],[dteday]])</f>
        <v>2011</v>
      </c>
      <c r="E689">
        <v>1</v>
      </c>
      <c r="F689">
        <f>HOUR(Append1[[#This Row],[dteday]])</f>
        <v>0</v>
      </c>
      <c r="G689" s="7" t="str" cm="1">
        <f t="array" ref="G689">_xlfn.IFS(Append1[[#This Row],[weekday]]=6,"True",Append1[[#This Row],[weekday]]=0,"True",TRUE,"False")</f>
        <v>False</v>
      </c>
      <c r="H689">
        <f>WEEKDAY(Append1[[#This Row],[dteday]],1)</f>
        <v>2</v>
      </c>
      <c r="I689">
        <v>2</v>
      </c>
      <c r="J689" s="6">
        <v>0.16</v>
      </c>
      <c r="K689" s="6">
        <v>0.2273</v>
      </c>
      <c r="L689" s="6">
        <v>0.59</v>
      </c>
      <c r="M689" s="6">
        <v>0</v>
      </c>
      <c r="N689">
        <v>2</v>
      </c>
      <c r="O689">
        <v>52</v>
      </c>
      <c r="P689">
        <v>54</v>
      </c>
    </row>
    <row r="690" spans="1:16" x14ac:dyDescent="0.25">
      <c r="A690">
        <v>679</v>
      </c>
      <c r="B690" s="5">
        <v>40574</v>
      </c>
      <c r="C690">
        <v>1</v>
      </c>
      <c r="D690">
        <f>YEAR(Append1[[#This Row],[dteday]])</f>
        <v>2011</v>
      </c>
      <c r="E690">
        <v>1</v>
      </c>
      <c r="F690">
        <f>HOUR(Append1[[#This Row],[dteday]])</f>
        <v>0</v>
      </c>
      <c r="G690" s="7" t="str" cm="1">
        <f t="array" ref="G690">_xlfn.IFS(Append1[[#This Row],[weekday]]=6,"True",Append1[[#This Row],[weekday]]=0,"True",TRUE,"False")</f>
        <v>False</v>
      </c>
      <c r="H690">
        <f>WEEKDAY(Append1[[#This Row],[dteday]],1)</f>
        <v>2</v>
      </c>
      <c r="I690">
        <v>2</v>
      </c>
      <c r="J690" s="6">
        <v>0.18</v>
      </c>
      <c r="K690" s="6">
        <v>0.19700000000000001</v>
      </c>
      <c r="L690" s="6">
        <v>0.55000000000000004</v>
      </c>
      <c r="M690" s="6">
        <v>0.1343</v>
      </c>
      <c r="N690">
        <v>1</v>
      </c>
      <c r="O690">
        <v>85</v>
      </c>
      <c r="P690">
        <v>86</v>
      </c>
    </row>
    <row r="691" spans="1:16" x14ac:dyDescent="0.25">
      <c r="A691">
        <v>680</v>
      </c>
      <c r="B691" s="5">
        <v>40574</v>
      </c>
      <c r="C691">
        <v>1</v>
      </c>
      <c r="D691">
        <f>YEAR(Append1[[#This Row],[dteday]])</f>
        <v>2011</v>
      </c>
      <c r="E691">
        <v>1</v>
      </c>
      <c r="F691">
        <f>HOUR(Append1[[#This Row],[dteday]])</f>
        <v>0</v>
      </c>
      <c r="G691" s="7" t="str" cm="1">
        <f t="array" ref="G691">_xlfn.IFS(Append1[[#This Row],[weekday]]=6,"True",Append1[[#This Row],[weekday]]=0,"True",TRUE,"False")</f>
        <v>False</v>
      </c>
      <c r="H691">
        <f>WEEKDAY(Append1[[#This Row],[dteday]],1)</f>
        <v>2</v>
      </c>
      <c r="I691">
        <v>2</v>
      </c>
      <c r="J691" s="6">
        <v>0.16</v>
      </c>
      <c r="K691" s="6">
        <v>0.18179999999999999</v>
      </c>
      <c r="L691" s="6">
        <v>0.59</v>
      </c>
      <c r="M691" s="6">
        <v>0.1343</v>
      </c>
      <c r="N691">
        <v>3</v>
      </c>
      <c r="O691">
        <v>41</v>
      </c>
      <c r="P691">
        <v>44</v>
      </c>
    </row>
    <row r="692" spans="1:16" x14ac:dyDescent="0.25">
      <c r="A692">
        <v>681</v>
      </c>
      <c r="B692" s="5">
        <v>40574</v>
      </c>
      <c r="C692">
        <v>1</v>
      </c>
      <c r="D692">
        <f>YEAR(Append1[[#This Row],[dteday]])</f>
        <v>2011</v>
      </c>
      <c r="E692">
        <v>1</v>
      </c>
      <c r="F692">
        <f>HOUR(Append1[[#This Row],[dteday]])</f>
        <v>0</v>
      </c>
      <c r="G692" s="7" t="str" cm="1">
        <f t="array" ref="G692">_xlfn.IFS(Append1[[#This Row],[weekday]]=6,"True",Append1[[#This Row],[weekday]]=0,"True",TRUE,"False")</f>
        <v>False</v>
      </c>
      <c r="H692">
        <f>WEEKDAY(Append1[[#This Row],[dteday]],1)</f>
        <v>2</v>
      </c>
      <c r="I692">
        <v>2</v>
      </c>
      <c r="J692" s="6">
        <v>0.16</v>
      </c>
      <c r="K692" s="6">
        <v>0.18179999999999999</v>
      </c>
      <c r="L692" s="6">
        <v>0.56000000000000005</v>
      </c>
      <c r="M692" s="6">
        <v>0.19400000000000001</v>
      </c>
      <c r="N692">
        <v>3</v>
      </c>
      <c r="O692">
        <v>83</v>
      </c>
      <c r="P692">
        <v>86</v>
      </c>
    </row>
    <row r="693" spans="1:16" x14ac:dyDescent="0.25">
      <c r="A693">
        <v>682</v>
      </c>
      <c r="B693" s="5">
        <v>40574</v>
      </c>
      <c r="C693">
        <v>1</v>
      </c>
      <c r="D693">
        <f>YEAR(Append1[[#This Row],[dteday]])</f>
        <v>2011</v>
      </c>
      <c r="E693">
        <v>1</v>
      </c>
      <c r="F693">
        <f>HOUR(Append1[[#This Row],[dteday]])</f>
        <v>0</v>
      </c>
      <c r="G693" s="7" t="str" cm="1">
        <f t="array" ref="G693">_xlfn.IFS(Append1[[#This Row],[weekday]]=6,"True",Append1[[#This Row],[weekday]]=0,"True",TRUE,"False")</f>
        <v>False</v>
      </c>
      <c r="H693">
        <f>WEEKDAY(Append1[[#This Row],[dteday]],1)</f>
        <v>2</v>
      </c>
      <c r="I693">
        <v>2</v>
      </c>
      <c r="J693" s="6">
        <v>0.16</v>
      </c>
      <c r="K693" s="6">
        <v>0.1515</v>
      </c>
      <c r="L693" s="6">
        <v>0.59</v>
      </c>
      <c r="M693" s="6">
        <v>0.19400000000000001</v>
      </c>
      <c r="N693">
        <v>6</v>
      </c>
      <c r="O693">
        <v>155</v>
      </c>
      <c r="P693">
        <v>161</v>
      </c>
    </row>
    <row r="694" spans="1:16" x14ac:dyDescent="0.25">
      <c r="A694">
        <v>683</v>
      </c>
      <c r="B694" s="5">
        <v>40574</v>
      </c>
      <c r="C694">
        <v>1</v>
      </c>
      <c r="D694">
        <f>YEAR(Append1[[#This Row],[dteday]])</f>
        <v>2011</v>
      </c>
      <c r="E694">
        <v>1</v>
      </c>
      <c r="F694">
        <f>HOUR(Append1[[#This Row],[dteday]])</f>
        <v>0</v>
      </c>
      <c r="G694" s="7" t="str" cm="1">
        <f t="array" ref="G694">_xlfn.IFS(Append1[[#This Row],[weekday]]=6,"True",Append1[[#This Row],[weekday]]=0,"True",TRUE,"False")</f>
        <v>False</v>
      </c>
      <c r="H694">
        <f>WEEKDAY(Append1[[#This Row],[dteday]],1)</f>
        <v>2</v>
      </c>
      <c r="I694">
        <v>2</v>
      </c>
      <c r="J694" s="6">
        <v>0.16</v>
      </c>
      <c r="K694" s="6">
        <v>0.1515</v>
      </c>
      <c r="L694" s="6">
        <v>0.55000000000000004</v>
      </c>
      <c r="M694" s="6">
        <v>0.22389999999999999</v>
      </c>
      <c r="N694">
        <v>3</v>
      </c>
      <c r="O694">
        <v>153</v>
      </c>
      <c r="P694">
        <v>156</v>
      </c>
    </row>
    <row r="695" spans="1:16" x14ac:dyDescent="0.25">
      <c r="A695">
        <v>684</v>
      </c>
      <c r="B695" s="5">
        <v>40574</v>
      </c>
      <c r="C695">
        <v>1</v>
      </c>
      <c r="D695">
        <f>YEAR(Append1[[#This Row],[dteday]])</f>
        <v>2011</v>
      </c>
      <c r="E695">
        <v>1</v>
      </c>
      <c r="F695">
        <f>HOUR(Append1[[#This Row],[dteday]])</f>
        <v>0</v>
      </c>
      <c r="G695" s="7" t="str" cm="1">
        <f t="array" ref="G695">_xlfn.IFS(Append1[[#This Row],[weekday]]=6,"True",Append1[[#This Row],[weekday]]=0,"True",TRUE,"False")</f>
        <v>False</v>
      </c>
      <c r="H695">
        <f>WEEKDAY(Append1[[#This Row],[dteday]],1)</f>
        <v>2</v>
      </c>
      <c r="I695">
        <v>1</v>
      </c>
      <c r="J695" s="6">
        <v>0.3</v>
      </c>
      <c r="K695" s="6">
        <v>0.31819999999999998</v>
      </c>
      <c r="L695" s="6">
        <v>0.61</v>
      </c>
      <c r="M695" s="6">
        <v>0.1045</v>
      </c>
      <c r="N695">
        <v>3</v>
      </c>
      <c r="O695">
        <v>108</v>
      </c>
      <c r="P695">
        <v>111</v>
      </c>
    </row>
    <row r="696" spans="1:16" x14ac:dyDescent="0.25">
      <c r="A696">
        <v>685</v>
      </c>
      <c r="B696" s="5">
        <v>40574</v>
      </c>
      <c r="C696">
        <v>1</v>
      </c>
      <c r="D696">
        <f>YEAR(Append1[[#This Row],[dteday]])</f>
        <v>2011</v>
      </c>
      <c r="E696">
        <v>1</v>
      </c>
      <c r="F696">
        <f>HOUR(Append1[[#This Row],[dteday]])</f>
        <v>0</v>
      </c>
      <c r="G696" s="7" t="str" cm="1">
        <f t="array" ref="G696">_xlfn.IFS(Append1[[#This Row],[weekday]]=6,"True",Append1[[#This Row],[weekday]]=0,"True",TRUE,"False")</f>
        <v>False</v>
      </c>
      <c r="H696">
        <f>WEEKDAY(Append1[[#This Row],[dteday]],1)</f>
        <v>2</v>
      </c>
      <c r="I696">
        <v>3</v>
      </c>
      <c r="J696" s="6">
        <v>0.16</v>
      </c>
      <c r="K696" s="6">
        <v>0.16669999999999999</v>
      </c>
      <c r="L696" s="6">
        <v>0.59</v>
      </c>
      <c r="M696" s="6">
        <v>0.16420000000000001</v>
      </c>
      <c r="N696">
        <v>0</v>
      </c>
      <c r="O696">
        <v>78</v>
      </c>
      <c r="P696">
        <v>78</v>
      </c>
    </row>
    <row r="697" spans="1:16" x14ac:dyDescent="0.25">
      <c r="A697">
        <v>686</v>
      </c>
      <c r="B697" s="5">
        <v>40574</v>
      </c>
      <c r="C697">
        <v>1</v>
      </c>
      <c r="D697">
        <f>YEAR(Append1[[#This Row],[dteday]])</f>
        <v>2011</v>
      </c>
      <c r="E697">
        <v>1</v>
      </c>
      <c r="F697">
        <f>HOUR(Append1[[#This Row],[dteday]])</f>
        <v>0</v>
      </c>
      <c r="G697" s="7" t="str" cm="1">
        <f t="array" ref="G697">_xlfn.IFS(Append1[[#This Row],[weekday]]=6,"True",Append1[[#This Row],[weekday]]=0,"True",TRUE,"False")</f>
        <v>False</v>
      </c>
      <c r="H697">
        <f>WEEKDAY(Append1[[#This Row],[dteday]],1)</f>
        <v>2</v>
      </c>
      <c r="I697">
        <v>3</v>
      </c>
      <c r="J697" s="6">
        <v>0.16</v>
      </c>
      <c r="K697" s="6">
        <v>0.19700000000000001</v>
      </c>
      <c r="L697" s="6">
        <v>0.59</v>
      </c>
      <c r="M697" s="6">
        <v>8.9599999999999999E-2</v>
      </c>
      <c r="N697">
        <v>3</v>
      </c>
      <c r="O697">
        <v>53</v>
      </c>
      <c r="P697">
        <v>56</v>
      </c>
    </row>
    <row r="698" spans="1:16" x14ac:dyDescent="0.25">
      <c r="A698">
        <v>687</v>
      </c>
      <c r="B698" s="5">
        <v>40574</v>
      </c>
      <c r="C698">
        <v>1</v>
      </c>
      <c r="D698">
        <f>YEAR(Append1[[#This Row],[dteday]])</f>
        <v>2011</v>
      </c>
      <c r="E698">
        <v>1</v>
      </c>
      <c r="F698">
        <f>HOUR(Append1[[#This Row],[dteday]])</f>
        <v>0</v>
      </c>
      <c r="G698" s="7" t="str" cm="1">
        <f t="array" ref="G698">_xlfn.IFS(Append1[[#This Row],[weekday]]=6,"True",Append1[[#This Row],[weekday]]=0,"True",TRUE,"False")</f>
        <v>False</v>
      </c>
      <c r="H698">
        <f>WEEKDAY(Append1[[#This Row],[dteday]],1)</f>
        <v>2</v>
      </c>
      <c r="I698">
        <v>2</v>
      </c>
      <c r="J698" s="6">
        <v>0.16</v>
      </c>
      <c r="K698" s="6">
        <v>0.18179999999999999</v>
      </c>
      <c r="L698" s="6">
        <v>0.59</v>
      </c>
      <c r="M698" s="6">
        <v>0.1045</v>
      </c>
      <c r="N698">
        <v>0</v>
      </c>
      <c r="O698">
        <v>34</v>
      </c>
      <c r="P698">
        <v>34</v>
      </c>
    </row>
    <row r="699" spans="1:16" x14ac:dyDescent="0.25">
      <c r="A699">
        <v>688</v>
      </c>
      <c r="B699" s="5">
        <v>40574</v>
      </c>
      <c r="C699">
        <v>1</v>
      </c>
      <c r="D699">
        <f>YEAR(Append1[[#This Row],[dteday]])</f>
        <v>2011</v>
      </c>
      <c r="E699">
        <v>1</v>
      </c>
      <c r="F699">
        <f>HOUR(Append1[[#This Row],[dteday]])</f>
        <v>0</v>
      </c>
      <c r="G699" s="7" t="str" cm="1">
        <f t="array" ref="G699">_xlfn.IFS(Append1[[#This Row],[weekday]]=6,"True",Append1[[#This Row],[weekday]]=0,"True",TRUE,"False")</f>
        <v>False</v>
      </c>
      <c r="H699">
        <f>WEEKDAY(Append1[[#This Row],[dteday]],1)</f>
        <v>2</v>
      </c>
      <c r="I699">
        <v>2</v>
      </c>
      <c r="J699" s="6">
        <v>0.16</v>
      </c>
      <c r="K699" s="6">
        <v>0.19700000000000001</v>
      </c>
      <c r="L699" s="6">
        <v>0.64</v>
      </c>
      <c r="M699" s="6">
        <v>8.9599999999999999E-2</v>
      </c>
      <c r="N699">
        <v>2</v>
      </c>
      <c r="O699">
        <v>15</v>
      </c>
      <c r="P699">
        <v>17</v>
      </c>
    </row>
    <row r="700" spans="1:16" x14ac:dyDescent="0.25">
      <c r="A700">
        <v>689</v>
      </c>
      <c r="B700" s="5">
        <v>40575</v>
      </c>
      <c r="C700">
        <v>1</v>
      </c>
      <c r="D700">
        <f>YEAR(Append1[[#This Row],[dteday]])</f>
        <v>2011</v>
      </c>
      <c r="E700">
        <v>2</v>
      </c>
      <c r="F700">
        <f>HOUR(Append1[[#This Row],[dteday]])</f>
        <v>0</v>
      </c>
      <c r="G700" s="7" t="str" cm="1">
        <f t="array" ref="G700">_xlfn.IFS(Append1[[#This Row],[weekday]]=6,"True",Append1[[#This Row],[weekday]]=0,"True",TRUE,"False")</f>
        <v>False</v>
      </c>
      <c r="H700">
        <f>WEEKDAY(Append1[[#This Row],[dteday]],1)</f>
        <v>3</v>
      </c>
      <c r="I700">
        <v>2</v>
      </c>
      <c r="J700" s="6">
        <v>0.16</v>
      </c>
      <c r="K700" s="6">
        <v>0.18179999999999999</v>
      </c>
      <c r="L700" s="6">
        <v>0.64</v>
      </c>
      <c r="M700" s="6">
        <v>0.1045</v>
      </c>
      <c r="N700">
        <v>2</v>
      </c>
      <c r="O700">
        <v>6</v>
      </c>
      <c r="P700">
        <v>8</v>
      </c>
    </row>
    <row r="701" spans="1:16" x14ac:dyDescent="0.25">
      <c r="A701">
        <v>690</v>
      </c>
      <c r="B701" s="5">
        <v>40575</v>
      </c>
      <c r="C701">
        <v>1</v>
      </c>
      <c r="D701">
        <f>YEAR(Append1[[#This Row],[dteday]])</f>
        <v>2011</v>
      </c>
      <c r="E701">
        <v>2</v>
      </c>
      <c r="F701">
        <f>HOUR(Append1[[#This Row],[dteday]])</f>
        <v>0</v>
      </c>
      <c r="G701" s="7" t="str" cm="1">
        <f t="array" ref="G701">_xlfn.IFS(Append1[[#This Row],[weekday]]=6,"True",Append1[[#This Row],[weekday]]=0,"True",TRUE,"False")</f>
        <v>False</v>
      </c>
      <c r="H701">
        <f>WEEKDAY(Append1[[#This Row],[dteday]],1)</f>
        <v>3</v>
      </c>
      <c r="I701">
        <v>2</v>
      </c>
      <c r="J701" s="6">
        <v>0.16</v>
      </c>
      <c r="K701" s="6">
        <v>0.18179999999999999</v>
      </c>
      <c r="L701" s="6">
        <v>0.69</v>
      </c>
      <c r="M701" s="6">
        <v>0.1045</v>
      </c>
      <c r="N701">
        <v>0</v>
      </c>
      <c r="O701">
        <v>3</v>
      </c>
      <c r="P701">
        <v>3</v>
      </c>
    </row>
    <row r="702" spans="1:16" x14ac:dyDescent="0.25">
      <c r="A702">
        <v>691</v>
      </c>
      <c r="B702" s="5">
        <v>40575</v>
      </c>
      <c r="C702">
        <v>1</v>
      </c>
      <c r="D702">
        <f>YEAR(Append1[[#This Row],[dteday]])</f>
        <v>2011</v>
      </c>
      <c r="E702">
        <v>2</v>
      </c>
      <c r="F702">
        <f>HOUR(Append1[[#This Row],[dteday]])</f>
        <v>0</v>
      </c>
      <c r="G702" s="7" t="str" cm="1">
        <f t="array" ref="G702">_xlfn.IFS(Append1[[#This Row],[weekday]]=6,"True",Append1[[#This Row],[weekday]]=0,"True",TRUE,"False")</f>
        <v>False</v>
      </c>
      <c r="H702">
        <f>WEEKDAY(Append1[[#This Row],[dteday]],1)</f>
        <v>3</v>
      </c>
      <c r="I702">
        <v>2</v>
      </c>
      <c r="J702" s="6">
        <v>0.16</v>
      </c>
      <c r="K702" s="6">
        <v>0.2273</v>
      </c>
      <c r="L702" s="6">
        <v>0.69</v>
      </c>
      <c r="M702" s="6">
        <v>0</v>
      </c>
      <c r="N702">
        <v>0</v>
      </c>
      <c r="O702">
        <v>2</v>
      </c>
      <c r="P702">
        <v>2</v>
      </c>
    </row>
    <row r="703" spans="1:16" x14ac:dyDescent="0.25">
      <c r="A703">
        <v>692</v>
      </c>
      <c r="B703" s="5">
        <v>40575</v>
      </c>
      <c r="C703">
        <v>1</v>
      </c>
      <c r="D703">
        <f>YEAR(Append1[[#This Row],[dteday]])</f>
        <v>2011</v>
      </c>
      <c r="E703">
        <v>2</v>
      </c>
      <c r="F703">
        <f>HOUR(Append1[[#This Row],[dteday]])</f>
        <v>0</v>
      </c>
      <c r="G703" s="7" t="str" cm="1">
        <f t="array" ref="G703">_xlfn.IFS(Append1[[#This Row],[weekday]]=6,"True",Append1[[#This Row],[weekday]]=0,"True",TRUE,"False")</f>
        <v>False</v>
      </c>
      <c r="H703">
        <f>WEEKDAY(Append1[[#This Row],[dteday]],1)</f>
        <v>3</v>
      </c>
      <c r="I703">
        <v>2</v>
      </c>
      <c r="J703" s="6">
        <v>0.16</v>
      </c>
      <c r="K703" s="6">
        <v>0.2273</v>
      </c>
      <c r="L703" s="6">
        <v>0.69</v>
      </c>
      <c r="M703" s="6">
        <v>0</v>
      </c>
      <c r="N703">
        <v>0</v>
      </c>
      <c r="O703">
        <v>2</v>
      </c>
      <c r="P703">
        <v>2</v>
      </c>
    </row>
    <row r="704" spans="1:16" x14ac:dyDescent="0.25">
      <c r="A704">
        <v>693</v>
      </c>
      <c r="B704" s="5">
        <v>40575</v>
      </c>
      <c r="C704">
        <v>1</v>
      </c>
      <c r="D704">
        <f>YEAR(Append1[[#This Row],[dteday]])</f>
        <v>2011</v>
      </c>
      <c r="E704">
        <v>2</v>
      </c>
      <c r="F704">
        <f>HOUR(Append1[[#This Row],[dteday]])</f>
        <v>0</v>
      </c>
      <c r="G704" s="7" t="str" cm="1">
        <f t="array" ref="G704">_xlfn.IFS(Append1[[#This Row],[weekday]]=6,"True",Append1[[#This Row],[weekday]]=0,"True",TRUE,"False")</f>
        <v>False</v>
      </c>
      <c r="H704">
        <f>WEEKDAY(Append1[[#This Row],[dteday]],1)</f>
        <v>3</v>
      </c>
      <c r="I704">
        <v>3</v>
      </c>
      <c r="J704" s="6">
        <v>0.14000000000000001</v>
      </c>
      <c r="K704" s="6">
        <v>0.21210000000000001</v>
      </c>
      <c r="L704" s="6">
        <v>0.93</v>
      </c>
      <c r="M704" s="6">
        <v>0</v>
      </c>
      <c r="N704">
        <v>0</v>
      </c>
      <c r="O704">
        <v>3</v>
      </c>
      <c r="P704">
        <v>3</v>
      </c>
    </row>
    <row r="705" spans="1:16" x14ac:dyDescent="0.25">
      <c r="A705">
        <v>694</v>
      </c>
      <c r="B705" s="5">
        <v>40575</v>
      </c>
      <c r="C705">
        <v>1</v>
      </c>
      <c r="D705">
        <f>YEAR(Append1[[#This Row],[dteday]])</f>
        <v>2011</v>
      </c>
      <c r="E705">
        <v>2</v>
      </c>
      <c r="F705">
        <f>HOUR(Append1[[#This Row],[dteday]])</f>
        <v>0</v>
      </c>
      <c r="G705" s="7" t="str" cm="1">
        <f t="array" ref="G705">_xlfn.IFS(Append1[[#This Row],[weekday]]=6,"True",Append1[[#This Row],[weekday]]=0,"True",TRUE,"False")</f>
        <v>False</v>
      </c>
      <c r="H705">
        <f>WEEKDAY(Append1[[#This Row],[dteday]],1)</f>
        <v>3</v>
      </c>
      <c r="I705">
        <v>3</v>
      </c>
      <c r="J705" s="6">
        <v>0.14000000000000001</v>
      </c>
      <c r="K705" s="6">
        <v>0.21210000000000001</v>
      </c>
      <c r="L705" s="6">
        <v>0.93</v>
      </c>
      <c r="M705" s="6">
        <v>0</v>
      </c>
      <c r="N705">
        <v>0</v>
      </c>
      <c r="O705">
        <v>22</v>
      </c>
      <c r="P705">
        <v>22</v>
      </c>
    </row>
    <row r="706" spans="1:16" x14ac:dyDescent="0.25">
      <c r="A706">
        <v>695</v>
      </c>
      <c r="B706" s="5">
        <v>40575</v>
      </c>
      <c r="C706">
        <v>1</v>
      </c>
      <c r="D706">
        <f>YEAR(Append1[[#This Row],[dteday]])</f>
        <v>2011</v>
      </c>
      <c r="E706">
        <v>2</v>
      </c>
      <c r="F706">
        <f>HOUR(Append1[[#This Row],[dteday]])</f>
        <v>0</v>
      </c>
      <c r="G706" s="7" t="str" cm="1">
        <f t="array" ref="G706">_xlfn.IFS(Append1[[#This Row],[weekday]]=6,"True",Append1[[#This Row],[weekday]]=0,"True",TRUE,"False")</f>
        <v>False</v>
      </c>
      <c r="H706">
        <f>WEEKDAY(Append1[[#This Row],[dteday]],1)</f>
        <v>3</v>
      </c>
      <c r="I706">
        <v>3</v>
      </c>
      <c r="J706" s="6">
        <v>0.16</v>
      </c>
      <c r="K706" s="6">
        <v>0.2273</v>
      </c>
      <c r="L706" s="6">
        <v>0.93</v>
      </c>
      <c r="M706" s="6">
        <v>0</v>
      </c>
      <c r="N706">
        <v>0</v>
      </c>
      <c r="O706">
        <v>52</v>
      </c>
      <c r="P706">
        <v>52</v>
      </c>
    </row>
    <row r="707" spans="1:16" x14ac:dyDescent="0.25">
      <c r="A707">
        <v>696</v>
      </c>
      <c r="B707" s="5">
        <v>40575</v>
      </c>
      <c r="C707">
        <v>1</v>
      </c>
      <c r="D707">
        <f>YEAR(Append1[[#This Row],[dteday]])</f>
        <v>2011</v>
      </c>
      <c r="E707">
        <v>2</v>
      </c>
      <c r="F707">
        <f>HOUR(Append1[[#This Row],[dteday]])</f>
        <v>0</v>
      </c>
      <c r="G707" s="7" t="str" cm="1">
        <f t="array" ref="G707">_xlfn.IFS(Append1[[#This Row],[weekday]]=6,"True",Append1[[#This Row],[weekday]]=0,"True",TRUE,"False")</f>
        <v>False</v>
      </c>
      <c r="H707">
        <f>WEEKDAY(Append1[[#This Row],[dteday]],1)</f>
        <v>3</v>
      </c>
      <c r="I707">
        <v>3</v>
      </c>
      <c r="J707" s="6">
        <v>0.16</v>
      </c>
      <c r="K707" s="6">
        <v>0.2273</v>
      </c>
      <c r="L707" s="6">
        <v>0.93</v>
      </c>
      <c r="M707" s="6">
        <v>0</v>
      </c>
      <c r="N707">
        <v>3</v>
      </c>
      <c r="O707">
        <v>132</v>
      </c>
      <c r="P707">
        <v>135</v>
      </c>
    </row>
    <row r="708" spans="1:16" x14ac:dyDescent="0.25">
      <c r="A708">
        <v>697</v>
      </c>
      <c r="B708" s="5">
        <v>40575</v>
      </c>
      <c r="C708">
        <v>1</v>
      </c>
      <c r="D708">
        <f>YEAR(Append1[[#This Row],[dteday]])</f>
        <v>2011</v>
      </c>
      <c r="E708">
        <v>2</v>
      </c>
      <c r="F708">
        <f>HOUR(Append1[[#This Row],[dteday]])</f>
        <v>0</v>
      </c>
      <c r="G708" s="7" t="str" cm="1">
        <f t="array" ref="G708">_xlfn.IFS(Append1[[#This Row],[weekday]]=6,"True",Append1[[#This Row],[weekday]]=0,"True",TRUE,"False")</f>
        <v>False</v>
      </c>
      <c r="H708">
        <f>WEEKDAY(Append1[[#This Row],[dteday]],1)</f>
        <v>3</v>
      </c>
      <c r="I708">
        <v>2</v>
      </c>
      <c r="J708" s="6">
        <v>0.16</v>
      </c>
      <c r="K708" s="6">
        <v>0.2273</v>
      </c>
      <c r="L708" s="6">
        <v>0.93</v>
      </c>
      <c r="M708" s="6">
        <v>0</v>
      </c>
      <c r="N708">
        <v>2</v>
      </c>
      <c r="O708">
        <v>114</v>
      </c>
      <c r="P708">
        <v>116</v>
      </c>
    </row>
    <row r="709" spans="1:16" x14ac:dyDescent="0.25">
      <c r="A709">
        <v>698</v>
      </c>
      <c r="B709" s="5">
        <v>40575</v>
      </c>
      <c r="C709">
        <v>1</v>
      </c>
      <c r="D709">
        <f>YEAR(Append1[[#This Row],[dteday]])</f>
        <v>2011</v>
      </c>
      <c r="E709">
        <v>2</v>
      </c>
      <c r="F709">
        <f>HOUR(Append1[[#This Row],[dteday]])</f>
        <v>0</v>
      </c>
      <c r="G709" s="7" t="str" cm="1">
        <f t="array" ref="G709">_xlfn.IFS(Append1[[#This Row],[weekday]]=6,"True",Append1[[#This Row],[weekday]]=0,"True",TRUE,"False")</f>
        <v>False</v>
      </c>
      <c r="H709">
        <f>WEEKDAY(Append1[[#This Row],[dteday]],1)</f>
        <v>3</v>
      </c>
      <c r="I709">
        <v>2</v>
      </c>
      <c r="J709" s="6">
        <v>0.16</v>
      </c>
      <c r="K709" s="6">
        <v>0.2273</v>
      </c>
      <c r="L709" s="6">
        <v>0.93</v>
      </c>
      <c r="M709" s="6">
        <v>0</v>
      </c>
      <c r="N709">
        <v>0</v>
      </c>
      <c r="O709">
        <v>47</v>
      </c>
      <c r="P709">
        <v>47</v>
      </c>
    </row>
    <row r="710" spans="1:16" x14ac:dyDescent="0.25">
      <c r="A710">
        <v>699</v>
      </c>
      <c r="B710" s="5">
        <v>40575</v>
      </c>
      <c r="C710">
        <v>1</v>
      </c>
      <c r="D710">
        <f>YEAR(Append1[[#This Row],[dteday]])</f>
        <v>2011</v>
      </c>
      <c r="E710">
        <v>2</v>
      </c>
      <c r="F710">
        <f>HOUR(Append1[[#This Row],[dteday]])</f>
        <v>0</v>
      </c>
      <c r="G710" s="7" t="str" cm="1">
        <f t="array" ref="G710">_xlfn.IFS(Append1[[#This Row],[weekday]]=6,"True",Append1[[#This Row],[weekday]]=0,"True",TRUE,"False")</f>
        <v>False</v>
      </c>
      <c r="H710">
        <f>WEEKDAY(Append1[[#This Row],[dteday]],1)</f>
        <v>3</v>
      </c>
      <c r="I710">
        <v>2</v>
      </c>
      <c r="J710" s="6">
        <v>0.18</v>
      </c>
      <c r="K710" s="6">
        <v>0.2424</v>
      </c>
      <c r="L710" s="6">
        <v>0.86</v>
      </c>
      <c r="M710" s="6">
        <v>0</v>
      </c>
      <c r="N710">
        <v>2</v>
      </c>
      <c r="O710">
        <v>49</v>
      </c>
      <c r="P710">
        <v>51</v>
      </c>
    </row>
    <row r="711" spans="1:16" x14ac:dyDescent="0.25">
      <c r="A711">
        <v>700</v>
      </c>
      <c r="B711" s="5">
        <v>40575</v>
      </c>
      <c r="C711">
        <v>1</v>
      </c>
      <c r="D711">
        <f>YEAR(Append1[[#This Row],[dteday]])</f>
        <v>2011</v>
      </c>
      <c r="E711">
        <v>2</v>
      </c>
      <c r="F711">
        <f>HOUR(Append1[[#This Row],[dteday]])</f>
        <v>0</v>
      </c>
      <c r="G711" s="7" t="str" cm="1">
        <f t="array" ref="G711">_xlfn.IFS(Append1[[#This Row],[weekday]]=6,"True",Append1[[#This Row],[weekday]]=0,"True",TRUE,"False")</f>
        <v>False</v>
      </c>
      <c r="H711">
        <f>WEEKDAY(Append1[[#This Row],[dteday]],1)</f>
        <v>3</v>
      </c>
      <c r="I711">
        <v>2</v>
      </c>
      <c r="J711" s="6">
        <v>0.2</v>
      </c>
      <c r="K711" s="6">
        <v>0.2576</v>
      </c>
      <c r="L711" s="6">
        <v>0.86</v>
      </c>
      <c r="M711" s="6">
        <v>0</v>
      </c>
      <c r="N711">
        <v>2</v>
      </c>
      <c r="O711">
        <v>53</v>
      </c>
      <c r="P711">
        <v>55</v>
      </c>
    </row>
    <row r="712" spans="1:16" x14ac:dyDescent="0.25">
      <c r="A712">
        <v>701</v>
      </c>
      <c r="B712" s="5">
        <v>40575</v>
      </c>
      <c r="C712">
        <v>1</v>
      </c>
      <c r="D712">
        <f>YEAR(Append1[[#This Row],[dteday]])</f>
        <v>2011</v>
      </c>
      <c r="E712">
        <v>2</v>
      </c>
      <c r="F712">
        <f>HOUR(Append1[[#This Row],[dteday]])</f>
        <v>0</v>
      </c>
      <c r="G712" s="7" t="str" cm="1">
        <f t="array" ref="G712">_xlfn.IFS(Append1[[#This Row],[weekday]]=6,"True",Append1[[#This Row],[weekday]]=0,"True",TRUE,"False")</f>
        <v>False</v>
      </c>
      <c r="H712">
        <f>WEEKDAY(Append1[[#This Row],[dteday]],1)</f>
        <v>3</v>
      </c>
      <c r="I712">
        <v>2</v>
      </c>
      <c r="J712" s="6">
        <v>0.2</v>
      </c>
      <c r="K712" s="6">
        <v>0.2576</v>
      </c>
      <c r="L712" s="6">
        <v>0.86</v>
      </c>
      <c r="M712" s="6">
        <v>0</v>
      </c>
      <c r="N712">
        <v>3</v>
      </c>
      <c r="O712">
        <v>49</v>
      </c>
      <c r="P712">
        <v>52</v>
      </c>
    </row>
    <row r="713" spans="1:16" x14ac:dyDescent="0.25">
      <c r="A713">
        <v>702</v>
      </c>
      <c r="B713" s="5">
        <v>40575</v>
      </c>
      <c r="C713">
        <v>1</v>
      </c>
      <c r="D713">
        <f>YEAR(Append1[[#This Row],[dteday]])</f>
        <v>2011</v>
      </c>
      <c r="E713">
        <v>2</v>
      </c>
      <c r="F713">
        <f>HOUR(Append1[[#This Row],[dteday]])</f>
        <v>0</v>
      </c>
      <c r="G713" s="7" t="str" cm="1">
        <f t="array" ref="G713">_xlfn.IFS(Append1[[#This Row],[weekday]]=6,"True",Append1[[#This Row],[weekday]]=0,"True",TRUE,"False")</f>
        <v>False</v>
      </c>
      <c r="H713">
        <f>WEEKDAY(Append1[[#This Row],[dteday]],1)</f>
        <v>3</v>
      </c>
      <c r="I713">
        <v>2</v>
      </c>
      <c r="J713" s="6">
        <v>0.22</v>
      </c>
      <c r="K713" s="6">
        <v>0.2576</v>
      </c>
      <c r="L713" s="6">
        <v>0.8</v>
      </c>
      <c r="M713" s="6">
        <v>8.9599999999999999E-2</v>
      </c>
      <c r="N713">
        <v>5</v>
      </c>
      <c r="O713">
        <v>49</v>
      </c>
      <c r="P713">
        <v>54</v>
      </c>
    </row>
    <row r="714" spans="1:16" x14ac:dyDescent="0.25">
      <c r="A714">
        <v>703</v>
      </c>
      <c r="B714" s="5">
        <v>40575</v>
      </c>
      <c r="C714">
        <v>1</v>
      </c>
      <c r="D714">
        <f>YEAR(Append1[[#This Row],[dteday]])</f>
        <v>2011</v>
      </c>
      <c r="E714">
        <v>2</v>
      </c>
      <c r="F714">
        <f>HOUR(Append1[[#This Row],[dteday]])</f>
        <v>0</v>
      </c>
      <c r="G714" s="7" t="str" cm="1">
        <f t="array" ref="G714">_xlfn.IFS(Append1[[#This Row],[weekday]]=6,"True",Append1[[#This Row],[weekday]]=0,"True",TRUE,"False")</f>
        <v>False</v>
      </c>
      <c r="H714">
        <f>WEEKDAY(Append1[[#This Row],[dteday]],1)</f>
        <v>3</v>
      </c>
      <c r="I714">
        <v>2</v>
      </c>
      <c r="J714" s="6">
        <v>0.24</v>
      </c>
      <c r="K714" s="6">
        <v>0.28789999999999999</v>
      </c>
      <c r="L714" s="6">
        <v>0.75</v>
      </c>
      <c r="M714" s="6">
        <v>0</v>
      </c>
      <c r="N714">
        <v>7</v>
      </c>
      <c r="O714">
        <v>45</v>
      </c>
      <c r="P714">
        <v>52</v>
      </c>
    </row>
    <row r="715" spans="1:16" x14ac:dyDescent="0.25">
      <c r="A715">
        <v>704</v>
      </c>
      <c r="B715" s="5">
        <v>40575</v>
      </c>
      <c r="C715">
        <v>1</v>
      </c>
      <c r="D715">
        <f>YEAR(Append1[[#This Row],[dteday]])</f>
        <v>2011</v>
      </c>
      <c r="E715">
        <v>2</v>
      </c>
      <c r="F715">
        <f>HOUR(Append1[[#This Row],[dteday]])</f>
        <v>0</v>
      </c>
      <c r="G715" s="7" t="str" cm="1">
        <f t="array" ref="G715">_xlfn.IFS(Append1[[#This Row],[weekday]]=6,"True",Append1[[#This Row],[weekday]]=0,"True",TRUE,"False")</f>
        <v>False</v>
      </c>
      <c r="H715">
        <f>WEEKDAY(Append1[[#This Row],[dteday]],1)</f>
        <v>3</v>
      </c>
      <c r="I715">
        <v>2</v>
      </c>
      <c r="J715" s="6">
        <v>0.24</v>
      </c>
      <c r="K715" s="6">
        <v>0.2424</v>
      </c>
      <c r="L715" s="6">
        <v>0.75</v>
      </c>
      <c r="M715" s="6">
        <v>0.1343</v>
      </c>
      <c r="N715">
        <v>3</v>
      </c>
      <c r="O715">
        <v>61</v>
      </c>
      <c r="P715">
        <v>64</v>
      </c>
    </row>
    <row r="716" spans="1:16" x14ac:dyDescent="0.25">
      <c r="A716">
        <v>705</v>
      </c>
      <c r="B716" s="5">
        <v>40575</v>
      </c>
      <c r="C716">
        <v>1</v>
      </c>
      <c r="D716">
        <f>YEAR(Append1[[#This Row],[dteday]])</f>
        <v>2011</v>
      </c>
      <c r="E716">
        <v>2</v>
      </c>
      <c r="F716">
        <f>HOUR(Append1[[#This Row],[dteday]])</f>
        <v>0</v>
      </c>
      <c r="G716" s="7" t="str" cm="1">
        <f t="array" ref="G716">_xlfn.IFS(Append1[[#This Row],[weekday]]=6,"True",Append1[[#This Row],[weekday]]=0,"True",TRUE,"False")</f>
        <v>False</v>
      </c>
      <c r="H716">
        <f>WEEKDAY(Append1[[#This Row],[dteday]],1)</f>
        <v>3</v>
      </c>
      <c r="I716">
        <v>2</v>
      </c>
      <c r="J716" s="6">
        <v>0.24</v>
      </c>
      <c r="K716" s="6">
        <v>0.28789999999999999</v>
      </c>
      <c r="L716" s="6">
        <v>0.75</v>
      </c>
      <c r="M716" s="6">
        <v>0</v>
      </c>
      <c r="N716">
        <v>4</v>
      </c>
      <c r="O716">
        <v>172</v>
      </c>
      <c r="P716">
        <v>176</v>
      </c>
    </row>
    <row r="717" spans="1:16" x14ac:dyDescent="0.25">
      <c r="A717">
        <v>706</v>
      </c>
      <c r="B717" s="5">
        <v>40575</v>
      </c>
      <c r="C717">
        <v>1</v>
      </c>
      <c r="D717">
        <f>YEAR(Append1[[#This Row],[dteday]])</f>
        <v>2011</v>
      </c>
      <c r="E717">
        <v>2</v>
      </c>
      <c r="F717">
        <f>HOUR(Append1[[#This Row],[dteday]])</f>
        <v>0</v>
      </c>
      <c r="G717" s="7" t="str" cm="1">
        <f t="array" ref="G717">_xlfn.IFS(Append1[[#This Row],[weekday]]=6,"True",Append1[[#This Row],[weekday]]=0,"True",TRUE,"False")</f>
        <v>False</v>
      </c>
      <c r="H717">
        <f>WEEKDAY(Append1[[#This Row],[dteday]],1)</f>
        <v>3</v>
      </c>
      <c r="I717">
        <v>2</v>
      </c>
      <c r="J717" s="6">
        <v>0.24</v>
      </c>
      <c r="K717" s="6">
        <v>0.2576</v>
      </c>
      <c r="L717" s="6">
        <v>0.81</v>
      </c>
      <c r="M717" s="6">
        <v>0.1045</v>
      </c>
      <c r="N717">
        <v>3</v>
      </c>
      <c r="O717">
        <v>165</v>
      </c>
      <c r="P717">
        <v>168</v>
      </c>
    </row>
    <row r="718" spans="1:16" x14ac:dyDescent="0.25">
      <c r="A718">
        <v>707</v>
      </c>
      <c r="B718" s="5">
        <v>40575</v>
      </c>
      <c r="C718">
        <v>1</v>
      </c>
      <c r="D718">
        <f>YEAR(Append1[[#This Row],[dteday]])</f>
        <v>2011</v>
      </c>
      <c r="E718">
        <v>2</v>
      </c>
      <c r="F718">
        <f>HOUR(Append1[[#This Row],[dteday]])</f>
        <v>0</v>
      </c>
      <c r="G718" s="7" t="str" cm="1">
        <f t="array" ref="G718">_xlfn.IFS(Append1[[#This Row],[weekday]]=6,"True",Append1[[#This Row],[weekday]]=0,"True",TRUE,"False")</f>
        <v>False</v>
      </c>
      <c r="H718">
        <f>WEEKDAY(Append1[[#This Row],[dteday]],1)</f>
        <v>3</v>
      </c>
      <c r="I718">
        <v>2</v>
      </c>
      <c r="J718" s="6">
        <v>0.24</v>
      </c>
      <c r="K718" s="6">
        <v>0.2424</v>
      </c>
      <c r="L718" s="6">
        <v>0.81</v>
      </c>
      <c r="M718" s="6">
        <v>0.1343</v>
      </c>
      <c r="N718">
        <v>3</v>
      </c>
      <c r="O718">
        <v>105</v>
      </c>
      <c r="P718">
        <v>108</v>
      </c>
    </row>
    <row r="719" spans="1:16" x14ac:dyDescent="0.25">
      <c r="A719">
        <v>708</v>
      </c>
      <c r="B719" s="5">
        <v>40575</v>
      </c>
      <c r="C719">
        <v>1</v>
      </c>
      <c r="D719">
        <f>YEAR(Append1[[#This Row],[dteday]])</f>
        <v>2011</v>
      </c>
      <c r="E719">
        <v>2</v>
      </c>
      <c r="F719">
        <f>HOUR(Append1[[#This Row],[dteday]])</f>
        <v>0</v>
      </c>
      <c r="G719" s="7" t="str" cm="1">
        <f t="array" ref="G719">_xlfn.IFS(Append1[[#This Row],[weekday]]=6,"True",Append1[[#This Row],[weekday]]=0,"True",TRUE,"False")</f>
        <v>False</v>
      </c>
      <c r="H719">
        <f>WEEKDAY(Append1[[#This Row],[dteday]],1)</f>
        <v>3</v>
      </c>
      <c r="I719">
        <v>2</v>
      </c>
      <c r="J719" s="6">
        <v>0.22</v>
      </c>
      <c r="K719" s="6">
        <v>0.2273</v>
      </c>
      <c r="L719" s="6">
        <v>0.87</v>
      </c>
      <c r="M719" s="6">
        <v>0.1343</v>
      </c>
      <c r="N719">
        <v>5</v>
      </c>
      <c r="O719">
        <v>69</v>
      </c>
      <c r="P719">
        <v>74</v>
      </c>
    </row>
    <row r="720" spans="1:16" x14ac:dyDescent="0.25">
      <c r="A720">
        <v>709</v>
      </c>
      <c r="B720" s="5">
        <v>40575</v>
      </c>
      <c r="C720">
        <v>1</v>
      </c>
      <c r="D720">
        <f>YEAR(Append1[[#This Row],[dteday]])</f>
        <v>2011</v>
      </c>
      <c r="E720">
        <v>2</v>
      </c>
      <c r="F720">
        <f>HOUR(Append1[[#This Row],[dteday]])</f>
        <v>0</v>
      </c>
      <c r="G720" s="7" t="str" cm="1">
        <f t="array" ref="G720">_xlfn.IFS(Append1[[#This Row],[weekday]]=6,"True",Append1[[#This Row],[weekday]]=0,"True",TRUE,"False")</f>
        <v>False</v>
      </c>
      <c r="H720">
        <f>WEEKDAY(Append1[[#This Row],[dteday]],1)</f>
        <v>3</v>
      </c>
      <c r="I720">
        <v>2</v>
      </c>
      <c r="J720" s="6">
        <v>0.22</v>
      </c>
      <c r="K720" s="6">
        <v>0.2273</v>
      </c>
      <c r="L720" s="6">
        <v>0.87</v>
      </c>
      <c r="M720" s="6">
        <v>0.1343</v>
      </c>
      <c r="N720">
        <v>0</v>
      </c>
      <c r="O720">
        <v>64</v>
      </c>
      <c r="P720">
        <v>64</v>
      </c>
    </row>
    <row r="721" spans="1:16" x14ac:dyDescent="0.25">
      <c r="A721">
        <v>710</v>
      </c>
      <c r="B721" s="5">
        <v>40575</v>
      </c>
      <c r="C721">
        <v>1</v>
      </c>
      <c r="D721">
        <f>YEAR(Append1[[#This Row],[dteday]])</f>
        <v>2011</v>
      </c>
      <c r="E721">
        <v>2</v>
      </c>
      <c r="F721">
        <f>HOUR(Append1[[#This Row],[dteday]])</f>
        <v>0</v>
      </c>
      <c r="G721" s="7" t="str" cm="1">
        <f t="array" ref="G721">_xlfn.IFS(Append1[[#This Row],[weekday]]=6,"True",Append1[[#This Row],[weekday]]=0,"True",TRUE,"False")</f>
        <v>False</v>
      </c>
      <c r="H721">
        <f>WEEKDAY(Append1[[#This Row],[dteday]],1)</f>
        <v>3</v>
      </c>
      <c r="I721">
        <v>2</v>
      </c>
      <c r="J721" s="6">
        <v>0.22</v>
      </c>
      <c r="K721" s="6">
        <v>0.2576</v>
      </c>
      <c r="L721" s="6">
        <v>0.87</v>
      </c>
      <c r="M721" s="6">
        <v>8.9599999999999999E-2</v>
      </c>
      <c r="N721">
        <v>2</v>
      </c>
      <c r="O721">
        <v>34</v>
      </c>
      <c r="P721">
        <v>36</v>
      </c>
    </row>
    <row r="722" spans="1:16" x14ac:dyDescent="0.25">
      <c r="A722">
        <v>711</v>
      </c>
      <c r="B722" s="5">
        <v>40575</v>
      </c>
      <c r="C722">
        <v>1</v>
      </c>
      <c r="D722">
        <f>YEAR(Append1[[#This Row],[dteday]])</f>
        <v>2011</v>
      </c>
      <c r="E722">
        <v>2</v>
      </c>
      <c r="F722">
        <f>HOUR(Append1[[#This Row],[dteday]])</f>
        <v>0</v>
      </c>
      <c r="G722" s="7" t="str" cm="1">
        <f t="array" ref="G722">_xlfn.IFS(Append1[[#This Row],[weekday]]=6,"True",Append1[[#This Row],[weekday]]=0,"True",TRUE,"False")</f>
        <v>False</v>
      </c>
      <c r="H722">
        <f>WEEKDAY(Append1[[#This Row],[dteday]],1)</f>
        <v>3</v>
      </c>
      <c r="I722">
        <v>3</v>
      </c>
      <c r="J722" s="6">
        <v>0.2</v>
      </c>
      <c r="K722" s="6">
        <v>0.19700000000000001</v>
      </c>
      <c r="L722" s="6">
        <v>0.93</v>
      </c>
      <c r="M722" s="6">
        <v>0.19400000000000001</v>
      </c>
      <c r="N722">
        <v>1</v>
      </c>
      <c r="O722">
        <v>15</v>
      </c>
      <c r="P722">
        <v>16</v>
      </c>
    </row>
    <row r="723" spans="1:16" x14ac:dyDescent="0.25">
      <c r="A723">
        <v>712</v>
      </c>
      <c r="B723" s="5">
        <v>40576</v>
      </c>
      <c r="C723">
        <v>1</v>
      </c>
      <c r="D723">
        <f>YEAR(Append1[[#This Row],[dteday]])</f>
        <v>2011</v>
      </c>
      <c r="E723">
        <v>2</v>
      </c>
      <c r="F723">
        <f>HOUR(Append1[[#This Row],[dteday]])</f>
        <v>0</v>
      </c>
      <c r="G723" s="7" t="str" cm="1">
        <f t="array" ref="G723">_xlfn.IFS(Append1[[#This Row],[weekday]]=6,"True",Append1[[#This Row],[weekday]]=0,"True",TRUE,"False")</f>
        <v>False</v>
      </c>
      <c r="H723">
        <f>WEEKDAY(Append1[[#This Row],[dteday]],1)</f>
        <v>4</v>
      </c>
      <c r="I723">
        <v>3</v>
      </c>
      <c r="J723" s="6">
        <v>0.22</v>
      </c>
      <c r="K723" s="6">
        <v>0.2424</v>
      </c>
      <c r="L723" s="6">
        <v>0.93</v>
      </c>
      <c r="M723" s="6">
        <v>0.1045</v>
      </c>
      <c r="N723">
        <v>0</v>
      </c>
      <c r="O723">
        <v>2</v>
      </c>
      <c r="P723">
        <v>2</v>
      </c>
    </row>
    <row r="724" spans="1:16" x14ac:dyDescent="0.25">
      <c r="A724">
        <v>713</v>
      </c>
      <c r="B724" s="5">
        <v>40576</v>
      </c>
      <c r="C724">
        <v>1</v>
      </c>
      <c r="D724">
        <f>YEAR(Append1[[#This Row],[dteday]])</f>
        <v>2011</v>
      </c>
      <c r="E724">
        <v>2</v>
      </c>
      <c r="F724">
        <f>HOUR(Append1[[#This Row],[dteday]])</f>
        <v>0</v>
      </c>
      <c r="G724" s="7" t="str" cm="1">
        <f t="array" ref="G724">_xlfn.IFS(Append1[[#This Row],[weekday]]=6,"True",Append1[[#This Row],[weekday]]=0,"True",TRUE,"False")</f>
        <v>False</v>
      </c>
      <c r="H724">
        <f>WEEKDAY(Append1[[#This Row],[dteday]],1)</f>
        <v>4</v>
      </c>
      <c r="I724">
        <v>3</v>
      </c>
      <c r="J724" s="6">
        <v>0.22</v>
      </c>
      <c r="K724" s="6">
        <v>0.2273</v>
      </c>
      <c r="L724" s="6">
        <v>0.93</v>
      </c>
      <c r="M724" s="6">
        <v>0.19400000000000001</v>
      </c>
      <c r="N724">
        <v>0</v>
      </c>
      <c r="O724">
        <v>3</v>
      </c>
      <c r="P724">
        <v>3</v>
      </c>
    </row>
    <row r="725" spans="1:16" x14ac:dyDescent="0.25">
      <c r="A725">
        <v>714</v>
      </c>
      <c r="B725" s="5">
        <v>40576</v>
      </c>
      <c r="C725">
        <v>1</v>
      </c>
      <c r="D725">
        <f>YEAR(Append1[[#This Row],[dteday]])</f>
        <v>2011</v>
      </c>
      <c r="E725">
        <v>2</v>
      </c>
      <c r="F725">
        <f>HOUR(Append1[[#This Row],[dteday]])</f>
        <v>0</v>
      </c>
      <c r="G725" s="7" t="str" cm="1">
        <f t="array" ref="G725">_xlfn.IFS(Append1[[#This Row],[weekday]]=6,"True",Append1[[#This Row],[weekday]]=0,"True",TRUE,"False")</f>
        <v>False</v>
      </c>
      <c r="H725">
        <f>WEEKDAY(Append1[[#This Row],[dteday]],1)</f>
        <v>4</v>
      </c>
      <c r="I725">
        <v>3</v>
      </c>
      <c r="J725" s="6">
        <v>0.22</v>
      </c>
      <c r="K725" s="6">
        <v>0.2273</v>
      </c>
      <c r="L725" s="6">
        <v>0.93</v>
      </c>
      <c r="M725" s="6">
        <v>0.1343</v>
      </c>
      <c r="N725">
        <v>4</v>
      </c>
      <c r="O725">
        <v>0</v>
      </c>
      <c r="P725">
        <v>4</v>
      </c>
    </row>
    <row r="726" spans="1:16" x14ac:dyDescent="0.25">
      <c r="A726">
        <v>715</v>
      </c>
      <c r="B726" s="5">
        <v>40576</v>
      </c>
      <c r="C726">
        <v>1</v>
      </c>
      <c r="D726">
        <f>YEAR(Append1[[#This Row],[dteday]])</f>
        <v>2011</v>
      </c>
      <c r="E726">
        <v>2</v>
      </c>
      <c r="F726">
        <f>HOUR(Append1[[#This Row],[dteday]])</f>
        <v>0</v>
      </c>
      <c r="G726" s="7" t="str" cm="1">
        <f t="array" ref="G726">_xlfn.IFS(Append1[[#This Row],[weekday]]=6,"True",Append1[[#This Row],[weekday]]=0,"True",TRUE,"False")</f>
        <v>False</v>
      </c>
      <c r="H726">
        <f>WEEKDAY(Append1[[#This Row],[dteday]],1)</f>
        <v>4</v>
      </c>
      <c r="I726">
        <v>3</v>
      </c>
      <c r="J726" s="6">
        <v>0.22</v>
      </c>
      <c r="K726" s="6">
        <v>0.2273</v>
      </c>
      <c r="L726" s="6">
        <v>0.93</v>
      </c>
      <c r="M726" s="6">
        <v>0.1343</v>
      </c>
      <c r="N726">
        <v>0</v>
      </c>
      <c r="O726">
        <v>1</v>
      </c>
      <c r="P726">
        <v>1</v>
      </c>
    </row>
    <row r="727" spans="1:16" x14ac:dyDescent="0.25">
      <c r="A727">
        <v>716</v>
      </c>
      <c r="B727" s="5">
        <v>40576</v>
      </c>
      <c r="C727">
        <v>1</v>
      </c>
      <c r="D727">
        <f>YEAR(Append1[[#This Row],[dteday]])</f>
        <v>2011</v>
      </c>
      <c r="E727">
        <v>2</v>
      </c>
      <c r="F727">
        <f>HOUR(Append1[[#This Row],[dteday]])</f>
        <v>0</v>
      </c>
      <c r="G727" s="7" t="str" cm="1">
        <f t="array" ref="G727">_xlfn.IFS(Append1[[#This Row],[weekday]]=6,"True",Append1[[#This Row],[weekday]]=0,"True",TRUE,"False")</f>
        <v>False</v>
      </c>
      <c r="H727">
        <f>WEEKDAY(Append1[[#This Row],[dteday]],1)</f>
        <v>4</v>
      </c>
      <c r="I727">
        <v>3</v>
      </c>
      <c r="J727" s="6">
        <v>0.22</v>
      </c>
      <c r="K727" s="6">
        <v>0.21210000000000001</v>
      </c>
      <c r="L727" s="6">
        <v>0.93</v>
      </c>
      <c r="M727" s="6">
        <v>0.28360000000000002</v>
      </c>
      <c r="N727">
        <v>0</v>
      </c>
      <c r="O727">
        <v>1</v>
      </c>
      <c r="P727">
        <v>1</v>
      </c>
    </row>
    <row r="728" spans="1:16" x14ac:dyDescent="0.25">
      <c r="A728">
        <v>717</v>
      </c>
      <c r="B728" s="5">
        <v>40576</v>
      </c>
      <c r="C728">
        <v>1</v>
      </c>
      <c r="D728">
        <f>YEAR(Append1[[#This Row],[dteday]])</f>
        <v>2011</v>
      </c>
      <c r="E728">
        <v>2</v>
      </c>
      <c r="F728">
        <f>HOUR(Append1[[#This Row],[dteday]])</f>
        <v>0</v>
      </c>
      <c r="G728" s="7" t="str" cm="1">
        <f t="array" ref="G728">_xlfn.IFS(Append1[[#This Row],[weekday]]=6,"True",Append1[[#This Row],[weekday]]=0,"True",TRUE,"False")</f>
        <v>False</v>
      </c>
      <c r="H728">
        <f>WEEKDAY(Append1[[#This Row],[dteday]],1)</f>
        <v>4</v>
      </c>
      <c r="I728">
        <v>3</v>
      </c>
      <c r="J728" s="6">
        <v>0.22</v>
      </c>
      <c r="K728" s="6">
        <v>0.2424</v>
      </c>
      <c r="L728" s="6">
        <v>0.93</v>
      </c>
      <c r="M728" s="6">
        <v>0.1045</v>
      </c>
      <c r="N728">
        <v>0</v>
      </c>
      <c r="O728">
        <v>3</v>
      </c>
      <c r="P728">
        <v>3</v>
      </c>
    </row>
    <row r="729" spans="1:16" x14ac:dyDescent="0.25">
      <c r="A729">
        <v>718</v>
      </c>
      <c r="B729" s="5">
        <v>40576</v>
      </c>
      <c r="C729">
        <v>1</v>
      </c>
      <c r="D729">
        <f>YEAR(Append1[[#This Row],[dteday]])</f>
        <v>2011</v>
      </c>
      <c r="E729">
        <v>2</v>
      </c>
      <c r="F729">
        <f>HOUR(Append1[[#This Row],[dteday]])</f>
        <v>0</v>
      </c>
      <c r="G729" s="7" t="str" cm="1">
        <f t="array" ref="G729">_xlfn.IFS(Append1[[#This Row],[weekday]]=6,"True",Append1[[#This Row],[weekday]]=0,"True",TRUE,"False")</f>
        <v>False</v>
      </c>
      <c r="H729">
        <f>WEEKDAY(Append1[[#This Row],[dteday]],1)</f>
        <v>4</v>
      </c>
      <c r="I729">
        <v>3</v>
      </c>
      <c r="J729" s="6">
        <v>0.22</v>
      </c>
      <c r="K729" s="6">
        <v>0.2424</v>
      </c>
      <c r="L729" s="6">
        <v>0.93</v>
      </c>
      <c r="M729" s="6">
        <v>0.1045</v>
      </c>
      <c r="N729">
        <v>1</v>
      </c>
      <c r="O729">
        <v>17</v>
      </c>
      <c r="P729">
        <v>18</v>
      </c>
    </row>
    <row r="730" spans="1:16" x14ac:dyDescent="0.25">
      <c r="A730">
        <v>719</v>
      </c>
      <c r="B730" s="5">
        <v>40576</v>
      </c>
      <c r="C730">
        <v>1</v>
      </c>
      <c r="D730">
        <f>YEAR(Append1[[#This Row],[dteday]])</f>
        <v>2011</v>
      </c>
      <c r="E730">
        <v>2</v>
      </c>
      <c r="F730">
        <f>HOUR(Append1[[#This Row],[dteday]])</f>
        <v>0</v>
      </c>
      <c r="G730" s="7" t="str" cm="1">
        <f t="array" ref="G730">_xlfn.IFS(Append1[[#This Row],[weekday]]=6,"True",Append1[[#This Row],[weekday]]=0,"True",TRUE,"False")</f>
        <v>False</v>
      </c>
      <c r="H730">
        <f>WEEKDAY(Append1[[#This Row],[dteday]],1)</f>
        <v>4</v>
      </c>
      <c r="I730">
        <v>3</v>
      </c>
      <c r="J730" s="6">
        <v>0.22</v>
      </c>
      <c r="K730" s="6">
        <v>0.21210000000000001</v>
      </c>
      <c r="L730" s="6">
        <v>0.93</v>
      </c>
      <c r="M730" s="6">
        <v>0.22389999999999999</v>
      </c>
      <c r="N730">
        <v>1</v>
      </c>
      <c r="O730">
        <v>48</v>
      </c>
      <c r="P730">
        <v>49</v>
      </c>
    </row>
    <row r="731" spans="1:16" x14ac:dyDescent="0.25">
      <c r="A731">
        <v>720</v>
      </c>
      <c r="B731" s="5">
        <v>40576</v>
      </c>
      <c r="C731">
        <v>1</v>
      </c>
      <c r="D731">
        <f>YEAR(Append1[[#This Row],[dteday]])</f>
        <v>2011</v>
      </c>
      <c r="E731">
        <v>2</v>
      </c>
      <c r="F731">
        <f>HOUR(Append1[[#This Row],[dteday]])</f>
        <v>0</v>
      </c>
      <c r="G731" s="7" t="str" cm="1">
        <f t="array" ref="G731">_xlfn.IFS(Append1[[#This Row],[weekday]]=6,"True",Append1[[#This Row],[weekday]]=0,"True",TRUE,"False")</f>
        <v>False</v>
      </c>
      <c r="H731">
        <f>WEEKDAY(Append1[[#This Row],[dteday]],1)</f>
        <v>4</v>
      </c>
      <c r="I731">
        <v>3</v>
      </c>
      <c r="J731" s="6">
        <v>0.22</v>
      </c>
      <c r="K731" s="6">
        <v>0.21210000000000001</v>
      </c>
      <c r="L731" s="6">
        <v>0.93</v>
      </c>
      <c r="M731" s="6">
        <v>0.22389999999999999</v>
      </c>
      <c r="N731">
        <v>1</v>
      </c>
      <c r="O731">
        <v>154</v>
      </c>
      <c r="P731">
        <v>155</v>
      </c>
    </row>
    <row r="732" spans="1:16" x14ac:dyDescent="0.25">
      <c r="A732">
        <v>721</v>
      </c>
      <c r="B732" s="5">
        <v>40576</v>
      </c>
      <c r="C732">
        <v>1</v>
      </c>
      <c r="D732">
        <f>YEAR(Append1[[#This Row],[dteday]])</f>
        <v>2011</v>
      </c>
      <c r="E732">
        <v>2</v>
      </c>
      <c r="F732">
        <f>HOUR(Append1[[#This Row],[dteday]])</f>
        <v>0</v>
      </c>
      <c r="G732" s="7" t="str" cm="1">
        <f t="array" ref="G732">_xlfn.IFS(Append1[[#This Row],[weekday]]=6,"True",Append1[[#This Row],[weekday]]=0,"True",TRUE,"False")</f>
        <v>False</v>
      </c>
      <c r="H732">
        <f>WEEKDAY(Append1[[#This Row],[dteday]],1)</f>
        <v>4</v>
      </c>
      <c r="I732">
        <v>2</v>
      </c>
      <c r="J732" s="6">
        <v>0.24</v>
      </c>
      <c r="K732" s="6">
        <v>0.2576</v>
      </c>
      <c r="L732" s="6">
        <v>0.93</v>
      </c>
      <c r="M732" s="6">
        <v>8.9599999999999999E-2</v>
      </c>
      <c r="N732">
        <v>4</v>
      </c>
      <c r="O732">
        <v>119</v>
      </c>
      <c r="P732">
        <v>123</v>
      </c>
    </row>
    <row r="733" spans="1:16" x14ac:dyDescent="0.25">
      <c r="A733">
        <v>722</v>
      </c>
      <c r="B733" s="5">
        <v>40576</v>
      </c>
      <c r="C733">
        <v>1</v>
      </c>
      <c r="D733">
        <f>YEAR(Append1[[#This Row],[dteday]])</f>
        <v>2011</v>
      </c>
      <c r="E733">
        <v>2</v>
      </c>
      <c r="F733">
        <f>HOUR(Append1[[#This Row],[dteday]])</f>
        <v>0</v>
      </c>
      <c r="G733" s="7" t="str" cm="1">
        <f t="array" ref="G733">_xlfn.IFS(Append1[[#This Row],[weekday]]=6,"True",Append1[[#This Row],[weekday]]=0,"True",TRUE,"False")</f>
        <v>False</v>
      </c>
      <c r="H733">
        <f>WEEKDAY(Append1[[#This Row],[dteday]],1)</f>
        <v>4</v>
      </c>
      <c r="I733">
        <v>2</v>
      </c>
      <c r="J733" s="6">
        <v>0.22</v>
      </c>
      <c r="K733" s="6">
        <v>0.2727</v>
      </c>
      <c r="L733" s="6">
        <v>1</v>
      </c>
      <c r="M733" s="6">
        <v>0</v>
      </c>
      <c r="N733">
        <v>2</v>
      </c>
      <c r="O733">
        <v>59</v>
      </c>
      <c r="P733">
        <v>61</v>
      </c>
    </row>
    <row r="734" spans="1:16" x14ac:dyDescent="0.25">
      <c r="A734">
        <v>723</v>
      </c>
      <c r="B734" s="5">
        <v>40576</v>
      </c>
      <c r="C734">
        <v>1</v>
      </c>
      <c r="D734">
        <f>YEAR(Append1[[#This Row],[dteday]])</f>
        <v>2011</v>
      </c>
      <c r="E734">
        <v>2</v>
      </c>
      <c r="F734">
        <f>HOUR(Append1[[#This Row],[dteday]])</f>
        <v>0</v>
      </c>
      <c r="G734" s="7" t="str" cm="1">
        <f t="array" ref="G734">_xlfn.IFS(Append1[[#This Row],[weekday]]=6,"True",Append1[[#This Row],[weekday]]=0,"True",TRUE,"False")</f>
        <v>False</v>
      </c>
      <c r="H734">
        <f>WEEKDAY(Append1[[#This Row],[dteday]],1)</f>
        <v>4</v>
      </c>
      <c r="I734">
        <v>2</v>
      </c>
      <c r="J734" s="6">
        <v>0.24</v>
      </c>
      <c r="K734" s="6">
        <v>0.2273</v>
      </c>
      <c r="L734" s="6">
        <v>0.93</v>
      </c>
      <c r="M734" s="6">
        <v>0.19400000000000001</v>
      </c>
      <c r="N734">
        <v>5</v>
      </c>
      <c r="O734">
        <v>47</v>
      </c>
      <c r="P734">
        <v>52</v>
      </c>
    </row>
    <row r="735" spans="1:16" x14ac:dyDescent="0.25">
      <c r="A735">
        <v>724</v>
      </c>
      <c r="B735" s="5">
        <v>40576</v>
      </c>
      <c r="C735">
        <v>1</v>
      </c>
      <c r="D735">
        <f>YEAR(Append1[[#This Row],[dteday]])</f>
        <v>2011</v>
      </c>
      <c r="E735">
        <v>2</v>
      </c>
      <c r="F735">
        <f>HOUR(Append1[[#This Row],[dteday]])</f>
        <v>0</v>
      </c>
      <c r="G735" s="7" t="str" cm="1">
        <f t="array" ref="G735">_xlfn.IFS(Append1[[#This Row],[weekday]]=6,"True",Append1[[#This Row],[weekday]]=0,"True",TRUE,"False")</f>
        <v>False</v>
      </c>
      <c r="H735">
        <f>WEEKDAY(Append1[[#This Row],[dteday]],1)</f>
        <v>4</v>
      </c>
      <c r="I735">
        <v>2</v>
      </c>
      <c r="J735" s="6">
        <v>0.24</v>
      </c>
      <c r="K735" s="6">
        <v>0.2273</v>
      </c>
      <c r="L735" s="6">
        <v>0.93</v>
      </c>
      <c r="M735" s="6">
        <v>0.22389999999999999</v>
      </c>
      <c r="N735">
        <v>3</v>
      </c>
      <c r="O735">
        <v>61</v>
      </c>
      <c r="P735">
        <v>64</v>
      </c>
    </row>
    <row r="736" spans="1:16" x14ac:dyDescent="0.25">
      <c r="A736">
        <v>725</v>
      </c>
      <c r="B736" s="5">
        <v>40576</v>
      </c>
      <c r="C736">
        <v>1</v>
      </c>
      <c r="D736">
        <f>YEAR(Append1[[#This Row],[dteday]])</f>
        <v>2011</v>
      </c>
      <c r="E736">
        <v>2</v>
      </c>
      <c r="F736">
        <f>HOUR(Append1[[#This Row],[dteday]])</f>
        <v>0</v>
      </c>
      <c r="G736" s="7" t="str" cm="1">
        <f t="array" ref="G736">_xlfn.IFS(Append1[[#This Row],[weekday]]=6,"True",Append1[[#This Row],[weekday]]=0,"True",TRUE,"False")</f>
        <v>False</v>
      </c>
      <c r="H736">
        <f>WEEKDAY(Append1[[#This Row],[dteday]],1)</f>
        <v>4</v>
      </c>
      <c r="I736">
        <v>1</v>
      </c>
      <c r="J736" s="6">
        <v>0.34</v>
      </c>
      <c r="K736" s="6">
        <v>0.33329999999999999</v>
      </c>
      <c r="L736" s="6">
        <v>0.93</v>
      </c>
      <c r="M736" s="6">
        <v>0.16420000000000001</v>
      </c>
      <c r="N736">
        <v>1</v>
      </c>
      <c r="O736">
        <v>74</v>
      </c>
      <c r="P736">
        <v>75</v>
      </c>
    </row>
    <row r="737" spans="1:16" x14ac:dyDescent="0.25">
      <c r="A737">
        <v>726</v>
      </c>
      <c r="B737" s="5">
        <v>40576</v>
      </c>
      <c r="C737">
        <v>1</v>
      </c>
      <c r="D737">
        <f>YEAR(Append1[[#This Row],[dteday]])</f>
        <v>2011</v>
      </c>
      <c r="E737">
        <v>2</v>
      </c>
      <c r="F737">
        <f>HOUR(Append1[[#This Row],[dteday]])</f>
        <v>0</v>
      </c>
      <c r="G737" s="7" t="str" cm="1">
        <f t="array" ref="G737">_xlfn.IFS(Append1[[#This Row],[weekday]]=6,"True",Append1[[#This Row],[weekday]]=0,"True",TRUE,"False")</f>
        <v>False</v>
      </c>
      <c r="H737">
        <f>WEEKDAY(Append1[[#This Row],[dteday]],1)</f>
        <v>4</v>
      </c>
      <c r="I737">
        <v>1</v>
      </c>
      <c r="J737" s="6">
        <v>0.38</v>
      </c>
      <c r="K737" s="6">
        <v>0.39389999999999997</v>
      </c>
      <c r="L737" s="6">
        <v>0.82</v>
      </c>
      <c r="M737" s="6">
        <v>0.3881</v>
      </c>
      <c r="N737">
        <v>2</v>
      </c>
      <c r="O737">
        <v>61</v>
      </c>
      <c r="P737">
        <v>63</v>
      </c>
    </row>
    <row r="738" spans="1:16" x14ac:dyDescent="0.25">
      <c r="A738">
        <v>727</v>
      </c>
      <c r="B738" s="5">
        <v>40576</v>
      </c>
      <c r="C738">
        <v>1</v>
      </c>
      <c r="D738">
        <f>YEAR(Append1[[#This Row],[dteday]])</f>
        <v>2011</v>
      </c>
      <c r="E738">
        <v>2</v>
      </c>
      <c r="F738">
        <f>HOUR(Append1[[#This Row],[dteday]])</f>
        <v>0</v>
      </c>
      <c r="G738" s="7" t="str" cm="1">
        <f t="array" ref="G738">_xlfn.IFS(Append1[[#This Row],[weekday]]=6,"True",Append1[[#This Row],[weekday]]=0,"True",TRUE,"False")</f>
        <v>False</v>
      </c>
      <c r="H738">
        <f>WEEKDAY(Append1[[#This Row],[dteday]],1)</f>
        <v>4</v>
      </c>
      <c r="I738">
        <v>1</v>
      </c>
      <c r="J738" s="6">
        <v>0.38</v>
      </c>
      <c r="K738" s="6">
        <v>0.39389999999999997</v>
      </c>
      <c r="L738" s="6">
        <v>0.76</v>
      </c>
      <c r="M738" s="6">
        <v>0.32840000000000003</v>
      </c>
      <c r="N738">
        <v>10</v>
      </c>
      <c r="O738">
        <v>66</v>
      </c>
      <c r="P738">
        <v>76</v>
      </c>
    </row>
    <row r="739" spans="1:16" x14ac:dyDescent="0.25">
      <c r="A739">
        <v>728</v>
      </c>
      <c r="B739" s="5">
        <v>40576</v>
      </c>
      <c r="C739">
        <v>1</v>
      </c>
      <c r="D739">
        <f>YEAR(Append1[[#This Row],[dteday]])</f>
        <v>2011</v>
      </c>
      <c r="E739">
        <v>2</v>
      </c>
      <c r="F739">
        <f>HOUR(Append1[[#This Row],[dteday]])</f>
        <v>0</v>
      </c>
      <c r="G739" s="7" t="str" cm="1">
        <f t="array" ref="G739">_xlfn.IFS(Append1[[#This Row],[weekday]]=6,"True",Append1[[#This Row],[weekday]]=0,"True",TRUE,"False")</f>
        <v>False</v>
      </c>
      <c r="H739">
        <f>WEEKDAY(Append1[[#This Row],[dteday]],1)</f>
        <v>4</v>
      </c>
      <c r="I739">
        <v>1</v>
      </c>
      <c r="J739" s="6">
        <v>0.36</v>
      </c>
      <c r="K739" s="6">
        <v>0.33329999999999999</v>
      </c>
      <c r="L739" s="6">
        <v>0.71</v>
      </c>
      <c r="M739" s="6">
        <v>0.29849999999999999</v>
      </c>
      <c r="N739">
        <v>8</v>
      </c>
      <c r="O739">
        <v>95</v>
      </c>
      <c r="P739">
        <v>103</v>
      </c>
    </row>
    <row r="740" spans="1:16" x14ac:dyDescent="0.25">
      <c r="A740">
        <v>729</v>
      </c>
      <c r="B740" s="5">
        <v>40576</v>
      </c>
      <c r="C740">
        <v>1</v>
      </c>
      <c r="D740">
        <f>YEAR(Append1[[#This Row],[dteday]])</f>
        <v>2011</v>
      </c>
      <c r="E740">
        <v>2</v>
      </c>
      <c r="F740">
        <f>HOUR(Append1[[#This Row],[dteday]])</f>
        <v>0</v>
      </c>
      <c r="G740" s="7" t="str" cm="1">
        <f t="array" ref="G740">_xlfn.IFS(Append1[[#This Row],[weekday]]=6,"True",Append1[[#This Row],[weekday]]=0,"True",TRUE,"False")</f>
        <v>False</v>
      </c>
      <c r="H740">
        <f>WEEKDAY(Append1[[#This Row],[dteday]],1)</f>
        <v>4</v>
      </c>
      <c r="I740">
        <v>1</v>
      </c>
      <c r="J740" s="6">
        <v>0.36</v>
      </c>
      <c r="K740" s="6">
        <v>0.31819999999999998</v>
      </c>
      <c r="L740" s="6">
        <v>0.53</v>
      </c>
      <c r="M740" s="6">
        <v>0.52239999999999998</v>
      </c>
      <c r="N740">
        <v>7</v>
      </c>
      <c r="O740">
        <v>183</v>
      </c>
      <c r="P740">
        <v>190</v>
      </c>
    </row>
    <row r="741" spans="1:16" x14ac:dyDescent="0.25">
      <c r="A741">
        <v>730</v>
      </c>
      <c r="B741" s="5">
        <v>40576</v>
      </c>
      <c r="C741">
        <v>1</v>
      </c>
      <c r="D741">
        <f>YEAR(Append1[[#This Row],[dteday]])</f>
        <v>2011</v>
      </c>
      <c r="E741">
        <v>2</v>
      </c>
      <c r="F741">
        <f>HOUR(Append1[[#This Row],[dteday]])</f>
        <v>0</v>
      </c>
      <c r="G741" s="7" t="str" cm="1">
        <f t="array" ref="G741">_xlfn.IFS(Append1[[#This Row],[weekday]]=6,"True",Append1[[#This Row],[weekday]]=0,"True",TRUE,"False")</f>
        <v>False</v>
      </c>
      <c r="H741">
        <f>WEEKDAY(Append1[[#This Row],[dteday]],1)</f>
        <v>4</v>
      </c>
      <c r="I741">
        <v>1</v>
      </c>
      <c r="J741" s="6">
        <v>0.34</v>
      </c>
      <c r="K741" s="6">
        <v>0.28789999999999999</v>
      </c>
      <c r="L741" s="6">
        <v>0.42</v>
      </c>
      <c r="M741" s="6">
        <v>0.55220000000000002</v>
      </c>
      <c r="N741">
        <v>7</v>
      </c>
      <c r="O741">
        <v>175</v>
      </c>
      <c r="P741">
        <v>182</v>
      </c>
    </row>
    <row r="742" spans="1:16" x14ac:dyDescent="0.25">
      <c r="A742">
        <v>731</v>
      </c>
      <c r="B742" s="5">
        <v>40576</v>
      </c>
      <c r="C742">
        <v>1</v>
      </c>
      <c r="D742">
        <f>YEAR(Append1[[#This Row],[dteday]])</f>
        <v>2011</v>
      </c>
      <c r="E742">
        <v>2</v>
      </c>
      <c r="F742">
        <f>HOUR(Append1[[#This Row],[dteday]])</f>
        <v>0</v>
      </c>
      <c r="G742" s="7" t="str" cm="1">
        <f t="array" ref="G742">_xlfn.IFS(Append1[[#This Row],[weekday]]=6,"True",Append1[[#This Row],[weekday]]=0,"True",TRUE,"False")</f>
        <v>False</v>
      </c>
      <c r="H742">
        <f>WEEKDAY(Append1[[#This Row],[dteday]],1)</f>
        <v>4</v>
      </c>
      <c r="I742">
        <v>1</v>
      </c>
      <c r="J742" s="6">
        <v>0.28000000000000003</v>
      </c>
      <c r="K742" s="6">
        <v>0.2424</v>
      </c>
      <c r="L742" s="6">
        <v>0.45</v>
      </c>
      <c r="M742" s="6">
        <v>0.49249999999999999</v>
      </c>
      <c r="N742">
        <v>3</v>
      </c>
      <c r="O742">
        <v>88</v>
      </c>
      <c r="P742">
        <v>91</v>
      </c>
    </row>
    <row r="743" spans="1:16" x14ac:dyDescent="0.25">
      <c r="A743">
        <v>732</v>
      </c>
      <c r="B743" s="5">
        <v>40576</v>
      </c>
      <c r="C743">
        <v>1</v>
      </c>
      <c r="D743">
        <f>YEAR(Append1[[#This Row],[dteday]])</f>
        <v>2011</v>
      </c>
      <c r="E743">
        <v>2</v>
      </c>
      <c r="F743">
        <f>HOUR(Append1[[#This Row],[dteday]])</f>
        <v>0</v>
      </c>
      <c r="G743" s="7" t="str" cm="1">
        <f t="array" ref="G743">_xlfn.IFS(Append1[[#This Row],[weekday]]=6,"True",Append1[[#This Row],[weekday]]=0,"True",TRUE,"False")</f>
        <v>False</v>
      </c>
      <c r="H743">
        <f>WEEKDAY(Append1[[#This Row],[dteday]],1)</f>
        <v>4</v>
      </c>
      <c r="I743">
        <v>1</v>
      </c>
      <c r="J743" s="6">
        <v>0.24</v>
      </c>
      <c r="K743" s="6">
        <v>0.19700000000000001</v>
      </c>
      <c r="L743" s="6">
        <v>0.48</v>
      </c>
      <c r="M743" s="6">
        <v>0.55220000000000002</v>
      </c>
      <c r="N743">
        <v>4</v>
      </c>
      <c r="O743">
        <v>71</v>
      </c>
      <c r="P743">
        <v>75</v>
      </c>
    </row>
    <row r="744" spans="1:16" x14ac:dyDescent="0.25">
      <c r="A744">
        <v>733</v>
      </c>
      <c r="B744" s="5">
        <v>40576</v>
      </c>
      <c r="C744">
        <v>1</v>
      </c>
      <c r="D744">
        <f>YEAR(Append1[[#This Row],[dteday]])</f>
        <v>2011</v>
      </c>
      <c r="E744">
        <v>2</v>
      </c>
      <c r="F744">
        <f>HOUR(Append1[[#This Row],[dteday]])</f>
        <v>0</v>
      </c>
      <c r="G744" s="7" t="str" cm="1">
        <f t="array" ref="G744">_xlfn.IFS(Append1[[#This Row],[weekday]]=6,"True",Append1[[#This Row],[weekday]]=0,"True",TRUE,"False")</f>
        <v>False</v>
      </c>
      <c r="H744">
        <f>WEEKDAY(Append1[[#This Row],[dteday]],1)</f>
        <v>4</v>
      </c>
      <c r="I744">
        <v>1</v>
      </c>
      <c r="J744" s="6">
        <v>0.22</v>
      </c>
      <c r="K744" s="6">
        <v>0.19700000000000001</v>
      </c>
      <c r="L744" s="6">
        <v>0.47</v>
      </c>
      <c r="M744" s="6">
        <v>0.32840000000000003</v>
      </c>
      <c r="N744">
        <v>1</v>
      </c>
      <c r="O744">
        <v>62</v>
      </c>
      <c r="P744">
        <v>63</v>
      </c>
    </row>
    <row r="745" spans="1:16" x14ac:dyDescent="0.25">
      <c r="A745">
        <v>734</v>
      </c>
      <c r="B745" s="5">
        <v>40576</v>
      </c>
      <c r="C745">
        <v>1</v>
      </c>
      <c r="D745">
        <f>YEAR(Append1[[#This Row],[dteday]])</f>
        <v>2011</v>
      </c>
      <c r="E745">
        <v>2</v>
      </c>
      <c r="F745">
        <f>HOUR(Append1[[#This Row],[dteday]])</f>
        <v>0</v>
      </c>
      <c r="G745" s="7" t="str" cm="1">
        <f t="array" ref="G745">_xlfn.IFS(Append1[[#This Row],[weekday]]=6,"True",Append1[[#This Row],[weekday]]=0,"True",TRUE,"False")</f>
        <v>False</v>
      </c>
      <c r="H745">
        <f>WEEKDAY(Append1[[#This Row],[dteday]],1)</f>
        <v>4</v>
      </c>
      <c r="I745">
        <v>1</v>
      </c>
      <c r="J745" s="6">
        <v>0.22</v>
      </c>
      <c r="K745" s="6">
        <v>0.21210000000000001</v>
      </c>
      <c r="L745" s="6">
        <v>0.44</v>
      </c>
      <c r="M745" s="6">
        <v>0.25369999999999998</v>
      </c>
      <c r="N745">
        <v>5</v>
      </c>
      <c r="O745">
        <v>35</v>
      </c>
      <c r="P745">
        <v>40</v>
      </c>
    </row>
    <row r="746" spans="1:16" x14ac:dyDescent="0.25">
      <c r="A746">
        <v>735</v>
      </c>
      <c r="B746" s="5">
        <v>40576</v>
      </c>
      <c r="C746">
        <v>1</v>
      </c>
      <c r="D746">
        <f>YEAR(Append1[[#This Row],[dteday]])</f>
        <v>2011</v>
      </c>
      <c r="E746">
        <v>2</v>
      </c>
      <c r="F746">
        <f>HOUR(Append1[[#This Row],[dteday]])</f>
        <v>0</v>
      </c>
      <c r="G746" s="7" t="str" cm="1">
        <f t="array" ref="G746">_xlfn.IFS(Append1[[#This Row],[weekday]]=6,"True",Append1[[#This Row],[weekday]]=0,"True",TRUE,"False")</f>
        <v>False</v>
      </c>
      <c r="H746">
        <f>WEEKDAY(Append1[[#This Row],[dteday]],1)</f>
        <v>4</v>
      </c>
      <c r="I746">
        <v>1</v>
      </c>
      <c r="J746" s="6">
        <v>0.2</v>
      </c>
      <c r="K746" s="6">
        <v>0.16669999999999999</v>
      </c>
      <c r="L746" s="6">
        <v>0.44</v>
      </c>
      <c r="M746" s="6">
        <v>0.44779999999999998</v>
      </c>
      <c r="N746">
        <v>3</v>
      </c>
      <c r="O746">
        <v>29</v>
      </c>
      <c r="P746">
        <v>32</v>
      </c>
    </row>
    <row r="747" spans="1:16" x14ac:dyDescent="0.25">
      <c r="A747">
        <v>736</v>
      </c>
      <c r="B747" s="5">
        <v>40577</v>
      </c>
      <c r="C747">
        <v>1</v>
      </c>
      <c r="D747">
        <f>YEAR(Append1[[#This Row],[dteday]])</f>
        <v>2011</v>
      </c>
      <c r="E747">
        <v>2</v>
      </c>
      <c r="F747">
        <f>HOUR(Append1[[#This Row],[dteday]])</f>
        <v>0</v>
      </c>
      <c r="G747" s="7" t="str" cm="1">
        <f t="array" ref="G747">_xlfn.IFS(Append1[[#This Row],[weekday]]=6,"True",Append1[[#This Row],[weekday]]=0,"True",TRUE,"False")</f>
        <v>False</v>
      </c>
      <c r="H747">
        <f>WEEKDAY(Append1[[#This Row],[dteday]],1)</f>
        <v>5</v>
      </c>
      <c r="I747">
        <v>1</v>
      </c>
      <c r="J747" s="6">
        <v>0.2</v>
      </c>
      <c r="K747" s="6">
        <v>0.16669999999999999</v>
      </c>
      <c r="L747" s="6">
        <v>0.4</v>
      </c>
      <c r="M747" s="6">
        <v>0.44779999999999998</v>
      </c>
      <c r="N747">
        <v>1</v>
      </c>
      <c r="O747">
        <v>11</v>
      </c>
      <c r="P747">
        <v>12</v>
      </c>
    </row>
    <row r="748" spans="1:16" x14ac:dyDescent="0.25">
      <c r="A748">
        <v>737</v>
      </c>
      <c r="B748" s="5">
        <v>40577</v>
      </c>
      <c r="C748">
        <v>1</v>
      </c>
      <c r="D748">
        <f>YEAR(Append1[[#This Row],[dteday]])</f>
        <v>2011</v>
      </c>
      <c r="E748">
        <v>2</v>
      </c>
      <c r="F748">
        <f>HOUR(Append1[[#This Row],[dteday]])</f>
        <v>0</v>
      </c>
      <c r="G748" s="7" t="str" cm="1">
        <f t="array" ref="G748">_xlfn.IFS(Append1[[#This Row],[weekday]]=6,"True",Append1[[#This Row],[weekday]]=0,"True",TRUE,"False")</f>
        <v>False</v>
      </c>
      <c r="H748">
        <f>WEEKDAY(Append1[[#This Row],[dteday]],1)</f>
        <v>5</v>
      </c>
      <c r="I748">
        <v>1</v>
      </c>
      <c r="J748" s="6">
        <v>0.2</v>
      </c>
      <c r="K748" s="6">
        <v>0.1515</v>
      </c>
      <c r="L748" s="6">
        <v>0.44</v>
      </c>
      <c r="M748" s="6">
        <v>0.52239999999999998</v>
      </c>
      <c r="N748">
        <v>0</v>
      </c>
      <c r="O748">
        <v>5</v>
      </c>
      <c r="P748">
        <v>5</v>
      </c>
    </row>
    <row r="749" spans="1:16" x14ac:dyDescent="0.25">
      <c r="A749">
        <v>738</v>
      </c>
      <c r="B749" s="5">
        <v>40577</v>
      </c>
      <c r="C749">
        <v>1</v>
      </c>
      <c r="D749">
        <f>YEAR(Append1[[#This Row],[dteday]])</f>
        <v>2011</v>
      </c>
      <c r="E749">
        <v>2</v>
      </c>
      <c r="F749">
        <f>HOUR(Append1[[#This Row],[dteday]])</f>
        <v>0</v>
      </c>
      <c r="G749" s="7" t="str" cm="1">
        <f t="array" ref="G749">_xlfn.IFS(Append1[[#This Row],[weekday]]=6,"True",Append1[[#This Row],[weekday]]=0,"True",TRUE,"False")</f>
        <v>False</v>
      </c>
      <c r="H749">
        <f>WEEKDAY(Append1[[#This Row],[dteday]],1)</f>
        <v>5</v>
      </c>
      <c r="I749">
        <v>1</v>
      </c>
      <c r="J749" s="6">
        <v>0.18</v>
      </c>
      <c r="K749" s="6">
        <v>0.16669999999999999</v>
      </c>
      <c r="L749" s="6">
        <v>0.43</v>
      </c>
      <c r="M749" s="6">
        <v>0.25369999999999998</v>
      </c>
      <c r="N749">
        <v>0</v>
      </c>
      <c r="O749">
        <v>2</v>
      </c>
      <c r="P749">
        <v>2</v>
      </c>
    </row>
    <row r="750" spans="1:16" x14ac:dyDescent="0.25">
      <c r="A750">
        <v>739</v>
      </c>
      <c r="B750" s="5">
        <v>40577</v>
      </c>
      <c r="C750">
        <v>1</v>
      </c>
      <c r="D750">
        <f>YEAR(Append1[[#This Row],[dteday]])</f>
        <v>2011</v>
      </c>
      <c r="E750">
        <v>2</v>
      </c>
      <c r="F750">
        <f>HOUR(Append1[[#This Row],[dteday]])</f>
        <v>0</v>
      </c>
      <c r="G750" s="7" t="str" cm="1">
        <f t="array" ref="G750">_xlfn.IFS(Append1[[#This Row],[weekday]]=6,"True",Append1[[#This Row],[weekday]]=0,"True",TRUE,"False")</f>
        <v>False</v>
      </c>
      <c r="H750">
        <f>WEEKDAY(Append1[[#This Row],[dteday]],1)</f>
        <v>5</v>
      </c>
      <c r="I750">
        <v>1</v>
      </c>
      <c r="J750" s="6">
        <v>0.18</v>
      </c>
      <c r="K750" s="6">
        <v>0.16669999999999999</v>
      </c>
      <c r="L750" s="6">
        <v>0.43</v>
      </c>
      <c r="M750" s="6">
        <v>0.25369999999999998</v>
      </c>
      <c r="N750">
        <v>0</v>
      </c>
      <c r="O750">
        <v>1</v>
      </c>
      <c r="P750">
        <v>1</v>
      </c>
    </row>
    <row r="751" spans="1:16" x14ac:dyDescent="0.25">
      <c r="A751">
        <v>740</v>
      </c>
      <c r="B751" s="5">
        <v>40577</v>
      </c>
      <c r="C751">
        <v>1</v>
      </c>
      <c r="D751">
        <f>YEAR(Append1[[#This Row],[dteday]])</f>
        <v>2011</v>
      </c>
      <c r="E751">
        <v>2</v>
      </c>
      <c r="F751">
        <f>HOUR(Append1[[#This Row],[dteday]])</f>
        <v>0</v>
      </c>
      <c r="G751" s="7" t="str" cm="1">
        <f t="array" ref="G751">_xlfn.IFS(Append1[[#This Row],[weekday]]=6,"True",Append1[[#This Row],[weekday]]=0,"True",TRUE,"False")</f>
        <v>False</v>
      </c>
      <c r="H751">
        <f>WEEKDAY(Append1[[#This Row],[dteday]],1)</f>
        <v>5</v>
      </c>
      <c r="I751">
        <v>1</v>
      </c>
      <c r="J751" s="6">
        <v>0.16</v>
      </c>
      <c r="K751" s="6">
        <v>0.13639999999999999</v>
      </c>
      <c r="L751" s="6">
        <v>0.5</v>
      </c>
      <c r="M751" s="6">
        <v>0.29849999999999999</v>
      </c>
      <c r="N751">
        <v>0</v>
      </c>
      <c r="O751">
        <v>2</v>
      </c>
      <c r="P751">
        <v>2</v>
      </c>
    </row>
    <row r="752" spans="1:16" x14ac:dyDescent="0.25">
      <c r="A752">
        <v>741</v>
      </c>
      <c r="B752" s="5">
        <v>40577</v>
      </c>
      <c r="C752">
        <v>1</v>
      </c>
      <c r="D752">
        <f>YEAR(Append1[[#This Row],[dteday]])</f>
        <v>2011</v>
      </c>
      <c r="E752">
        <v>2</v>
      </c>
      <c r="F752">
        <f>HOUR(Append1[[#This Row],[dteday]])</f>
        <v>0</v>
      </c>
      <c r="G752" s="7" t="str" cm="1">
        <f t="array" ref="G752">_xlfn.IFS(Append1[[#This Row],[weekday]]=6,"True",Append1[[#This Row],[weekday]]=0,"True",TRUE,"False")</f>
        <v>False</v>
      </c>
      <c r="H752">
        <f>WEEKDAY(Append1[[#This Row],[dteday]],1)</f>
        <v>5</v>
      </c>
      <c r="I752">
        <v>1</v>
      </c>
      <c r="J752" s="6">
        <v>0.16</v>
      </c>
      <c r="K752" s="6">
        <v>0.13639999999999999</v>
      </c>
      <c r="L752" s="6">
        <v>0.43</v>
      </c>
      <c r="M752" s="6">
        <v>0.35820000000000002</v>
      </c>
      <c r="N752">
        <v>0</v>
      </c>
      <c r="O752">
        <v>39</v>
      </c>
      <c r="P752">
        <v>39</v>
      </c>
    </row>
    <row r="753" spans="1:16" x14ac:dyDescent="0.25">
      <c r="A753">
        <v>742</v>
      </c>
      <c r="B753" s="5">
        <v>40577</v>
      </c>
      <c r="C753">
        <v>1</v>
      </c>
      <c r="D753">
        <f>YEAR(Append1[[#This Row],[dteday]])</f>
        <v>2011</v>
      </c>
      <c r="E753">
        <v>2</v>
      </c>
      <c r="F753">
        <f>HOUR(Append1[[#This Row],[dteday]])</f>
        <v>0</v>
      </c>
      <c r="G753" s="7" t="str" cm="1">
        <f t="array" ref="G753">_xlfn.IFS(Append1[[#This Row],[weekday]]=6,"True",Append1[[#This Row],[weekday]]=0,"True",TRUE,"False")</f>
        <v>False</v>
      </c>
      <c r="H753">
        <f>WEEKDAY(Append1[[#This Row],[dteday]],1)</f>
        <v>5</v>
      </c>
      <c r="I753">
        <v>1</v>
      </c>
      <c r="J753" s="6">
        <v>0.14000000000000001</v>
      </c>
      <c r="K753" s="6">
        <v>0.1212</v>
      </c>
      <c r="L753" s="6">
        <v>0.5</v>
      </c>
      <c r="M753" s="6">
        <v>0.32840000000000003</v>
      </c>
      <c r="N753">
        <v>1</v>
      </c>
      <c r="O753">
        <v>86</v>
      </c>
      <c r="P753">
        <v>87</v>
      </c>
    </row>
    <row r="754" spans="1:16" x14ac:dyDescent="0.25">
      <c r="A754">
        <v>743</v>
      </c>
      <c r="B754" s="5">
        <v>40577</v>
      </c>
      <c r="C754">
        <v>1</v>
      </c>
      <c r="D754">
        <f>YEAR(Append1[[#This Row],[dteday]])</f>
        <v>2011</v>
      </c>
      <c r="E754">
        <v>2</v>
      </c>
      <c r="F754">
        <f>HOUR(Append1[[#This Row],[dteday]])</f>
        <v>0</v>
      </c>
      <c r="G754" s="7" t="str" cm="1">
        <f t="array" ref="G754">_xlfn.IFS(Append1[[#This Row],[weekday]]=6,"True",Append1[[#This Row],[weekday]]=0,"True",TRUE,"False")</f>
        <v>False</v>
      </c>
      <c r="H754">
        <f>WEEKDAY(Append1[[#This Row],[dteday]],1)</f>
        <v>5</v>
      </c>
      <c r="I754">
        <v>1</v>
      </c>
      <c r="J754" s="6">
        <v>0.14000000000000001</v>
      </c>
      <c r="K754" s="6">
        <v>0.1212</v>
      </c>
      <c r="L754" s="6">
        <v>0.5</v>
      </c>
      <c r="M754" s="6">
        <v>0.35820000000000002</v>
      </c>
      <c r="N754">
        <v>4</v>
      </c>
      <c r="O754">
        <v>184</v>
      </c>
      <c r="P754">
        <v>188</v>
      </c>
    </row>
    <row r="755" spans="1:16" x14ac:dyDescent="0.25">
      <c r="A755">
        <v>744</v>
      </c>
      <c r="B755" s="5">
        <v>40577</v>
      </c>
      <c r="C755">
        <v>1</v>
      </c>
      <c r="D755">
        <f>YEAR(Append1[[#This Row],[dteday]])</f>
        <v>2011</v>
      </c>
      <c r="E755">
        <v>2</v>
      </c>
      <c r="F755">
        <f>HOUR(Append1[[#This Row],[dteday]])</f>
        <v>0</v>
      </c>
      <c r="G755" s="7" t="str" cm="1">
        <f t="array" ref="G755">_xlfn.IFS(Append1[[#This Row],[weekday]]=6,"True",Append1[[#This Row],[weekday]]=0,"True",TRUE,"False")</f>
        <v>False</v>
      </c>
      <c r="H755">
        <f>WEEKDAY(Append1[[#This Row],[dteday]],1)</f>
        <v>5</v>
      </c>
      <c r="I755">
        <v>1</v>
      </c>
      <c r="J755" s="6">
        <v>0.16</v>
      </c>
      <c r="K755" s="6">
        <v>0.13639999999999999</v>
      </c>
      <c r="L755" s="6">
        <v>0.47</v>
      </c>
      <c r="M755" s="6">
        <v>0.29849999999999999</v>
      </c>
      <c r="N755">
        <v>6</v>
      </c>
      <c r="O755">
        <v>127</v>
      </c>
      <c r="P755">
        <v>133</v>
      </c>
    </row>
    <row r="756" spans="1:16" x14ac:dyDescent="0.25">
      <c r="A756">
        <v>745</v>
      </c>
      <c r="B756" s="5">
        <v>40577</v>
      </c>
      <c r="C756">
        <v>1</v>
      </c>
      <c r="D756">
        <f>YEAR(Append1[[#This Row],[dteday]])</f>
        <v>2011</v>
      </c>
      <c r="E756">
        <v>2</v>
      </c>
      <c r="F756">
        <f>HOUR(Append1[[#This Row],[dteday]])</f>
        <v>0</v>
      </c>
      <c r="G756" s="7" t="str" cm="1">
        <f t="array" ref="G756">_xlfn.IFS(Append1[[#This Row],[weekday]]=6,"True",Append1[[#This Row],[weekday]]=0,"True",TRUE,"False")</f>
        <v>False</v>
      </c>
      <c r="H756">
        <f>WEEKDAY(Append1[[#This Row],[dteday]],1)</f>
        <v>5</v>
      </c>
      <c r="I756">
        <v>1</v>
      </c>
      <c r="J756" s="6">
        <v>0.18</v>
      </c>
      <c r="K756" s="6">
        <v>0.1515</v>
      </c>
      <c r="L756" s="6">
        <v>0.43</v>
      </c>
      <c r="M756" s="6">
        <v>0.32840000000000003</v>
      </c>
      <c r="N756">
        <v>2</v>
      </c>
      <c r="O756">
        <v>50</v>
      </c>
      <c r="P756">
        <v>52</v>
      </c>
    </row>
    <row r="757" spans="1:16" x14ac:dyDescent="0.25">
      <c r="A757">
        <v>746</v>
      </c>
      <c r="B757" s="5">
        <v>40577</v>
      </c>
      <c r="C757">
        <v>1</v>
      </c>
      <c r="D757">
        <f>YEAR(Append1[[#This Row],[dteday]])</f>
        <v>2011</v>
      </c>
      <c r="E757">
        <v>2</v>
      </c>
      <c r="F757">
        <f>HOUR(Append1[[#This Row],[dteday]])</f>
        <v>0</v>
      </c>
      <c r="G757" s="7" t="str" cm="1">
        <f t="array" ref="G757">_xlfn.IFS(Append1[[#This Row],[weekday]]=6,"True",Append1[[#This Row],[weekday]]=0,"True",TRUE,"False")</f>
        <v>False</v>
      </c>
      <c r="H757">
        <f>WEEKDAY(Append1[[#This Row],[dteday]],1)</f>
        <v>5</v>
      </c>
      <c r="I757">
        <v>1</v>
      </c>
      <c r="J757" s="6">
        <v>0.18</v>
      </c>
      <c r="K757" s="6">
        <v>0.13639999999999999</v>
      </c>
      <c r="L757" s="6">
        <v>0.43</v>
      </c>
      <c r="M757" s="6">
        <v>0.44779999999999998</v>
      </c>
      <c r="N757">
        <v>9</v>
      </c>
      <c r="O757">
        <v>55</v>
      </c>
      <c r="P757">
        <v>64</v>
      </c>
    </row>
    <row r="758" spans="1:16" x14ac:dyDescent="0.25">
      <c r="A758">
        <v>747</v>
      </c>
      <c r="B758" s="5">
        <v>40577</v>
      </c>
      <c r="C758">
        <v>1</v>
      </c>
      <c r="D758">
        <f>YEAR(Append1[[#This Row],[dteday]])</f>
        <v>2011</v>
      </c>
      <c r="E758">
        <v>2</v>
      </c>
      <c r="F758">
        <f>HOUR(Append1[[#This Row],[dteday]])</f>
        <v>0</v>
      </c>
      <c r="G758" s="7" t="str" cm="1">
        <f t="array" ref="G758">_xlfn.IFS(Append1[[#This Row],[weekday]]=6,"True",Append1[[#This Row],[weekday]]=0,"True",TRUE,"False")</f>
        <v>False</v>
      </c>
      <c r="H758">
        <f>WEEKDAY(Append1[[#This Row],[dteday]],1)</f>
        <v>5</v>
      </c>
      <c r="I758">
        <v>1</v>
      </c>
      <c r="J758" s="6">
        <v>0.2</v>
      </c>
      <c r="K758" s="6">
        <v>0.18179999999999999</v>
      </c>
      <c r="L758" s="6">
        <v>0.4</v>
      </c>
      <c r="M758" s="6">
        <v>0.35820000000000002</v>
      </c>
      <c r="N758">
        <v>2</v>
      </c>
      <c r="O758">
        <v>67</v>
      </c>
      <c r="P758">
        <v>69</v>
      </c>
    </row>
    <row r="759" spans="1:16" x14ac:dyDescent="0.25">
      <c r="A759">
        <v>748</v>
      </c>
      <c r="B759" s="5">
        <v>40577</v>
      </c>
      <c r="C759">
        <v>1</v>
      </c>
      <c r="D759">
        <f>YEAR(Append1[[#This Row],[dteday]])</f>
        <v>2011</v>
      </c>
      <c r="E759">
        <v>2</v>
      </c>
      <c r="F759">
        <f>HOUR(Append1[[#This Row],[dteday]])</f>
        <v>0</v>
      </c>
      <c r="G759" s="7" t="str" cm="1">
        <f t="array" ref="G759">_xlfn.IFS(Append1[[#This Row],[weekday]]=6,"True",Append1[[#This Row],[weekday]]=0,"True",TRUE,"False")</f>
        <v>False</v>
      </c>
      <c r="H759">
        <f>WEEKDAY(Append1[[#This Row],[dteday]],1)</f>
        <v>5</v>
      </c>
      <c r="I759">
        <v>1</v>
      </c>
      <c r="J759" s="6">
        <v>0.2</v>
      </c>
      <c r="K759" s="6">
        <v>0.16669999999999999</v>
      </c>
      <c r="L759" s="6">
        <v>0.4</v>
      </c>
      <c r="M759" s="6">
        <v>0.41789999999999999</v>
      </c>
      <c r="N759">
        <v>4</v>
      </c>
      <c r="O759">
        <v>47</v>
      </c>
      <c r="P759">
        <v>51</v>
      </c>
    </row>
    <row r="760" spans="1:16" x14ac:dyDescent="0.25">
      <c r="A760">
        <v>749</v>
      </c>
      <c r="B760" s="5">
        <v>40577</v>
      </c>
      <c r="C760">
        <v>1</v>
      </c>
      <c r="D760">
        <f>YEAR(Append1[[#This Row],[dteday]])</f>
        <v>2011</v>
      </c>
      <c r="E760">
        <v>2</v>
      </c>
      <c r="F760">
        <f>HOUR(Append1[[#This Row],[dteday]])</f>
        <v>0</v>
      </c>
      <c r="G760" s="7" t="str" cm="1">
        <f t="array" ref="G760">_xlfn.IFS(Append1[[#This Row],[weekday]]=6,"True",Append1[[#This Row],[weekday]]=0,"True",TRUE,"False")</f>
        <v>False</v>
      </c>
      <c r="H760">
        <f>WEEKDAY(Append1[[#This Row],[dteday]],1)</f>
        <v>5</v>
      </c>
      <c r="I760">
        <v>1</v>
      </c>
      <c r="J760" s="6">
        <v>0.22</v>
      </c>
      <c r="K760" s="6">
        <v>0.19700000000000001</v>
      </c>
      <c r="L760" s="6">
        <v>0.37</v>
      </c>
      <c r="M760" s="6">
        <v>0.3881</v>
      </c>
      <c r="N760">
        <v>4</v>
      </c>
      <c r="O760">
        <v>43</v>
      </c>
      <c r="P760">
        <v>47</v>
      </c>
    </row>
    <row r="761" spans="1:16" x14ac:dyDescent="0.25">
      <c r="A761">
        <v>750</v>
      </c>
      <c r="B761" s="5">
        <v>40577</v>
      </c>
      <c r="C761">
        <v>1</v>
      </c>
      <c r="D761">
        <f>YEAR(Append1[[#This Row],[dteday]])</f>
        <v>2011</v>
      </c>
      <c r="E761">
        <v>2</v>
      </c>
      <c r="F761">
        <f>HOUR(Append1[[#This Row],[dteday]])</f>
        <v>0</v>
      </c>
      <c r="G761" s="7" t="str" cm="1">
        <f t="array" ref="G761">_xlfn.IFS(Append1[[#This Row],[weekday]]=6,"True",Append1[[#This Row],[weekday]]=0,"True",TRUE,"False")</f>
        <v>False</v>
      </c>
      <c r="H761">
        <f>WEEKDAY(Append1[[#This Row],[dteday]],1)</f>
        <v>5</v>
      </c>
      <c r="I761">
        <v>1</v>
      </c>
      <c r="J761" s="6">
        <v>0.22</v>
      </c>
      <c r="K761" s="6">
        <v>0.19700000000000001</v>
      </c>
      <c r="L761" s="6">
        <v>0.37</v>
      </c>
      <c r="M761" s="6">
        <v>0.32840000000000003</v>
      </c>
      <c r="N761">
        <v>4</v>
      </c>
      <c r="O761">
        <v>56</v>
      </c>
      <c r="P761">
        <v>60</v>
      </c>
    </row>
    <row r="762" spans="1:16" x14ac:dyDescent="0.25">
      <c r="A762">
        <v>751</v>
      </c>
      <c r="B762" s="5">
        <v>40577</v>
      </c>
      <c r="C762">
        <v>1</v>
      </c>
      <c r="D762">
        <f>YEAR(Append1[[#This Row],[dteday]])</f>
        <v>2011</v>
      </c>
      <c r="E762">
        <v>2</v>
      </c>
      <c r="F762">
        <f>HOUR(Append1[[#This Row],[dteday]])</f>
        <v>0</v>
      </c>
      <c r="G762" s="7" t="str" cm="1">
        <f t="array" ref="G762">_xlfn.IFS(Append1[[#This Row],[weekday]]=6,"True",Append1[[#This Row],[weekday]]=0,"True",TRUE,"False")</f>
        <v>False</v>
      </c>
      <c r="H762">
        <f>WEEKDAY(Append1[[#This Row],[dteday]],1)</f>
        <v>5</v>
      </c>
      <c r="I762">
        <v>1</v>
      </c>
      <c r="J762" s="6">
        <v>0.22</v>
      </c>
      <c r="K762" s="6">
        <v>0.21210000000000001</v>
      </c>
      <c r="L762" s="6">
        <v>0.37</v>
      </c>
      <c r="M762" s="6">
        <v>0.25369999999999998</v>
      </c>
      <c r="N762">
        <v>5</v>
      </c>
      <c r="O762">
        <v>73</v>
      </c>
      <c r="P762">
        <v>78</v>
      </c>
    </row>
    <row r="763" spans="1:16" x14ac:dyDescent="0.25">
      <c r="A763">
        <v>752</v>
      </c>
      <c r="B763" s="5">
        <v>40577</v>
      </c>
      <c r="C763">
        <v>1</v>
      </c>
      <c r="D763">
        <f>YEAR(Append1[[#This Row],[dteday]])</f>
        <v>2011</v>
      </c>
      <c r="E763">
        <v>2</v>
      </c>
      <c r="F763">
        <f>HOUR(Append1[[#This Row],[dteday]])</f>
        <v>0</v>
      </c>
      <c r="G763" s="7" t="str" cm="1">
        <f t="array" ref="G763">_xlfn.IFS(Append1[[#This Row],[weekday]]=6,"True",Append1[[#This Row],[weekday]]=0,"True",TRUE,"False")</f>
        <v>False</v>
      </c>
      <c r="H763">
        <f>WEEKDAY(Append1[[#This Row],[dteday]],1)</f>
        <v>5</v>
      </c>
      <c r="I763">
        <v>1</v>
      </c>
      <c r="J763" s="6">
        <v>0.2</v>
      </c>
      <c r="K763" s="6">
        <v>0.19700000000000001</v>
      </c>
      <c r="L763" s="6">
        <v>0.4</v>
      </c>
      <c r="M763" s="6">
        <v>0.19400000000000001</v>
      </c>
      <c r="N763">
        <v>5</v>
      </c>
      <c r="O763">
        <v>170</v>
      </c>
      <c r="P763">
        <v>175</v>
      </c>
    </row>
    <row r="764" spans="1:16" x14ac:dyDescent="0.25">
      <c r="A764">
        <v>753</v>
      </c>
      <c r="B764" s="5">
        <v>40577</v>
      </c>
      <c r="C764">
        <v>1</v>
      </c>
      <c r="D764">
        <f>YEAR(Append1[[#This Row],[dteday]])</f>
        <v>2011</v>
      </c>
      <c r="E764">
        <v>2</v>
      </c>
      <c r="F764">
        <f>HOUR(Append1[[#This Row],[dteday]])</f>
        <v>0</v>
      </c>
      <c r="G764" s="7" t="str" cm="1">
        <f t="array" ref="G764">_xlfn.IFS(Append1[[#This Row],[weekday]]=6,"True",Append1[[#This Row],[weekday]]=0,"True",TRUE,"False")</f>
        <v>False</v>
      </c>
      <c r="H764">
        <f>WEEKDAY(Append1[[#This Row],[dteday]],1)</f>
        <v>5</v>
      </c>
      <c r="I764">
        <v>1</v>
      </c>
      <c r="J764" s="6">
        <v>0.2</v>
      </c>
      <c r="K764" s="6">
        <v>0.21210000000000001</v>
      </c>
      <c r="L764" s="6">
        <v>0.4</v>
      </c>
      <c r="M764" s="6">
        <v>0.16420000000000001</v>
      </c>
      <c r="N764">
        <v>2</v>
      </c>
      <c r="O764">
        <v>145</v>
      </c>
      <c r="P764">
        <v>147</v>
      </c>
    </row>
    <row r="765" spans="1:16" x14ac:dyDescent="0.25">
      <c r="A765">
        <v>754</v>
      </c>
      <c r="B765" s="5">
        <v>40577</v>
      </c>
      <c r="C765">
        <v>1</v>
      </c>
      <c r="D765">
        <f>YEAR(Append1[[#This Row],[dteday]])</f>
        <v>2011</v>
      </c>
      <c r="E765">
        <v>2</v>
      </c>
      <c r="F765">
        <f>HOUR(Append1[[#This Row],[dteday]])</f>
        <v>0</v>
      </c>
      <c r="G765" s="7" t="str" cm="1">
        <f t="array" ref="G765">_xlfn.IFS(Append1[[#This Row],[weekday]]=6,"True",Append1[[#This Row],[weekday]]=0,"True",TRUE,"False")</f>
        <v>False</v>
      </c>
      <c r="H765">
        <f>WEEKDAY(Append1[[#This Row],[dteday]],1)</f>
        <v>5</v>
      </c>
      <c r="I765">
        <v>1</v>
      </c>
      <c r="J765" s="6">
        <v>0.2</v>
      </c>
      <c r="K765" s="6">
        <v>0.2576</v>
      </c>
      <c r="L765" s="6">
        <v>0.4</v>
      </c>
      <c r="M765" s="6">
        <v>0</v>
      </c>
      <c r="N765">
        <v>4</v>
      </c>
      <c r="O765">
        <v>92</v>
      </c>
      <c r="P765">
        <v>96</v>
      </c>
    </row>
    <row r="766" spans="1:16" x14ac:dyDescent="0.25">
      <c r="A766">
        <v>755</v>
      </c>
      <c r="B766" s="5">
        <v>40577</v>
      </c>
      <c r="C766">
        <v>1</v>
      </c>
      <c r="D766">
        <f>YEAR(Append1[[#This Row],[dteday]])</f>
        <v>2011</v>
      </c>
      <c r="E766">
        <v>2</v>
      </c>
      <c r="F766">
        <f>HOUR(Append1[[#This Row],[dteday]])</f>
        <v>0</v>
      </c>
      <c r="G766" s="7" t="str" cm="1">
        <f t="array" ref="G766">_xlfn.IFS(Append1[[#This Row],[weekday]]=6,"True",Append1[[#This Row],[weekday]]=0,"True",TRUE,"False")</f>
        <v>False</v>
      </c>
      <c r="H766">
        <f>WEEKDAY(Append1[[#This Row],[dteday]],1)</f>
        <v>5</v>
      </c>
      <c r="I766">
        <v>1</v>
      </c>
      <c r="J766" s="6">
        <v>0.2</v>
      </c>
      <c r="K766" s="6">
        <v>0.2273</v>
      </c>
      <c r="L766" s="6">
        <v>0.47</v>
      </c>
      <c r="M766" s="6">
        <v>8.9599999999999999E-2</v>
      </c>
      <c r="N766">
        <v>1</v>
      </c>
      <c r="O766">
        <v>108</v>
      </c>
      <c r="P766">
        <v>109</v>
      </c>
    </row>
    <row r="767" spans="1:16" x14ac:dyDescent="0.25">
      <c r="A767">
        <v>756</v>
      </c>
      <c r="B767" s="5">
        <v>40577</v>
      </c>
      <c r="C767">
        <v>1</v>
      </c>
      <c r="D767">
        <f>YEAR(Append1[[#This Row],[dteday]])</f>
        <v>2011</v>
      </c>
      <c r="E767">
        <v>2</v>
      </c>
      <c r="F767">
        <f>HOUR(Append1[[#This Row],[dteday]])</f>
        <v>0</v>
      </c>
      <c r="G767" s="7" t="str" cm="1">
        <f t="array" ref="G767">_xlfn.IFS(Append1[[#This Row],[weekday]]=6,"True",Append1[[#This Row],[weekday]]=0,"True",TRUE,"False")</f>
        <v>False</v>
      </c>
      <c r="H767">
        <f>WEEKDAY(Append1[[#This Row],[dteday]],1)</f>
        <v>5</v>
      </c>
      <c r="I767">
        <v>1</v>
      </c>
      <c r="J767" s="6">
        <v>0.18</v>
      </c>
      <c r="K767" s="6">
        <v>0.21210000000000001</v>
      </c>
      <c r="L767" s="6">
        <v>0.55000000000000004</v>
      </c>
      <c r="M767" s="6">
        <v>0.1045</v>
      </c>
      <c r="N767">
        <v>1</v>
      </c>
      <c r="O767">
        <v>53</v>
      </c>
      <c r="P767">
        <v>54</v>
      </c>
    </row>
    <row r="768" spans="1:16" x14ac:dyDescent="0.25">
      <c r="A768">
        <v>757</v>
      </c>
      <c r="B768" s="5">
        <v>40577</v>
      </c>
      <c r="C768">
        <v>1</v>
      </c>
      <c r="D768">
        <f>YEAR(Append1[[#This Row],[dteday]])</f>
        <v>2011</v>
      </c>
      <c r="E768">
        <v>2</v>
      </c>
      <c r="F768">
        <f>HOUR(Append1[[#This Row],[dteday]])</f>
        <v>0</v>
      </c>
      <c r="G768" s="7" t="str" cm="1">
        <f t="array" ref="G768">_xlfn.IFS(Append1[[#This Row],[weekday]]=6,"True",Append1[[#This Row],[weekday]]=0,"True",TRUE,"False")</f>
        <v>False</v>
      </c>
      <c r="H768">
        <f>WEEKDAY(Append1[[#This Row],[dteday]],1)</f>
        <v>5</v>
      </c>
      <c r="I768">
        <v>1</v>
      </c>
      <c r="J768" s="6">
        <v>0.18</v>
      </c>
      <c r="K768" s="6">
        <v>0.21210000000000001</v>
      </c>
      <c r="L768" s="6">
        <v>0.51</v>
      </c>
      <c r="M768" s="6">
        <v>8.9599999999999999E-2</v>
      </c>
      <c r="N768">
        <v>2</v>
      </c>
      <c r="O768">
        <v>39</v>
      </c>
      <c r="P768">
        <v>41</v>
      </c>
    </row>
    <row r="769" spans="1:16" x14ac:dyDescent="0.25">
      <c r="A769">
        <v>758</v>
      </c>
      <c r="B769" s="5">
        <v>40577</v>
      </c>
      <c r="C769">
        <v>1</v>
      </c>
      <c r="D769">
        <f>YEAR(Append1[[#This Row],[dteday]])</f>
        <v>2011</v>
      </c>
      <c r="E769">
        <v>2</v>
      </c>
      <c r="F769">
        <f>HOUR(Append1[[#This Row],[dteday]])</f>
        <v>0</v>
      </c>
      <c r="G769" s="7" t="str" cm="1">
        <f t="array" ref="G769">_xlfn.IFS(Append1[[#This Row],[weekday]]=6,"True",Append1[[#This Row],[weekday]]=0,"True",TRUE,"False")</f>
        <v>False</v>
      </c>
      <c r="H769">
        <f>WEEKDAY(Append1[[#This Row],[dteday]],1)</f>
        <v>5</v>
      </c>
      <c r="I769">
        <v>1</v>
      </c>
      <c r="J769" s="6">
        <v>0.2</v>
      </c>
      <c r="K769" s="6">
        <v>0.2273</v>
      </c>
      <c r="L769" s="6">
        <v>0.47</v>
      </c>
      <c r="M769" s="6">
        <v>0.1045</v>
      </c>
      <c r="N769">
        <v>4</v>
      </c>
      <c r="O769">
        <v>34</v>
      </c>
      <c r="P769">
        <v>38</v>
      </c>
    </row>
    <row r="770" spans="1:16" x14ac:dyDescent="0.25">
      <c r="A770">
        <v>759</v>
      </c>
      <c r="B770" s="5">
        <v>40578</v>
      </c>
      <c r="C770">
        <v>1</v>
      </c>
      <c r="D770">
        <f>YEAR(Append1[[#This Row],[dteday]])</f>
        <v>2011</v>
      </c>
      <c r="E770">
        <v>2</v>
      </c>
      <c r="F770">
        <f>HOUR(Append1[[#This Row],[dteday]])</f>
        <v>0</v>
      </c>
      <c r="G770" s="7" t="str" cm="1">
        <f t="array" ref="G770">_xlfn.IFS(Append1[[#This Row],[weekday]]=6,"True",Append1[[#This Row],[weekday]]=0,"True",TRUE,"False")</f>
        <v>True</v>
      </c>
      <c r="H770">
        <f>WEEKDAY(Append1[[#This Row],[dteday]],1)</f>
        <v>6</v>
      </c>
      <c r="I770">
        <v>2</v>
      </c>
      <c r="J770" s="6">
        <v>0.2</v>
      </c>
      <c r="K770" s="6">
        <v>0.2576</v>
      </c>
      <c r="L770" s="6">
        <v>0.44</v>
      </c>
      <c r="M770" s="6">
        <v>0</v>
      </c>
      <c r="N770">
        <v>3</v>
      </c>
      <c r="O770">
        <v>10</v>
      </c>
      <c r="P770">
        <v>13</v>
      </c>
    </row>
    <row r="771" spans="1:16" x14ac:dyDescent="0.25">
      <c r="A771">
        <v>760</v>
      </c>
      <c r="B771" s="5">
        <v>40578</v>
      </c>
      <c r="C771">
        <v>1</v>
      </c>
      <c r="D771">
        <f>YEAR(Append1[[#This Row],[dteday]])</f>
        <v>2011</v>
      </c>
      <c r="E771">
        <v>2</v>
      </c>
      <c r="F771">
        <f>HOUR(Append1[[#This Row],[dteday]])</f>
        <v>0</v>
      </c>
      <c r="G771" s="7" t="str" cm="1">
        <f t="array" ref="G771">_xlfn.IFS(Append1[[#This Row],[weekday]]=6,"True",Append1[[#This Row],[weekday]]=0,"True",TRUE,"False")</f>
        <v>True</v>
      </c>
      <c r="H771">
        <f>WEEKDAY(Append1[[#This Row],[dteday]],1)</f>
        <v>6</v>
      </c>
      <c r="I771">
        <v>2</v>
      </c>
      <c r="J771" s="6">
        <v>0.16</v>
      </c>
      <c r="K771" s="6">
        <v>0.2273</v>
      </c>
      <c r="L771" s="6">
        <v>0.59</v>
      </c>
      <c r="M771" s="6">
        <v>0</v>
      </c>
      <c r="N771">
        <v>0</v>
      </c>
      <c r="O771">
        <v>7</v>
      </c>
      <c r="P771">
        <v>7</v>
      </c>
    </row>
    <row r="772" spans="1:16" x14ac:dyDescent="0.25">
      <c r="A772">
        <v>761</v>
      </c>
      <c r="B772" s="5">
        <v>40578</v>
      </c>
      <c r="C772">
        <v>1</v>
      </c>
      <c r="D772">
        <f>YEAR(Append1[[#This Row],[dteday]])</f>
        <v>2011</v>
      </c>
      <c r="E772">
        <v>2</v>
      </c>
      <c r="F772">
        <f>HOUR(Append1[[#This Row],[dteday]])</f>
        <v>0</v>
      </c>
      <c r="G772" s="7" t="str" cm="1">
        <f t="array" ref="G772">_xlfn.IFS(Append1[[#This Row],[weekday]]=6,"True",Append1[[#This Row],[weekday]]=0,"True",TRUE,"False")</f>
        <v>True</v>
      </c>
      <c r="H772">
        <f>WEEKDAY(Append1[[#This Row],[dteday]],1)</f>
        <v>6</v>
      </c>
      <c r="I772">
        <v>2</v>
      </c>
      <c r="J772" s="6">
        <v>0.14000000000000001</v>
      </c>
      <c r="K772" s="6">
        <v>0.16669999999999999</v>
      </c>
      <c r="L772" s="6">
        <v>0.63</v>
      </c>
      <c r="M772" s="6">
        <v>0.1045</v>
      </c>
      <c r="N772">
        <v>0</v>
      </c>
      <c r="O772">
        <v>1</v>
      </c>
      <c r="P772">
        <v>1</v>
      </c>
    </row>
    <row r="773" spans="1:16" x14ac:dyDescent="0.25">
      <c r="A773">
        <v>762</v>
      </c>
      <c r="B773" s="5">
        <v>40578</v>
      </c>
      <c r="C773">
        <v>1</v>
      </c>
      <c r="D773">
        <f>YEAR(Append1[[#This Row],[dteday]])</f>
        <v>2011</v>
      </c>
      <c r="E773">
        <v>2</v>
      </c>
      <c r="F773">
        <f>HOUR(Append1[[#This Row],[dteday]])</f>
        <v>0</v>
      </c>
      <c r="G773" s="7" t="str" cm="1">
        <f t="array" ref="G773">_xlfn.IFS(Append1[[#This Row],[weekday]]=6,"True",Append1[[#This Row],[weekday]]=0,"True",TRUE,"False")</f>
        <v>True</v>
      </c>
      <c r="H773">
        <f>WEEKDAY(Append1[[#This Row],[dteday]],1)</f>
        <v>6</v>
      </c>
      <c r="I773">
        <v>2</v>
      </c>
      <c r="J773" s="6">
        <v>0.14000000000000001</v>
      </c>
      <c r="K773" s="6">
        <v>0.16669999999999999</v>
      </c>
      <c r="L773" s="6">
        <v>0.63</v>
      </c>
      <c r="M773" s="6">
        <v>0.1045</v>
      </c>
      <c r="N773">
        <v>0</v>
      </c>
      <c r="O773">
        <v>1</v>
      </c>
      <c r="P773">
        <v>1</v>
      </c>
    </row>
    <row r="774" spans="1:16" x14ac:dyDescent="0.25">
      <c r="A774">
        <v>763</v>
      </c>
      <c r="B774" s="5">
        <v>40578</v>
      </c>
      <c r="C774">
        <v>1</v>
      </c>
      <c r="D774">
        <f>YEAR(Append1[[#This Row],[dteday]])</f>
        <v>2011</v>
      </c>
      <c r="E774">
        <v>2</v>
      </c>
      <c r="F774">
        <f>HOUR(Append1[[#This Row],[dteday]])</f>
        <v>0</v>
      </c>
      <c r="G774" s="7" t="str" cm="1">
        <f t="array" ref="G774">_xlfn.IFS(Append1[[#This Row],[weekday]]=6,"True",Append1[[#This Row],[weekday]]=0,"True",TRUE,"False")</f>
        <v>True</v>
      </c>
      <c r="H774">
        <f>WEEKDAY(Append1[[#This Row],[dteday]],1)</f>
        <v>6</v>
      </c>
      <c r="I774">
        <v>2</v>
      </c>
      <c r="J774" s="6">
        <v>0.14000000000000001</v>
      </c>
      <c r="K774" s="6">
        <v>0.1515</v>
      </c>
      <c r="L774" s="6">
        <v>0.63</v>
      </c>
      <c r="M774" s="6">
        <v>0.1343</v>
      </c>
      <c r="N774">
        <v>0</v>
      </c>
      <c r="O774">
        <v>7</v>
      </c>
      <c r="P774">
        <v>7</v>
      </c>
    </row>
    <row r="775" spans="1:16" x14ac:dyDescent="0.25">
      <c r="A775">
        <v>764</v>
      </c>
      <c r="B775" s="5">
        <v>40578</v>
      </c>
      <c r="C775">
        <v>1</v>
      </c>
      <c r="D775">
        <f>YEAR(Append1[[#This Row],[dteday]])</f>
        <v>2011</v>
      </c>
      <c r="E775">
        <v>2</v>
      </c>
      <c r="F775">
        <f>HOUR(Append1[[#This Row],[dteday]])</f>
        <v>0</v>
      </c>
      <c r="G775" s="7" t="str" cm="1">
        <f t="array" ref="G775">_xlfn.IFS(Append1[[#This Row],[weekday]]=6,"True",Append1[[#This Row],[weekday]]=0,"True",TRUE,"False")</f>
        <v>True</v>
      </c>
      <c r="H775">
        <f>WEEKDAY(Append1[[#This Row],[dteday]],1)</f>
        <v>6</v>
      </c>
      <c r="I775">
        <v>2</v>
      </c>
      <c r="J775" s="6">
        <v>0.16</v>
      </c>
      <c r="K775" s="6">
        <v>0.2273</v>
      </c>
      <c r="L775" s="6">
        <v>0.55000000000000004</v>
      </c>
      <c r="M775" s="6">
        <v>0</v>
      </c>
      <c r="N775">
        <v>2</v>
      </c>
      <c r="O775">
        <v>26</v>
      </c>
      <c r="P775">
        <v>28</v>
      </c>
    </row>
    <row r="776" spans="1:16" x14ac:dyDescent="0.25">
      <c r="A776">
        <v>765</v>
      </c>
      <c r="B776" s="5">
        <v>40578</v>
      </c>
      <c r="C776">
        <v>1</v>
      </c>
      <c r="D776">
        <f>YEAR(Append1[[#This Row],[dteday]])</f>
        <v>2011</v>
      </c>
      <c r="E776">
        <v>2</v>
      </c>
      <c r="F776">
        <f>HOUR(Append1[[#This Row],[dteday]])</f>
        <v>0</v>
      </c>
      <c r="G776" s="7" t="str" cm="1">
        <f t="array" ref="G776">_xlfn.IFS(Append1[[#This Row],[weekday]]=6,"True",Append1[[#This Row],[weekday]]=0,"True",TRUE,"False")</f>
        <v>True</v>
      </c>
      <c r="H776">
        <f>WEEKDAY(Append1[[#This Row],[dteday]],1)</f>
        <v>6</v>
      </c>
      <c r="I776">
        <v>1</v>
      </c>
      <c r="J776" s="6">
        <v>0.14000000000000001</v>
      </c>
      <c r="K776" s="6">
        <v>0.21210000000000001</v>
      </c>
      <c r="L776" s="6">
        <v>0.59</v>
      </c>
      <c r="M776" s="6">
        <v>0</v>
      </c>
      <c r="N776">
        <v>0</v>
      </c>
      <c r="O776">
        <v>87</v>
      </c>
      <c r="P776">
        <v>87</v>
      </c>
    </row>
    <row r="777" spans="1:16" x14ac:dyDescent="0.25">
      <c r="A777">
        <v>766</v>
      </c>
      <c r="B777" s="5">
        <v>40578</v>
      </c>
      <c r="C777">
        <v>1</v>
      </c>
      <c r="D777">
        <f>YEAR(Append1[[#This Row],[dteday]])</f>
        <v>2011</v>
      </c>
      <c r="E777">
        <v>2</v>
      </c>
      <c r="F777">
        <f>HOUR(Append1[[#This Row],[dteday]])</f>
        <v>0</v>
      </c>
      <c r="G777" s="7" t="str" cm="1">
        <f t="array" ref="G777">_xlfn.IFS(Append1[[#This Row],[weekday]]=6,"True",Append1[[#This Row],[weekday]]=0,"True",TRUE,"False")</f>
        <v>True</v>
      </c>
      <c r="H777">
        <f>WEEKDAY(Append1[[#This Row],[dteday]],1)</f>
        <v>6</v>
      </c>
      <c r="I777">
        <v>1</v>
      </c>
      <c r="J777" s="6">
        <v>0.14000000000000001</v>
      </c>
      <c r="K777" s="6">
        <v>0.1515</v>
      </c>
      <c r="L777" s="6">
        <v>0.74</v>
      </c>
      <c r="M777" s="6">
        <v>0.1343</v>
      </c>
      <c r="N777">
        <v>3</v>
      </c>
      <c r="O777">
        <v>217</v>
      </c>
      <c r="P777">
        <v>220</v>
      </c>
    </row>
    <row r="778" spans="1:16" x14ac:dyDescent="0.25">
      <c r="A778">
        <v>767</v>
      </c>
      <c r="B778" s="5">
        <v>40578</v>
      </c>
      <c r="C778">
        <v>1</v>
      </c>
      <c r="D778">
        <f>YEAR(Append1[[#This Row],[dteday]])</f>
        <v>2011</v>
      </c>
      <c r="E778">
        <v>2</v>
      </c>
      <c r="F778">
        <f>HOUR(Append1[[#This Row],[dteday]])</f>
        <v>0</v>
      </c>
      <c r="G778" s="7" t="str" cm="1">
        <f t="array" ref="G778">_xlfn.IFS(Append1[[#This Row],[weekday]]=6,"True",Append1[[#This Row],[weekday]]=0,"True",TRUE,"False")</f>
        <v>True</v>
      </c>
      <c r="H778">
        <f>WEEKDAY(Append1[[#This Row],[dteday]],1)</f>
        <v>6</v>
      </c>
      <c r="I778">
        <v>2</v>
      </c>
      <c r="J778" s="6">
        <v>0.16</v>
      </c>
      <c r="K778" s="6">
        <v>0.18179999999999999</v>
      </c>
      <c r="L778" s="6">
        <v>0.8</v>
      </c>
      <c r="M778" s="6">
        <v>0.1343</v>
      </c>
      <c r="N778">
        <v>3</v>
      </c>
      <c r="O778">
        <v>124</v>
      </c>
      <c r="P778">
        <v>127</v>
      </c>
    </row>
    <row r="779" spans="1:16" x14ac:dyDescent="0.25">
      <c r="A779">
        <v>768</v>
      </c>
      <c r="B779" s="5">
        <v>40578</v>
      </c>
      <c r="C779">
        <v>1</v>
      </c>
      <c r="D779">
        <f>YEAR(Append1[[#This Row],[dteday]])</f>
        <v>2011</v>
      </c>
      <c r="E779">
        <v>2</v>
      </c>
      <c r="F779">
        <f>HOUR(Append1[[#This Row],[dteday]])</f>
        <v>0</v>
      </c>
      <c r="G779" s="7" t="str" cm="1">
        <f t="array" ref="G779">_xlfn.IFS(Append1[[#This Row],[weekday]]=6,"True",Append1[[#This Row],[weekday]]=0,"True",TRUE,"False")</f>
        <v>True</v>
      </c>
      <c r="H779">
        <f>WEEKDAY(Append1[[#This Row],[dteday]],1)</f>
        <v>6</v>
      </c>
      <c r="I779">
        <v>2</v>
      </c>
      <c r="J779" s="6">
        <v>0.2</v>
      </c>
      <c r="K779" s="6">
        <v>0.21210000000000001</v>
      </c>
      <c r="L779" s="6">
        <v>0.51</v>
      </c>
      <c r="M779" s="6">
        <v>0.1343</v>
      </c>
      <c r="N779">
        <v>5</v>
      </c>
      <c r="O779">
        <v>46</v>
      </c>
      <c r="P779">
        <v>51</v>
      </c>
    </row>
    <row r="780" spans="1:16" x14ac:dyDescent="0.25">
      <c r="A780">
        <v>769</v>
      </c>
      <c r="B780" s="5">
        <v>40578</v>
      </c>
      <c r="C780">
        <v>1</v>
      </c>
      <c r="D780">
        <f>YEAR(Append1[[#This Row],[dteday]])</f>
        <v>2011</v>
      </c>
      <c r="E780">
        <v>2</v>
      </c>
      <c r="F780">
        <f>HOUR(Append1[[#This Row],[dteday]])</f>
        <v>0</v>
      </c>
      <c r="G780" s="7" t="str" cm="1">
        <f t="array" ref="G780">_xlfn.IFS(Append1[[#This Row],[weekday]]=6,"True",Append1[[#This Row],[weekday]]=0,"True",TRUE,"False")</f>
        <v>True</v>
      </c>
      <c r="H780">
        <f>WEEKDAY(Append1[[#This Row],[dteday]],1)</f>
        <v>6</v>
      </c>
      <c r="I780">
        <v>1</v>
      </c>
      <c r="J780" s="6">
        <v>0.22</v>
      </c>
      <c r="K780" s="6">
        <v>0.2273</v>
      </c>
      <c r="L780" s="6">
        <v>0.51</v>
      </c>
      <c r="M780" s="6">
        <v>0.16420000000000001</v>
      </c>
      <c r="N780">
        <v>3</v>
      </c>
      <c r="O780">
        <v>61</v>
      </c>
      <c r="P780">
        <v>64</v>
      </c>
    </row>
    <row r="781" spans="1:16" x14ac:dyDescent="0.25">
      <c r="A781">
        <v>770</v>
      </c>
      <c r="B781" s="5">
        <v>40578</v>
      </c>
      <c r="C781">
        <v>1</v>
      </c>
      <c r="D781">
        <f>YEAR(Append1[[#This Row],[dteday]])</f>
        <v>2011</v>
      </c>
      <c r="E781">
        <v>2</v>
      </c>
      <c r="F781">
        <f>HOUR(Append1[[#This Row],[dteday]])</f>
        <v>0</v>
      </c>
      <c r="G781" s="7" t="str" cm="1">
        <f t="array" ref="G781">_xlfn.IFS(Append1[[#This Row],[weekday]]=6,"True",Append1[[#This Row],[weekday]]=0,"True",TRUE,"False")</f>
        <v>True</v>
      </c>
      <c r="H781">
        <f>WEEKDAY(Append1[[#This Row],[dteday]],1)</f>
        <v>6</v>
      </c>
      <c r="I781">
        <v>2</v>
      </c>
      <c r="J781" s="6">
        <v>0.24</v>
      </c>
      <c r="K781" s="6">
        <v>0.2424</v>
      </c>
      <c r="L781" s="6">
        <v>0.48</v>
      </c>
      <c r="M781" s="6">
        <v>0.16420000000000001</v>
      </c>
      <c r="N781">
        <v>8</v>
      </c>
      <c r="O781">
        <v>78</v>
      </c>
      <c r="P781">
        <v>86</v>
      </c>
    </row>
    <row r="782" spans="1:16" x14ac:dyDescent="0.25">
      <c r="A782">
        <v>771</v>
      </c>
      <c r="B782" s="5">
        <v>40578</v>
      </c>
      <c r="C782">
        <v>1</v>
      </c>
      <c r="D782">
        <f>YEAR(Append1[[#This Row],[dteday]])</f>
        <v>2011</v>
      </c>
      <c r="E782">
        <v>2</v>
      </c>
      <c r="F782">
        <f>HOUR(Append1[[#This Row],[dteday]])</f>
        <v>0</v>
      </c>
      <c r="G782" s="7" t="str" cm="1">
        <f t="array" ref="G782">_xlfn.IFS(Append1[[#This Row],[weekday]]=6,"True",Append1[[#This Row],[weekday]]=0,"True",TRUE,"False")</f>
        <v>True</v>
      </c>
      <c r="H782">
        <f>WEEKDAY(Append1[[#This Row],[dteday]],1)</f>
        <v>6</v>
      </c>
      <c r="I782">
        <v>2</v>
      </c>
      <c r="J782" s="6">
        <v>0.26</v>
      </c>
      <c r="K782" s="6">
        <v>0.2576</v>
      </c>
      <c r="L782" s="6">
        <v>0.5</v>
      </c>
      <c r="M782" s="6">
        <v>0.22389999999999999</v>
      </c>
      <c r="N782">
        <v>9</v>
      </c>
      <c r="O782">
        <v>73</v>
      </c>
      <c r="P782">
        <v>82</v>
      </c>
    </row>
    <row r="783" spans="1:16" x14ac:dyDescent="0.25">
      <c r="A783">
        <v>772</v>
      </c>
      <c r="B783" s="5">
        <v>40578</v>
      </c>
      <c r="C783">
        <v>1</v>
      </c>
      <c r="D783">
        <f>YEAR(Append1[[#This Row],[dteday]])</f>
        <v>2011</v>
      </c>
      <c r="E783">
        <v>2</v>
      </c>
      <c r="F783">
        <f>HOUR(Append1[[#This Row],[dteday]])</f>
        <v>0</v>
      </c>
      <c r="G783" s="7" t="str" cm="1">
        <f t="array" ref="G783">_xlfn.IFS(Append1[[#This Row],[weekday]]=6,"True",Append1[[#This Row],[weekday]]=0,"True",TRUE,"False")</f>
        <v>True</v>
      </c>
      <c r="H783">
        <f>WEEKDAY(Append1[[#This Row],[dteday]],1)</f>
        <v>6</v>
      </c>
      <c r="I783">
        <v>2</v>
      </c>
      <c r="J783" s="6">
        <v>0.28000000000000003</v>
      </c>
      <c r="K783" s="6">
        <v>0.2727</v>
      </c>
      <c r="L783" s="6">
        <v>0.45</v>
      </c>
      <c r="M783" s="6">
        <v>0.16420000000000001</v>
      </c>
      <c r="N783">
        <v>15</v>
      </c>
      <c r="O783">
        <v>76</v>
      </c>
      <c r="P783">
        <v>91</v>
      </c>
    </row>
    <row r="784" spans="1:16" x14ac:dyDescent="0.25">
      <c r="A784">
        <v>773</v>
      </c>
      <c r="B784" s="5">
        <v>40578</v>
      </c>
      <c r="C784">
        <v>1</v>
      </c>
      <c r="D784">
        <f>YEAR(Append1[[#This Row],[dteday]])</f>
        <v>2011</v>
      </c>
      <c r="E784">
        <v>2</v>
      </c>
      <c r="F784">
        <f>HOUR(Append1[[#This Row],[dteday]])</f>
        <v>0</v>
      </c>
      <c r="G784" s="7" t="str" cm="1">
        <f t="array" ref="G784">_xlfn.IFS(Append1[[#This Row],[weekday]]=6,"True",Append1[[#This Row],[weekday]]=0,"True",TRUE,"False")</f>
        <v>True</v>
      </c>
      <c r="H784">
        <f>WEEKDAY(Append1[[#This Row],[dteday]],1)</f>
        <v>6</v>
      </c>
      <c r="I784">
        <v>2</v>
      </c>
      <c r="J784" s="6">
        <v>0.28000000000000003</v>
      </c>
      <c r="K784" s="6">
        <v>0.2727</v>
      </c>
      <c r="L784" s="6">
        <v>0.48</v>
      </c>
      <c r="M784" s="6">
        <v>0.25369999999999998</v>
      </c>
      <c r="N784">
        <v>9</v>
      </c>
      <c r="O784">
        <v>81</v>
      </c>
      <c r="P784">
        <v>90</v>
      </c>
    </row>
    <row r="785" spans="1:16" x14ac:dyDescent="0.25">
      <c r="A785">
        <v>774</v>
      </c>
      <c r="B785" s="5">
        <v>40578</v>
      </c>
      <c r="C785">
        <v>1</v>
      </c>
      <c r="D785">
        <f>YEAR(Append1[[#This Row],[dteday]])</f>
        <v>2011</v>
      </c>
      <c r="E785">
        <v>2</v>
      </c>
      <c r="F785">
        <f>HOUR(Append1[[#This Row],[dteday]])</f>
        <v>0</v>
      </c>
      <c r="G785" s="7" t="str" cm="1">
        <f t="array" ref="G785">_xlfn.IFS(Append1[[#This Row],[weekday]]=6,"True",Append1[[#This Row],[weekday]]=0,"True",TRUE,"False")</f>
        <v>True</v>
      </c>
      <c r="H785">
        <f>WEEKDAY(Append1[[#This Row],[dteday]],1)</f>
        <v>6</v>
      </c>
      <c r="I785">
        <v>2</v>
      </c>
      <c r="J785" s="6">
        <v>0.3</v>
      </c>
      <c r="K785" s="6">
        <v>0.28789999999999999</v>
      </c>
      <c r="L785" s="6">
        <v>0.42</v>
      </c>
      <c r="M785" s="6">
        <v>0.22389999999999999</v>
      </c>
      <c r="N785">
        <v>8</v>
      </c>
      <c r="O785">
        <v>91</v>
      </c>
      <c r="P785">
        <v>99</v>
      </c>
    </row>
    <row r="786" spans="1:16" x14ac:dyDescent="0.25">
      <c r="A786">
        <v>775</v>
      </c>
      <c r="B786" s="5">
        <v>40578</v>
      </c>
      <c r="C786">
        <v>1</v>
      </c>
      <c r="D786">
        <f>YEAR(Append1[[#This Row],[dteday]])</f>
        <v>2011</v>
      </c>
      <c r="E786">
        <v>2</v>
      </c>
      <c r="F786">
        <f>HOUR(Append1[[#This Row],[dteday]])</f>
        <v>0</v>
      </c>
      <c r="G786" s="7" t="str" cm="1">
        <f t="array" ref="G786">_xlfn.IFS(Append1[[#This Row],[weekday]]=6,"True",Append1[[#This Row],[weekday]]=0,"True",TRUE,"False")</f>
        <v>True</v>
      </c>
      <c r="H786">
        <f>WEEKDAY(Append1[[#This Row],[dteday]],1)</f>
        <v>6</v>
      </c>
      <c r="I786">
        <v>2</v>
      </c>
      <c r="J786" s="6">
        <v>0.26</v>
      </c>
      <c r="K786" s="6">
        <v>0.2727</v>
      </c>
      <c r="L786" s="6">
        <v>0.56000000000000005</v>
      </c>
      <c r="M786" s="6">
        <v>0.1343</v>
      </c>
      <c r="N786">
        <v>10</v>
      </c>
      <c r="O786">
        <v>195</v>
      </c>
      <c r="P786">
        <v>205</v>
      </c>
    </row>
    <row r="787" spans="1:16" x14ac:dyDescent="0.25">
      <c r="A787">
        <v>776</v>
      </c>
      <c r="B787" s="5">
        <v>40578</v>
      </c>
      <c r="C787">
        <v>1</v>
      </c>
      <c r="D787">
        <f>YEAR(Append1[[#This Row],[dteday]])</f>
        <v>2011</v>
      </c>
      <c r="E787">
        <v>2</v>
      </c>
      <c r="F787">
        <f>HOUR(Append1[[#This Row],[dteday]])</f>
        <v>0</v>
      </c>
      <c r="G787" s="7" t="str" cm="1">
        <f t="array" ref="G787">_xlfn.IFS(Append1[[#This Row],[weekday]]=6,"True",Append1[[#This Row],[weekday]]=0,"True",TRUE,"False")</f>
        <v>True</v>
      </c>
      <c r="H787">
        <f>WEEKDAY(Append1[[#This Row],[dteday]],1)</f>
        <v>6</v>
      </c>
      <c r="I787">
        <v>2</v>
      </c>
      <c r="J787" s="6">
        <v>0.24</v>
      </c>
      <c r="K787" s="6">
        <v>0.2576</v>
      </c>
      <c r="L787" s="6">
        <v>0.6</v>
      </c>
      <c r="M787" s="6">
        <v>0.1045</v>
      </c>
      <c r="N787">
        <v>3</v>
      </c>
      <c r="O787">
        <v>152</v>
      </c>
      <c r="P787">
        <v>155</v>
      </c>
    </row>
    <row r="788" spans="1:16" x14ac:dyDescent="0.25">
      <c r="A788">
        <v>777</v>
      </c>
      <c r="B788" s="5">
        <v>40578</v>
      </c>
      <c r="C788">
        <v>1</v>
      </c>
      <c r="D788">
        <f>YEAR(Append1[[#This Row],[dteday]])</f>
        <v>2011</v>
      </c>
      <c r="E788">
        <v>2</v>
      </c>
      <c r="F788">
        <f>HOUR(Append1[[#This Row],[dteday]])</f>
        <v>0</v>
      </c>
      <c r="G788" s="7" t="str" cm="1">
        <f t="array" ref="G788">_xlfn.IFS(Append1[[#This Row],[weekday]]=6,"True",Append1[[#This Row],[weekday]]=0,"True",TRUE,"False")</f>
        <v>True</v>
      </c>
      <c r="H788">
        <f>WEEKDAY(Append1[[#This Row],[dteday]],1)</f>
        <v>6</v>
      </c>
      <c r="I788">
        <v>2</v>
      </c>
      <c r="J788" s="6">
        <v>0.24</v>
      </c>
      <c r="K788" s="6">
        <v>0.2424</v>
      </c>
      <c r="L788" s="6">
        <v>0.65</v>
      </c>
      <c r="M788" s="6">
        <v>0.1343</v>
      </c>
      <c r="N788">
        <v>1</v>
      </c>
      <c r="O788">
        <v>102</v>
      </c>
      <c r="P788">
        <v>103</v>
      </c>
    </row>
    <row r="789" spans="1:16" x14ac:dyDescent="0.25">
      <c r="A789">
        <v>778</v>
      </c>
      <c r="B789" s="5">
        <v>40578</v>
      </c>
      <c r="C789">
        <v>1</v>
      </c>
      <c r="D789">
        <f>YEAR(Append1[[#This Row],[dteday]])</f>
        <v>2011</v>
      </c>
      <c r="E789">
        <v>2</v>
      </c>
      <c r="F789">
        <f>HOUR(Append1[[#This Row],[dteday]])</f>
        <v>0</v>
      </c>
      <c r="G789" s="7" t="str" cm="1">
        <f t="array" ref="G789">_xlfn.IFS(Append1[[#This Row],[weekday]]=6,"True",Append1[[#This Row],[weekday]]=0,"True",TRUE,"False")</f>
        <v>True</v>
      </c>
      <c r="H789">
        <f>WEEKDAY(Append1[[#This Row],[dteday]],1)</f>
        <v>6</v>
      </c>
      <c r="I789">
        <v>2</v>
      </c>
      <c r="J789" s="6">
        <v>0.24</v>
      </c>
      <c r="K789" s="6">
        <v>0.2424</v>
      </c>
      <c r="L789" s="6">
        <v>0.65</v>
      </c>
      <c r="M789" s="6">
        <v>0.16420000000000001</v>
      </c>
      <c r="N789">
        <v>2</v>
      </c>
      <c r="O789">
        <v>69</v>
      </c>
      <c r="P789">
        <v>71</v>
      </c>
    </row>
    <row r="790" spans="1:16" x14ac:dyDescent="0.25">
      <c r="A790">
        <v>779</v>
      </c>
      <c r="B790" s="5">
        <v>40578</v>
      </c>
      <c r="C790">
        <v>1</v>
      </c>
      <c r="D790">
        <f>YEAR(Append1[[#This Row],[dteday]])</f>
        <v>2011</v>
      </c>
      <c r="E790">
        <v>2</v>
      </c>
      <c r="F790">
        <f>HOUR(Append1[[#This Row],[dteday]])</f>
        <v>0</v>
      </c>
      <c r="G790" s="7" t="str" cm="1">
        <f t="array" ref="G790">_xlfn.IFS(Append1[[#This Row],[weekday]]=6,"True",Append1[[#This Row],[weekday]]=0,"True",TRUE,"False")</f>
        <v>True</v>
      </c>
      <c r="H790">
        <f>WEEKDAY(Append1[[#This Row],[dteday]],1)</f>
        <v>6</v>
      </c>
      <c r="I790">
        <v>2</v>
      </c>
      <c r="J790" s="6">
        <v>0.24</v>
      </c>
      <c r="K790" s="6">
        <v>0.2424</v>
      </c>
      <c r="L790" s="6">
        <v>0.7</v>
      </c>
      <c r="M790" s="6">
        <v>0.16420000000000001</v>
      </c>
      <c r="N790">
        <v>2</v>
      </c>
      <c r="O790">
        <v>41</v>
      </c>
      <c r="P790">
        <v>43</v>
      </c>
    </row>
    <row r="791" spans="1:16" x14ac:dyDescent="0.25">
      <c r="A791">
        <v>780</v>
      </c>
      <c r="B791" s="5">
        <v>40578</v>
      </c>
      <c r="C791">
        <v>1</v>
      </c>
      <c r="D791">
        <f>YEAR(Append1[[#This Row],[dteday]])</f>
        <v>2011</v>
      </c>
      <c r="E791">
        <v>2</v>
      </c>
      <c r="F791">
        <f>HOUR(Append1[[#This Row],[dteday]])</f>
        <v>0</v>
      </c>
      <c r="G791" s="7" t="str" cm="1">
        <f t="array" ref="G791">_xlfn.IFS(Append1[[#This Row],[weekday]]=6,"True",Append1[[#This Row],[weekday]]=0,"True",TRUE,"False")</f>
        <v>True</v>
      </c>
      <c r="H791">
        <f>WEEKDAY(Append1[[#This Row],[dteday]],1)</f>
        <v>6</v>
      </c>
      <c r="I791">
        <v>2</v>
      </c>
      <c r="J791" s="6">
        <v>0.24</v>
      </c>
      <c r="K791" s="6">
        <v>0.2424</v>
      </c>
      <c r="L791" s="6">
        <v>0.65</v>
      </c>
      <c r="M791" s="6">
        <v>0.16420000000000001</v>
      </c>
      <c r="N791">
        <v>1</v>
      </c>
      <c r="O791">
        <v>45</v>
      </c>
      <c r="P791">
        <v>46</v>
      </c>
    </row>
    <row r="792" spans="1:16" x14ac:dyDescent="0.25">
      <c r="A792">
        <v>781</v>
      </c>
      <c r="B792" s="5">
        <v>40578</v>
      </c>
      <c r="C792">
        <v>1</v>
      </c>
      <c r="D792">
        <f>YEAR(Append1[[#This Row],[dteday]])</f>
        <v>2011</v>
      </c>
      <c r="E792">
        <v>2</v>
      </c>
      <c r="F792">
        <f>HOUR(Append1[[#This Row],[dteday]])</f>
        <v>0</v>
      </c>
      <c r="G792" s="7" t="str" cm="1">
        <f t="array" ref="G792">_xlfn.IFS(Append1[[#This Row],[weekday]]=6,"True",Append1[[#This Row],[weekday]]=0,"True",TRUE,"False")</f>
        <v>True</v>
      </c>
      <c r="H792">
        <f>WEEKDAY(Append1[[#This Row],[dteday]],1)</f>
        <v>6</v>
      </c>
      <c r="I792">
        <v>2</v>
      </c>
      <c r="J792" s="6">
        <v>0.24</v>
      </c>
      <c r="K792" s="6">
        <v>0.2424</v>
      </c>
      <c r="L792" s="6">
        <v>0.7</v>
      </c>
      <c r="M792" s="6">
        <v>0.1343</v>
      </c>
      <c r="N792">
        <v>1</v>
      </c>
      <c r="O792">
        <v>30</v>
      </c>
      <c r="P792">
        <v>31</v>
      </c>
    </row>
    <row r="793" spans="1:16" x14ac:dyDescent="0.25">
      <c r="A793">
        <v>782</v>
      </c>
      <c r="B793" s="5">
        <v>40579</v>
      </c>
      <c r="C793">
        <v>1</v>
      </c>
      <c r="D793">
        <f>YEAR(Append1[[#This Row],[dteday]])</f>
        <v>2011</v>
      </c>
      <c r="E793">
        <v>2</v>
      </c>
      <c r="F793">
        <f>HOUR(Append1[[#This Row],[dteday]])</f>
        <v>0</v>
      </c>
      <c r="G793" s="7" t="str" cm="1">
        <f t="array" ref="G793">_xlfn.IFS(Append1[[#This Row],[weekday]]=6,"True",Append1[[#This Row],[weekday]]=0,"True",TRUE,"False")</f>
        <v>False</v>
      </c>
      <c r="H793">
        <f>WEEKDAY(Append1[[#This Row],[dteday]],1)</f>
        <v>7</v>
      </c>
      <c r="I793">
        <v>2</v>
      </c>
      <c r="J793" s="6">
        <v>0.24</v>
      </c>
      <c r="K793" s="6">
        <v>0.2424</v>
      </c>
      <c r="L793" s="6">
        <v>0.7</v>
      </c>
      <c r="M793" s="6">
        <v>0.16420000000000001</v>
      </c>
      <c r="N793">
        <v>3</v>
      </c>
      <c r="O793">
        <v>36</v>
      </c>
      <c r="P793">
        <v>39</v>
      </c>
    </row>
    <row r="794" spans="1:16" x14ac:dyDescent="0.25">
      <c r="A794">
        <v>783</v>
      </c>
      <c r="B794" s="5">
        <v>40579</v>
      </c>
      <c r="C794">
        <v>1</v>
      </c>
      <c r="D794">
        <f>YEAR(Append1[[#This Row],[dteday]])</f>
        <v>2011</v>
      </c>
      <c r="E794">
        <v>2</v>
      </c>
      <c r="F794">
        <f>HOUR(Append1[[#This Row],[dteday]])</f>
        <v>0</v>
      </c>
      <c r="G794" s="7" t="str" cm="1">
        <f t="array" ref="G794">_xlfn.IFS(Append1[[#This Row],[weekday]]=6,"True",Append1[[#This Row],[weekday]]=0,"True",TRUE,"False")</f>
        <v>False</v>
      </c>
      <c r="H794">
        <f>WEEKDAY(Append1[[#This Row],[dteday]],1)</f>
        <v>7</v>
      </c>
      <c r="I794">
        <v>2</v>
      </c>
      <c r="J794" s="6">
        <v>0.24</v>
      </c>
      <c r="K794" s="6">
        <v>0.2424</v>
      </c>
      <c r="L794" s="6">
        <v>0.65</v>
      </c>
      <c r="M794" s="6">
        <v>0.16420000000000001</v>
      </c>
      <c r="N794">
        <v>1</v>
      </c>
      <c r="O794">
        <v>17</v>
      </c>
      <c r="P794">
        <v>18</v>
      </c>
    </row>
    <row r="795" spans="1:16" x14ac:dyDescent="0.25">
      <c r="A795">
        <v>784</v>
      </c>
      <c r="B795" s="5">
        <v>40579</v>
      </c>
      <c r="C795">
        <v>1</v>
      </c>
      <c r="D795">
        <f>YEAR(Append1[[#This Row],[dteday]])</f>
        <v>2011</v>
      </c>
      <c r="E795">
        <v>2</v>
      </c>
      <c r="F795">
        <f>HOUR(Append1[[#This Row],[dteday]])</f>
        <v>0</v>
      </c>
      <c r="G795" s="7" t="str" cm="1">
        <f t="array" ref="G795">_xlfn.IFS(Append1[[#This Row],[weekday]]=6,"True",Append1[[#This Row],[weekday]]=0,"True",TRUE,"False")</f>
        <v>False</v>
      </c>
      <c r="H795">
        <f>WEEKDAY(Append1[[#This Row],[dteday]],1)</f>
        <v>7</v>
      </c>
      <c r="I795">
        <v>2</v>
      </c>
      <c r="J795" s="6">
        <v>0.24</v>
      </c>
      <c r="K795" s="6">
        <v>0.2424</v>
      </c>
      <c r="L795" s="6">
        <v>0.75</v>
      </c>
      <c r="M795" s="6">
        <v>0.16420000000000001</v>
      </c>
      <c r="N795">
        <v>5</v>
      </c>
      <c r="O795">
        <v>12</v>
      </c>
      <c r="P795">
        <v>17</v>
      </c>
    </row>
    <row r="796" spans="1:16" x14ac:dyDescent="0.25">
      <c r="A796">
        <v>785</v>
      </c>
      <c r="B796" s="5">
        <v>40579</v>
      </c>
      <c r="C796">
        <v>1</v>
      </c>
      <c r="D796">
        <f>YEAR(Append1[[#This Row],[dteday]])</f>
        <v>2011</v>
      </c>
      <c r="E796">
        <v>2</v>
      </c>
      <c r="F796">
        <f>HOUR(Append1[[#This Row],[dteday]])</f>
        <v>0</v>
      </c>
      <c r="G796" s="7" t="str" cm="1">
        <f t="array" ref="G796">_xlfn.IFS(Append1[[#This Row],[weekday]]=6,"True",Append1[[#This Row],[weekday]]=0,"True",TRUE,"False")</f>
        <v>False</v>
      </c>
      <c r="H796">
        <f>WEEKDAY(Append1[[#This Row],[dteday]],1)</f>
        <v>7</v>
      </c>
      <c r="I796">
        <v>2</v>
      </c>
      <c r="J796" s="6">
        <v>0.24</v>
      </c>
      <c r="K796" s="6">
        <v>0.2424</v>
      </c>
      <c r="L796" s="6">
        <v>0.75</v>
      </c>
      <c r="M796" s="6">
        <v>0.16420000000000001</v>
      </c>
      <c r="N796">
        <v>1</v>
      </c>
      <c r="O796">
        <v>10</v>
      </c>
      <c r="P796">
        <v>11</v>
      </c>
    </row>
    <row r="797" spans="1:16" x14ac:dyDescent="0.25">
      <c r="A797">
        <v>786</v>
      </c>
      <c r="B797" s="5">
        <v>40579</v>
      </c>
      <c r="C797">
        <v>1</v>
      </c>
      <c r="D797">
        <f>YEAR(Append1[[#This Row],[dteday]])</f>
        <v>2011</v>
      </c>
      <c r="E797">
        <v>2</v>
      </c>
      <c r="F797">
        <f>HOUR(Append1[[#This Row],[dteday]])</f>
        <v>0</v>
      </c>
      <c r="G797" s="7" t="str" cm="1">
        <f t="array" ref="G797">_xlfn.IFS(Append1[[#This Row],[weekday]]=6,"True",Append1[[#This Row],[weekday]]=0,"True",TRUE,"False")</f>
        <v>False</v>
      </c>
      <c r="H797">
        <f>WEEKDAY(Append1[[#This Row],[dteday]],1)</f>
        <v>7</v>
      </c>
      <c r="I797">
        <v>3</v>
      </c>
      <c r="J797" s="6">
        <v>0.22</v>
      </c>
      <c r="K797" s="6">
        <v>0.2273</v>
      </c>
      <c r="L797" s="6">
        <v>0.93</v>
      </c>
      <c r="M797" s="6">
        <v>0.1343</v>
      </c>
      <c r="N797">
        <v>0</v>
      </c>
      <c r="O797">
        <v>8</v>
      </c>
      <c r="P797">
        <v>8</v>
      </c>
    </row>
    <row r="798" spans="1:16" x14ac:dyDescent="0.25">
      <c r="A798">
        <v>787</v>
      </c>
      <c r="B798" s="5">
        <v>40579</v>
      </c>
      <c r="C798">
        <v>1</v>
      </c>
      <c r="D798">
        <f>YEAR(Append1[[#This Row],[dteday]])</f>
        <v>2011</v>
      </c>
      <c r="E798">
        <v>2</v>
      </c>
      <c r="F798">
        <f>HOUR(Append1[[#This Row],[dteday]])</f>
        <v>0</v>
      </c>
      <c r="G798" s="7" t="str" cm="1">
        <f t="array" ref="G798">_xlfn.IFS(Append1[[#This Row],[weekday]]=6,"True",Append1[[#This Row],[weekday]]=0,"True",TRUE,"False")</f>
        <v>False</v>
      </c>
      <c r="H798">
        <f>WEEKDAY(Append1[[#This Row],[dteday]],1)</f>
        <v>7</v>
      </c>
      <c r="I798">
        <v>3</v>
      </c>
      <c r="J798" s="6">
        <v>0.2</v>
      </c>
      <c r="K798" s="6">
        <v>0.2273</v>
      </c>
      <c r="L798" s="6">
        <v>1</v>
      </c>
      <c r="M798" s="6">
        <v>8.9599999999999999E-2</v>
      </c>
      <c r="N798">
        <v>0</v>
      </c>
      <c r="O798">
        <v>9</v>
      </c>
      <c r="P798">
        <v>9</v>
      </c>
    </row>
    <row r="799" spans="1:16" x14ac:dyDescent="0.25">
      <c r="A799">
        <v>788</v>
      </c>
      <c r="B799" s="5">
        <v>40579</v>
      </c>
      <c r="C799">
        <v>1</v>
      </c>
      <c r="D799">
        <f>YEAR(Append1[[#This Row],[dteday]])</f>
        <v>2011</v>
      </c>
      <c r="E799">
        <v>2</v>
      </c>
      <c r="F799">
        <f>HOUR(Append1[[#This Row],[dteday]])</f>
        <v>0</v>
      </c>
      <c r="G799" s="7" t="str" cm="1">
        <f t="array" ref="G799">_xlfn.IFS(Append1[[#This Row],[weekday]]=6,"True",Append1[[#This Row],[weekday]]=0,"True",TRUE,"False")</f>
        <v>False</v>
      </c>
      <c r="H799">
        <f>WEEKDAY(Append1[[#This Row],[dteday]],1)</f>
        <v>7</v>
      </c>
      <c r="I799">
        <v>3</v>
      </c>
      <c r="J799" s="6">
        <v>0.2</v>
      </c>
      <c r="K799" s="6">
        <v>0.2576</v>
      </c>
      <c r="L799" s="6">
        <v>1</v>
      </c>
      <c r="M799" s="6">
        <v>0</v>
      </c>
      <c r="N799">
        <v>0</v>
      </c>
      <c r="O799">
        <v>4</v>
      </c>
      <c r="P799">
        <v>4</v>
      </c>
    </row>
    <row r="800" spans="1:16" x14ac:dyDescent="0.25">
      <c r="A800">
        <v>789</v>
      </c>
      <c r="B800" s="5">
        <v>40579</v>
      </c>
      <c r="C800">
        <v>1</v>
      </c>
      <c r="D800">
        <f>YEAR(Append1[[#This Row],[dteday]])</f>
        <v>2011</v>
      </c>
      <c r="E800">
        <v>2</v>
      </c>
      <c r="F800">
        <f>HOUR(Append1[[#This Row],[dteday]])</f>
        <v>0</v>
      </c>
      <c r="G800" s="7" t="str" cm="1">
        <f t="array" ref="G800">_xlfn.IFS(Append1[[#This Row],[weekday]]=6,"True",Append1[[#This Row],[weekday]]=0,"True",TRUE,"False")</f>
        <v>False</v>
      </c>
      <c r="H800">
        <f>WEEKDAY(Append1[[#This Row],[dteday]],1)</f>
        <v>7</v>
      </c>
      <c r="I800">
        <v>3</v>
      </c>
      <c r="J800" s="6">
        <v>0.22</v>
      </c>
      <c r="K800" s="6">
        <v>0.2576</v>
      </c>
      <c r="L800" s="6">
        <v>0.93</v>
      </c>
      <c r="M800" s="6">
        <v>8.9599999999999999E-2</v>
      </c>
      <c r="N800">
        <v>0</v>
      </c>
      <c r="O800">
        <v>4</v>
      </c>
      <c r="P800">
        <v>4</v>
      </c>
    </row>
    <row r="801" spans="1:16" x14ac:dyDescent="0.25">
      <c r="A801">
        <v>790</v>
      </c>
      <c r="B801" s="5">
        <v>40579</v>
      </c>
      <c r="C801">
        <v>1</v>
      </c>
      <c r="D801">
        <f>YEAR(Append1[[#This Row],[dteday]])</f>
        <v>2011</v>
      </c>
      <c r="E801">
        <v>2</v>
      </c>
      <c r="F801">
        <f>HOUR(Append1[[#This Row],[dteday]])</f>
        <v>0</v>
      </c>
      <c r="G801" s="7" t="str" cm="1">
        <f t="array" ref="G801">_xlfn.IFS(Append1[[#This Row],[weekday]]=6,"True",Append1[[#This Row],[weekday]]=0,"True",TRUE,"False")</f>
        <v>False</v>
      </c>
      <c r="H801">
        <f>WEEKDAY(Append1[[#This Row],[dteday]],1)</f>
        <v>7</v>
      </c>
      <c r="I801">
        <v>3</v>
      </c>
      <c r="J801" s="6">
        <v>0.2</v>
      </c>
      <c r="K801" s="6">
        <v>0.2273</v>
      </c>
      <c r="L801" s="6">
        <v>1</v>
      </c>
      <c r="M801" s="6">
        <v>8.9599999999999999E-2</v>
      </c>
      <c r="N801">
        <v>0</v>
      </c>
      <c r="O801">
        <v>10</v>
      </c>
      <c r="P801">
        <v>10</v>
      </c>
    </row>
    <row r="802" spans="1:16" x14ac:dyDescent="0.25">
      <c r="A802">
        <v>791</v>
      </c>
      <c r="B802" s="5">
        <v>40579</v>
      </c>
      <c r="C802">
        <v>1</v>
      </c>
      <c r="D802">
        <f>YEAR(Append1[[#This Row],[dteday]])</f>
        <v>2011</v>
      </c>
      <c r="E802">
        <v>2</v>
      </c>
      <c r="F802">
        <f>HOUR(Append1[[#This Row],[dteday]])</f>
        <v>0</v>
      </c>
      <c r="G802" s="7" t="str" cm="1">
        <f t="array" ref="G802">_xlfn.IFS(Append1[[#This Row],[weekday]]=6,"True",Append1[[#This Row],[weekday]]=0,"True",TRUE,"False")</f>
        <v>False</v>
      </c>
      <c r="H802">
        <f>WEEKDAY(Append1[[#This Row],[dteday]],1)</f>
        <v>7</v>
      </c>
      <c r="I802">
        <v>3</v>
      </c>
      <c r="J802" s="6">
        <v>0.2</v>
      </c>
      <c r="K802" s="6">
        <v>0.2273</v>
      </c>
      <c r="L802" s="6">
        <v>1</v>
      </c>
      <c r="M802" s="6">
        <v>8.9599999999999999E-2</v>
      </c>
      <c r="N802">
        <v>3</v>
      </c>
      <c r="O802">
        <v>17</v>
      </c>
      <c r="P802">
        <v>20</v>
      </c>
    </row>
    <row r="803" spans="1:16" x14ac:dyDescent="0.25">
      <c r="A803">
        <v>792</v>
      </c>
      <c r="B803" s="5">
        <v>40579</v>
      </c>
      <c r="C803">
        <v>1</v>
      </c>
      <c r="D803">
        <f>YEAR(Append1[[#This Row],[dteday]])</f>
        <v>2011</v>
      </c>
      <c r="E803">
        <v>2</v>
      </c>
      <c r="F803">
        <f>HOUR(Append1[[#This Row],[dteday]])</f>
        <v>0</v>
      </c>
      <c r="G803" s="7" t="str" cm="1">
        <f t="array" ref="G803">_xlfn.IFS(Append1[[#This Row],[weekday]]=6,"True",Append1[[#This Row],[weekday]]=0,"True",TRUE,"False")</f>
        <v>False</v>
      </c>
      <c r="H803">
        <f>WEEKDAY(Append1[[#This Row],[dteday]],1)</f>
        <v>7</v>
      </c>
      <c r="I803">
        <v>3</v>
      </c>
      <c r="J803" s="6">
        <v>0.2</v>
      </c>
      <c r="K803" s="6">
        <v>0.21210000000000001</v>
      </c>
      <c r="L803" s="6">
        <v>1</v>
      </c>
      <c r="M803" s="6">
        <v>0.1343</v>
      </c>
      <c r="N803">
        <v>3</v>
      </c>
      <c r="O803">
        <v>31</v>
      </c>
      <c r="P803">
        <v>34</v>
      </c>
    </row>
    <row r="804" spans="1:16" x14ac:dyDescent="0.25">
      <c r="A804">
        <v>793</v>
      </c>
      <c r="B804" s="5">
        <v>40579</v>
      </c>
      <c r="C804">
        <v>1</v>
      </c>
      <c r="D804">
        <f>YEAR(Append1[[#This Row],[dteday]])</f>
        <v>2011</v>
      </c>
      <c r="E804">
        <v>2</v>
      </c>
      <c r="F804">
        <f>HOUR(Append1[[#This Row],[dteday]])</f>
        <v>0</v>
      </c>
      <c r="G804" s="7" t="str" cm="1">
        <f t="array" ref="G804">_xlfn.IFS(Append1[[#This Row],[weekday]]=6,"True",Append1[[#This Row],[weekday]]=0,"True",TRUE,"False")</f>
        <v>False</v>
      </c>
      <c r="H804">
        <f>WEEKDAY(Append1[[#This Row],[dteday]],1)</f>
        <v>7</v>
      </c>
      <c r="I804">
        <v>3</v>
      </c>
      <c r="J804" s="6">
        <v>0.22</v>
      </c>
      <c r="K804" s="6">
        <v>0.2273</v>
      </c>
      <c r="L804" s="6">
        <v>1</v>
      </c>
      <c r="M804" s="6">
        <v>0.1343</v>
      </c>
      <c r="N804">
        <v>1</v>
      </c>
      <c r="O804">
        <v>46</v>
      </c>
      <c r="P804">
        <v>47</v>
      </c>
    </row>
    <row r="805" spans="1:16" x14ac:dyDescent="0.25">
      <c r="A805">
        <v>794</v>
      </c>
      <c r="B805" s="5">
        <v>40579</v>
      </c>
      <c r="C805">
        <v>1</v>
      </c>
      <c r="D805">
        <f>YEAR(Append1[[#This Row],[dteday]])</f>
        <v>2011</v>
      </c>
      <c r="E805">
        <v>2</v>
      </c>
      <c r="F805">
        <f>HOUR(Append1[[#This Row],[dteday]])</f>
        <v>0</v>
      </c>
      <c r="G805" s="7" t="str" cm="1">
        <f t="array" ref="G805">_xlfn.IFS(Append1[[#This Row],[weekday]]=6,"True",Append1[[#This Row],[weekday]]=0,"True",TRUE,"False")</f>
        <v>False</v>
      </c>
      <c r="H805">
        <f>WEEKDAY(Append1[[#This Row],[dteday]],1)</f>
        <v>7</v>
      </c>
      <c r="I805">
        <v>3</v>
      </c>
      <c r="J805" s="6">
        <v>0.22</v>
      </c>
      <c r="K805" s="6">
        <v>0.2273</v>
      </c>
      <c r="L805" s="6">
        <v>1</v>
      </c>
      <c r="M805" s="6">
        <v>0.16420000000000001</v>
      </c>
      <c r="N805">
        <v>10</v>
      </c>
      <c r="O805">
        <v>42</v>
      </c>
      <c r="P805">
        <v>52</v>
      </c>
    </row>
    <row r="806" spans="1:16" x14ac:dyDescent="0.25">
      <c r="A806">
        <v>795</v>
      </c>
      <c r="B806" s="5">
        <v>40579</v>
      </c>
      <c r="C806">
        <v>1</v>
      </c>
      <c r="D806">
        <f>YEAR(Append1[[#This Row],[dteday]])</f>
        <v>2011</v>
      </c>
      <c r="E806">
        <v>2</v>
      </c>
      <c r="F806">
        <f>HOUR(Append1[[#This Row],[dteday]])</f>
        <v>0</v>
      </c>
      <c r="G806" s="7" t="str" cm="1">
        <f t="array" ref="G806">_xlfn.IFS(Append1[[#This Row],[weekday]]=6,"True",Append1[[#This Row],[weekday]]=0,"True",TRUE,"False")</f>
        <v>False</v>
      </c>
      <c r="H806">
        <f>WEEKDAY(Append1[[#This Row],[dteday]],1)</f>
        <v>7</v>
      </c>
      <c r="I806">
        <v>3</v>
      </c>
      <c r="J806" s="6">
        <v>0.22</v>
      </c>
      <c r="K806" s="6">
        <v>0.2273</v>
      </c>
      <c r="L806" s="6">
        <v>1</v>
      </c>
      <c r="M806" s="6">
        <v>0.16420000000000001</v>
      </c>
      <c r="N806">
        <v>10</v>
      </c>
      <c r="O806">
        <v>62</v>
      </c>
      <c r="P806">
        <v>72</v>
      </c>
    </row>
    <row r="807" spans="1:16" x14ac:dyDescent="0.25">
      <c r="A807">
        <v>796</v>
      </c>
      <c r="B807" s="5">
        <v>40579</v>
      </c>
      <c r="C807">
        <v>1</v>
      </c>
      <c r="D807">
        <f>YEAR(Append1[[#This Row],[dteday]])</f>
        <v>2011</v>
      </c>
      <c r="E807">
        <v>2</v>
      </c>
      <c r="F807">
        <f>HOUR(Append1[[#This Row],[dteday]])</f>
        <v>0</v>
      </c>
      <c r="G807" s="7" t="str" cm="1">
        <f t="array" ref="G807">_xlfn.IFS(Append1[[#This Row],[weekday]]=6,"True",Append1[[#This Row],[weekday]]=0,"True",TRUE,"False")</f>
        <v>False</v>
      </c>
      <c r="H807">
        <f>WEEKDAY(Append1[[#This Row],[dteday]],1)</f>
        <v>7</v>
      </c>
      <c r="I807">
        <v>3</v>
      </c>
      <c r="J807" s="6">
        <v>0.22</v>
      </c>
      <c r="K807" s="6">
        <v>0.2727</v>
      </c>
      <c r="L807" s="6">
        <v>1</v>
      </c>
      <c r="M807" s="6">
        <v>0</v>
      </c>
      <c r="N807">
        <v>5</v>
      </c>
      <c r="O807">
        <v>50</v>
      </c>
      <c r="P807">
        <v>55</v>
      </c>
    </row>
    <row r="808" spans="1:16" x14ac:dyDescent="0.25">
      <c r="A808">
        <v>797</v>
      </c>
      <c r="B808" s="5">
        <v>40579</v>
      </c>
      <c r="C808">
        <v>1</v>
      </c>
      <c r="D808">
        <f>YEAR(Append1[[#This Row],[dteday]])</f>
        <v>2011</v>
      </c>
      <c r="E808">
        <v>2</v>
      </c>
      <c r="F808">
        <f>HOUR(Append1[[#This Row],[dteday]])</f>
        <v>0</v>
      </c>
      <c r="G808" s="7" t="str" cm="1">
        <f t="array" ref="G808">_xlfn.IFS(Append1[[#This Row],[weekday]]=6,"True",Append1[[#This Row],[weekday]]=0,"True",TRUE,"False")</f>
        <v>False</v>
      </c>
      <c r="H808">
        <f>WEEKDAY(Append1[[#This Row],[dteday]],1)</f>
        <v>7</v>
      </c>
      <c r="I808">
        <v>3</v>
      </c>
      <c r="J808" s="6">
        <v>0.22</v>
      </c>
      <c r="K808" s="6">
        <v>0.2727</v>
      </c>
      <c r="L808" s="6">
        <v>1</v>
      </c>
      <c r="M808" s="6">
        <v>0</v>
      </c>
      <c r="N808">
        <v>11</v>
      </c>
      <c r="O808">
        <v>49</v>
      </c>
      <c r="P808">
        <v>60</v>
      </c>
    </row>
    <row r="809" spans="1:16" x14ac:dyDescent="0.25">
      <c r="A809">
        <v>798</v>
      </c>
      <c r="B809" s="5">
        <v>40579</v>
      </c>
      <c r="C809">
        <v>1</v>
      </c>
      <c r="D809">
        <f>YEAR(Append1[[#This Row],[dteday]])</f>
        <v>2011</v>
      </c>
      <c r="E809">
        <v>2</v>
      </c>
      <c r="F809">
        <f>HOUR(Append1[[#This Row],[dteday]])</f>
        <v>0</v>
      </c>
      <c r="G809" s="7" t="str" cm="1">
        <f t="array" ref="G809">_xlfn.IFS(Append1[[#This Row],[weekday]]=6,"True",Append1[[#This Row],[weekday]]=0,"True",TRUE,"False")</f>
        <v>False</v>
      </c>
      <c r="H809">
        <f>WEEKDAY(Append1[[#This Row],[dteday]],1)</f>
        <v>7</v>
      </c>
      <c r="I809">
        <v>3</v>
      </c>
      <c r="J809" s="6">
        <v>0.22</v>
      </c>
      <c r="K809" s="6">
        <v>0.2273</v>
      </c>
      <c r="L809" s="6">
        <v>1</v>
      </c>
      <c r="M809" s="6">
        <v>0.1343</v>
      </c>
      <c r="N809">
        <v>8</v>
      </c>
      <c r="O809">
        <v>63</v>
      </c>
      <c r="P809">
        <v>71</v>
      </c>
    </row>
    <row r="810" spans="1:16" x14ac:dyDescent="0.25">
      <c r="A810">
        <v>799</v>
      </c>
      <c r="B810" s="5">
        <v>40579</v>
      </c>
      <c r="C810">
        <v>1</v>
      </c>
      <c r="D810">
        <f>YEAR(Append1[[#This Row],[dteday]])</f>
        <v>2011</v>
      </c>
      <c r="E810">
        <v>2</v>
      </c>
      <c r="F810">
        <f>HOUR(Append1[[#This Row],[dteday]])</f>
        <v>0</v>
      </c>
      <c r="G810" s="7" t="str" cm="1">
        <f t="array" ref="G810">_xlfn.IFS(Append1[[#This Row],[weekday]]=6,"True",Append1[[#This Row],[weekday]]=0,"True",TRUE,"False")</f>
        <v>False</v>
      </c>
      <c r="H810">
        <f>WEEKDAY(Append1[[#This Row],[dteday]],1)</f>
        <v>7</v>
      </c>
      <c r="I810">
        <v>2</v>
      </c>
      <c r="J810" s="6">
        <v>0.24</v>
      </c>
      <c r="K810" s="6">
        <v>0.21210000000000001</v>
      </c>
      <c r="L810" s="6">
        <v>1</v>
      </c>
      <c r="M810" s="6">
        <v>0.28360000000000002</v>
      </c>
      <c r="N810">
        <v>14</v>
      </c>
      <c r="O810">
        <v>64</v>
      </c>
      <c r="P810">
        <v>78</v>
      </c>
    </row>
    <row r="811" spans="1:16" x14ac:dyDescent="0.25">
      <c r="A811">
        <v>800</v>
      </c>
      <c r="B811" s="5">
        <v>40579</v>
      </c>
      <c r="C811">
        <v>1</v>
      </c>
      <c r="D811">
        <f>YEAR(Append1[[#This Row],[dteday]])</f>
        <v>2011</v>
      </c>
      <c r="E811">
        <v>2</v>
      </c>
      <c r="F811">
        <f>HOUR(Append1[[#This Row],[dteday]])</f>
        <v>0</v>
      </c>
      <c r="G811" s="7" t="str" cm="1">
        <f t="array" ref="G811">_xlfn.IFS(Append1[[#This Row],[weekday]]=6,"True",Append1[[#This Row],[weekday]]=0,"True",TRUE,"False")</f>
        <v>False</v>
      </c>
      <c r="H811">
        <f>WEEKDAY(Append1[[#This Row],[dteday]],1)</f>
        <v>7</v>
      </c>
      <c r="I811">
        <v>2</v>
      </c>
      <c r="J811" s="6">
        <v>0.28000000000000003</v>
      </c>
      <c r="K811" s="6">
        <v>0.2424</v>
      </c>
      <c r="L811" s="6">
        <v>0.93</v>
      </c>
      <c r="M811" s="6">
        <v>0.44779999999999998</v>
      </c>
      <c r="N811">
        <v>2</v>
      </c>
      <c r="O811">
        <v>81</v>
      </c>
      <c r="P811">
        <v>83</v>
      </c>
    </row>
    <row r="812" spans="1:16" x14ac:dyDescent="0.25">
      <c r="A812">
        <v>801</v>
      </c>
      <c r="B812" s="5">
        <v>40579</v>
      </c>
      <c r="C812">
        <v>1</v>
      </c>
      <c r="D812">
        <f>YEAR(Append1[[#This Row],[dteday]])</f>
        <v>2011</v>
      </c>
      <c r="E812">
        <v>2</v>
      </c>
      <c r="F812">
        <f>HOUR(Append1[[#This Row],[dteday]])</f>
        <v>0</v>
      </c>
      <c r="G812" s="7" t="str" cm="1">
        <f t="array" ref="G812">_xlfn.IFS(Append1[[#This Row],[weekday]]=6,"True",Append1[[#This Row],[weekday]]=0,"True",TRUE,"False")</f>
        <v>False</v>
      </c>
      <c r="H812">
        <f>WEEKDAY(Append1[[#This Row],[dteday]],1)</f>
        <v>7</v>
      </c>
      <c r="I812">
        <v>2</v>
      </c>
      <c r="J812" s="6">
        <v>0.28000000000000003</v>
      </c>
      <c r="K812" s="6">
        <v>0.2424</v>
      </c>
      <c r="L812" s="6">
        <v>0.93</v>
      </c>
      <c r="M812" s="6">
        <v>0.44779999999999998</v>
      </c>
      <c r="N812">
        <v>6</v>
      </c>
      <c r="O812">
        <v>78</v>
      </c>
      <c r="P812">
        <v>84</v>
      </c>
    </row>
    <row r="813" spans="1:16" x14ac:dyDescent="0.25">
      <c r="A813">
        <v>802</v>
      </c>
      <c r="B813" s="5">
        <v>40579</v>
      </c>
      <c r="C813">
        <v>1</v>
      </c>
      <c r="D813">
        <f>YEAR(Append1[[#This Row],[dteday]])</f>
        <v>2011</v>
      </c>
      <c r="E813">
        <v>2</v>
      </c>
      <c r="F813">
        <f>HOUR(Append1[[#This Row],[dteday]])</f>
        <v>0</v>
      </c>
      <c r="G813" s="7" t="str" cm="1">
        <f t="array" ref="G813">_xlfn.IFS(Append1[[#This Row],[weekday]]=6,"True",Append1[[#This Row],[weekday]]=0,"True",TRUE,"False")</f>
        <v>False</v>
      </c>
      <c r="H813">
        <f>WEEKDAY(Append1[[#This Row],[dteday]],1)</f>
        <v>7</v>
      </c>
      <c r="I813">
        <v>1</v>
      </c>
      <c r="J813" s="6">
        <v>0.3</v>
      </c>
      <c r="K813" s="6">
        <v>0.28789999999999999</v>
      </c>
      <c r="L813" s="6">
        <v>0.87</v>
      </c>
      <c r="M813" s="6">
        <v>0.25369999999999998</v>
      </c>
      <c r="N813">
        <v>5</v>
      </c>
      <c r="O813">
        <v>64</v>
      </c>
      <c r="P813">
        <v>69</v>
      </c>
    </row>
    <row r="814" spans="1:16" x14ac:dyDescent="0.25">
      <c r="A814">
        <v>803</v>
      </c>
      <c r="B814" s="5">
        <v>40579</v>
      </c>
      <c r="C814">
        <v>1</v>
      </c>
      <c r="D814">
        <f>YEAR(Append1[[#This Row],[dteday]])</f>
        <v>2011</v>
      </c>
      <c r="E814">
        <v>2</v>
      </c>
      <c r="F814">
        <f>HOUR(Append1[[#This Row],[dteday]])</f>
        <v>0</v>
      </c>
      <c r="G814" s="7" t="str" cm="1">
        <f t="array" ref="G814">_xlfn.IFS(Append1[[#This Row],[weekday]]=6,"True",Append1[[#This Row],[weekday]]=0,"True",TRUE,"False")</f>
        <v>False</v>
      </c>
      <c r="H814">
        <f>WEEKDAY(Append1[[#This Row],[dteday]],1)</f>
        <v>7</v>
      </c>
      <c r="I814">
        <v>1</v>
      </c>
      <c r="J814" s="6">
        <v>0.26</v>
      </c>
      <c r="K814" s="6">
        <v>0.2576</v>
      </c>
      <c r="L814" s="6">
        <v>1</v>
      </c>
      <c r="M814" s="6">
        <v>0.19400000000000001</v>
      </c>
      <c r="N814">
        <v>3</v>
      </c>
      <c r="O814">
        <v>53</v>
      </c>
      <c r="P814">
        <v>56</v>
      </c>
    </row>
    <row r="815" spans="1:16" x14ac:dyDescent="0.25">
      <c r="A815">
        <v>804</v>
      </c>
      <c r="B815" s="5">
        <v>40579</v>
      </c>
      <c r="C815">
        <v>1</v>
      </c>
      <c r="D815">
        <f>YEAR(Append1[[#This Row],[dteday]])</f>
        <v>2011</v>
      </c>
      <c r="E815">
        <v>2</v>
      </c>
      <c r="F815">
        <f>HOUR(Append1[[#This Row],[dteday]])</f>
        <v>0</v>
      </c>
      <c r="G815" s="7" t="str" cm="1">
        <f t="array" ref="G815">_xlfn.IFS(Append1[[#This Row],[weekday]]=6,"True",Append1[[#This Row],[weekday]]=0,"True",TRUE,"False")</f>
        <v>False</v>
      </c>
      <c r="H815">
        <f>WEEKDAY(Append1[[#This Row],[dteday]],1)</f>
        <v>7</v>
      </c>
      <c r="I815">
        <v>1</v>
      </c>
      <c r="J815" s="6">
        <v>0.26</v>
      </c>
      <c r="K815" s="6">
        <v>0.2727</v>
      </c>
      <c r="L815" s="6">
        <v>0.93</v>
      </c>
      <c r="M815" s="6">
        <v>0.1343</v>
      </c>
      <c r="N815">
        <v>2</v>
      </c>
      <c r="O815">
        <v>43</v>
      </c>
      <c r="P815">
        <v>45</v>
      </c>
    </row>
    <row r="816" spans="1:16" x14ac:dyDescent="0.25">
      <c r="A816">
        <v>805</v>
      </c>
      <c r="B816" s="5">
        <v>40579</v>
      </c>
      <c r="C816">
        <v>1</v>
      </c>
      <c r="D816">
        <f>YEAR(Append1[[#This Row],[dteday]])</f>
        <v>2011</v>
      </c>
      <c r="E816">
        <v>2</v>
      </c>
      <c r="F816">
        <f>HOUR(Append1[[#This Row],[dteday]])</f>
        <v>0</v>
      </c>
      <c r="G816" s="7" t="str" cm="1">
        <f t="array" ref="G816">_xlfn.IFS(Append1[[#This Row],[weekday]]=6,"True",Append1[[#This Row],[weekday]]=0,"True",TRUE,"False")</f>
        <v>False</v>
      </c>
      <c r="H816">
        <f>WEEKDAY(Append1[[#This Row],[dteday]],1)</f>
        <v>7</v>
      </c>
      <c r="I816">
        <v>1</v>
      </c>
      <c r="J816" s="6">
        <v>0.26</v>
      </c>
      <c r="K816" s="6">
        <v>0.2576</v>
      </c>
      <c r="L816" s="6">
        <v>0.93</v>
      </c>
      <c r="M816" s="6">
        <v>0.22389999999999999</v>
      </c>
      <c r="N816">
        <v>7</v>
      </c>
      <c r="O816">
        <v>52</v>
      </c>
      <c r="P816">
        <v>59</v>
      </c>
    </row>
    <row r="817" spans="1:16" x14ac:dyDescent="0.25">
      <c r="A817">
        <v>806</v>
      </c>
      <c r="B817" s="5">
        <v>40580</v>
      </c>
      <c r="C817">
        <v>1</v>
      </c>
      <c r="D817">
        <f>YEAR(Append1[[#This Row],[dteday]])</f>
        <v>2011</v>
      </c>
      <c r="E817">
        <v>2</v>
      </c>
      <c r="F817">
        <f>HOUR(Append1[[#This Row],[dteday]])</f>
        <v>0</v>
      </c>
      <c r="G817" s="7" t="str" cm="1">
        <f t="array" ref="G817">_xlfn.IFS(Append1[[#This Row],[weekday]]=6,"True",Append1[[#This Row],[weekday]]=0,"True",TRUE,"False")</f>
        <v>False</v>
      </c>
      <c r="H817">
        <f>WEEKDAY(Append1[[#This Row],[dteday]],1)</f>
        <v>1</v>
      </c>
      <c r="I817">
        <v>1</v>
      </c>
      <c r="J817" s="6">
        <v>0.26</v>
      </c>
      <c r="K817" s="6">
        <v>0.2576</v>
      </c>
      <c r="L817" s="6">
        <v>0.7</v>
      </c>
      <c r="M817" s="6">
        <v>0.19400000000000001</v>
      </c>
      <c r="N817">
        <v>2</v>
      </c>
      <c r="O817">
        <v>37</v>
      </c>
      <c r="P817">
        <v>39</v>
      </c>
    </row>
    <row r="818" spans="1:16" x14ac:dyDescent="0.25">
      <c r="A818">
        <v>807</v>
      </c>
      <c r="B818" s="5">
        <v>40580</v>
      </c>
      <c r="C818">
        <v>1</v>
      </c>
      <c r="D818">
        <f>YEAR(Append1[[#This Row],[dteday]])</f>
        <v>2011</v>
      </c>
      <c r="E818">
        <v>2</v>
      </c>
      <c r="F818">
        <f>HOUR(Append1[[#This Row],[dteday]])</f>
        <v>0</v>
      </c>
      <c r="G818" s="7" t="str" cm="1">
        <f t="array" ref="G818">_xlfn.IFS(Append1[[#This Row],[weekday]]=6,"True",Append1[[#This Row],[weekday]]=0,"True",TRUE,"False")</f>
        <v>False</v>
      </c>
      <c r="H818">
        <f>WEEKDAY(Append1[[#This Row],[dteday]],1)</f>
        <v>1</v>
      </c>
      <c r="I818">
        <v>1</v>
      </c>
      <c r="J818" s="6">
        <v>0.26</v>
      </c>
      <c r="K818" s="6">
        <v>0.2273</v>
      </c>
      <c r="L818" s="6">
        <v>0.65</v>
      </c>
      <c r="M818" s="6">
        <v>0.41789999999999999</v>
      </c>
      <c r="N818">
        <v>4</v>
      </c>
      <c r="O818">
        <v>40</v>
      </c>
      <c r="P818">
        <v>44</v>
      </c>
    </row>
    <row r="819" spans="1:16" x14ac:dyDescent="0.25">
      <c r="A819">
        <v>808</v>
      </c>
      <c r="B819" s="5">
        <v>40580</v>
      </c>
      <c r="C819">
        <v>1</v>
      </c>
      <c r="D819">
        <f>YEAR(Append1[[#This Row],[dteday]])</f>
        <v>2011</v>
      </c>
      <c r="E819">
        <v>2</v>
      </c>
      <c r="F819">
        <f>HOUR(Append1[[#This Row],[dteday]])</f>
        <v>0</v>
      </c>
      <c r="G819" s="7" t="str" cm="1">
        <f t="array" ref="G819">_xlfn.IFS(Append1[[#This Row],[weekday]]=6,"True",Append1[[#This Row],[weekday]]=0,"True",TRUE,"False")</f>
        <v>False</v>
      </c>
      <c r="H819">
        <f>WEEKDAY(Append1[[#This Row],[dteday]],1)</f>
        <v>1</v>
      </c>
      <c r="I819">
        <v>1</v>
      </c>
      <c r="J819" s="6">
        <v>0.26</v>
      </c>
      <c r="K819" s="6">
        <v>0.2273</v>
      </c>
      <c r="L819" s="6">
        <v>0.6</v>
      </c>
      <c r="M819" s="6">
        <v>0.32840000000000003</v>
      </c>
      <c r="N819">
        <v>0</v>
      </c>
      <c r="O819">
        <v>20</v>
      </c>
      <c r="P819">
        <v>20</v>
      </c>
    </row>
    <row r="820" spans="1:16" x14ac:dyDescent="0.25">
      <c r="A820">
        <v>809</v>
      </c>
      <c r="B820" s="5">
        <v>40580</v>
      </c>
      <c r="C820">
        <v>1</v>
      </c>
      <c r="D820">
        <f>YEAR(Append1[[#This Row],[dteday]])</f>
        <v>2011</v>
      </c>
      <c r="E820">
        <v>2</v>
      </c>
      <c r="F820">
        <f>HOUR(Append1[[#This Row],[dteday]])</f>
        <v>0</v>
      </c>
      <c r="G820" s="7" t="str" cm="1">
        <f t="array" ref="G820">_xlfn.IFS(Append1[[#This Row],[weekday]]=6,"True",Append1[[#This Row],[weekday]]=0,"True",TRUE,"False")</f>
        <v>False</v>
      </c>
      <c r="H820">
        <f>WEEKDAY(Append1[[#This Row],[dteday]],1)</f>
        <v>1</v>
      </c>
      <c r="I820">
        <v>1</v>
      </c>
      <c r="J820" s="6">
        <v>0.26</v>
      </c>
      <c r="K820" s="6">
        <v>0.28789999999999999</v>
      </c>
      <c r="L820" s="6">
        <v>0.6</v>
      </c>
      <c r="M820" s="6">
        <v>8.9599999999999999E-2</v>
      </c>
      <c r="N820">
        <v>3</v>
      </c>
      <c r="O820">
        <v>10</v>
      </c>
      <c r="P820">
        <v>13</v>
      </c>
    </row>
    <row r="821" spans="1:16" x14ac:dyDescent="0.25">
      <c r="A821">
        <v>810</v>
      </c>
      <c r="B821" s="5">
        <v>40580</v>
      </c>
      <c r="C821">
        <v>1</v>
      </c>
      <c r="D821">
        <f>YEAR(Append1[[#This Row],[dteday]])</f>
        <v>2011</v>
      </c>
      <c r="E821">
        <v>2</v>
      </c>
      <c r="F821">
        <f>HOUR(Append1[[#This Row],[dteday]])</f>
        <v>0</v>
      </c>
      <c r="G821" s="7" t="str" cm="1">
        <f t="array" ref="G821">_xlfn.IFS(Append1[[#This Row],[weekday]]=6,"True",Append1[[#This Row],[weekday]]=0,"True",TRUE,"False")</f>
        <v>False</v>
      </c>
      <c r="H821">
        <f>WEEKDAY(Append1[[#This Row],[dteday]],1)</f>
        <v>1</v>
      </c>
      <c r="I821">
        <v>1</v>
      </c>
      <c r="J821" s="6">
        <v>0.26</v>
      </c>
      <c r="K821" s="6">
        <v>0.2273</v>
      </c>
      <c r="L821" s="6">
        <v>0.6</v>
      </c>
      <c r="M821" s="6">
        <v>0.35820000000000002</v>
      </c>
      <c r="N821">
        <v>0</v>
      </c>
      <c r="O821">
        <v>2</v>
      </c>
      <c r="P821">
        <v>2</v>
      </c>
    </row>
    <row r="822" spans="1:16" x14ac:dyDescent="0.25">
      <c r="A822">
        <v>811</v>
      </c>
      <c r="B822" s="5">
        <v>40580</v>
      </c>
      <c r="C822">
        <v>1</v>
      </c>
      <c r="D822">
        <f>YEAR(Append1[[#This Row],[dteday]])</f>
        <v>2011</v>
      </c>
      <c r="E822">
        <v>2</v>
      </c>
      <c r="F822">
        <f>HOUR(Append1[[#This Row],[dteday]])</f>
        <v>0</v>
      </c>
      <c r="G822" s="7" t="str" cm="1">
        <f t="array" ref="G822">_xlfn.IFS(Append1[[#This Row],[weekday]]=6,"True",Append1[[#This Row],[weekday]]=0,"True",TRUE,"False")</f>
        <v>False</v>
      </c>
      <c r="H822">
        <f>WEEKDAY(Append1[[#This Row],[dteday]],1)</f>
        <v>1</v>
      </c>
      <c r="I822">
        <v>1</v>
      </c>
      <c r="J822" s="6">
        <v>0.26</v>
      </c>
      <c r="K822" s="6">
        <v>0.2576</v>
      </c>
      <c r="L822" s="6">
        <v>0.6</v>
      </c>
      <c r="M822" s="6">
        <v>0.22389999999999999</v>
      </c>
      <c r="N822">
        <v>0</v>
      </c>
      <c r="O822">
        <v>1</v>
      </c>
      <c r="P822">
        <v>1</v>
      </c>
    </row>
    <row r="823" spans="1:16" x14ac:dyDescent="0.25">
      <c r="A823">
        <v>812</v>
      </c>
      <c r="B823" s="5">
        <v>40580</v>
      </c>
      <c r="C823">
        <v>1</v>
      </c>
      <c r="D823">
        <f>YEAR(Append1[[#This Row],[dteday]])</f>
        <v>2011</v>
      </c>
      <c r="E823">
        <v>2</v>
      </c>
      <c r="F823">
        <f>HOUR(Append1[[#This Row],[dteday]])</f>
        <v>0</v>
      </c>
      <c r="G823" s="7" t="str" cm="1">
        <f t="array" ref="G823">_xlfn.IFS(Append1[[#This Row],[weekday]]=6,"True",Append1[[#This Row],[weekday]]=0,"True",TRUE,"False")</f>
        <v>False</v>
      </c>
      <c r="H823">
        <f>WEEKDAY(Append1[[#This Row],[dteday]],1)</f>
        <v>1</v>
      </c>
      <c r="I823">
        <v>1</v>
      </c>
      <c r="J823" s="6">
        <v>0.26</v>
      </c>
      <c r="K823" s="6">
        <v>0.2576</v>
      </c>
      <c r="L823" s="6">
        <v>0.6</v>
      </c>
      <c r="M823" s="6">
        <v>0.22389999999999999</v>
      </c>
      <c r="N823">
        <v>0</v>
      </c>
      <c r="O823">
        <v>1</v>
      </c>
      <c r="P823">
        <v>1</v>
      </c>
    </row>
    <row r="824" spans="1:16" x14ac:dyDescent="0.25">
      <c r="A824">
        <v>813</v>
      </c>
      <c r="B824" s="5">
        <v>40580</v>
      </c>
      <c r="C824">
        <v>1</v>
      </c>
      <c r="D824">
        <f>YEAR(Append1[[#This Row],[dteday]])</f>
        <v>2011</v>
      </c>
      <c r="E824">
        <v>2</v>
      </c>
      <c r="F824">
        <f>HOUR(Append1[[#This Row],[dteday]])</f>
        <v>0</v>
      </c>
      <c r="G824" s="7" t="str" cm="1">
        <f t="array" ref="G824">_xlfn.IFS(Append1[[#This Row],[weekday]]=6,"True",Append1[[#This Row],[weekday]]=0,"True",TRUE,"False")</f>
        <v>False</v>
      </c>
      <c r="H824">
        <f>WEEKDAY(Append1[[#This Row],[dteday]],1)</f>
        <v>1</v>
      </c>
      <c r="I824">
        <v>1</v>
      </c>
      <c r="J824" s="6">
        <v>0.24</v>
      </c>
      <c r="K824" s="6">
        <v>0.2424</v>
      </c>
      <c r="L824" s="6">
        <v>0.65</v>
      </c>
      <c r="M824" s="6">
        <v>0.16420000000000001</v>
      </c>
      <c r="N824">
        <v>0</v>
      </c>
      <c r="O824">
        <v>8</v>
      </c>
      <c r="P824">
        <v>8</v>
      </c>
    </row>
    <row r="825" spans="1:16" x14ac:dyDescent="0.25">
      <c r="A825">
        <v>814</v>
      </c>
      <c r="B825" s="5">
        <v>40580</v>
      </c>
      <c r="C825">
        <v>1</v>
      </c>
      <c r="D825">
        <f>YEAR(Append1[[#This Row],[dteday]])</f>
        <v>2011</v>
      </c>
      <c r="E825">
        <v>2</v>
      </c>
      <c r="F825">
        <f>HOUR(Append1[[#This Row],[dteday]])</f>
        <v>0</v>
      </c>
      <c r="G825" s="7" t="str" cm="1">
        <f t="array" ref="G825">_xlfn.IFS(Append1[[#This Row],[weekday]]=6,"True",Append1[[#This Row],[weekday]]=0,"True",TRUE,"False")</f>
        <v>False</v>
      </c>
      <c r="H825">
        <f>WEEKDAY(Append1[[#This Row],[dteday]],1)</f>
        <v>1</v>
      </c>
      <c r="I825">
        <v>1</v>
      </c>
      <c r="J825" s="6">
        <v>0.24</v>
      </c>
      <c r="K825" s="6">
        <v>0.2576</v>
      </c>
      <c r="L825" s="6">
        <v>0.65</v>
      </c>
      <c r="M825" s="6">
        <v>0.1045</v>
      </c>
      <c r="N825">
        <v>2</v>
      </c>
      <c r="O825">
        <v>21</v>
      </c>
      <c r="P825">
        <v>23</v>
      </c>
    </row>
    <row r="826" spans="1:16" x14ac:dyDescent="0.25">
      <c r="A826">
        <v>815</v>
      </c>
      <c r="B826" s="5">
        <v>40580</v>
      </c>
      <c r="C826">
        <v>1</v>
      </c>
      <c r="D826">
        <f>YEAR(Append1[[#This Row],[dteday]])</f>
        <v>2011</v>
      </c>
      <c r="E826">
        <v>2</v>
      </c>
      <c r="F826">
        <f>HOUR(Append1[[#This Row],[dteday]])</f>
        <v>0</v>
      </c>
      <c r="G826" s="7" t="str" cm="1">
        <f t="array" ref="G826">_xlfn.IFS(Append1[[#This Row],[weekday]]=6,"True",Append1[[#This Row],[weekday]]=0,"True",TRUE,"False")</f>
        <v>False</v>
      </c>
      <c r="H826">
        <f>WEEKDAY(Append1[[#This Row],[dteday]],1)</f>
        <v>1</v>
      </c>
      <c r="I826">
        <v>1</v>
      </c>
      <c r="J826" s="6">
        <v>0.28000000000000003</v>
      </c>
      <c r="K826" s="6">
        <v>0.28789999999999999</v>
      </c>
      <c r="L826" s="6">
        <v>0.56000000000000005</v>
      </c>
      <c r="M826" s="6">
        <v>0.1045</v>
      </c>
      <c r="N826">
        <v>7</v>
      </c>
      <c r="O826">
        <v>38</v>
      </c>
      <c r="P826">
        <v>45</v>
      </c>
    </row>
    <row r="827" spans="1:16" x14ac:dyDescent="0.25">
      <c r="A827">
        <v>816</v>
      </c>
      <c r="B827" s="5">
        <v>40580</v>
      </c>
      <c r="C827">
        <v>1</v>
      </c>
      <c r="D827">
        <f>YEAR(Append1[[#This Row],[dteday]])</f>
        <v>2011</v>
      </c>
      <c r="E827">
        <v>2</v>
      </c>
      <c r="F827">
        <f>HOUR(Append1[[#This Row],[dteday]])</f>
        <v>0</v>
      </c>
      <c r="G827" s="7" t="str" cm="1">
        <f t="array" ref="G827">_xlfn.IFS(Append1[[#This Row],[weekday]]=6,"True",Append1[[#This Row],[weekday]]=0,"True",TRUE,"False")</f>
        <v>False</v>
      </c>
      <c r="H827">
        <f>WEEKDAY(Append1[[#This Row],[dteday]],1)</f>
        <v>1</v>
      </c>
      <c r="I827">
        <v>1</v>
      </c>
      <c r="J827" s="6">
        <v>0.3</v>
      </c>
      <c r="K827" s="6">
        <v>0.28789999999999999</v>
      </c>
      <c r="L827" s="6">
        <v>0.52</v>
      </c>
      <c r="M827" s="6">
        <v>0.25369999999999998</v>
      </c>
      <c r="N827">
        <v>15</v>
      </c>
      <c r="O827">
        <v>74</v>
      </c>
      <c r="P827">
        <v>89</v>
      </c>
    </row>
    <row r="828" spans="1:16" x14ac:dyDescent="0.25">
      <c r="A828">
        <v>817</v>
      </c>
      <c r="B828" s="5">
        <v>40580</v>
      </c>
      <c r="C828">
        <v>1</v>
      </c>
      <c r="D828">
        <f>YEAR(Append1[[#This Row],[dteday]])</f>
        <v>2011</v>
      </c>
      <c r="E828">
        <v>2</v>
      </c>
      <c r="F828">
        <f>HOUR(Append1[[#This Row],[dteday]])</f>
        <v>0</v>
      </c>
      <c r="G828" s="7" t="str" cm="1">
        <f t="array" ref="G828">_xlfn.IFS(Append1[[#This Row],[weekday]]=6,"True",Append1[[#This Row],[weekday]]=0,"True",TRUE,"False")</f>
        <v>False</v>
      </c>
      <c r="H828">
        <f>WEEKDAY(Append1[[#This Row],[dteday]],1)</f>
        <v>1</v>
      </c>
      <c r="I828">
        <v>1</v>
      </c>
      <c r="J828" s="6">
        <v>0.32</v>
      </c>
      <c r="K828" s="6">
        <v>0.30299999999999999</v>
      </c>
      <c r="L828" s="6">
        <v>0.49</v>
      </c>
      <c r="M828" s="6">
        <v>0.25369999999999998</v>
      </c>
      <c r="N828">
        <v>28</v>
      </c>
      <c r="O828">
        <v>89</v>
      </c>
      <c r="P828">
        <v>117</v>
      </c>
    </row>
    <row r="829" spans="1:16" x14ac:dyDescent="0.25">
      <c r="A829">
        <v>818</v>
      </c>
      <c r="B829" s="5">
        <v>40580</v>
      </c>
      <c r="C829">
        <v>1</v>
      </c>
      <c r="D829">
        <f>YEAR(Append1[[#This Row],[dteday]])</f>
        <v>2011</v>
      </c>
      <c r="E829">
        <v>2</v>
      </c>
      <c r="F829">
        <f>HOUR(Append1[[#This Row],[dteday]])</f>
        <v>0</v>
      </c>
      <c r="G829" s="7" t="str" cm="1">
        <f t="array" ref="G829">_xlfn.IFS(Append1[[#This Row],[weekday]]=6,"True",Append1[[#This Row],[weekday]]=0,"True",TRUE,"False")</f>
        <v>False</v>
      </c>
      <c r="H829">
        <f>WEEKDAY(Append1[[#This Row],[dteday]],1)</f>
        <v>1</v>
      </c>
      <c r="I829">
        <v>1</v>
      </c>
      <c r="J829" s="6">
        <v>0.34</v>
      </c>
      <c r="K829" s="6">
        <v>0.33329999999999999</v>
      </c>
      <c r="L829" s="6">
        <v>0.46</v>
      </c>
      <c r="M829" s="6">
        <v>0</v>
      </c>
      <c r="N829">
        <v>48</v>
      </c>
      <c r="O829">
        <v>126</v>
      </c>
      <c r="P829">
        <v>174</v>
      </c>
    </row>
    <row r="830" spans="1:16" x14ac:dyDescent="0.25">
      <c r="A830">
        <v>819</v>
      </c>
      <c r="B830" s="5">
        <v>40580</v>
      </c>
      <c r="C830">
        <v>1</v>
      </c>
      <c r="D830">
        <f>YEAR(Append1[[#This Row],[dteday]])</f>
        <v>2011</v>
      </c>
      <c r="E830">
        <v>2</v>
      </c>
      <c r="F830">
        <f>HOUR(Append1[[#This Row],[dteday]])</f>
        <v>0</v>
      </c>
      <c r="G830" s="7" t="str" cm="1">
        <f t="array" ref="G830">_xlfn.IFS(Append1[[#This Row],[weekday]]=6,"True",Append1[[#This Row],[weekday]]=0,"True",TRUE,"False")</f>
        <v>False</v>
      </c>
      <c r="H830">
        <f>WEEKDAY(Append1[[#This Row],[dteday]],1)</f>
        <v>1</v>
      </c>
      <c r="I830">
        <v>1</v>
      </c>
      <c r="J830" s="6">
        <v>0.34</v>
      </c>
      <c r="K830" s="6">
        <v>0.36359999999999998</v>
      </c>
      <c r="L830" s="6">
        <v>0.46</v>
      </c>
      <c r="M830" s="6">
        <v>0</v>
      </c>
      <c r="N830">
        <v>47</v>
      </c>
      <c r="O830">
        <v>135</v>
      </c>
      <c r="P830">
        <v>182</v>
      </c>
    </row>
    <row r="831" spans="1:16" x14ac:dyDescent="0.25">
      <c r="A831">
        <v>820</v>
      </c>
      <c r="B831" s="5">
        <v>40580</v>
      </c>
      <c r="C831">
        <v>1</v>
      </c>
      <c r="D831">
        <f>YEAR(Append1[[#This Row],[dteday]])</f>
        <v>2011</v>
      </c>
      <c r="E831">
        <v>2</v>
      </c>
      <c r="F831">
        <f>HOUR(Append1[[#This Row],[dteday]])</f>
        <v>0</v>
      </c>
      <c r="G831" s="7" t="str" cm="1">
        <f t="array" ref="G831">_xlfn.IFS(Append1[[#This Row],[weekday]]=6,"True",Append1[[#This Row],[weekday]]=0,"True",TRUE,"False")</f>
        <v>False</v>
      </c>
      <c r="H831">
        <f>WEEKDAY(Append1[[#This Row],[dteday]],1)</f>
        <v>1</v>
      </c>
      <c r="I831">
        <v>1</v>
      </c>
      <c r="J831" s="6">
        <v>0.34</v>
      </c>
      <c r="K831" s="6">
        <v>0.34849999999999998</v>
      </c>
      <c r="L831" s="6">
        <v>0.46</v>
      </c>
      <c r="M831" s="6">
        <v>8.9599999999999999E-2</v>
      </c>
      <c r="N831">
        <v>47</v>
      </c>
      <c r="O831">
        <v>114</v>
      </c>
      <c r="P831">
        <v>161</v>
      </c>
    </row>
    <row r="832" spans="1:16" x14ac:dyDescent="0.25">
      <c r="A832">
        <v>821</v>
      </c>
      <c r="B832" s="5">
        <v>40580</v>
      </c>
      <c r="C832">
        <v>1</v>
      </c>
      <c r="D832">
        <f>YEAR(Append1[[#This Row],[dteday]])</f>
        <v>2011</v>
      </c>
      <c r="E832">
        <v>2</v>
      </c>
      <c r="F832">
        <f>HOUR(Append1[[#This Row],[dteday]])</f>
        <v>0</v>
      </c>
      <c r="G832" s="7" t="str" cm="1">
        <f t="array" ref="G832">_xlfn.IFS(Append1[[#This Row],[weekday]]=6,"True",Append1[[#This Row],[weekday]]=0,"True",TRUE,"False")</f>
        <v>False</v>
      </c>
      <c r="H832">
        <f>WEEKDAY(Append1[[#This Row],[dteday]],1)</f>
        <v>1</v>
      </c>
      <c r="I832">
        <v>1</v>
      </c>
      <c r="J832" s="6">
        <v>0.34</v>
      </c>
      <c r="K832" s="6">
        <v>0.34849999999999998</v>
      </c>
      <c r="L832" s="6">
        <v>0.46</v>
      </c>
      <c r="M832" s="6">
        <v>8.9599999999999999E-2</v>
      </c>
      <c r="N832">
        <v>52</v>
      </c>
      <c r="O832">
        <v>130</v>
      </c>
      <c r="P832">
        <v>182</v>
      </c>
    </row>
    <row r="833" spans="1:16" x14ac:dyDescent="0.25">
      <c r="A833">
        <v>822</v>
      </c>
      <c r="B833" s="5">
        <v>40580</v>
      </c>
      <c r="C833">
        <v>1</v>
      </c>
      <c r="D833">
        <f>YEAR(Append1[[#This Row],[dteday]])</f>
        <v>2011</v>
      </c>
      <c r="E833">
        <v>2</v>
      </c>
      <c r="F833">
        <f>HOUR(Append1[[#This Row],[dteday]])</f>
        <v>0</v>
      </c>
      <c r="G833" s="7" t="str" cm="1">
        <f t="array" ref="G833">_xlfn.IFS(Append1[[#This Row],[weekday]]=6,"True",Append1[[#This Row],[weekday]]=0,"True",TRUE,"False")</f>
        <v>False</v>
      </c>
      <c r="H833">
        <f>WEEKDAY(Append1[[#This Row],[dteday]],1)</f>
        <v>1</v>
      </c>
      <c r="I833">
        <v>1</v>
      </c>
      <c r="J833" s="6">
        <v>0.34</v>
      </c>
      <c r="K833" s="6">
        <v>0.34849999999999998</v>
      </c>
      <c r="L833" s="6">
        <v>0.49</v>
      </c>
      <c r="M833" s="6">
        <v>0.1045</v>
      </c>
      <c r="N833">
        <v>42</v>
      </c>
      <c r="O833">
        <v>115</v>
      </c>
      <c r="P833">
        <v>157</v>
      </c>
    </row>
    <row r="834" spans="1:16" x14ac:dyDescent="0.25">
      <c r="A834">
        <v>823</v>
      </c>
      <c r="B834" s="5">
        <v>40580</v>
      </c>
      <c r="C834">
        <v>1</v>
      </c>
      <c r="D834">
        <f>YEAR(Append1[[#This Row],[dteday]])</f>
        <v>2011</v>
      </c>
      <c r="E834">
        <v>2</v>
      </c>
      <c r="F834">
        <f>HOUR(Append1[[#This Row],[dteday]])</f>
        <v>0</v>
      </c>
      <c r="G834" s="7" t="str" cm="1">
        <f t="array" ref="G834">_xlfn.IFS(Append1[[#This Row],[weekday]]=6,"True",Append1[[#This Row],[weekday]]=0,"True",TRUE,"False")</f>
        <v>False</v>
      </c>
      <c r="H834">
        <f>WEEKDAY(Append1[[#This Row],[dteday]],1)</f>
        <v>1</v>
      </c>
      <c r="I834">
        <v>1</v>
      </c>
      <c r="J834" s="6">
        <v>0.34</v>
      </c>
      <c r="K834" s="6">
        <v>0.36359999999999998</v>
      </c>
      <c r="L834" s="6">
        <v>0.46</v>
      </c>
      <c r="M834" s="6">
        <v>0</v>
      </c>
      <c r="N834">
        <v>24</v>
      </c>
      <c r="O834">
        <v>97</v>
      </c>
      <c r="P834">
        <v>121</v>
      </c>
    </row>
    <row r="835" spans="1:16" x14ac:dyDescent="0.25">
      <c r="A835">
        <v>824</v>
      </c>
      <c r="B835" s="5">
        <v>40580</v>
      </c>
      <c r="C835">
        <v>1</v>
      </c>
      <c r="D835">
        <f>YEAR(Append1[[#This Row],[dteday]])</f>
        <v>2011</v>
      </c>
      <c r="E835">
        <v>2</v>
      </c>
      <c r="F835">
        <f>HOUR(Append1[[#This Row],[dteday]])</f>
        <v>0</v>
      </c>
      <c r="G835" s="7" t="str" cm="1">
        <f t="array" ref="G835">_xlfn.IFS(Append1[[#This Row],[weekday]]=6,"True",Append1[[#This Row],[weekday]]=0,"True",TRUE,"False")</f>
        <v>False</v>
      </c>
      <c r="H835">
        <f>WEEKDAY(Append1[[#This Row],[dteday]],1)</f>
        <v>1</v>
      </c>
      <c r="I835">
        <v>1</v>
      </c>
      <c r="J835" s="6">
        <v>0.3</v>
      </c>
      <c r="K835" s="6">
        <v>0.30299999999999999</v>
      </c>
      <c r="L835" s="6">
        <v>0.56000000000000005</v>
      </c>
      <c r="M835" s="6">
        <v>0.16420000000000001</v>
      </c>
      <c r="N835">
        <v>13</v>
      </c>
      <c r="O835">
        <v>65</v>
      </c>
      <c r="P835">
        <v>78</v>
      </c>
    </row>
    <row r="836" spans="1:16" x14ac:dyDescent="0.25">
      <c r="A836">
        <v>825</v>
      </c>
      <c r="B836" s="5">
        <v>40580</v>
      </c>
      <c r="C836">
        <v>1</v>
      </c>
      <c r="D836">
        <f>YEAR(Append1[[#This Row],[dteday]])</f>
        <v>2011</v>
      </c>
      <c r="E836">
        <v>2</v>
      </c>
      <c r="F836">
        <f>HOUR(Append1[[#This Row],[dteday]])</f>
        <v>0</v>
      </c>
      <c r="G836" s="7" t="str" cm="1">
        <f t="array" ref="G836">_xlfn.IFS(Append1[[#This Row],[weekday]]=6,"True",Append1[[#This Row],[weekday]]=0,"True",TRUE,"False")</f>
        <v>False</v>
      </c>
      <c r="H836">
        <f>WEEKDAY(Append1[[#This Row],[dteday]],1)</f>
        <v>1</v>
      </c>
      <c r="I836">
        <v>1</v>
      </c>
      <c r="J836" s="6">
        <v>0.28000000000000003</v>
      </c>
      <c r="K836" s="6">
        <v>0.28789999999999999</v>
      </c>
      <c r="L836" s="6">
        <v>0.61</v>
      </c>
      <c r="M836" s="6">
        <v>0.1343</v>
      </c>
      <c r="N836">
        <v>1</v>
      </c>
      <c r="O836">
        <v>20</v>
      </c>
      <c r="P836">
        <v>21</v>
      </c>
    </row>
    <row r="837" spans="1:16" x14ac:dyDescent="0.25">
      <c r="A837">
        <v>826</v>
      </c>
      <c r="B837" s="5">
        <v>40580</v>
      </c>
      <c r="C837">
        <v>1</v>
      </c>
      <c r="D837">
        <f>YEAR(Append1[[#This Row],[dteday]])</f>
        <v>2011</v>
      </c>
      <c r="E837">
        <v>2</v>
      </c>
      <c r="F837">
        <f>HOUR(Append1[[#This Row],[dteday]])</f>
        <v>0</v>
      </c>
      <c r="G837" s="7" t="str" cm="1">
        <f t="array" ref="G837">_xlfn.IFS(Append1[[#This Row],[weekday]]=6,"True",Append1[[#This Row],[weekday]]=0,"True",TRUE,"False")</f>
        <v>False</v>
      </c>
      <c r="H837">
        <f>WEEKDAY(Append1[[#This Row],[dteday]],1)</f>
        <v>1</v>
      </c>
      <c r="I837">
        <v>1</v>
      </c>
      <c r="J837" s="6">
        <v>0.28000000000000003</v>
      </c>
      <c r="K837" s="6">
        <v>0.28789999999999999</v>
      </c>
      <c r="L837" s="6">
        <v>0.61</v>
      </c>
      <c r="M837" s="6">
        <v>0.1045</v>
      </c>
      <c r="N837">
        <v>5</v>
      </c>
      <c r="O837">
        <v>21</v>
      </c>
      <c r="P837">
        <v>26</v>
      </c>
    </row>
    <row r="838" spans="1:16" x14ac:dyDescent="0.25">
      <c r="A838">
        <v>827</v>
      </c>
      <c r="B838" s="5">
        <v>40580</v>
      </c>
      <c r="C838">
        <v>1</v>
      </c>
      <c r="D838">
        <f>YEAR(Append1[[#This Row],[dteday]])</f>
        <v>2011</v>
      </c>
      <c r="E838">
        <v>2</v>
      </c>
      <c r="F838">
        <f>HOUR(Append1[[#This Row],[dteday]])</f>
        <v>0</v>
      </c>
      <c r="G838" s="7" t="str" cm="1">
        <f t="array" ref="G838">_xlfn.IFS(Append1[[#This Row],[weekday]]=6,"True",Append1[[#This Row],[weekday]]=0,"True",TRUE,"False")</f>
        <v>False</v>
      </c>
      <c r="H838">
        <f>WEEKDAY(Append1[[#This Row],[dteday]],1)</f>
        <v>1</v>
      </c>
      <c r="I838">
        <v>1</v>
      </c>
      <c r="J838" s="6">
        <v>0.26</v>
      </c>
      <c r="K838" s="6">
        <v>0.30299999999999999</v>
      </c>
      <c r="L838" s="6">
        <v>0.6</v>
      </c>
      <c r="M838" s="6">
        <v>0</v>
      </c>
      <c r="N838">
        <v>5</v>
      </c>
      <c r="O838">
        <v>22</v>
      </c>
      <c r="P838">
        <v>27</v>
      </c>
    </row>
    <row r="839" spans="1:16" x14ac:dyDescent="0.25">
      <c r="A839">
        <v>828</v>
      </c>
      <c r="B839" s="5">
        <v>40580</v>
      </c>
      <c r="C839">
        <v>1</v>
      </c>
      <c r="D839">
        <f>YEAR(Append1[[#This Row],[dteday]])</f>
        <v>2011</v>
      </c>
      <c r="E839">
        <v>2</v>
      </c>
      <c r="F839">
        <f>HOUR(Append1[[#This Row],[dteday]])</f>
        <v>0</v>
      </c>
      <c r="G839" s="7" t="str" cm="1">
        <f t="array" ref="G839">_xlfn.IFS(Append1[[#This Row],[weekday]]=6,"True",Append1[[#This Row],[weekday]]=0,"True",TRUE,"False")</f>
        <v>False</v>
      </c>
      <c r="H839">
        <f>WEEKDAY(Append1[[#This Row],[dteday]],1)</f>
        <v>1</v>
      </c>
      <c r="I839">
        <v>1</v>
      </c>
      <c r="J839" s="6">
        <v>0.26</v>
      </c>
      <c r="K839" s="6">
        <v>0.30299999999999999</v>
      </c>
      <c r="L839" s="6">
        <v>0.6</v>
      </c>
      <c r="M839" s="6">
        <v>0</v>
      </c>
      <c r="N839">
        <v>5</v>
      </c>
      <c r="O839">
        <v>57</v>
      </c>
      <c r="P839">
        <v>62</v>
      </c>
    </row>
    <row r="840" spans="1:16" x14ac:dyDescent="0.25">
      <c r="A840">
        <v>829</v>
      </c>
      <c r="B840" s="5">
        <v>40580</v>
      </c>
      <c r="C840">
        <v>1</v>
      </c>
      <c r="D840">
        <f>YEAR(Append1[[#This Row],[dteday]])</f>
        <v>2011</v>
      </c>
      <c r="E840">
        <v>2</v>
      </c>
      <c r="F840">
        <f>HOUR(Append1[[#This Row],[dteday]])</f>
        <v>0</v>
      </c>
      <c r="G840" s="7" t="str" cm="1">
        <f t="array" ref="G840">_xlfn.IFS(Append1[[#This Row],[weekday]]=6,"True",Append1[[#This Row],[weekday]]=0,"True",TRUE,"False")</f>
        <v>False</v>
      </c>
      <c r="H840">
        <f>WEEKDAY(Append1[[#This Row],[dteday]],1)</f>
        <v>1</v>
      </c>
      <c r="I840">
        <v>1</v>
      </c>
      <c r="J840" s="6">
        <v>0.24</v>
      </c>
      <c r="K840" s="6">
        <v>0.28789999999999999</v>
      </c>
      <c r="L840" s="6">
        <v>0.65</v>
      </c>
      <c r="M840" s="6">
        <v>0</v>
      </c>
      <c r="N840">
        <v>4</v>
      </c>
      <c r="O840">
        <v>26</v>
      </c>
      <c r="P840">
        <v>30</v>
      </c>
    </row>
    <row r="841" spans="1:16" x14ac:dyDescent="0.25">
      <c r="A841">
        <v>830</v>
      </c>
      <c r="B841" s="5">
        <v>40581</v>
      </c>
      <c r="C841">
        <v>1</v>
      </c>
      <c r="D841">
        <f>YEAR(Append1[[#This Row],[dteday]])</f>
        <v>2011</v>
      </c>
      <c r="E841">
        <v>2</v>
      </c>
      <c r="F841">
        <f>HOUR(Append1[[#This Row],[dteday]])</f>
        <v>0</v>
      </c>
      <c r="G841" s="7" t="str" cm="1">
        <f t="array" ref="G841">_xlfn.IFS(Append1[[#This Row],[weekday]]=6,"True",Append1[[#This Row],[weekday]]=0,"True",TRUE,"False")</f>
        <v>False</v>
      </c>
      <c r="H841">
        <f>WEEKDAY(Append1[[#This Row],[dteday]],1)</f>
        <v>2</v>
      </c>
      <c r="I841">
        <v>1</v>
      </c>
      <c r="J841" s="6">
        <v>0.24</v>
      </c>
      <c r="K841" s="6">
        <v>0.28789999999999999</v>
      </c>
      <c r="L841" s="6">
        <v>0.65</v>
      </c>
      <c r="M841" s="6">
        <v>0</v>
      </c>
      <c r="N841">
        <v>1</v>
      </c>
      <c r="O841">
        <v>14</v>
      </c>
      <c r="P841">
        <v>15</v>
      </c>
    </row>
    <row r="842" spans="1:16" x14ac:dyDescent="0.25">
      <c r="A842">
        <v>831</v>
      </c>
      <c r="B842" s="5">
        <v>40581</v>
      </c>
      <c r="C842">
        <v>1</v>
      </c>
      <c r="D842">
        <f>YEAR(Append1[[#This Row],[dteday]])</f>
        <v>2011</v>
      </c>
      <c r="E842">
        <v>2</v>
      </c>
      <c r="F842">
        <f>HOUR(Append1[[#This Row],[dteday]])</f>
        <v>0</v>
      </c>
      <c r="G842" s="7" t="str" cm="1">
        <f t="array" ref="G842">_xlfn.IFS(Append1[[#This Row],[weekday]]=6,"True",Append1[[#This Row],[weekday]]=0,"True",TRUE,"False")</f>
        <v>False</v>
      </c>
      <c r="H842">
        <f>WEEKDAY(Append1[[#This Row],[dteday]],1)</f>
        <v>2</v>
      </c>
      <c r="I842">
        <v>1</v>
      </c>
      <c r="J842" s="6">
        <v>0.22</v>
      </c>
      <c r="K842" s="6">
        <v>0.2727</v>
      </c>
      <c r="L842" s="6">
        <v>0.75</v>
      </c>
      <c r="M842" s="6">
        <v>0</v>
      </c>
      <c r="N842">
        <v>1</v>
      </c>
      <c r="O842">
        <v>4</v>
      </c>
      <c r="P842">
        <v>5</v>
      </c>
    </row>
    <row r="843" spans="1:16" x14ac:dyDescent="0.25">
      <c r="A843">
        <v>832</v>
      </c>
      <c r="B843" s="5">
        <v>40581</v>
      </c>
      <c r="C843">
        <v>1</v>
      </c>
      <c r="D843">
        <f>YEAR(Append1[[#This Row],[dteday]])</f>
        <v>2011</v>
      </c>
      <c r="E843">
        <v>2</v>
      </c>
      <c r="F843">
        <f>HOUR(Append1[[#This Row],[dteday]])</f>
        <v>0</v>
      </c>
      <c r="G843" s="7" t="str" cm="1">
        <f t="array" ref="G843">_xlfn.IFS(Append1[[#This Row],[weekday]]=6,"True",Append1[[#This Row],[weekday]]=0,"True",TRUE,"False")</f>
        <v>False</v>
      </c>
      <c r="H843">
        <f>WEEKDAY(Append1[[#This Row],[dteday]],1)</f>
        <v>2</v>
      </c>
      <c r="I843">
        <v>1</v>
      </c>
      <c r="J843" s="6">
        <v>0.2</v>
      </c>
      <c r="K843" s="6">
        <v>0.2576</v>
      </c>
      <c r="L843" s="6">
        <v>0.8</v>
      </c>
      <c r="M843" s="6">
        <v>0</v>
      </c>
      <c r="N843">
        <v>0</v>
      </c>
      <c r="O843">
        <v>3</v>
      </c>
      <c r="P843">
        <v>3</v>
      </c>
    </row>
    <row r="844" spans="1:16" x14ac:dyDescent="0.25">
      <c r="A844">
        <v>833</v>
      </c>
      <c r="B844" s="5">
        <v>40581</v>
      </c>
      <c r="C844">
        <v>1</v>
      </c>
      <c r="D844">
        <f>YEAR(Append1[[#This Row],[dteday]])</f>
        <v>2011</v>
      </c>
      <c r="E844">
        <v>2</v>
      </c>
      <c r="F844">
        <f>HOUR(Append1[[#This Row],[dteday]])</f>
        <v>0</v>
      </c>
      <c r="G844" s="7" t="str" cm="1">
        <f t="array" ref="G844">_xlfn.IFS(Append1[[#This Row],[weekday]]=6,"True",Append1[[#This Row],[weekday]]=0,"True",TRUE,"False")</f>
        <v>False</v>
      </c>
      <c r="H844">
        <f>WEEKDAY(Append1[[#This Row],[dteday]],1)</f>
        <v>2</v>
      </c>
      <c r="I844">
        <v>1</v>
      </c>
      <c r="J844" s="6">
        <v>0.2</v>
      </c>
      <c r="K844" s="6">
        <v>0.2576</v>
      </c>
      <c r="L844" s="6">
        <v>0.86</v>
      </c>
      <c r="M844" s="6">
        <v>0</v>
      </c>
      <c r="N844">
        <v>0</v>
      </c>
      <c r="O844">
        <v>1</v>
      </c>
      <c r="P844">
        <v>1</v>
      </c>
    </row>
    <row r="845" spans="1:16" x14ac:dyDescent="0.25">
      <c r="A845">
        <v>834</v>
      </c>
      <c r="B845" s="5">
        <v>40581</v>
      </c>
      <c r="C845">
        <v>1</v>
      </c>
      <c r="D845">
        <f>YEAR(Append1[[#This Row],[dteday]])</f>
        <v>2011</v>
      </c>
      <c r="E845">
        <v>2</v>
      </c>
      <c r="F845">
        <f>HOUR(Append1[[#This Row],[dteday]])</f>
        <v>0</v>
      </c>
      <c r="G845" s="7" t="str" cm="1">
        <f t="array" ref="G845">_xlfn.IFS(Append1[[#This Row],[weekday]]=6,"True",Append1[[#This Row],[weekday]]=0,"True",TRUE,"False")</f>
        <v>False</v>
      </c>
      <c r="H845">
        <f>WEEKDAY(Append1[[#This Row],[dteday]],1)</f>
        <v>2</v>
      </c>
      <c r="I845">
        <v>1</v>
      </c>
      <c r="J845" s="6">
        <v>0.2</v>
      </c>
      <c r="K845" s="6">
        <v>0.2576</v>
      </c>
      <c r="L845" s="6">
        <v>0.86</v>
      </c>
      <c r="M845" s="6">
        <v>0</v>
      </c>
      <c r="N845">
        <v>1</v>
      </c>
      <c r="O845">
        <v>1</v>
      </c>
      <c r="P845">
        <v>2</v>
      </c>
    </row>
    <row r="846" spans="1:16" x14ac:dyDescent="0.25">
      <c r="A846">
        <v>835</v>
      </c>
      <c r="B846" s="5">
        <v>40581</v>
      </c>
      <c r="C846">
        <v>1</v>
      </c>
      <c r="D846">
        <f>YEAR(Append1[[#This Row],[dteday]])</f>
        <v>2011</v>
      </c>
      <c r="E846">
        <v>2</v>
      </c>
      <c r="F846">
        <f>HOUR(Append1[[#This Row],[dteday]])</f>
        <v>0</v>
      </c>
      <c r="G846" s="7" t="str" cm="1">
        <f t="array" ref="G846">_xlfn.IFS(Append1[[#This Row],[weekday]]=6,"True",Append1[[#This Row],[weekday]]=0,"True",TRUE,"False")</f>
        <v>False</v>
      </c>
      <c r="H846">
        <f>WEEKDAY(Append1[[#This Row],[dteday]],1)</f>
        <v>2</v>
      </c>
      <c r="I846">
        <v>1</v>
      </c>
      <c r="J846" s="6">
        <v>0.2</v>
      </c>
      <c r="K846" s="6">
        <v>0.2576</v>
      </c>
      <c r="L846" s="6">
        <v>0.86</v>
      </c>
      <c r="M846" s="6">
        <v>0</v>
      </c>
      <c r="N846">
        <v>1</v>
      </c>
      <c r="O846">
        <v>9</v>
      </c>
      <c r="P846">
        <v>10</v>
      </c>
    </row>
    <row r="847" spans="1:16" x14ac:dyDescent="0.25">
      <c r="A847">
        <v>836</v>
      </c>
      <c r="B847" s="5">
        <v>40581</v>
      </c>
      <c r="C847">
        <v>1</v>
      </c>
      <c r="D847">
        <f>YEAR(Append1[[#This Row],[dteday]])</f>
        <v>2011</v>
      </c>
      <c r="E847">
        <v>2</v>
      </c>
      <c r="F847">
        <f>HOUR(Append1[[#This Row],[dteday]])</f>
        <v>0</v>
      </c>
      <c r="G847" s="7" t="str" cm="1">
        <f t="array" ref="G847">_xlfn.IFS(Append1[[#This Row],[weekday]]=6,"True",Append1[[#This Row],[weekday]]=0,"True",TRUE,"False")</f>
        <v>False</v>
      </c>
      <c r="H847">
        <f>WEEKDAY(Append1[[#This Row],[dteday]],1)</f>
        <v>2</v>
      </c>
      <c r="I847">
        <v>1</v>
      </c>
      <c r="J847" s="6">
        <v>0.18</v>
      </c>
      <c r="K847" s="6">
        <v>0.2424</v>
      </c>
      <c r="L847" s="6">
        <v>0.93</v>
      </c>
      <c r="M847" s="6">
        <v>0</v>
      </c>
      <c r="N847">
        <v>1</v>
      </c>
      <c r="O847">
        <v>29</v>
      </c>
      <c r="P847">
        <v>30</v>
      </c>
    </row>
    <row r="848" spans="1:16" x14ac:dyDescent="0.25">
      <c r="A848">
        <v>837</v>
      </c>
      <c r="B848" s="5">
        <v>40581</v>
      </c>
      <c r="C848">
        <v>1</v>
      </c>
      <c r="D848">
        <f>YEAR(Append1[[#This Row],[dteday]])</f>
        <v>2011</v>
      </c>
      <c r="E848">
        <v>2</v>
      </c>
      <c r="F848">
        <f>HOUR(Append1[[#This Row],[dteday]])</f>
        <v>0</v>
      </c>
      <c r="G848" s="7" t="str" cm="1">
        <f t="array" ref="G848">_xlfn.IFS(Append1[[#This Row],[weekday]]=6,"True",Append1[[#This Row],[weekday]]=0,"True",TRUE,"False")</f>
        <v>False</v>
      </c>
      <c r="H848">
        <f>WEEKDAY(Append1[[#This Row],[dteday]],1)</f>
        <v>2</v>
      </c>
      <c r="I848">
        <v>1</v>
      </c>
      <c r="J848" s="6">
        <v>0.18</v>
      </c>
      <c r="K848" s="6">
        <v>0.2424</v>
      </c>
      <c r="L848" s="6">
        <v>0.86</v>
      </c>
      <c r="M848" s="6">
        <v>0</v>
      </c>
      <c r="N848">
        <v>6</v>
      </c>
      <c r="O848">
        <v>89</v>
      </c>
      <c r="P848">
        <v>95</v>
      </c>
    </row>
    <row r="849" spans="1:16" x14ac:dyDescent="0.25">
      <c r="A849">
        <v>838</v>
      </c>
      <c r="B849" s="5">
        <v>40581</v>
      </c>
      <c r="C849">
        <v>1</v>
      </c>
      <c r="D849">
        <f>YEAR(Append1[[#This Row],[dteday]])</f>
        <v>2011</v>
      </c>
      <c r="E849">
        <v>2</v>
      </c>
      <c r="F849">
        <f>HOUR(Append1[[#This Row],[dteday]])</f>
        <v>0</v>
      </c>
      <c r="G849" s="7" t="str" cm="1">
        <f t="array" ref="G849">_xlfn.IFS(Append1[[#This Row],[weekday]]=6,"True",Append1[[#This Row],[weekday]]=0,"True",TRUE,"False")</f>
        <v>False</v>
      </c>
      <c r="H849">
        <f>WEEKDAY(Append1[[#This Row],[dteday]],1)</f>
        <v>2</v>
      </c>
      <c r="I849">
        <v>2</v>
      </c>
      <c r="J849" s="6">
        <v>0.16</v>
      </c>
      <c r="K849" s="6">
        <v>0.2273</v>
      </c>
      <c r="L849" s="6">
        <v>1</v>
      </c>
      <c r="M849" s="6">
        <v>0</v>
      </c>
      <c r="N849">
        <v>7</v>
      </c>
      <c r="O849">
        <v>223</v>
      </c>
      <c r="P849">
        <v>230</v>
      </c>
    </row>
    <row r="850" spans="1:16" x14ac:dyDescent="0.25">
      <c r="A850">
        <v>839</v>
      </c>
      <c r="B850" s="5">
        <v>40581</v>
      </c>
      <c r="C850">
        <v>1</v>
      </c>
      <c r="D850">
        <f>YEAR(Append1[[#This Row],[dteday]])</f>
        <v>2011</v>
      </c>
      <c r="E850">
        <v>2</v>
      </c>
      <c r="F850">
        <f>HOUR(Append1[[#This Row],[dteday]])</f>
        <v>0</v>
      </c>
      <c r="G850" s="7" t="str" cm="1">
        <f t="array" ref="G850">_xlfn.IFS(Append1[[#This Row],[weekday]]=6,"True",Append1[[#This Row],[weekday]]=0,"True",TRUE,"False")</f>
        <v>False</v>
      </c>
      <c r="H850">
        <f>WEEKDAY(Append1[[#This Row],[dteday]],1)</f>
        <v>2</v>
      </c>
      <c r="I850">
        <v>1</v>
      </c>
      <c r="J850" s="6">
        <v>0.22</v>
      </c>
      <c r="K850" s="6">
        <v>0.2727</v>
      </c>
      <c r="L850" s="6">
        <v>0.8</v>
      </c>
      <c r="M850" s="6">
        <v>0</v>
      </c>
      <c r="N850">
        <v>3</v>
      </c>
      <c r="O850">
        <v>115</v>
      </c>
      <c r="P850">
        <v>118</v>
      </c>
    </row>
    <row r="851" spans="1:16" x14ac:dyDescent="0.25">
      <c r="A851">
        <v>840</v>
      </c>
      <c r="B851" s="5">
        <v>40581</v>
      </c>
      <c r="C851">
        <v>1</v>
      </c>
      <c r="D851">
        <f>YEAR(Append1[[#This Row],[dteday]])</f>
        <v>2011</v>
      </c>
      <c r="E851">
        <v>2</v>
      </c>
      <c r="F851">
        <f>HOUR(Append1[[#This Row],[dteday]])</f>
        <v>0</v>
      </c>
      <c r="G851" s="7" t="str" cm="1">
        <f t="array" ref="G851">_xlfn.IFS(Append1[[#This Row],[weekday]]=6,"True",Append1[[#This Row],[weekday]]=0,"True",TRUE,"False")</f>
        <v>False</v>
      </c>
      <c r="H851">
        <f>WEEKDAY(Append1[[#This Row],[dteday]],1)</f>
        <v>2</v>
      </c>
      <c r="I851">
        <v>1</v>
      </c>
      <c r="J851" s="6">
        <v>0.24</v>
      </c>
      <c r="K851" s="6">
        <v>0.2576</v>
      </c>
      <c r="L851" s="6">
        <v>0.75</v>
      </c>
      <c r="M851" s="6">
        <v>0.1045</v>
      </c>
      <c r="N851">
        <v>6</v>
      </c>
      <c r="O851">
        <v>49</v>
      </c>
      <c r="P851">
        <v>55</v>
      </c>
    </row>
    <row r="852" spans="1:16" x14ac:dyDescent="0.25">
      <c r="A852">
        <v>841</v>
      </c>
      <c r="B852" s="5">
        <v>40581</v>
      </c>
      <c r="C852">
        <v>1</v>
      </c>
      <c r="D852">
        <f>YEAR(Append1[[#This Row],[dteday]])</f>
        <v>2011</v>
      </c>
      <c r="E852">
        <v>2</v>
      </c>
      <c r="F852">
        <f>HOUR(Append1[[#This Row],[dteday]])</f>
        <v>0</v>
      </c>
      <c r="G852" s="7" t="str" cm="1">
        <f t="array" ref="G852">_xlfn.IFS(Append1[[#This Row],[weekday]]=6,"True",Append1[[#This Row],[weekday]]=0,"True",TRUE,"False")</f>
        <v>False</v>
      </c>
      <c r="H852">
        <f>WEEKDAY(Append1[[#This Row],[dteday]],1)</f>
        <v>2</v>
      </c>
      <c r="I852">
        <v>1</v>
      </c>
      <c r="J852" s="6">
        <v>0.3</v>
      </c>
      <c r="K852" s="6">
        <v>0.31819999999999998</v>
      </c>
      <c r="L852" s="6">
        <v>0.65</v>
      </c>
      <c r="M852" s="6">
        <v>8.9599999999999999E-2</v>
      </c>
      <c r="N852">
        <v>11</v>
      </c>
      <c r="O852">
        <v>36</v>
      </c>
      <c r="P852">
        <v>47</v>
      </c>
    </row>
    <row r="853" spans="1:16" x14ac:dyDescent="0.25">
      <c r="A853">
        <v>842</v>
      </c>
      <c r="B853" s="5">
        <v>40581</v>
      </c>
      <c r="C853">
        <v>1</v>
      </c>
      <c r="D853">
        <f>YEAR(Append1[[#This Row],[dteday]])</f>
        <v>2011</v>
      </c>
      <c r="E853">
        <v>2</v>
      </c>
      <c r="F853">
        <f>HOUR(Append1[[#This Row],[dteday]])</f>
        <v>0</v>
      </c>
      <c r="G853" s="7" t="str" cm="1">
        <f t="array" ref="G853">_xlfn.IFS(Append1[[#This Row],[weekday]]=6,"True",Append1[[#This Row],[weekday]]=0,"True",TRUE,"False")</f>
        <v>False</v>
      </c>
      <c r="H853">
        <f>WEEKDAY(Append1[[#This Row],[dteday]],1)</f>
        <v>2</v>
      </c>
      <c r="I853">
        <v>2</v>
      </c>
      <c r="J853" s="6">
        <v>0.32</v>
      </c>
      <c r="K853" s="6">
        <v>0.34849999999999998</v>
      </c>
      <c r="L853" s="6">
        <v>0.62</v>
      </c>
      <c r="M853" s="6">
        <v>0</v>
      </c>
      <c r="N853">
        <v>7</v>
      </c>
      <c r="O853">
        <v>59</v>
      </c>
      <c r="P853">
        <v>66</v>
      </c>
    </row>
    <row r="854" spans="1:16" x14ac:dyDescent="0.25">
      <c r="A854">
        <v>843</v>
      </c>
      <c r="B854" s="5">
        <v>40581</v>
      </c>
      <c r="C854">
        <v>1</v>
      </c>
      <c r="D854">
        <f>YEAR(Append1[[#This Row],[dteday]])</f>
        <v>2011</v>
      </c>
      <c r="E854">
        <v>2</v>
      </c>
      <c r="F854">
        <f>HOUR(Append1[[#This Row],[dteday]])</f>
        <v>0</v>
      </c>
      <c r="G854" s="7" t="str" cm="1">
        <f t="array" ref="G854">_xlfn.IFS(Append1[[#This Row],[weekday]]=6,"True",Append1[[#This Row],[weekday]]=0,"True",TRUE,"False")</f>
        <v>False</v>
      </c>
      <c r="H854">
        <f>WEEKDAY(Append1[[#This Row],[dteday]],1)</f>
        <v>2</v>
      </c>
      <c r="I854">
        <v>2</v>
      </c>
      <c r="J854" s="6">
        <v>0.36</v>
      </c>
      <c r="K854" s="6">
        <v>0.36359999999999998</v>
      </c>
      <c r="L854" s="6">
        <v>0.56999999999999995</v>
      </c>
      <c r="M854" s="6">
        <v>8.9599999999999999E-2</v>
      </c>
      <c r="N854">
        <v>10</v>
      </c>
      <c r="O854">
        <v>54</v>
      </c>
      <c r="P854">
        <v>64</v>
      </c>
    </row>
    <row r="855" spans="1:16" x14ac:dyDescent="0.25">
      <c r="A855">
        <v>844</v>
      </c>
      <c r="B855" s="5">
        <v>40581</v>
      </c>
      <c r="C855">
        <v>1</v>
      </c>
      <c r="D855">
        <f>YEAR(Append1[[#This Row],[dteday]])</f>
        <v>2011</v>
      </c>
      <c r="E855">
        <v>2</v>
      </c>
      <c r="F855">
        <f>HOUR(Append1[[#This Row],[dteday]])</f>
        <v>0</v>
      </c>
      <c r="G855" s="7" t="str" cm="1">
        <f t="array" ref="G855">_xlfn.IFS(Append1[[#This Row],[weekday]]=6,"True",Append1[[#This Row],[weekday]]=0,"True",TRUE,"False")</f>
        <v>False</v>
      </c>
      <c r="H855">
        <f>WEEKDAY(Append1[[#This Row],[dteday]],1)</f>
        <v>2</v>
      </c>
      <c r="I855">
        <v>2</v>
      </c>
      <c r="J855" s="6">
        <v>0.36</v>
      </c>
      <c r="K855" s="6">
        <v>0.36359999999999998</v>
      </c>
      <c r="L855" s="6">
        <v>0.56999999999999995</v>
      </c>
      <c r="M855" s="6">
        <v>8.9599999999999999E-2</v>
      </c>
      <c r="N855">
        <v>8</v>
      </c>
      <c r="O855">
        <v>52</v>
      </c>
      <c r="P855">
        <v>60</v>
      </c>
    </row>
    <row r="856" spans="1:16" x14ac:dyDescent="0.25">
      <c r="A856">
        <v>845</v>
      </c>
      <c r="B856" s="5">
        <v>40581</v>
      </c>
      <c r="C856">
        <v>1</v>
      </c>
      <c r="D856">
        <f>YEAR(Append1[[#This Row],[dteday]])</f>
        <v>2011</v>
      </c>
      <c r="E856">
        <v>2</v>
      </c>
      <c r="F856">
        <f>HOUR(Append1[[#This Row],[dteday]])</f>
        <v>0</v>
      </c>
      <c r="G856" s="7" t="str" cm="1">
        <f t="array" ref="G856">_xlfn.IFS(Append1[[#This Row],[weekday]]=6,"True",Append1[[#This Row],[weekday]]=0,"True",TRUE,"False")</f>
        <v>False</v>
      </c>
      <c r="H856">
        <f>WEEKDAY(Append1[[#This Row],[dteday]],1)</f>
        <v>2</v>
      </c>
      <c r="I856">
        <v>2</v>
      </c>
      <c r="J856" s="6">
        <v>0.38</v>
      </c>
      <c r="K856" s="6">
        <v>0.39389999999999997</v>
      </c>
      <c r="L856" s="6">
        <v>0.54</v>
      </c>
      <c r="M856" s="6">
        <v>8.9599999999999999E-2</v>
      </c>
      <c r="N856">
        <v>4</v>
      </c>
      <c r="O856">
        <v>46</v>
      </c>
      <c r="P856">
        <v>50</v>
      </c>
    </row>
    <row r="857" spans="1:16" x14ac:dyDescent="0.25">
      <c r="A857">
        <v>846</v>
      </c>
      <c r="B857" s="5">
        <v>40581</v>
      </c>
      <c r="C857">
        <v>1</v>
      </c>
      <c r="D857">
        <f>YEAR(Append1[[#This Row],[dteday]])</f>
        <v>2011</v>
      </c>
      <c r="E857">
        <v>2</v>
      </c>
      <c r="F857">
        <f>HOUR(Append1[[#This Row],[dteday]])</f>
        <v>0</v>
      </c>
      <c r="G857" s="7" t="str" cm="1">
        <f t="array" ref="G857">_xlfn.IFS(Append1[[#This Row],[weekday]]=6,"True",Append1[[#This Row],[weekday]]=0,"True",TRUE,"False")</f>
        <v>False</v>
      </c>
      <c r="H857">
        <f>WEEKDAY(Append1[[#This Row],[dteday]],1)</f>
        <v>2</v>
      </c>
      <c r="I857">
        <v>2</v>
      </c>
      <c r="J857" s="6">
        <v>0.36</v>
      </c>
      <c r="K857" s="6">
        <v>0.34849999999999998</v>
      </c>
      <c r="L857" s="6">
        <v>0.56999999999999995</v>
      </c>
      <c r="M857" s="6">
        <v>0.1343</v>
      </c>
      <c r="N857">
        <v>16</v>
      </c>
      <c r="O857">
        <v>98</v>
      </c>
      <c r="P857">
        <v>114</v>
      </c>
    </row>
    <row r="858" spans="1:16" x14ac:dyDescent="0.25">
      <c r="A858">
        <v>847</v>
      </c>
      <c r="B858" s="5">
        <v>40581</v>
      </c>
      <c r="C858">
        <v>1</v>
      </c>
      <c r="D858">
        <f>YEAR(Append1[[#This Row],[dteday]])</f>
        <v>2011</v>
      </c>
      <c r="E858">
        <v>2</v>
      </c>
      <c r="F858">
        <f>HOUR(Append1[[#This Row],[dteday]])</f>
        <v>0</v>
      </c>
      <c r="G858" s="7" t="str" cm="1">
        <f t="array" ref="G858">_xlfn.IFS(Append1[[#This Row],[weekday]]=6,"True",Append1[[#This Row],[weekday]]=0,"True",TRUE,"False")</f>
        <v>False</v>
      </c>
      <c r="H858">
        <f>WEEKDAY(Append1[[#This Row],[dteday]],1)</f>
        <v>2</v>
      </c>
      <c r="I858">
        <v>2</v>
      </c>
      <c r="J858" s="6">
        <v>0.32</v>
      </c>
      <c r="K858" s="6">
        <v>0.31819999999999998</v>
      </c>
      <c r="L858" s="6">
        <v>0.7</v>
      </c>
      <c r="M858" s="6">
        <v>0.16420000000000001</v>
      </c>
      <c r="N858">
        <v>9</v>
      </c>
      <c r="O858">
        <v>207</v>
      </c>
      <c r="P858">
        <v>216</v>
      </c>
    </row>
    <row r="859" spans="1:16" x14ac:dyDescent="0.25">
      <c r="A859">
        <v>848</v>
      </c>
      <c r="B859" s="5">
        <v>40581</v>
      </c>
      <c r="C859">
        <v>1</v>
      </c>
      <c r="D859">
        <f>YEAR(Append1[[#This Row],[dteday]])</f>
        <v>2011</v>
      </c>
      <c r="E859">
        <v>2</v>
      </c>
      <c r="F859">
        <f>HOUR(Append1[[#This Row],[dteday]])</f>
        <v>0</v>
      </c>
      <c r="G859" s="7" t="str" cm="1">
        <f t="array" ref="G859">_xlfn.IFS(Append1[[#This Row],[weekday]]=6,"True",Append1[[#This Row],[weekday]]=0,"True",TRUE,"False")</f>
        <v>False</v>
      </c>
      <c r="H859">
        <f>WEEKDAY(Append1[[#This Row],[dteday]],1)</f>
        <v>2</v>
      </c>
      <c r="I859">
        <v>2</v>
      </c>
      <c r="J859" s="6">
        <v>0.34</v>
      </c>
      <c r="K859" s="6">
        <v>0.33329999999999999</v>
      </c>
      <c r="L859" s="6">
        <v>0.66</v>
      </c>
      <c r="M859" s="6">
        <v>0.1343</v>
      </c>
      <c r="N859">
        <v>5</v>
      </c>
      <c r="O859">
        <v>170</v>
      </c>
      <c r="P859">
        <v>175</v>
      </c>
    </row>
    <row r="860" spans="1:16" x14ac:dyDescent="0.25">
      <c r="A860">
        <v>849</v>
      </c>
      <c r="B860" s="5">
        <v>40581</v>
      </c>
      <c r="C860">
        <v>1</v>
      </c>
      <c r="D860">
        <f>YEAR(Append1[[#This Row],[dteday]])</f>
        <v>2011</v>
      </c>
      <c r="E860">
        <v>2</v>
      </c>
      <c r="F860">
        <f>HOUR(Append1[[#This Row],[dteday]])</f>
        <v>0</v>
      </c>
      <c r="G860" s="7" t="str" cm="1">
        <f t="array" ref="G860">_xlfn.IFS(Append1[[#This Row],[weekday]]=6,"True",Append1[[#This Row],[weekday]]=0,"True",TRUE,"False")</f>
        <v>False</v>
      </c>
      <c r="H860">
        <f>WEEKDAY(Append1[[#This Row],[dteday]],1)</f>
        <v>2</v>
      </c>
      <c r="I860">
        <v>2</v>
      </c>
      <c r="J860" s="6">
        <v>0.32</v>
      </c>
      <c r="K860" s="6">
        <v>0.34849999999999998</v>
      </c>
      <c r="L860" s="6">
        <v>0.7</v>
      </c>
      <c r="M860" s="6">
        <v>0</v>
      </c>
      <c r="N860">
        <v>5</v>
      </c>
      <c r="O860">
        <v>123</v>
      </c>
      <c r="P860">
        <v>128</v>
      </c>
    </row>
    <row r="861" spans="1:16" x14ac:dyDescent="0.25">
      <c r="A861">
        <v>850</v>
      </c>
      <c r="B861" s="5">
        <v>40581</v>
      </c>
      <c r="C861">
        <v>1</v>
      </c>
      <c r="D861">
        <f>YEAR(Append1[[#This Row],[dteday]])</f>
        <v>2011</v>
      </c>
      <c r="E861">
        <v>2</v>
      </c>
      <c r="F861">
        <f>HOUR(Append1[[#This Row],[dteday]])</f>
        <v>0</v>
      </c>
      <c r="G861" s="7" t="str" cm="1">
        <f t="array" ref="G861">_xlfn.IFS(Append1[[#This Row],[weekday]]=6,"True",Append1[[#This Row],[weekday]]=0,"True",TRUE,"False")</f>
        <v>False</v>
      </c>
      <c r="H861">
        <f>WEEKDAY(Append1[[#This Row],[dteday]],1)</f>
        <v>2</v>
      </c>
      <c r="I861">
        <v>2</v>
      </c>
      <c r="J861" s="6">
        <v>0.32</v>
      </c>
      <c r="K861" s="6">
        <v>0.33329999999999999</v>
      </c>
      <c r="L861" s="6">
        <v>0.7</v>
      </c>
      <c r="M861" s="6">
        <v>0.1045</v>
      </c>
      <c r="N861">
        <v>6</v>
      </c>
      <c r="O861">
        <v>82</v>
      </c>
      <c r="P861">
        <v>88</v>
      </c>
    </row>
    <row r="862" spans="1:16" x14ac:dyDescent="0.25">
      <c r="A862">
        <v>851</v>
      </c>
      <c r="B862" s="5">
        <v>40581</v>
      </c>
      <c r="C862">
        <v>1</v>
      </c>
      <c r="D862">
        <f>YEAR(Append1[[#This Row],[dteday]])</f>
        <v>2011</v>
      </c>
      <c r="E862">
        <v>2</v>
      </c>
      <c r="F862">
        <f>HOUR(Append1[[#This Row],[dteday]])</f>
        <v>0</v>
      </c>
      <c r="G862" s="7" t="str" cm="1">
        <f t="array" ref="G862">_xlfn.IFS(Append1[[#This Row],[weekday]]=6,"True",Append1[[#This Row],[weekday]]=0,"True",TRUE,"False")</f>
        <v>False</v>
      </c>
      <c r="H862">
        <f>WEEKDAY(Append1[[#This Row],[dteday]],1)</f>
        <v>2</v>
      </c>
      <c r="I862">
        <v>1</v>
      </c>
      <c r="J862" s="6">
        <v>0.32</v>
      </c>
      <c r="K862" s="6">
        <v>0.34849999999999998</v>
      </c>
      <c r="L862" s="6">
        <v>0.7</v>
      </c>
      <c r="M862" s="6">
        <v>0</v>
      </c>
      <c r="N862">
        <v>3</v>
      </c>
      <c r="O862">
        <v>75</v>
      </c>
      <c r="P862">
        <v>78</v>
      </c>
    </row>
    <row r="863" spans="1:16" x14ac:dyDescent="0.25">
      <c r="A863">
        <v>852</v>
      </c>
      <c r="B863" s="5">
        <v>40581</v>
      </c>
      <c r="C863">
        <v>1</v>
      </c>
      <c r="D863">
        <f>YEAR(Append1[[#This Row],[dteday]])</f>
        <v>2011</v>
      </c>
      <c r="E863">
        <v>2</v>
      </c>
      <c r="F863">
        <f>HOUR(Append1[[#This Row],[dteday]])</f>
        <v>0</v>
      </c>
      <c r="G863" s="7" t="str" cm="1">
        <f t="array" ref="G863">_xlfn.IFS(Append1[[#This Row],[weekday]]=6,"True",Append1[[#This Row],[weekday]]=0,"True",TRUE,"False")</f>
        <v>False</v>
      </c>
      <c r="H863">
        <f>WEEKDAY(Append1[[#This Row],[dteday]],1)</f>
        <v>2</v>
      </c>
      <c r="I863">
        <v>1</v>
      </c>
      <c r="J863" s="6">
        <v>0.28000000000000003</v>
      </c>
      <c r="K863" s="6">
        <v>0.30299999999999999</v>
      </c>
      <c r="L863" s="6">
        <v>0.81</v>
      </c>
      <c r="M863" s="6">
        <v>8.9599999999999999E-2</v>
      </c>
      <c r="N863">
        <v>3</v>
      </c>
      <c r="O863">
        <v>34</v>
      </c>
      <c r="P863">
        <v>37</v>
      </c>
    </row>
    <row r="864" spans="1:16" x14ac:dyDescent="0.25">
      <c r="A864">
        <v>853</v>
      </c>
      <c r="B864" s="5">
        <v>40581</v>
      </c>
      <c r="C864">
        <v>1</v>
      </c>
      <c r="D864">
        <f>YEAR(Append1[[#This Row],[dteday]])</f>
        <v>2011</v>
      </c>
      <c r="E864">
        <v>2</v>
      </c>
      <c r="F864">
        <f>HOUR(Append1[[#This Row],[dteday]])</f>
        <v>0</v>
      </c>
      <c r="G864" s="7" t="str" cm="1">
        <f t="array" ref="G864">_xlfn.IFS(Append1[[#This Row],[weekday]]=6,"True",Append1[[#This Row],[weekday]]=0,"True",TRUE,"False")</f>
        <v>False</v>
      </c>
      <c r="H864">
        <f>WEEKDAY(Append1[[#This Row],[dteday]],1)</f>
        <v>2</v>
      </c>
      <c r="I864">
        <v>2</v>
      </c>
      <c r="J864" s="6">
        <v>0.3</v>
      </c>
      <c r="K864" s="6">
        <v>0.33329999999999999</v>
      </c>
      <c r="L864" s="6">
        <v>0.81</v>
      </c>
      <c r="M864" s="6">
        <v>0</v>
      </c>
      <c r="N864">
        <v>6</v>
      </c>
      <c r="O864">
        <v>19</v>
      </c>
      <c r="P864">
        <v>25</v>
      </c>
    </row>
    <row r="865" spans="1:16" x14ac:dyDescent="0.25">
      <c r="A865">
        <v>854</v>
      </c>
      <c r="B865" s="5">
        <v>40582</v>
      </c>
      <c r="C865">
        <v>1</v>
      </c>
      <c r="D865">
        <f>YEAR(Append1[[#This Row],[dteday]])</f>
        <v>2011</v>
      </c>
      <c r="E865">
        <v>2</v>
      </c>
      <c r="F865">
        <f>HOUR(Append1[[#This Row],[dteday]])</f>
        <v>0</v>
      </c>
      <c r="G865" s="7" t="str" cm="1">
        <f t="array" ref="G865">_xlfn.IFS(Append1[[#This Row],[weekday]]=6,"True",Append1[[#This Row],[weekday]]=0,"True",TRUE,"False")</f>
        <v>False</v>
      </c>
      <c r="H865">
        <f>WEEKDAY(Append1[[#This Row],[dteday]],1)</f>
        <v>3</v>
      </c>
      <c r="I865">
        <v>2</v>
      </c>
      <c r="J865" s="6">
        <v>0.28000000000000003</v>
      </c>
      <c r="K865" s="6">
        <v>0.31819999999999998</v>
      </c>
      <c r="L865" s="6">
        <v>0.87</v>
      </c>
      <c r="M865" s="6">
        <v>0</v>
      </c>
      <c r="N865">
        <v>4</v>
      </c>
      <c r="O865">
        <v>6</v>
      </c>
      <c r="P865">
        <v>10</v>
      </c>
    </row>
    <row r="866" spans="1:16" x14ac:dyDescent="0.25">
      <c r="A866">
        <v>855</v>
      </c>
      <c r="B866" s="5">
        <v>40582</v>
      </c>
      <c r="C866">
        <v>1</v>
      </c>
      <c r="D866">
        <f>YEAR(Append1[[#This Row],[dteday]])</f>
        <v>2011</v>
      </c>
      <c r="E866">
        <v>2</v>
      </c>
      <c r="F866">
        <f>HOUR(Append1[[#This Row],[dteday]])</f>
        <v>0</v>
      </c>
      <c r="G866" s="7" t="str" cm="1">
        <f t="array" ref="G866">_xlfn.IFS(Append1[[#This Row],[weekday]]=6,"True",Append1[[#This Row],[weekday]]=0,"True",TRUE,"False")</f>
        <v>False</v>
      </c>
      <c r="H866">
        <f>WEEKDAY(Append1[[#This Row],[dteday]],1)</f>
        <v>3</v>
      </c>
      <c r="I866">
        <v>2</v>
      </c>
      <c r="J866" s="6">
        <v>0.28000000000000003</v>
      </c>
      <c r="K866" s="6">
        <v>0.31819999999999998</v>
      </c>
      <c r="L866" s="6">
        <v>0.87</v>
      </c>
      <c r="M866" s="6">
        <v>0</v>
      </c>
      <c r="N866">
        <v>0</v>
      </c>
      <c r="O866">
        <v>4</v>
      </c>
      <c r="P866">
        <v>4</v>
      </c>
    </row>
    <row r="867" spans="1:16" x14ac:dyDescent="0.25">
      <c r="A867">
        <v>856</v>
      </c>
      <c r="B867" s="5">
        <v>40582</v>
      </c>
      <c r="C867">
        <v>1</v>
      </c>
      <c r="D867">
        <f>YEAR(Append1[[#This Row],[dteday]])</f>
        <v>2011</v>
      </c>
      <c r="E867">
        <v>2</v>
      </c>
      <c r="F867">
        <f>HOUR(Append1[[#This Row],[dteday]])</f>
        <v>0</v>
      </c>
      <c r="G867" s="7" t="str" cm="1">
        <f t="array" ref="G867">_xlfn.IFS(Append1[[#This Row],[weekday]]=6,"True",Append1[[#This Row],[weekday]]=0,"True",TRUE,"False")</f>
        <v>False</v>
      </c>
      <c r="H867">
        <f>WEEKDAY(Append1[[#This Row],[dteday]],1)</f>
        <v>3</v>
      </c>
      <c r="I867">
        <v>2</v>
      </c>
      <c r="J867" s="6">
        <v>0.26</v>
      </c>
      <c r="K867" s="6">
        <v>0.2727</v>
      </c>
      <c r="L867" s="6">
        <v>0.93</v>
      </c>
      <c r="M867" s="6">
        <v>0.1045</v>
      </c>
      <c r="N867">
        <v>1</v>
      </c>
      <c r="O867">
        <v>1</v>
      </c>
      <c r="P867">
        <v>2</v>
      </c>
    </row>
    <row r="868" spans="1:16" x14ac:dyDescent="0.25">
      <c r="A868">
        <v>857</v>
      </c>
      <c r="B868" s="5">
        <v>40582</v>
      </c>
      <c r="C868">
        <v>1</v>
      </c>
      <c r="D868">
        <f>YEAR(Append1[[#This Row],[dteday]])</f>
        <v>2011</v>
      </c>
      <c r="E868">
        <v>2</v>
      </c>
      <c r="F868">
        <f>HOUR(Append1[[#This Row],[dteday]])</f>
        <v>0</v>
      </c>
      <c r="G868" s="7" t="str" cm="1">
        <f t="array" ref="G868">_xlfn.IFS(Append1[[#This Row],[weekday]]=6,"True",Append1[[#This Row],[weekday]]=0,"True",TRUE,"False")</f>
        <v>False</v>
      </c>
      <c r="H868">
        <f>WEEKDAY(Append1[[#This Row],[dteday]],1)</f>
        <v>3</v>
      </c>
      <c r="I868">
        <v>3</v>
      </c>
      <c r="J868" s="6">
        <v>0.28000000000000003</v>
      </c>
      <c r="K868" s="6">
        <v>0.2727</v>
      </c>
      <c r="L868" s="6">
        <v>0.93</v>
      </c>
      <c r="M868" s="6">
        <v>0.16420000000000001</v>
      </c>
      <c r="N868">
        <v>0</v>
      </c>
      <c r="O868">
        <v>1</v>
      </c>
      <c r="P868">
        <v>1</v>
      </c>
    </row>
    <row r="869" spans="1:16" x14ac:dyDescent="0.25">
      <c r="A869">
        <v>858</v>
      </c>
      <c r="B869" s="5">
        <v>40582</v>
      </c>
      <c r="C869">
        <v>1</v>
      </c>
      <c r="D869">
        <f>YEAR(Append1[[#This Row],[dteday]])</f>
        <v>2011</v>
      </c>
      <c r="E869">
        <v>2</v>
      </c>
      <c r="F869">
        <f>HOUR(Append1[[#This Row],[dteday]])</f>
        <v>0</v>
      </c>
      <c r="G869" s="7" t="str" cm="1">
        <f t="array" ref="G869">_xlfn.IFS(Append1[[#This Row],[weekday]]=6,"True",Append1[[#This Row],[weekday]]=0,"True",TRUE,"False")</f>
        <v>False</v>
      </c>
      <c r="H869">
        <f>WEEKDAY(Append1[[#This Row],[dteday]],1)</f>
        <v>3</v>
      </c>
      <c r="I869">
        <v>1</v>
      </c>
      <c r="J869" s="6">
        <v>0.26</v>
      </c>
      <c r="K869" s="6">
        <v>0.2576</v>
      </c>
      <c r="L869" s="6">
        <v>0.93</v>
      </c>
      <c r="M869" s="6">
        <v>0.16420000000000001</v>
      </c>
      <c r="N869">
        <v>0</v>
      </c>
      <c r="O869">
        <v>3</v>
      </c>
      <c r="P869">
        <v>3</v>
      </c>
    </row>
    <row r="870" spans="1:16" x14ac:dyDescent="0.25">
      <c r="A870">
        <v>859</v>
      </c>
      <c r="B870" s="5">
        <v>40582</v>
      </c>
      <c r="C870">
        <v>1</v>
      </c>
      <c r="D870">
        <f>YEAR(Append1[[#This Row],[dteday]])</f>
        <v>2011</v>
      </c>
      <c r="E870">
        <v>2</v>
      </c>
      <c r="F870">
        <f>HOUR(Append1[[#This Row],[dteday]])</f>
        <v>0</v>
      </c>
      <c r="G870" s="7" t="str" cm="1">
        <f t="array" ref="G870">_xlfn.IFS(Append1[[#This Row],[weekday]]=6,"True",Append1[[#This Row],[weekday]]=0,"True",TRUE,"False")</f>
        <v>False</v>
      </c>
      <c r="H870">
        <f>WEEKDAY(Append1[[#This Row],[dteday]],1)</f>
        <v>3</v>
      </c>
      <c r="I870">
        <v>1</v>
      </c>
      <c r="J870" s="6">
        <v>0.26</v>
      </c>
      <c r="K870" s="6">
        <v>0.2273</v>
      </c>
      <c r="L870" s="6">
        <v>0.81</v>
      </c>
      <c r="M870" s="6">
        <v>0.32840000000000003</v>
      </c>
      <c r="N870">
        <v>0</v>
      </c>
      <c r="O870">
        <v>2</v>
      </c>
      <c r="P870">
        <v>2</v>
      </c>
    </row>
    <row r="871" spans="1:16" x14ac:dyDescent="0.25">
      <c r="A871">
        <v>860</v>
      </c>
      <c r="B871" s="5">
        <v>40582</v>
      </c>
      <c r="C871">
        <v>1</v>
      </c>
      <c r="D871">
        <f>YEAR(Append1[[#This Row],[dteday]])</f>
        <v>2011</v>
      </c>
      <c r="E871">
        <v>2</v>
      </c>
      <c r="F871">
        <f>HOUR(Append1[[#This Row],[dteday]])</f>
        <v>0</v>
      </c>
      <c r="G871" s="7" t="str" cm="1">
        <f t="array" ref="G871">_xlfn.IFS(Append1[[#This Row],[weekday]]=6,"True",Append1[[#This Row],[weekday]]=0,"True",TRUE,"False")</f>
        <v>False</v>
      </c>
      <c r="H871">
        <f>WEEKDAY(Append1[[#This Row],[dteday]],1)</f>
        <v>3</v>
      </c>
      <c r="I871">
        <v>1</v>
      </c>
      <c r="J871" s="6">
        <v>0.26</v>
      </c>
      <c r="K871" s="6">
        <v>0.2273</v>
      </c>
      <c r="L871" s="6">
        <v>0.7</v>
      </c>
      <c r="M871" s="6">
        <v>0.32840000000000003</v>
      </c>
      <c r="N871">
        <v>0</v>
      </c>
      <c r="O871">
        <v>39</v>
      </c>
      <c r="P871">
        <v>39</v>
      </c>
    </row>
    <row r="872" spans="1:16" x14ac:dyDescent="0.25">
      <c r="A872">
        <v>861</v>
      </c>
      <c r="B872" s="5">
        <v>40582</v>
      </c>
      <c r="C872">
        <v>1</v>
      </c>
      <c r="D872">
        <f>YEAR(Append1[[#This Row],[dteday]])</f>
        <v>2011</v>
      </c>
      <c r="E872">
        <v>2</v>
      </c>
      <c r="F872">
        <f>HOUR(Append1[[#This Row],[dteday]])</f>
        <v>0</v>
      </c>
      <c r="G872" s="7" t="str" cm="1">
        <f t="array" ref="G872">_xlfn.IFS(Append1[[#This Row],[weekday]]=6,"True",Append1[[#This Row],[weekday]]=0,"True",TRUE,"False")</f>
        <v>False</v>
      </c>
      <c r="H872">
        <f>WEEKDAY(Append1[[#This Row],[dteday]],1)</f>
        <v>3</v>
      </c>
      <c r="I872">
        <v>1</v>
      </c>
      <c r="J872" s="6">
        <v>0.24</v>
      </c>
      <c r="K872" s="6">
        <v>0.19700000000000001</v>
      </c>
      <c r="L872" s="6">
        <v>0.65</v>
      </c>
      <c r="M872" s="6">
        <v>0.41789999999999999</v>
      </c>
      <c r="N872">
        <v>3</v>
      </c>
      <c r="O872">
        <v>97</v>
      </c>
      <c r="P872">
        <v>100</v>
      </c>
    </row>
    <row r="873" spans="1:16" x14ac:dyDescent="0.25">
      <c r="A873">
        <v>862</v>
      </c>
      <c r="B873" s="5">
        <v>40582</v>
      </c>
      <c r="C873">
        <v>1</v>
      </c>
      <c r="D873">
        <f>YEAR(Append1[[#This Row],[dteday]])</f>
        <v>2011</v>
      </c>
      <c r="E873">
        <v>2</v>
      </c>
      <c r="F873">
        <f>HOUR(Append1[[#This Row],[dteday]])</f>
        <v>0</v>
      </c>
      <c r="G873" s="7" t="str" cm="1">
        <f t="array" ref="G873">_xlfn.IFS(Append1[[#This Row],[weekday]]=6,"True",Append1[[#This Row],[weekday]]=0,"True",TRUE,"False")</f>
        <v>False</v>
      </c>
      <c r="H873">
        <f>WEEKDAY(Append1[[#This Row],[dteday]],1)</f>
        <v>3</v>
      </c>
      <c r="I873">
        <v>1</v>
      </c>
      <c r="J873" s="6">
        <v>0.24</v>
      </c>
      <c r="K873" s="6">
        <v>0.19700000000000001</v>
      </c>
      <c r="L873" s="6">
        <v>0.56000000000000005</v>
      </c>
      <c r="M873" s="6">
        <v>0.49249999999999999</v>
      </c>
      <c r="N873">
        <v>7</v>
      </c>
      <c r="O873">
        <v>236</v>
      </c>
      <c r="P873">
        <v>243</v>
      </c>
    </row>
    <row r="874" spans="1:16" x14ac:dyDescent="0.25">
      <c r="A874">
        <v>863</v>
      </c>
      <c r="B874" s="5">
        <v>40582</v>
      </c>
      <c r="C874">
        <v>1</v>
      </c>
      <c r="D874">
        <f>YEAR(Append1[[#This Row],[dteday]])</f>
        <v>2011</v>
      </c>
      <c r="E874">
        <v>2</v>
      </c>
      <c r="F874">
        <f>HOUR(Append1[[#This Row],[dteday]])</f>
        <v>0</v>
      </c>
      <c r="G874" s="7" t="str" cm="1">
        <f t="array" ref="G874">_xlfn.IFS(Append1[[#This Row],[weekday]]=6,"True",Append1[[#This Row],[weekday]]=0,"True",TRUE,"False")</f>
        <v>False</v>
      </c>
      <c r="H874">
        <f>WEEKDAY(Append1[[#This Row],[dteday]],1)</f>
        <v>3</v>
      </c>
      <c r="I874">
        <v>1</v>
      </c>
      <c r="J874" s="6">
        <v>0.24</v>
      </c>
      <c r="K874" s="6">
        <v>0.19700000000000001</v>
      </c>
      <c r="L874" s="6">
        <v>0.52</v>
      </c>
      <c r="M874" s="6">
        <v>0.49249999999999999</v>
      </c>
      <c r="N874">
        <v>7</v>
      </c>
      <c r="O874">
        <v>128</v>
      </c>
      <c r="P874">
        <v>135</v>
      </c>
    </row>
    <row r="875" spans="1:16" x14ac:dyDescent="0.25">
      <c r="A875">
        <v>864</v>
      </c>
      <c r="B875" s="5">
        <v>40582</v>
      </c>
      <c r="C875">
        <v>1</v>
      </c>
      <c r="D875">
        <f>YEAR(Append1[[#This Row],[dteday]])</f>
        <v>2011</v>
      </c>
      <c r="E875">
        <v>2</v>
      </c>
      <c r="F875">
        <f>HOUR(Append1[[#This Row],[dteday]])</f>
        <v>0</v>
      </c>
      <c r="G875" s="7" t="str" cm="1">
        <f t="array" ref="G875">_xlfn.IFS(Append1[[#This Row],[weekday]]=6,"True",Append1[[#This Row],[weekday]]=0,"True",TRUE,"False")</f>
        <v>False</v>
      </c>
      <c r="H875">
        <f>WEEKDAY(Append1[[#This Row],[dteday]],1)</f>
        <v>3</v>
      </c>
      <c r="I875">
        <v>1</v>
      </c>
      <c r="J875" s="6">
        <v>0.22</v>
      </c>
      <c r="K875" s="6">
        <v>0.18179999999999999</v>
      </c>
      <c r="L875" s="6">
        <v>0.47</v>
      </c>
      <c r="M875" s="6">
        <v>0.55220000000000002</v>
      </c>
      <c r="N875">
        <v>4</v>
      </c>
      <c r="O875">
        <v>44</v>
      </c>
      <c r="P875">
        <v>48</v>
      </c>
    </row>
    <row r="876" spans="1:16" x14ac:dyDescent="0.25">
      <c r="A876">
        <v>865</v>
      </c>
      <c r="B876" s="5">
        <v>40582</v>
      </c>
      <c r="C876">
        <v>1</v>
      </c>
      <c r="D876">
        <f>YEAR(Append1[[#This Row],[dteday]])</f>
        <v>2011</v>
      </c>
      <c r="E876">
        <v>2</v>
      </c>
      <c r="F876">
        <f>HOUR(Append1[[#This Row],[dteday]])</f>
        <v>0</v>
      </c>
      <c r="G876" s="7" t="str" cm="1">
        <f t="array" ref="G876">_xlfn.IFS(Append1[[#This Row],[weekday]]=6,"True",Append1[[#This Row],[weekday]]=0,"True",TRUE,"False")</f>
        <v>False</v>
      </c>
      <c r="H876">
        <f>WEEKDAY(Append1[[#This Row],[dteday]],1)</f>
        <v>3</v>
      </c>
      <c r="I876">
        <v>1</v>
      </c>
      <c r="J876" s="6">
        <v>0.22</v>
      </c>
      <c r="K876" s="6">
        <v>0.18179999999999999</v>
      </c>
      <c r="L876" s="6">
        <v>0.47</v>
      </c>
      <c r="M876" s="6">
        <v>0.4627</v>
      </c>
      <c r="N876">
        <v>1</v>
      </c>
      <c r="O876">
        <v>49</v>
      </c>
      <c r="P876">
        <v>50</v>
      </c>
    </row>
    <row r="877" spans="1:16" x14ac:dyDescent="0.25">
      <c r="A877">
        <v>866</v>
      </c>
      <c r="B877" s="5">
        <v>40582</v>
      </c>
      <c r="C877">
        <v>1</v>
      </c>
      <c r="D877">
        <f>YEAR(Append1[[#This Row],[dteday]])</f>
        <v>2011</v>
      </c>
      <c r="E877">
        <v>2</v>
      </c>
      <c r="F877">
        <f>HOUR(Append1[[#This Row],[dteday]])</f>
        <v>0</v>
      </c>
      <c r="G877" s="7" t="str" cm="1">
        <f t="array" ref="G877">_xlfn.IFS(Append1[[#This Row],[weekday]]=6,"True",Append1[[#This Row],[weekday]]=0,"True",TRUE,"False")</f>
        <v>False</v>
      </c>
      <c r="H877">
        <f>WEEKDAY(Append1[[#This Row],[dteday]],1)</f>
        <v>3</v>
      </c>
      <c r="I877">
        <v>1</v>
      </c>
      <c r="J877" s="6">
        <v>0.24</v>
      </c>
      <c r="K877" s="6">
        <v>0.19700000000000001</v>
      </c>
      <c r="L877" s="6">
        <v>0.38</v>
      </c>
      <c r="M877" s="6">
        <v>0.49249999999999999</v>
      </c>
      <c r="N877">
        <v>2</v>
      </c>
      <c r="O877">
        <v>63</v>
      </c>
      <c r="P877">
        <v>65</v>
      </c>
    </row>
    <row r="878" spans="1:16" x14ac:dyDescent="0.25">
      <c r="A878">
        <v>867</v>
      </c>
      <c r="B878" s="5">
        <v>40582</v>
      </c>
      <c r="C878">
        <v>1</v>
      </c>
      <c r="D878">
        <f>YEAR(Append1[[#This Row],[dteday]])</f>
        <v>2011</v>
      </c>
      <c r="E878">
        <v>2</v>
      </c>
      <c r="F878">
        <f>HOUR(Append1[[#This Row],[dteday]])</f>
        <v>0</v>
      </c>
      <c r="G878" s="7" t="str" cm="1">
        <f t="array" ref="G878">_xlfn.IFS(Append1[[#This Row],[weekday]]=6,"True",Append1[[#This Row],[weekday]]=0,"True",TRUE,"False")</f>
        <v>False</v>
      </c>
      <c r="H878">
        <f>WEEKDAY(Append1[[#This Row],[dteday]],1)</f>
        <v>3</v>
      </c>
      <c r="I878">
        <v>2</v>
      </c>
      <c r="J878" s="6">
        <v>0.24</v>
      </c>
      <c r="K878" s="6">
        <v>0.19700000000000001</v>
      </c>
      <c r="L878" s="6">
        <v>0.32</v>
      </c>
      <c r="M878" s="6">
        <v>0.44779999999999998</v>
      </c>
      <c r="N878">
        <v>2</v>
      </c>
      <c r="O878">
        <v>48</v>
      </c>
      <c r="P878">
        <v>50</v>
      </c>
    </row>
    <row r="879" spans="1:16" x14ac:dyDescent="0.25">
      <c r="A879">
        <v>868</v>
      </c>
      <c r="B879" s="5">
        <v>40582</v>
      </c>
      <c r="C879">
        <v>1</v>
      </c>
      <c r="D879">
        <f>YEAR(Append1[[#This Row],[dteday]])</f>
        <v>2011</v>
      </c>
      <c r="E879">
        <v>2</v>
      </c>
      <c r="F879">
        <f>HOUR(Append1[[#This Row],[dteday]])</f>
        <v>0</v>
      </c>
      <c r="G879" s="7" t="str" cm="1">
        <f t="array" ref="G879">_xlfn.IFS(Append1[[#This Row],[weekday]]=6,"True",Append1[[#This Row],[weekday]]=0,"True",TRUE,"False")</f>
        <v>False</v>
      </c>
      <c r="H879">
        <f>WEEKDAY(Append1[[#This Row],[dteday]],1)</f>
        <v>3</v>
      </c>
      <c r="I879">
        <v>1</v>
      </c>
      <c r="J879" s="6">
        <v>0.22</v>
      </c>
      <c r="K879" s="6">
        <v>0.19700000000000001</v>
      </c>
      <c r="L879" s="6">
        <v>0.37</v>
      </c>
      <c r="M879" s="6">
        <v>0.41789999999999999</v>
      </c>
      <c r="N879">
        <v>3</v>
      </c>
      <c r="O879">
        <v>61</v>
      </c>
      <c r="P879">
        <v>64</v>
      </c>
    </row>
    <row r="880" spans="1:16" x14ac:dyDescent="0.25">
      <c r="A880">
        <v>869</v>
      </c>
      <c r="B880" s="5">
        <v>40582</v>
      </c>
      <c r="C880">
        <v>1</v>
      </c>
      <c r="D880">
        <f>YEAR(Append1[[#This Row],[dteday]])</f>
        <v>2011</v>
      </c>
      <c r="E880">
        <v>2</v>
      </c>
      <c r="F880">
        <f>HOUR(Append1[[#This Row],[dteday]])</f>
        <v>0</v>
      </c>
      <c r="G880" s="7" t="str" cm="1">
        <f t="array" ref="G880">_xlfn.IFS(Append1[[#This Row],[weekday]]=6,"True",Append1[[#This Row],[weekday]]=0,"True",TRUE,"False")</f>
        <v>False</v>
      </c>
      <c r="H880">
        <f>WEEKDAY(Append1[[#This Row],[dteday]],1)</f>
        <v>3</v>
      </c>
      <c r="I880">
        <v>1</v>
      </c>
      <c r="J880" s="6">
        <v>0.22</v>
      </c>
      <c r="K880" s="6">
        <v>0.19700000000000001</v>
      </c>
      <c r="L880" s="6">
        <v>0.35</v>
      </c>
      <c r="M880" s="6">
        <v>0.3881</v>
      </c>
      <c r="N880">
        <v>6</v>
      </c>
      <c r="O880">
        <v>45</v>
      </c>
      <c r="P880">
        <v>51</v>
      </c>
    </row>
    <row r="881" spans="1:16" x14ac:dyDescent="0.25">
      <c r="A881">
        <v>870</v>
      </c>
      <c r="B881" s="5">
        <v>40582</v>
      </c>
      <c r="C881">
        <v>1</v>
      </c>
      <c r="D881">
        <f>YEAR(Append1[[#This Row],[dteday]])</f>
        <v>2011</v>
      </c>
      <c r="E881">
        <v>2</v>
      </c>
      <c r="F881">
        <f>HOUR(Append1[[#This Row],[dteday]])</f>
        <v>0</v>
      </c>
      <c r="G881" s="7" t="str" cm="1">
        <f t="array" ref="G881">_xlfn.IFS(Append1[[#This Row],[weekday]]=6,"True",Append1[[#This Row],[weekday]]=0,"True",TRUE,"False")</f>
        <v>False</v>
      </c>
      <c r="H881">
        <f>WEEKDAY(Append1[[#This Row],[dteday]],1)</f>
        <v>3</v>
      </c>
      <c r="I881">
        <v>1</v>
      </c>
      <c r="J881" s="6">
        <v>0.22</v>
      </c>
      <c r="K881" s="6">
        <v>0.18179999999999999</v>
      </c>
      <c r="L881" s="6">
        <v>0.35</v>
      </c>
      <c r="M881" s="6">
        <v>0.52239999999999998</v>
      </c>
      <c r="N881">
        <v>4</v>
      </c>
      <c r="O881">
        <v>79</v>
      </c>
      <c r="P881">
        <v>83</v>
      </c>
    </row>
    <row r="882" spans="1:16" x14ac:dyDescent="0.25">
      <c r="A882">
        <v>871</v>
      </c>
      <c r="B882" s="5">
        <v>40582</v>
      </c>
      <c r="C882">
        <v>1</v>
      </c>
      <c r="D882">
        <f>YEAR(Append1[[#This Row],[dteday]])</f>
        <v>2011</v>
      </c>
      <c r="E882">
        <v>2</v>
      </c>
      <c r="F882">
        <f>HOUR(Append1[[#This Row],[dteday]])</f>
        <v>0</v>
      </c>
      <c r="G882" s="7" t="str" cm="1">
        <f t="array" ref="G882">_xlfn.IFS(Append1[[#This Row],[weekday]]=6,"True",Append1[[#This Row],[weekday]]=0,"True",TRUE,"False")</f>
        <v>False</v>
      </c>
      <c r="H882">
        <f>WEEKDAY(Append1[[#This Row],[dteday]],1)</f>
        <v>3</v>
      </c>
      <c r="I882">
        <v>1</v>
      </c>
      <c r="J882" s="6">
        <v>0.22</v>
      </c>
      <c r="K882" s="6">
        <v>0.18179999999999999</v>
      </c>
      <c r="L882" s="6">
        <v>0.32</v>
      </c>
      <c r="M882" s="6">
        <v>0.58209999999999995</v>
      </c>
      <c r="N882">
        <v>4</v>
      </c>
      <c r="O882">
        <v>172</v>
      </c>
      <c r="P882">
        <v>176</v>
      </c>
    </row>
    <row r="883" spans="1:16" x14ac:dyDescent="0.25">
      <c r="A883">
        <v>872</v>
      </c>
      <c r="B883" s="5">
        <v>40582</v>
      </c>
      <c r="C883">
        <v>1</v>
      </c>
      <c r="D883">
        <f>YEAR(Append1[[#This Row],[dteday]])</f>
        <v>2011</v>
      </c>
      <c r="E883">
        <v>2</v>
      </c>
      <c r="F883">
        <f>HOUR(Append1[[#This Row],[dteday]])</f>
        <v>0</v>
      </c>
      <c r="G883" s="7" t="str" cm="1">
        <f t="array" ref="G883">_xlfn.IFS(Append1[[#This Row],[weekday]]=6,"True",Append1[[#This Row],[weekday]]=0,"True",TRUE,"False")</f>
        <v>False</v>
      </c>
      <c r="H883">
        <f>WEEKDAY(Append1[[#This Row],[dteday]],1)</f>
        <v>3</v>
      </c>
      <c r="I883">
        <v>1</v>
      </c>
      <c r="J883" s="6">
        <v>0.2</v>
      </c>
      <c r="K883" s="6">
        <v>0.18179999999999999</v>
      </c>
      <c r="L883" s="6">
        <v>0.32</v>
      </c>
      <c r="M883" s="6">
        <v>0.3881</v>
      </c>
      <c r="N883">
        <v>1</v>
      </c>
      <c r="O883">
        <v>151</v>
      </c>
      <c r="P883">
        <v>152</v>
      </c>
    </row>
    <row r="884" spans="1:16" x14ac:dyDescent="0.25">
      <c r="A884">
        <v>873</v>
      </c>
      <c r="B884" s="5">
        <v>40582</v>
      </c>
      <c r="C884">
        <v>1</v>
      </c>
      <c r="D884">
        <f>YEAR(Append1[[#This Row],[dteday]])</f>
        <v>2011</v>
      </c>
      <c r="E884">
        <v>2</v>
      </c>
      <c r="F884">
        <f>HOUR(Append1[[#This Row],[dteday]])</f>
        <v>0</v>
      </c>
      <c r="G884" s="7" t="str" cm="1">
        <f t="array" ref="G884">_xlfn.IFS(Append1[[#This Row],[weekday]]=6,"True",Append1[[#This Row],[weekday]]=0,"True",TRUE,"False")</f>
        <v>False</v>
      </c>
      <c r="H884">
        <f>WEEKDAY(Append1[[#This Row],[dteday]],1)</f>
        <v>3</v>
      </c>
      <c r="I884">
        <v>1</v>
      </c>
      <c r="J884" s="6">
        <v>0.16</v>
      </c>
      <c r="K884" s="6">
        <v>0.1212</v>
      </c>
      <c r="L884" s="6">
        <v>0.4</v>
      </c>
      <c r="M884" s="6">
        <v>0.4627</v>
      </c>
      <c r="N884">
        <v>1</v>
      </c>
      <c r="O884">
        <v>100</v>
      </c>
      <c r="P884">
        <v>101</v>
      </c>
    </row>
    <row r="885" spans="1:16" x14ac:dyDescent="0.25">
      <c r="A885">
        <v>874</v>
      </c>
      <c r="B885" s="5">
        <v>40582</v>
      </c>
      <c r="C885">
        <v>1</v>
      </c>
      <c r="D885">
        <f>YEAR(Append1[[#This Row],[dteday]])</f>
        <v>2011</v>
      </c>
      <c r="E885">
        <v>2</v>
      </c>
      <c r="F885">
        <f>HOUR(Append1[[#This Row],[dteday]])</f>
        <v>0</v>
      </c>
      <c r="G885" s="7" t="str" cm="1">
        <f t="array" ref="G885">_xlfn.IFS(Append1[[#This Row],[weekday]]=6,"True",Append1[[#This Row],[weekday]]=0,"True",TRUE,"False")</f>
        <v>False</v>
      </c>
      <c r="H885">
        <f>WEEKDAY(Append1[[#This Row],[dteday]],1)</f>
        <v>3</v>
      </c>
      <c r="I885">
        <v>1</v>
      </c>
      <c r="J885" s="6">
        <v>0.16</v>
      </c>
      <c r="K885" s="6">
        <v>0.13639999999999999</v>
      </c>
      <c r="L885" s="6">
        <v>0.4</v>
      </c>
      <c r="M885" s="6">
        <v>0.32840000000000003</v>
      </c>
      <c r="N885">
        <v>3</v>
      </c>
      <c r="O885">
        <v>53</v>
      </c>
      <c r="P885">
        <v>56</v>
      </c>
    </row>
    <row r="886" spans="1:16" x14ac:dyDescent="0.25">
      <c r="A886">
        <v>875</v>
      </c>
      <c r="B886" s="5">
        <v>40582</v>
      </c>
      <c r="C886">
        <v>1</v>
      </c>
      <c r="D886">
        <f>YEAR(Append1[[#This Row],[dteday]])</f>
        <v>2011</v>
      </c>
      <c r="E886">
        <v>2</v>
      </c>
      <c r="F886">
        <f>HOUR(Append1[[#This Row],[dteday]])</f>
        <v>0</v>
      </c>
      <c r="G886" s="7" t="str" cm="1">
        <f t="array" ref="G886">_xlfn.IFS(Append1[[#This Row],[weekday]]=6,"True",Append1[[#This Row],[weekday]]=0,"True",TRUE,"False")</f>
        <v>False</v>
      </c>
      <c r="H886">
        <f>WEEKDAY(Append1[[#This Row],[dteday]],1)</f>
        <v>3</v>
      </c>
      <c r="I886">
        <v>1</v>
      </c>
      <c r="J886" s="6">
        <v>0.14000000000000001</v>
      </c>
      <c r="K886" s="6">
        <v>0.1061</v>
      </c>
      <c r="L886" s="6">
        <v>0.33</v>
      </c>
      <c r="M886" s="6">
        <v>0.4627</v>
      </c>
      <c r="N886">
        <v>8</v>
      </c>
      <c r="O886">
        <v>46</v>
      </c>
      <c r="P886">
        <v>54</v>
      </c>
    </row>
    <row r="887" spans="1:16" x14ac:dyDescent="0.25">
      <c r="A887">
        <v>876</v>
      </c>
      <c r="B887" s="5">
        <v>40582</v>
      </c>
      <c r="C887">
        <v>1</v>
      </c>
      <c r="D887">
        <f>YEAR(Append1[[#This Row],[dteday]])</f>
        <v>2011</v>
      </c>
      <c r="E887">
        <v>2</v>
      </c>
      <c r="F887">
        <f>HOUR(Append1[[#This Row],[dteday]])</f>
        <v>0</v>
      </c>
      <c r="G887" s="7" t="str" cm="1">
        <f t="array" ref="G887">_xlfn.IFS(Append1[[#This Row],[weekday]]=6,"True",Append1[[#This Row],[weekday]]=0,"True",TRUE,"False")</f>
        <v>False</v>
      </c>
      <c r="H887">
        <f>WEEKDAY(Append1[[#This Row],[dteday]],1)</f>
        <v>3</v>
      </c>
      <c r="I887">
        <v>1</v>
      </c>
      <c r="J887" s="6">
        <v>0.12</v>
      </c>
      <c r="K887" s="6">
        <v>0.1061</v>
      </c>
      <c r="L887" s="6">
        <v>0.33</v>
      </c>
      <c r="M887" s="6">
        <v>0.35820000000000002</v>
      </c>
      <c r="N887">
        <v>0</v>
      </c>
      <c r="O887">
        <v>29</v>
      </c>
      <c r="P887">
        <v>29</v>
      </c>
    </row>
    <row r="888" spans="1:16" x14ac:dyDescent="0.25">
      <c r="A888">
        <v>877</v>
      </c>
      <c r="B888" s="5">
        <v>40582</v>
      </c>
      <c r="C888">
        <v>1</v>
      </c>
      <c r="D888">
        <f>YEAR(Append1[[#This Row],[dteday]])</f>
        <v>2011</v>
      </c>
      <c r="E888">
        <v>2</v>
      </c>
      <c r="F888">
        <f>HOUR(Append1[[#This Row],[dteday]])</f>
        <v>0</v>
      </c>
      <c r="G888" s="7" t="str" cm="1">
        <f t="array" ref="G888">_xlfn.IFS(Append1[[#This Row],[weekday]]=6,"True",Append1[[#This Row],[weekday]]=0,"True",TRUE,"False")</f>
        <v>False</v>
      </c>
      <c r="H888">
        <f>WEEKDAY(Append1[[#This Row],[dteday]],1)</f>
        <v>3</v>
      </c>
      <c r="I888">
        <v>1</v>
      </c>
      <c r="J888" s="6">
        <v>0.12</v>
      </c>
      <c r="K888" s="6">
        <v>0.1061</v>
      </c>
      <c r="L888" s="6">
        <v>0.33</v>
      </c>
      <c r="M888" s="6">
        <v>0.32840000000000003</v>
      </c>
      <c r="N888">
        <v>3</v>
      </c>
      <c r="O888">
        <v>9</v>
      </c>
      <c r="P888">
        <v>12</v>
      </c>
    </row>
    <row r="889" spans="1:16" x14ac:dyDescent="0.25">
      <c r="A889">
        <v>878</v>
      </c>
      <c r="B889" s="5">
        <v>40583</v>
      </c>
      <c r="C889">
        <v>1</v>
      </c>
      <c r="D889">
        <f>YEAR(Append1[[#This Row],[dteday]])</f>
        <v>2011</v>
      </c>
      <c r="E889">
        <v>2</v>
      </c>
      <c r="F889">
        <f>HOUR(Append1[[#This Row],[dteday]])</f>
        <v>0</v>
      </c>
      <c r="G889" s="7" t="str" cm="1">
        <f t="array" ref="G889">_xlfn.IFS(Append1[[#This Row],[weekday]]=6,"True",Append1[[#This Row],[weekday]]=0,"True",TRUE,"False")</f>
        <v>False</v>
      </c>
      <c r="H889">
        <f>WEEKDAY(Append1[[#This Row],[dteday]],1)</f>
        <v>4</v>
      </c>
      <c r="I889">
        <v>1</v>
      </c>
      <c r="J889" s="6">
        <v>0.1</v>
      </c>
      <c r="K889" s="6">
        <v>7.5800000000000006E-2</v>
      </c>
      <c r="L889" s="6">
        <v>0.36</v>
      </c>
      <c r="M889" s="6">
        <v>0.35820000000000002</v>
      </c>
      <c r="N889">
        <v>0</v>
      </c>
      <c r="O889">
        <v>17</v>
      </c>
      <c r="P889">
        <v>17</v>
      </c>
    </row>
    <row r="890" spans="1:16" x14ac:dyDescent="0.25">
      <c r="A890">
        <v>879</v>
      </c>
      <c r="B890" s="5">
        <v>40583</v>
      </c>
      <c r="C890">
        <v>1</v>
      </c>
      <c r="D890">
        <f>YEAR(Append1[[#This Row],[dteday]])</f>
        <v>2011</v>
      </c>
      <c r="E890">
        <v>2</v>
      </c>
      <c r="F890">
        <f>HOUR(Append1[[#This Row],[dteday]])</f>
        <v>0</v>
      </c>
      <c r="G890" s="7" t="str" cm="1">
        <f t="array" ref="G890">_xlfn.IFS(Append1[[#This Row],[weekday]]=6,"True",Append1[[#This Row],[weekday]]=0,"True",TRUE,"False")</f>
        <v>False</v>
      </c>
      <c r="H890">
        <f>WEEKDAY(Append1[[#This Row],[dteday]],1)</f>
        <v>4</v>
      </c>
      <c r="I890">
        <v>1</v>
      </c>
      <c r="J890" s="6">
        <v>0.1</v>
      </c>
      <c r="K890" s="6">
        <v>0.1061</v>
      </c>
      <c r="L890" s="6">
        <v>0.36</v>
      </c>
      <c r="M890" s="6">
        <v>0.22389999999999999</v>
      </c>
      <c r="N890">
        <v>0</v>
      </c>
      <c r="O890">
        <v>7</v>
      </c>
      <c r="P890">
        <v>7</v>
      </c>
    </row>
    <row r="891" spans="1:16" x14ac:dyDescent="0.25">
      <c r="A891">
        <v>880</v>
      </c>
      <c r="B891" s="5">
        <v>40583</v>
      </c>
      <c r="C891">
        <v>1</v>
      </c>
      <c r="D891">
        <f>YEAR(Append1[[#This Row],[dteday]])</f>
        <v>2011</v>
      </c>
      <c r="E891">
        <v>2</v>
      </c>
      <c r="F891">
        <f>HOUR(Append1[[#This Row],[dteday]])</f>
        <v>0</v>
      </c>
      <c r="G891" s="7" t="str" cm="1">
        <f t="array" ref="G891">_xlfn.IFS(Append1[[#This Row],[weekday]]=6,"True",Append1[[#This Row],[weekday]]=0,"True",TRUE,"False")</f>
        <v>False</v>
      </c>
      <c r="H891">
        <f>WEEKDAY(Append1[[#This Row],[dteday]],1)</f>
        <v>4</v>
      </c>
      <c r="I891">
        <v>1</v>
      </c>
      <c r="J891" s="6">
        <v>0.08</v>
      </c>
      <c r="K891" s="6">
        <v>7.5800000000000006E-2</v>
      </c>
      <c r="L891" s="6">
        <v>0.38</v>
      </c>
      <c r="M891" s="6">
        <v>0.28360000000000002</v>
      </c>
      <c r="N891">
        <v>1</v>
      </c>
      <c r="O891">
        <v>2</v>
      </c>
      <c r="P891">
        <v>3</v>
      </c>
    </row>
    <row r="892" spans="1:16" x14ac:dyDescent="0.25">
      <c r="A892">
        <v>881</v>
      </c>
      <c r="B892" s="5">
        <v>40583</v>
      </c>
      <c r="C892">
        <v>1</v>
      </c>
      <c r="D892">
        <f>YEAR(Append1[[#This Row],[dteday]])</f>
        <v>2011</v>
      </c>
      <c r="E892">
        <v>2</v>
      </c>
      <c r="F892">
        <f>HOUR(Append1[[#This Row],[dteday]])</f>
        <v>0</v>
      </c>
      <c r="G892" s="7" t="str" cm="1">
        <f t="array" ref="G892">_xlfn.IFS(Append1[[#This Row],[weekday]]=6,"True",Append1[[#This Row],[weekday]]=0,"True",TRUE,"False")</f>
        <v>False</v>
      </c>
      <c r="H892">
        <f>WEEKDAY(Append1[[#This Row],[dteday]],1)</f>
        <v>4</v>
      </c>
      <c r="I892">
        <v>1</v>
      </c>
      <c r="J892" s="6">
        <v>0.06</v>
      </c>
      <c r="K892" s="6">
        <v>7.5800000000000006E-2</v>
      </c>
      <c r="L892" s="6">
        <v>0.45</v>
      </c>
      <c r="M892" s="6">
        <v>0.1343</v>
      </c>
      <c r="N892">
        <v>0</v>
      </c>
      <c r="O892">
        <v>2</v>
      </c>
      <c r="P892">
        <v>2</v>
      </c>
    </row>
    <row r="893" spans="1:16" x14ac:dyDescent="0.25">
      <c r="A893">
        <v>882</v>
      </c>
      <c r="B893" s="5">
        <v>40583</v>
      </c>
      <c r="C893">
        <v>1</v>
      </c>
      <c r="D893">
        <f>YEAR(Append1[[#This Row],[dteday]])</f>
        <v>2011</v>
      </c>
      <c r="E893">
        <v>2</v>
      </c>
      <c r="F893">
        <f>HOUR(Append1[[#This Row],[dteday]])</f>
        <v>0</v>
      </c>
      <c r="G893" s="7" t="str" cm="1">
        <f t="array" ref="G893">_xlfn.IFS(Append1[[#This Row],[weekday]]=6,"True",Append1[[#This Row],[weekday]]=0,"True",TRUE,"False")</f>
        <v>False</v>
      </c>
      <c r="H893">
        <f>WEEKDAY(Append1[[#This Row],[dteday]],1)</f>
        <v>4</v>
      </c>
      <c r="I893">
        <v>1</v>
      </c>
      <c r="J893" s="6">
        <v>0.06</v>
      </c>
      <c r="K893" s="6">
        <v>0.1061</v>
      </c>
      <c r="L893" s="6">
        <v>0.45</v>
      </c>
      <c r="M893" s="6">
        <v>0.1045</v>
      </c>
      <c r="N893">
        <v>0</v>
      </c>
      <c r="O893">
        <v>7</v>
      </c>
      <c r="P893">
        <v>7</v>
      </c>
    </row>
    <row r="894" spans="1:16" x14ac:dyDescent="0.25">
      <c r="A894">
        <v>883</v>
      </c>
      <c r="B894" s="5">
        <v>40583</v>
      </c>
      <c r="C894">
        <v>1</v>
      </c>
      <c r="D894">
        <f>YEAR(Append1[[#This Row],[dteday]])</f>
        <v>2011</v>
      </c>
      <c r="E894">
        <v>2</v>
      </c>
      <c r="F894">
        <f>HOUR(Append1[[#This Row],[dteday]])</f>
        <v>0</v>
      </c>
      <c r="G894" s="7" t="str" cm="1">
        <f t="array" ref="G894">_xlfn.IFS(Append1[[#This Row],[weekday]]=6,"True",Append1[[#This Row],[weekday]]=0,"True",TRUE,"False")</f>
        <v>False</v>
      </c>
      <c r="H894">
        <f>WEEKDAY(Append1[[#This Row],[dteday]],1)</f>
        <v>4</v>
      </c>
      <c r="I894">
        <v>1</v>
      </c>
      <c r="J894" s="6">
        <v>0.06</v>
      </c>
      <c r="K894" s="6">
        <v>0.1515</v>
      </c>
      <c r="L894" s="6">
        <v>0.45</v>
      </c>
      <c r="M894" s="6">
        <v>0</v>
      </c>
      <c r="N894">
        <v>0</v>
      </c>
      <c r="O894">
        <v>43</v>
      </c>
      <c r="P894">
        <v>43</v>
      </c>
    </row>
    <row r="895" spans="1:16" x14ac:dyDescent="0.25">
      <c r="A895">
        <v>884</v>
      </c>
      <c r="B895" s="5">
        <v>40583</v>
      </c>
      <c r="C895">
        <v>1</v>
      </c>
      <c r="D895">
        <f>YEAR(Append1[[#This Row],[dteday]])</f>
        <v>2011</v>
      </c>
      <c r="E895">
        <v>2</v>
      </c>
      <c r="F895">
        <f>HOUR(Append1[[#This Row],[dteday]])</f>
        <v>0</v>
      </c>
      <c r="G895" s="7" t="str" cm="1">
        <f t="array" ref="G895">_xlfn.IFS(Append1[[#This Row],[weekday]]=6,"True",Append1[[#This Row],[weekday]]=0,"True",TRUE,"False")</f>
        <v>False</v>
      </c>
      <c r="H895">
        <f>WEEKDAY(Append1[[#This Row],[dteday]],1)</f>
        <v>4</v>
      </c>
      <c r="I895">
        <v>1</v>
      </c>
      <c r="J895" s="6">
        <v>0.06</v>
      </c>
      <c r="K895" s="6">
        <v>0.1061</v>
      </c>
      <c r="L895" s="6">
        <v>0.49</v>
      </c>
      <c r="M895" s="6">
        <v>0.1045</v>
      </c>
      <c r="N895">
        <v>4</v>
      </c>
      <c r="O895">
        <v>95</v>
      </c>
      <c r="P895">
        <v>99</v>
      </c>
    </row>
    <row r="896" spans="1:16" x14ac:dyDescent="0.25">
      <c r="A896">
        <v>885</v>
      </c>
      <c r="B896" s="5">
        <v>40583</v>
      </c>
      <c r="C896">
        <v>1</v>
      </c>
      <c r="D896">
        <f>YEAR(Append1[[#This Row],[dteday]])</f>
        <v>2011</v>
      </c>
      <c r="E896">
        <v>2</v>
      </c>
      <c r="F896">
        <f>HOUR(Append1[[#This Row],[dteday]])</f>
        <v>0</v>
      </c>
      <c r="G896" s="7" t="str" cm="1">
        <f t="array" ref="G896">_xlfn.IFS(Append1[[#This Row],[weekday]]=6,"True",Append1[[#This Row],[weekday]]=0,"True",TRUE,"False")</f>
        <v>False</v>
      </c>
      <c r="H896">
        <f>WEEKDAY(Append1[[#This Row],[dteday]],1)</f>
        <v>4</v>
      </c>
      <c r="I896">
        <v>1</v>
      </c>
      <c r="J896" s="6">
        <v>0.1</v>
      </c>
      <c r="K896" s="6">
        <v>0.13639999999999999</v>
      </c>
      <c r="L896" s="6">
        <v>0.42</v>
      </c>
      <c r="M896" s="6">
        <v>0</v>
      </c>
      <c r="N896">
        <v>1</v>
      </c>
      <c r="O896">
        <v>198</v>
      </c>
      <c r="P896">
        <v>199</v>
      </c>
    </row>
    <row r="897" spans="1:16" x14ac:dyDescent="0.25">
      <c r="A897">
        <v>886</v>
      </c>
      <c r="B897" s="5">
        <v>40583</v>
      </c>
      <c r="C897">
        <v>1</v>
      </c>
      <c r="D897">
        <f>YEAR(Append1[[#This Row],[dteday]])</f>
        <v>2011</v>
      </c>
      <c r="E897">
        <v>2</v>
      </c>
      <c r="F897">
        <f>HOUR(Append1[[#This Row],[dteday]])</f>
        <v>0</v>
      </c>
      <c r="G897" s="7" t="str" cm="1">
        <f t="array" ref="G897">_xlfn.IFS(Append1[[#This Row],[weekday]]=6,"True",Append1[[#This Row],[weekday]]=0,"True",TRUE,"False")</f>
        <v>False</v>
      </c>
      <c r="H897">
        <f>WEEKDAY(Append1[[#This Row],[dteday]],1)</f>
        <v>4</v>
      </c>
      <c r="I897">
        <v>1</v>
      </c>
      <c r="J897" s="6">
        <v>0.12</v>
      </c>
      <c r="K897" s="6">
        <v>0.13639999999999999</v>
      </c>
      <c r="L897" s="6">
        <v>0.39</v>
      </c>
      <c r="M897" s="6">
        <v>0.16420000000000001</v>
      </c>
      <c r="N897">
        <v>4</v>
      </c>
      <c r="O897">
        <v>119</v>
      </c>
      <c r="P897">
        <v>123</v>
      </c>
    </row>
    <row r="898" spans="1:16" x14ac:dyDescent="0.25">
      <c r="A898">
        <v>887</v>
      </c>
      <c r="B898" s="5">
        <v>40583</v>
      </c>
      <c r="C898">
        <v>1</v>
      </c>
      <c r="D898">
        <f>YEAR(Append1[[#This Row],[dteday]])</f>
        <v>2011</v>
      </c>
      <c r="E898">
        <v>2</v>
      </c>
      <c r="F898">
        <f>HOUR(Append1[[#This Row],[dteday]])</f>
        <v>0</v>
      </c>
      <c r="G898" s="7" t="str" cm="1">
        <f t="array" ref="G898">_xlfn.IFS(Append1[[#This Row],[weekday]]=6,"True",Append1[[#This Row],[weekday]]=0,"True",TRUE,"False")</f>
        <v>False</v>
      </c>
      <c r="H898">
        <f>WEEKDAY(Append1[[#This Row],[dteday]],1)</f>
        <v>4</v>
      </c>
      <c r="I898">
        <v>1</v>
      </c>
      <c r="J898" s="6">
        <v>0.14000000000000001</v>
      </c>
      <c r="K898" s="6">
        <v>0.18179999999999999</v>
      </c>
      <c r="L898" s="6">
        <v>0.36</v>
      </c>
      <c r="M898" s="6">
        <v>0</v>
      </c>
      <c r="N898">
        <v>8</v>
      </c>
      <c r="O898">
        <v>51</v>
      </c>
      <c r="P898">
        <v>59</v>
      </c>
    </row>
    <row r="899" spans="1:16" x14ac:dyDescent="0.25">
      <c r="A899">
        <v>888</v>
      </c>
      <c r="B899" s="5">
        <v>40583</v>
      </c>
      <c r="C899">
        <v>1</v>
      </c>
      <c r="D899">
        <f>YEAR(Append1[[#This Row],[dteday]])</f>
        <v>2011</v>
      </c>
      <c r="E899">
        <v>2</v>
      </c>
      <c r="F899">
        <f>HOUR(Append1[[#This Row],[dteday]])</f>
        <v>0</v>
      </c>
      <c r="G899" s="7" t="str" cm="1">
        <f t="array" ref="G899">_xlfn.IFS(Append1[[#This Row],[weekday]]=6,"True",Append1[[#This Row],[weekday]]=0,"True",TRUE,"False")</f>
        <v>False</v>
      </c>
      <c r="H899">
        <f>WEEKDAY(Append1[[#This Row],[dteday]],1)</f>
        <v>4</v>
      </c>
      <c r="I899">
        <v>2</v>
      </c>
      <c r="J899" s="6">
        <v>0.14000000000000001</v>
      </c>
      <c r="K899" s="6">
        <v>0.1515</v>
      </c>
      <c r="L899" s="6">
        <v>0.43</v>
      </c>
      <c r="M899" s="6">
        <v>0.16420000000000001</v>
      </c>
      <c r="N899">
        <v>1</v>
      </c>
      <c r="O899">
        <v>40</v>
      </c>
      <c r="P899">
        <v>41</v>
      </c>
    </row>
    <row r="900" spans="1:16" x14ac:dyDescent="0.25">
      <c r="A900">
        <v>889</v>
      </c>
      <c r="B900" s="5">
        <v>40583</v>
      </c>
      <c r="C900">
        <v>1</v>
      </c>
      <c r="D900">
        <f>YEAR(Append1[[#This Row],[dteday]])</f>
        <v>2011</v>
      </c>
      <c r="E900">
        <v>2</v>
      </c>
      <c r="F900">
        <f>HOUR(Append1[[#This Row],[dteday]])</f>
        <v>0</v>
      </c>
      <c r="G900" s="7" t="str" cm="1">
        <f t="array" ref="G900">_xlfn.IFS(Append1[[#This Row],[weekday]]=6,"True",Append1[[#This Row],[weekday]]=0,"True",TRUE,"False")</f>
        <v>False</v>
      </c>
      <c r="H900">
        <f>WEEKDAY(Append1[[#This Row],[dteday]],1)</f>
        <v>4</v>
      </c>
      <c r="I900">
        <v>2</v>
      </c>
      <c r="J900" s="6">
        <v>0.18</v>
      </c>
      <c r="K900" s="6">
        <v>0.18179999999999999</v>
      </c>
      <c r="L900" s="6">
        <v>0.4</v>
      </c>
      <c r="M900" s="6">
        <v>0.22389999999999999</v>
      </c>
      <c r="N900">
        <v>4</v>
      </c>
      <c r="O900">
        <v>57</v>
      </c>
      <c r="P900">
        <v>61</v>
      </c>
    </row>
    <row r="901" spans="1:16" x14ac:dyDescent="0.25">
      <c r="A901">
        <v>890</v>
      </c>
      <c r="B901" s="5">
        <v>40583</v>
      </c>
      <c r="C901">
        <v>1</v>
      </c>
      <c r="D901">
        <f>YEAR(Append1[[#This Row],[dteday]])</f>
        <v>2011</v>
      </c>
      <c r="E901">
        <v>2</v>
      </c>
      <c r="F901">
        <f>HOUR(Append1[[#This Row],[dteday]])</f>
        <v>0</v>
      </c>
      <c r="G901" s="7" t="str" cm="1">
        <f t="array" ref="G901">_xlfn.IFS(Append1[[#This Row],[weekday]]=6,"True",Append1[[#This Row],[weekday]]=0,"True",TRUE,"False")</f>
        <v>False</v>
      </c>
      <c r="H901">
        <f>WEEKDAY(Append1[[#This Row],[dteday]],1)</f>
        <v>4</v>
      </c>
      <c r="I901">
        <v>1</v>
      </c>
      <c r="J901" s="6">
        <v>0.18</v>
      </c>
      <c r="K901" s="6">
        <v>0.16669999999999999</v>
      </c>
      <c r="L901" s="6">
        <v>0.4</v>
      </c>
      <c r="M901" s="6">
        <v>0.25369999999999998</v>
      </c>
      <c r="N901">
        <v>2</v>
      </c>
      <c r="O901">
        <v>67</v>
      </c>
      <c r="P901">
        <v>69</v>
      </c>
    </row>
    <row r="902" spans="1:16" x14ac:dyDescent="0.25">
      <c r="A902">
        <v>891</v>
      </c>
      <c r="B902" s="5">
        <v>40583</v>
      </c>
      <c r="C902">
        <v>1</v>
      </c>
      <c r="D902">
        <f>YEAR(Append1[[#This Row],[dteday]])</f>
        <v>2011</v>
      </c>
      <c r="E902">
        <v>2</v>
      </c>
      <c r="F902">
        <f>HOUR(Append1[[#This Row],[dteday]])</f>
        <v>0</v>
      </c>
      <c r="G902" s="7" t="str" cm="1">
        <f t="array" ref="G902">_xlfn.IFS(Append1[[#This Row],[weekday]]=6,"True",Append1[[#This Row],[weekday]]=0,"True",TRUE,"False")</f>
        <v>False</v>
      </c>
      <c r="H902">
        <f>WEEKDAY(Append1[[#This Row],[dteday]],1)</f>
        <v>4</v>
      </c>
      <c r="I902">
        <v>1</v>
      </c>
      <c r="J902" s="6">
        <v>0.2</v>
      </c>
      <c r="K902" s="6">
        <v>0.18179999999999999</v>
      </c>
      <c r="L902" s="6">
        <v>0.34</v>
      </c>
      <c r="M902" s="6">
        <v>0.29849999999999999</v>
      </c>
      <c r="N902">
        <v>2</v>
      </c>
      <c r="O902">
        <v>56</v>
      </c>
      <c r="P902">
        <v>58</v>
      </c>
    </row>
    <row r="903" spans="1:16" x14ac:dyDescent="0.25">
      <c r="A903">
        <v>892</v>
      </c>
      <c r="B903" s="5">
        <v>40583</v>
      </c>
      <c r="C903">
        <v>1</v>
      </c>
      <c r="D903">
        <f>YEAR(Append1[[#This Row],[dteday]])</f>
        <v>2011</v>
      </c>
      <c r="E903">
        <v>2</v>
      </c>
      <c r="F903">
        <f>HOUR(Append1[[#This Row],[dteday]])</f>
        <v>0</v>
      </c>
      <c r="G903" s="7" t="str" cm="1">
        <f t="array" ref="G903">_xlfn.IFS(Append1[[#This Row],[weekday]]=6,"True",Append1[[#This Row],[weekday]]=0,"True",TRUE,"False")</f>
        <v>False</v>
      </c>
      <c r="H903">
        <f>WEEKDAY(Append1[[#This Row],[dteday]],1)</f>
        <v>4</v>
      </c>
      <c r="I903">
        <v>2</v>
      </c>
      <c r="J903" s="6">
        <v>0.2</v>
      </c>
      <c r="K903" s="6">
        <v>0.18179999999999999</v>
      </c>
      <c r="L903" s="6">
        <v>0.34</v>
      </c>
      <c r="M903" s="6">
        <v>0.28360000000000002</v>
      </c>
      <c r="N903">
        <v>3</v>
      </c>
      <c r="O903">
        <v>61</v>
      </c>
      <c r="P903">
        <v>64</v>
      </c>
    </row>
    <row r="904" spans="1:16" x14ac:dyDescent="0.25">
      <c r="A904">
        <v>893</v>
      </c>
      <c r="B904" s="5">
        <v>40583</v>
      </c>
      <c r="C904">
        <v>1</v>
      </c>
      <c r="D904">
        <f>YEAR(Append1[[#This Row],[dteday]])</f>
        <v>2011</v>
      </c>
      <c r="E904">
        <v>2</v>
      </c>
      <c r="F904">
        <f>HOUR(Append1[[#This Row],[dteday]])</f>
        <v>0</v>
      </c>
      <c r="G904" s="7" t="str" cm="1">
        <f t="array" ref="G904">_xlfn.IFS(Append1[[#This Row],[weekday]]=6,"True",Append1[[#This Row],[weekday]]=0,"True",TRUE,"False")</f>
        <v>False</v>
      </c>
      <c r="H904">
        <f>WEEKDAY(Append1[[#This Row],[dteday]],1)</f>
        <v>4</v>
      </c>
      <c r="I904">
        <v>2</v>
      </c>
      <c r="J904" s="6">
        <v>0.2</v>
      </c>
      <c r="K904" s="6">
        <v>0.19700000000000001</v>
      </c>
      <c r="L904" s="6">
        <v>0.37</v>
      </c>
      <c r="M904" s="6">
        <v>0.25369999999999998</v>
      </c>
      <c r="N904">
        <v>7</v>
      </c>
      <c r="O904">
        <v>72</v>
      </c>
      <c r="P904">
        <v>79</v>
      </c>
    </row>
    <row r="905" spans="1:16" x14ac:dyDescent="0.25">
      <c r="A905">
        <v>894</v>
      </c>
      <c r="B905" s="5">
        <v>40583</v>
      </c>
      <c r="C905">
        <v>1</v>
      </c>
      <c r="D905">
        <f>YEAR(Append1[[#This Row],[dteday]])</f>
        <v>2011</v>
      </c>
      <c r="E905">
        <v>2</v>
      </c>
      <c r="F905">
        <f>HOUR(Append1[[#This Row],[dteday]])</f>
        <v>0</v>
      </c>
      <c r="G905" s="7" t="str" cm="1">
        <f t="array" ref="G905">_xlfn.IFS(Append1[[#This Row],[weekday]]=6,"True",Append1[[#This Row],[weekday]]=0,"True",TRUE,"False")</f>
        <v>False</v>
      </c>
      <c r="H905">
        <f>WEEKDAY(Append1[[#This Row],[dteday]],1)</f>
        <v>4</v>
      </c>
      <c r="I905">
        <v>2</v>
      </c>
      <c r="J905" s="6">
        <v>0.2</v>
      </c>
      <c r="K905" s="6">
        <v>0.19700000000000001</v>
      </c>
      <c r="L905" s="6">
        <v>0.34</v>
      </c>
      <c r="M905" s="6">
        <v>0.25369999999999998</v>
      </c>
      <c r="N905">
        <v>9</v>
      </c>
      <c r="O905">
        <v>157</v>
      </c>
      <c r="P905">
        <v>166</v>
      </c>
    </row>
    <row r="906" spans="1:16" x14ac:dyDescent="0.25">
      <c r="A906">
        <v>895</v>
      </c>
      <c r="B906" s="5">
        <v>40583</v>
      </c>
      <c r="C906">
        <v>1</v>
      </c>
      <c r="D906">
        <f>YEAR(Append1[[#This Row],[dteday]])</f>
        <v>2011</v>
      </c>
      <c r="E906">
        <v>2</v>
      </c>
      <c r="F906">
        <f>HOUR(Append1[[#This Row],[dteday]])</f>
        <v>0</v>
      </c>
      <c r="G906" s="7" t="str" cm="1">
        <f t="array" ref="G906">_xlfn.IFS(Append1[[#This Row],[weekday]]=6,"True",Append1[[#This Row],[weekday]]=0,"True",TRUE,"False")</f>
        <v>False</v>
      </c>
      <c r="H906">
        <f>WEEKDAY(Append1[[#This Row],[dteday]],1)</f>
        <v>4</v>
      </c>
      <c r="I906">
        <v>2</v>
      </c>
      <c r="J906" s="6">
        <v>0.18</v>
      </c>
      <c r="K906" s="6">
        <v>0.16669999999999999</v>
      </c>
      <c r="L906" s="6">
        <v>0.47</v>
      </c>
      <c r="M906" s="6">
        <v>0.29849999999999999</v>
      </c>
      <c r="N906">
        <v>2</v>
      </c>
      <c r="O906">
        <v>168</v>
      </c>
      <c r="P906">
        <v>170</v>
      </c>
    </row>
    <row r="907" spans="1:16" x14ac:dyDescent="0.25">
      <c r="A907">
        <v>896</v>
      </c>
      <c r="B907" s="5">
        <v>40583</v>
      </c>
      <c r="C907">
        <v>1</v>
      </c>
      <c r="D907">
        <f>YEAR(Append1[[#This Row],[dteday]])</f>
        <v>2011</v>
      </c>
      <c r="E907">
        <v>2</v>
      </c>
      <c r="F907">
        <f>HOUR(Append1[[#This Row],[dteday]])</f>
        <v>0</v>
      </c>
      <c r="G907" s="7" t="str" cm="1">
        <f t="array" ref="G907">_xlfn.IFS(Append1[[#This Row],[weekday]]=6,"True",Append1[[#This Row],[weekday]]=0,"True",TRUE,"False")</f>
        <v>False</v>
      </c>
      <c r="H907">
        <f>WEEKDAY(Append1[[#This Row],[dteday]],1)</f>
        <v>4</v>
      </c>
      <c r="I907">
        <v>3</v>
      </c>
      <c r="J907" s="6">
        <v>0.14000000000000001</v>
      </c>
      <c r="K907" s="6">
        <v>0.1212</v>
      </c>
      <c r="L907" s="6">
        <v>0.86</v>
      </c>
      <c r="M907" s="6">
        <v>0.25369999999999998</v>
      </c>
      <c r="N907">
        <v>1</v>
      </c>
      <c r="O907">
        <v>87</v>
      </c>
      <c r="P907">
        <v>88</v>
      </c>
    </row>
    <row r="908" spans="1:16" x14ac:dyDescent="0.25">
      <c r="A908">
        <v>897</v>
      </c>
      <c r="B908" s="5">
        <v>40583</v>
      </c>
      <c r="C908">
        <v>1</v>
      </c>
      <c r="D908">
        <f>YEAR(Append1[[#This Row],[dteday]])</f>
        <v>2011</v>
      </c>
      <c r="E908">
        <v>2</v>
      </c>
      <c r="F908">
        <f>HOUR(Append1[[#This Row],[dteday]])</f>
        <v>0</v>
      </c>
      <c r="G908" s="7" t="str" cm="1">
        <f t="array" ref="G908">_xlfn.IFS(Append1[[#This Row],[weekday]]=6,"True",Append1[[#This Row],[weekday]]=0,"True",TRUE,"False")</f>
        <v>False</v>
      </c>
      <c r="H908">
        <f>WEEKDAY(Append1[[#This Row],[dteday]],1)</f>
        <v>4</v>
      </c>
      <c r="I908">
        <v>3</v>
      </c>
      <c r="J908" s="6">
        <v>0.14000000000000001</v>
      </c>
      <c r="K908" s="6">
        <v>0.1515</v>
      </c>
      <c r="L908" s="6">
        <v>0.86</v>
      </c>
      <c r="M908" s="6">
        <v>0.16420000000000001</v>
      </c>
      <c r="N908">
        <v>0</v>
      </c>
      <c r="O908">
        <v>84</v>
      </c>
      <c r="P908">
        <v>84</v>
      </c>
    </row>
    <row r="909" spans="1:16" x14ac:dyDescent="0.25">
      <c r="A909">
        <v>898</v>
      </c>
      <c r="B909" s="5">
        <v>40583</v>
      </c>
      <c r="C909">
        <v>1</v>
      </c>
      <c r="D909">
        <f>YEAR(Append1[[#This Row],[dteday]])</f>
        <v>2011</v>
      </c>
      <c r="E909">
        <v>2</v>
      </c>
      <c r="F909">
        <f>HOUR(Append1[[#This Row],[dteday]])</f>
        <v>0</v>
      </c>
      <c r="G909" s="7" t="str" cm="1">
        <f t="array" ref="G909">_xlfn.IFS(Append1[[#This Row],[weekday]]=6,"True",Append1[[#This Row],[weekday]]=0,"True",TRUE,"False")</f>
        <v>False</v>
      </c>
      <c r="H909">
        <f>WEEKDAY(Append1[[#This Row],[dteday]],1)</f>
        <v>4</v>
      </c>
      <c r="I909">
        <v>2</v>
      </c>
      <c r="J909" s="6">
        <v>0.14000000000000001</v>
      </c>
      <c r="K909" s="6">
        <v>0.1515</v>
      </c>
      <c r="L909" s="6">
        <v>0.86</v>
      </c>
      <c r="M909" s="6">
        <v>0.16420000000000001</v>
      </c>
      <c r="N909">
        <v>0</v>
      </c>
      <c r="O909">
        <v>83</v>
      </c>
      <c r="P909">
        <v>83</v>
      </c>
    </row>
    <row r="910" spans="1:16" x14ac:dyDescent="0.25">
      <c r="A910">
        <v>899</v>
      </c>
      <c r="B910" s="5">
        <v>40583</v>
      </c>
      <c r="C910">
        <v>1</v>
      </c>
      <c r="D910">
        <f>YEAR(Append1[[#This Row],[dteday]])</f>
        <v>2011</v>
      </c>
      <c r="E910">
        <v>2</v>
      </c>
      <c r="F910">
        <f>HOUR(Append1[[#This Row],[dteday]])</f>
        <v>0</v>
      </c>
      <c r="G910" s="7" t="str" cm="1">
        <f t="array" ref="G910">_xlfn.IFS(Append1[[#This Row],[weekday]]=6,"True",Append1[[#This Row],[weekday]]=0,"True",TRUE,"False")</f>
        <v>False</v>
      </c>
      <c r="H910">
        <f>WEEKDAY(Append1[[#This Row],[dteday]],1)</f>
        <v>4</v>
      </c>
      <c r="I910">
        <v>3</v>
      </c>
      <c r="J910" s="6">
        <v>0.16</v>
      </c>
      <c r="K910" s="6">
        <v>0.16669999999999999</v>
      </c>
      <c r="L910" s="6">
        <v>0.8</v>
      </c>
      <c r="M910" s="6">
        <v>0.16420000000000001</v>
      </c>
      <c r="N910">
        <v>4</v>
      </c>
      <c r="O910">
        <v>42</v>
      </c>
      <c r="P910">
        <v>46</v>
      </c>
    </row>
    <row r="911" spans="1:16" x14ac:dyDescent="0.25">
      <c r="A911">
        <v>900</v>
      </c>
      <c r="B911" s="5">
        <v>40583</v>
      </c>
      <c r="C911">
        <v>1</v>
      </c>
      <c r="D911">
        <f>YEAR(Append1[[#This Row],[dteday]])</f>
        <v>2011</v>
      </c>
      <c r="E911">
        <v>2</v>
      </c>
      <c r="F911">
        <f>HOUR(Append1[[#This Row],[dteday]])</f>
        <v>0</v>
      </c>
      <c r="G911" s="7" t="str" cm="1">
        <f t="array" ref="G911">_xlfn.IFS(Append1[[#This Row],[weekday]]=6,"True",Append1[[#This Row],[weekday]]=0,"True",TRUE,"False")</f>
        <v>False</v>
      </c>
      <c r="H911">
        <f>WEEKDAY(Append1[[#This Row],[dteday]],1)</f>
        <v>4</v>
      </c>
      <c r="I911">
        <v>3</v>
      </c>
      <c r="J911" s="6">
        <v>0.16</v>
      </c>
      <c r="K911" s="6">
        <v>0.1515</v>
      </c>
      <c r="L911" s="6">
        <v>0.8</v>
      </c>
      <c r="M911" s="6">
        <v>0.19400000000000001</v>
      </c>
      <c r="N911">
        <v>0</v>
      </c>
      <c r="O911">
        <v>37</v>
      </c>
      <c r="P911">
        <v>37</v>
      </c>
    </row>
    <row r="912" spans="1:16" x14ac:dyDescent="0.25">
      <c r="A912">
        <v>901</v>
      </c>
      <c r="B912" s="5">
        <v>40584</v>
      </c>
      <c r="C912">
        <v>1</v>
      </c>
      <c r="D912">
        <f>YEAR(Append1[[#This Row],[dteday]])</f>
        <v>2011</v>
      </c>
      <c r="E912">
        <v>2</v>
      </c>
      <c r="F912">
        <f>HOUR(Append1[[#This Row],[dteday]])</f>
        <v>0</v>
      </c>
      <c r="G912" s="7" t="str" cm="1">
        <f t="array" ref="G912">_xlfn.IFS(Append1[[#This Row],[weekday]]=6,"True",Append1[[#This Row],[weekday]]=0,"True",TRUE,"False")</f>
        <v>False</v>
      </c>
      <c r="H912">
        <f>WEEKDAY(Append1[[#This Row],[dteday]],1)</f>
        <v>5</v>
      </c>
      <c r="I912">
        <v>3</v>
      </c>
      <c r="J912" s="6">
        <v>0.14000000000000001</v>
      </c>
      <c r="K912" s="6">
        <v>0.13639999999999999</v>
      </c>
      <c r="L912" s="6">
        <v>0.86</v>
      </c>
      <c r="M912" s="6">
        <v>0.19400000000000001</v>
      </c>
      <c r="N912">
        <v>0</v>
      </c>
      <c r="O912">
        <v>16</v>
      </c>
      <c r="P912">
        <v>16</v>
      </c>
    </row>
    <row r="913" spans="1:16" x14ac:dyDescent="0.25">
      <c r="A913">
        <v>902</v>
      </c>
      <c r="B913" s="5">
        <v>40584</v>
      </c>
      <c r="C913">
        <v>1</v>
      </c>
      <c r="D913">
        <f>YEAR(Append1[[#This Row],[dteday]])</f>
        <v>2011</v>
      </c>
      <c r="E913">
        <v>2</v>
      </c>
      <c r="F913">
        <f>HOUR(Append1[[#This Row],[dteday]])</f>
        <v>0</v>
      </c>
      <c r="G913" s="7" t="str" cm="1">
        <f t="array" ref="G913">_xlfn.IFS(Append1[[#This Row],[weekday]]=6,"True",Append1[[#This Row],[weekday]]=0,"True",TRUE,"False")</f>
        <v>False</v>
      </c>
      <c r="H913">
        <f>WEEKDAY(Append1[[#This Row],[dteday]],1)</f>
        <v>5</v>
      </c>
      <c r="I913">
        <v>3</v>
      </c>
      <c r="J913" s="6">
        <v>0.14000000000000001</v>
      </c>
      <c r="K913" s="6">
        <v>0.1515</v>
      </c>
      <c r="L913" s="6">
        <v>0.8</v>
      </c>
      <c r="M913" s="6">
        <v>0.1343</v>
      </c>
      <c r="N913">
        <v>0</v>
      </c>
      <c r="O913">
        <v>7</v>
      </c>
      <c r="P913">
        <v>7</v>
      </c>
    </row>
    <row r="914" spans="1:16" x14ac:dyDescent="0.25">
      <c r="A914">
        <v>903</v>
      </c>
      <c r="B914" s="5">
        <v>40584</v>
      </c>
      <c r="C914">
        <v>1</v>
      </c>
      <c r="D914">
        <f>YEAR(Append1[[#This Row],[dteday]])</f>
        <v>2011</v>
      </c>
      <c r="E914">
        <v>2</v>
      </c>
      <c r="F914">
        <f>HOUR(Append1[[#This Row],[dteday]])</f>
        <v>0</v>
      </c>
      <c r="G914" s="7" t="str" cm="1">
        <f t="array" ref="G914">_xlfn.IFS(Append1[[#This Row],[weekday]]=6,"True",Append1[[#This Row],[weekday]]=0,"True",TRUE,"False")</f>
        <v>False</v>
      </c>
      <c r="H914">
        <f>WEEKDAY(Append1[[#This Row],[dteday]],1)</f>
        <v>5</v>
      </c>
      <c r="I914">
        <v>3</v>
      </c>
      <c r="J914" s="6">
        <v>0.14000000000000001</v>
      </c>
      <c r="K914" s="6">
        <v>0.1515</v>
      </c>
      <c r="L914" s="6">
        <v>0.8</v>
      </c>
      <c r="M914" s="6">
        <v>0.1343</v>
      </c>
      <c r="N914">
        <v>0</v>
      </c>
      <c r="O914">
        <v>3</v>
      </c>
      <c r="P914">
        <v>3</v>
      </c>
    </row>
    <row r="915" spans="1:16" x14ac:dyDescent="0.25">
      <c r="A915">
        <v>904</v>
      </c>
      <c r="B915" s="5">
        <v>40584</v>
      </c>
      <c r="C915">
        <v>1</v>
      </c>
      <c r="D915">
        <f>YEAR(Append1[[#This Row],[dteday]])</f>
        <v>2011</v>
      </c>
      <c r="E915">
        <v>2</v>
      </c>
      <c r="F915">
        <f>HOUR(Append1[[#This Row],[dteday]])</f>
        <v>0</v>
      </c>
      <c r="G915" s="7" t="str" cm="1">
        <f t="array" ref="G915">_xlfn.IFS(Append1[[#This Row],[weekday]]=6,"True",Append1[[#This Row],[weekday]]=0,"True",TRUE,"False")</f>
        <v>False</v>
      </c>
      <c r="H915">
        <f>WEEKDAY(Append1[[#This Row],[dteday]],1)</f>
        <v>5</v>
      </c>
      <c r="I915">
        <v>2</v>
      </c>
      <c r="J915" s="6">
        <v>0.14000000000000001</v>
      </c>
      <c r="K915" s="6">
        <v>0.13639999999999999</v>
      </c>
      <c r="L915" s="6">
        <v>0.59</v>
      </c>
      <c r="M915" s="6">
        <v>0.22389999999999999</v>
      </c>
      <c r="N915">
        <v>0</v>
      </c>
      <c r="O915">
        <v>1</v>
      </c>
      <c r="P915">
        <v>1</v>
      </c>
    </row>
    <row r="916" spans="1:16" x14ac:dyDescent="0.25">
      <c r="A916">
        <v>905</v>
      </c>
      <c r="B916" s="5">
        <v>40584</v>
      </c>
      <c r="C916">
        <v>1</v>
      </c>
      <c r="D916">
        <f>YEAR(Append1[[#This Row],[dteday]])</f>
        <v>2011</v>
      </c>
      <c r="E916">
        <v>2</v>
      </c>
      <c r="F916">
        <f>HOUR(Append1[[#This Row],[dteday]])</f>
        <v>0</v>
      </c>
      <c r="G916" s="7" t="str" cm="1">
        <f t="array" ref="G916">_xlfn.IFS(Append1[[#This Row],[weekday]]=6,"True",Append1[[#This Row],[weekday]]=0,"True",TRUE,"False")</f>
        <v>False</v>
      </c>
      <c r="H916">
        <f>WEEKDAY(Append1[[#This Row],[dteday]],1)</f>
        <v>5</v>
      </c>
      <c r="I916">
        <v>2</v>
      </c>
      <c r="J916" s="6">
        <v>0.12</v>
      </c>
      <c r="K916" s="6">
        <v>0.1212</v>
      </c>
      <c r="L916" s="6">
        <v>0.5</v>
      </c>
      <c r="M916" s="6">
        <v>0.22389999999999999</v>
      </c>
      <c r="N916">
        <v>0</v>
      </c>
      <c r="O916">
        <v>6</v>
      </c>
      <c r="P916">
        <v>6</v>
      </c>
    </row>
    <row r="917" spans="1:16" x14ac:dyDescent="0.25">
      <c r="A917">
        <v>906</v>
      </c>
      <c r="B917" s="5">
        <v>40584</v>
      </c>
      <c r="C917">
        <v>1</v>
      </c>
      <c r="D917">
        <f>YEAR(Append1[[#This Row],[dteday]])</f>
        <v>2011</v>
      </c>
      <c r="E917">
        <v>2</v>
      </c>
      <c r="F917">
        <f>HOUR(Append1[[#This Row],[dteday]])</f>
        <v>0</v>
      </c>
      <c r="G917" s="7" t="str" cm="1">
        <f t="array" ref="G917">_xlfn.IFS(Append1[[#This Row],[weekday]]=6,"True",Append1[[#This Row],[weekday]]=0,"True",TRUE,"False")</f>
        <v>False</v>
      </c>
      <c r="H917">
        <f>WEEKDAY(Append1[[#This Row],[dteday]],1)</f>
        <v>5</v>
      </c>
      <c r="I917">
        <v>2</v>
      </c>
      <c r="J917" s="6">
        <v>0.12</v>
      </c>
      <c r="K917" s="6">
        <v>0.1212</v>
      </c>
      <c r="L917" s="6">
        <v>0.54</v>
      </c>
      <c r="M917" s="6">
        <v>0.28360000000000002</v>
      </c>
      <c r="N917">
        <v>0</v>
      </c>
      <c r="O917">
        <v>26</v>
      </c>
      <c r="P917">
        <v>26</v>
      </c>
    </row>
    <row r="918" spans="1:16" x14ac:dyDescent="0.25">
      <c r="A918">
        <v>907</v>
      </c>
      <c r="B918" s="5">
        <v>40584</v>
      </c>
      <c r="C918">
        <v>1</v>
      </c>
      <c r="D918">
        <f>YEAR(Append1[[#This Row],[dteday]])</f>
        <v>2011</v>
      </c>
      <c r="E918">
        <v>2</v>
      </c>
      <c r="F918">
        <f>HOUR(Append1[[#This Row],[dteday]])</f>
        <v>0</v>
      </c>
      <c r="G918" s="7" t="str" cm="1">
        <f t="array" ref="G918">_xlfn.IFS(Append1[[#This Row],[weekday]]=6,"True",Append1[[#This Row],[weekday]]=0,"True",TRUE,"False")</f>
        <v>False</v>
      </c>
      <c r="H918">
        <f>WEEKDAY(Append1[[#This Row],[dteday]],1)</f>
        <v>5</v>
      </c>
      <c r="I918">
        <v>1</v>
      </c>
      <c r="J918" s="6">
        <v>0.1</v>
      </c>
      <c r="K918" s="6">
        <v>7.5800000000000006E-2</v>
      </c>
      <c r="L918" s="6">
        <v>0.5</v>
      </c>
      <c r="M918" s="6">
        <v>0.41789999999999999</v>
      </c>
      <c r="N918">
        <v>0</v>
      </c>
      <c r="O918">
        <v>99</v>
      </c>
      <c r="P918">
        <v>99</v>
      </c>
    </row>
    <row r="919" spans="1:16" x14ac:dyDescent="0.25">
      <c r="A919">
        <v>908</v>
      </c>
      <c r="B919" s="5">
        <v>40584</v>
      </c>
      <c r="C919">
        <v>1</v>
      </c>
      <c r="D919">
        <f>YEAR(Append1[[#This Row],[dteday]])</f>
        <v>2011</v>
      </c>
      <c r="E919">
        <v>2</v>
      </c>
      <c r="F919">
        <f>HOUR(Append1[[#This Row],[dteday]])</f>
        <v>0</v>
      </c>
      <c r="G919" s="7" t="str" cm="1">
        <f t="array" ref="G919">_xlfn.IFS(Append1[[#This Row],[weekday]]=6,"True",Append1[[#This Row],[weekday]]=0,"True",TRUE,"False")</f>
        <v>False</v>
      </c>
      <c r="H919">
        <f>WEEKDAY(Append1[[#This Row],[dteday]],1)</f>
        <v>5</v>
      </c>
      <c r="I919">
        <v>1</v>
      </c>
      <c r="J919" s="6">
        <v>0.1</v>
      </c>
      <c r="K919" s="6">
        <v>7.5800000000000006E-2</v>
      </c>
      <c r="L919" s="6">
        <v>0.49</v>
      </c>
      <c r="M919" s="6">
        <v>0.32840000000000003</v>
      </c>
      <c r="N919">
        <v>5</v>
      </c>
      <c r="O919">
        <v>173</v>
      </c>
      <c r="P919">
        <v>178</v>
      </c>
    </row>
    <row r="920" spans="1:16" x14ac:dyDescent="0.25">
      <c r="A920">
        <v>909</v>
      </c>
      <c r="B920" s="5">
        <v>40584</v>
      </c>
      <c r="C920">
        <v>1</v>
      </c>
      <c r="D920">
        <f>YEAR(Append1[[#This Row],[dteday]])</f>
        <v>2011</v>
      </c>
      <c r="E920">
        <v>2</v>
      </c>
      <c r="F920">
        <f>HOUR(Append1[[#This Row],[dteday]])</f>
        <v>0</v>
      </c>
      <c r="G920" s="7" t="str" cm="1">
        <f t="array" ref="G920">_xlfn.IFS(Append1[[#This Row],[weekday]]=6,"True",Append1[[#This Row],[weekday]]=0,"True",TRUE,"False")</f>
        <v>False</v>
      </c>
      <c r="H920">
        <f>WEEKDAY(Append1[[#This Row],[dteday]],1)</f>
        <v>5</v>
      </c>
      <c r="I920">
        <v>1</v>
      </c>
      <c r="J920" s="6">
        <v>0.12</v>
      </c>
      <c r="K920" s="6">
        <v>0.1061</v>
      </c>
      <c r="L920" s="6">
        <v>0.42</v>
      </c>
      <c r="M920" s="6">
        <v>0.35820000000000002</v>
      </c>
      <c r="N920">
        <v>1</v>
      </c>
      <c r="O920">
        <v>121</v>
      </c>
      <c r="P920">
        <v>122</v>
      </c>
    </row>
    <row r="921" spans="1:16" x14ac:dyDescent="0.25">
      <c r="A921">
        <v>910</v>
      </c>
      <c r="B921" s="5">
        <v>40584</v>
      </c>
      <c r="C921">
        <v>1</v>
      </c>
      <c r="D921">
        <f>YEAR(Append1[[#This Row],[dteday]])</f>
        <v>2011</v>
      </c>
      <c r="E921">
        <v>2</v>
      </c>
      <c r="F921">
        <f>HOUR(Append1[[#This Row],[dteday]])</f>
        <v>0</v>
      </c>
      <c r="G921" s="7" t="str" cm="1">
        <f t="array" ref="G921">_xlfn.IFS(Append1[[#This Row],[weekday]]=6,"True",Append1[[#This Row],[weekday]]=0,"True",TRUE,"False")</f>
        <v>False</v>
      </c>
      <c r="H921">
        <f>WEEKDAY(Append1[[#This Row],[dteday]],1)</f>
        <v>5</v>
      </c>
      <c r="I921">
        <v>1</v>
      </c>
      <c r="J921" s="6">
        <v>0.12</v>
      </c>
      <c r="K921" s="6">
        <v>0.1061</v>
      </c>
      <c r="L921" s="6">
        <v>0.42</v>
      </c>
      <c r="M921" s="6">
        <v>0.29849999999999999</v>
      </c>
      <c r="N921">
        <v>1</v>
      </c>
      <c r="O921">
        <v>34</v>
      </c>
      <c r="P921">
        <v>35</v>
      </c>
    </row>
    <row r="922" spans="1:16" x14ac:dyDescent="0.25">
      <c r="A922">
        <v>911</v>
      </c>
      <c r="B922" s="5">
        <v>40584</v>
      </c>
      <c r="C922">
        <v>1</v>
      </c>
      <c r="D922">
        <f>YEAR(Append1[[#This Row],[dteday]])</f>
        <v>2011</v>
      </c>
      <c r="E922">
        <v>2</v>
      </c>
      <c r="F922">
        <f>HOUR(Append1[[#This Row],[dteday]])</f>
        <v>0</v>
      </c>
      <c r="G922" s="7" t="str" cm="1">
        <f t="array" ref="G922">_xlfn.IFS(Append1[[#This Row],[weekday]]=6,"True",Append1[[#This Row],[weekday]]=0,"True",TRUE,"False")</f>
        <v>False</v>
      </c>
      <c r="H922">
        <f>WEEKDAY(Append1[[#This Row],[dteday]],1)</f>
        <v>5</v>
      </c>
      <c r="I922">
        <v>1</v>
      </c>
      <c r="J922" s="6">
        <v>0.14000000000000001</v>
      </c>
      <c r="K922" s="6">
        <v>0.1212</v>
      </c>
      <c r="L922" s="6">
        <v>0.39</v>
      </c>
      <c r="M922" s="6">
        <v>0.35820000000000002</v>
      </c>
      <c r="N922">
        <v>1</v>
      </c>
      <c r="O922">
        <v>44</v>
      </c>
      <c r="P922">
        <v>45</v>
      </c>
    </row>
    <row r="923" spans="1:16" x14ac:dyDescent="0.25">
      <c r="A923">
        <v>912</v>
      </c>
      <c r="B923" s="5">
        <v>40584</v>
      </c>
      <c r="C923">
        <v>1</v>
      </c>
      <c r="D923">
        <f>YEAR(Append1[[#This Row],[dteday]])</f>
        <v>2011</v>
      </c>
      <c r="E923">
        <v>2</v>
      </c>
      <c r="F923">
        <f>HOUR(Append1[[#This Row],[dteday]])</f>
        <v>0</v>
      </c>
      <c r="G923" s="7" t="str" cm="1">
        <f t="array" ref="G923">_xlfn.IFS(Append1[[#This Row],[weekday]]=6,"True",Append1[[#This Row],[weekday]]=0,"True",TRUE,"False")</f>
        <v>False</v>
      </c>
      <c r="H923">
        <f>WEEKDAY(Append1[[#This Row],[dteday]],1)</f>
        <v>5</v>
      </c>
      <c r="I923">
        <v>1</v>
      </c>
      <c r="J923" s="6">
        <v>0.16</v>
      </c>
      <c r="K923" s="6">
        <v>0.13639999999999999</v>
      </c>
      <c r="L923" s="6">
        <v>0.34</v>
      </c>
      <c r="M923" s="6">
        <v>0.3881</v>
      </c>
      <c r="N923">
        <v>4</v>
      </c>
      <c r="O923">
        <v>65</v>
      </c>
      <c r="P923">
        <v>69</v>
      </c>
    </row>
    <row r="924" spans="1:16" x14ac:dyDescent="0.25">
      <c r="A924">
        <v>913</v>
      </c>
      <c r="B924" s="5">
        <v>40584</v>
      </c>
      <c r="C924">
        <v>1</v>
      </c>
      <c r="D924">
        <f>YEAR(Append1[[#This Row],[dteday]])</f>
        <v>2011</v>
      </c>
      <c r="E924">
        <v>2</v>
      </c>
      <c r="F924">
        <f>HOUR(Append1[[#This Row],[dteday]])</f>
        <v>0</v>
      </c>
      <c r="G924" s="7" t="str" cm="1">
        <f t="array" ref="G924">_xlfn.IFS(Append1[[#This Row],[weekday]]=6,"True",Append1[[#This Row],[weekday]]=0,"True",TRUE,"False")</f>
        <v>False</v>
      </c>
      <c r="H924">
        <f>WEEKDAY(Append1[[#This Row],[dteday]],1)</f>
        <v>5</v>
      </c>
      <c r="I924">
        <v>1</v>
      </c>
      <c r="J924" s="6">
        <v>0.18</v>
      </c>
      <c r="K924" s="6">
        <v>0.16669999999999999</v>
      </c>
      <c r="L924" s="6">
        <v>0.28999999999999998</v>
      </c>
      <c r="M924" s="6">
        <v>0.29849999999999999</v>
      </c>
      <c r="N924">
        <v>3</v>
      </c>
      <c r="O924">
        <v>59</v>
      </c>
      <c r="P924">
        <v>62</v>
      </c>
    </row>
    <row r="925" spans="1:16" x14ac:dyDescent="0.25">
      <c r="A925">
        <v>914</v>
      </c>
      <c r="B925" s="5">
        <v>40584</v>
      </c>
      <c r="C925">
        <v>1</v>
      </c>
      <c r="D925">
        <f>YEAR(Append1[[#This Row],[dteday]])</f>
        <v>2011</v>
      </c>
      <c r="E925">
        <v>2</v>
      </c>
      <c r="F925">
        <f>HOUR(Append1[[#This Row],[dteday]])</f>
        <v>0</v>
      </c>
      <c r="G925" s="7" t="str" cm="1">
        <f t="array" ref="G925">_xlfn.IFS(Append1[[#This Row],[weekday]]=6,"True",Append1[[#This Row],[weekday]]=0,"True",TRUE,"False")</f>
        <v>False</v>
      </c>
      <c r="H925">
        <f>WEEKDAY(Append1[[#This Row],[dteday]],1)</f>
        <v>5</v>
      </c>
      <c r="I925">
        <v>1</v>
      </c>
      <c r="J925" s="6">
        <v>0.2</v>
      </c>
      <c r="K925" s="6">
        <v>0.18179999999999999</v>
      </c>
      <c r="L925" s="6">
        <v>0.27</v>
      </c>
      <c r="M925" s="6">
        <v>0.28360000000000002</v>
      </c>
      <c r="N925">
        <v>6</v>
      </c>
      <c r="O925">
        <v>42</v>
      </c>
      <c r="P925">
        <v>48</v>
      </c>
    </row>
    <row r="926" spans="1:16" x14ac:dyDescent="0.25">
      <c r="A926">
        <v>915</v>
      </c>
      <c r="B926" s="5">
        <v>40584</v>
      </c>
      <c r="C926">
        <v>1</v>
      </c>
      <c r="D926">
        <f>YEAR(Append1[[#This Row],[dteday]])</f>
        <v>2011</v>
      </c>
      <c r="E926">
        <v>2</v>
      </c>
      <c r="F926">
        <f>HOUR(Append1[[#This Row],[dteday]])</f>
        <v>0</v>
      </c>
      <c r="G926" s="7" t="str" cm="1">
        <f t="array" ref="G926">_xlfn.IFS(Append1[[#This Row],[weekday]]=6,"True",Append1[[#This Row],[weekday]]=0,"True",TRUE,"False")</f>
        <v>False</v>
      </c>
      <c r="H926">
        <f>WEEKDAY(Append1[[#This Row],[dteday]],1)</f>
        <v>5</v>
      </c>
      <c r="I926">
        <v>1</v>
      </c>
      <c r="J926" s="6">
        <v>0.2</v>
      </c>
      <c r="K926" s="6">
        <v>0.19700000000000001</v>
      </c>
      <c r="L926" s="6">
        <v>0.25</v>
      </c>
      <c r="M926" s="6">
        <v>0.25369999999999998</v>
      </c>
      <c r="N926">
        <v>0</v>
      </c>
      <c r="O926">
        <v>50</v>
      </c>
      <c r="P926">
        <v>50</v>
      </c>
    </row>
    <row r="927" spans="1:16" x14ac:dyDescent="0.25">
      <c r="A927">
        <v>916</v>
      </c>
      <c r="B927" s="5">
        <v>40584</v>
      </c>
      <c r="C927">
        <v>1</v>
      </c>
      <c r="D927">
        <f>YEAR(Append1[[#This Row],[dteday]])</f>
        <v>2011</v>
      </c>
      <c r="E927">
        <v>2</v>
      </c>
      <c r="F927">
        <f>HOUR(Append1[[#This Row],[dteday]])</f>
        <v>0</v>
      </c>
      <c r="G927" s="7" t="str" cm="1">
        <f t="array" ref="G927">_xlfn.IFS(Append1[[#This Row],[weekday]]=6,"True",Append1[[#This Row],[weekday]]=0,"True",TRUE,"False")</f>
        <v>False</v>
      </c>
      <c r="H927">
        <f>WEEKDAY(Append1[[#This Row],[dteday]],1)</f>
        <v>5</v>
      </c>
      <c r="I927">
        <v>1</v>
      </c>
      <c r="J927" s="6">
        <v>0.2</v>
      </c>
      <c r="K927" s="6">
        <v>0.18179999999999999</v>
      </c>
      <c r="L927" s="6">
        <v>0.27</v>
      </c>
      <c r="M927" s="6">
        <v>0.29849999999999999</v>
      </c>
      <c r="N927">
        <v>4</v>
      </c>
      <c r="O927">
        <v>76</v>
      </c>
      <c r="P927">
        <v>80</v>
      </c>
    </row>
    <row r="928" spans="1:16" x14ac:dyDescent="0.25">
      <c r="A928">
        <v>917</v>
      </c>
      <c r="B928" s="5">
        <v>40584</v>
      </c>
      <c r="C928">
        <v>1</v>
      </c>
      <c r="D928">
        <f>YEAR(Append1[[#This Row],[dteday]])</f>
        <v>2011</v>
      </c>
      <c r="E928">
        <v>2</v>
      </c>
      <c r="F928">
        <f>HOUR(Append1[[#This Row],[dteday]])</f>
        <v>0</v>
      </c>
      <c r="G928" s="7" t="str" cm="1">
        <f t="array" ref="G928">_xlfn.IFS(Append1[[#This Row],[weekday]]=6,"True",Append1[[#This Row],[weekday]]=0,"True",TRUE,"False")</f>
        <v>False</v>
      </c>
      <c r="H928">
        <f>WEEKDAY(Append1[[#This Row],[dteday]],1)</f>
        <v>5</v>
      </c>
      <c r="I928">
        <v>1</v>
      </c>
      <c r="J928" s="6">
        <v>0.18</v>
      </c>
      <c r="K928" s="6">
        <v>0.18179999999999999</v>
      </c>
      <c r="L928" s="6">
        <v>0.26</v>
      </c>
      <c r="M928" s="6">
        <v>0.19400000000000001</v>
      </c>
      <c r="N928">
        <v>6</v>
      </c>
      <c r="O928">
        <v>159</v>
      </c>
      <c r="P928">
        <v>165</v>
      </c>
    </row>
    <row r="929" spans="1:16" x14ac:dyDescent="0.25">
      <c r="A929">
        <v>918</v>
      </c>
      <c r="B929" s="5">
        <v>40584</v>
      </c>
      <c r="C929">
        <v>1</v>
      </c>
      <c r="D929">
        <f>YEAR(Append1[[#This Row],[dteday]])</f>
        <v>2011</v>
      </c>
      <c r="E929">
        <v>2</v>
      </c>
      <c r="F929">
        <f>HOUR(Append1[[#This Row],[dteday]])</f>
        <v>0</v>
      </c>
      <c r="G929" s="7" t="str" cm="1">
        <f t="array" ref="G929">_xlfn.IFS(Append1[[#This Row],[weekday]]=6,"True",Append1[[#This Row],[weekday]]=0,"True",TRUE,"False")</f>
        <v>False</v>
      </c>
      <c r="H929">
        <f>WEEKDAY(Append1[[#This Row],[dteday]],1)</f>
        <v>5</v>
      </c>
      <c r="I929">
        <v>1</v>
      </c>
      <c r="J929" s="6">
        <v>0.16</v>
      </c>
      <c r="K929" s="6">
        <v>0.18179999999999999</v>
      </c>
      <c r="L929" s="6">
        <v>0.28000000000000003</v>
      </c>
      <c r="M929" s="6">
        <v>0.1343</v>
      </c>
      <c r="N929">
        <v>3</v>
      </c>
      <c r="O929">
        <v>157</v>
      </c>
      <c r="P929">
        <v>160</v>
      </c>
    </row>
    <row r="930" spans="1:16" x14ac:dyDescent="0.25">
      <c r="A930">
        <v>919</v>
      </c>
      <c r="B930" s="5">
        <v>40584</v>
      </c>
      <c r="C930">
        <v>1</v>
      </c>
      <c r="D930">
        <f>YEAR(Append1[[#This Row],[dteday]])</f>
        <v>2011</v>
      </c>
      <c r="E930">
        <v>2</v>
      </c>
      <c r="F930">
        <f>HOUR(Append1[[#This Row],[dteday]])</f>
        <v>0</v>
      </c>
      <c r="G930" s="7" t="str" cm="1">
        <f t="array" ref="G930">_xlfn.IFS(Append1[[#This Row],[weekday]]=6,"True",Append1[[#This Row],[weekday]]=0,"True",TRUE,"False")</f>
        <v>False</v>
      </c>
      <c r="H930">
        <f>WEEKDAY(Append1[[#This Row],[dteday]],1)</f>
        <v>5</v>
      </c>
      <c r="I930">
        <v>1</v>
      </c>
      <c r="J930" s="6">
        <v>0.14000000000000001</v>
      </c>
      <c r="K930" s="6">
        <v>0.16669999999999999</v>
      </c>
      <c r="L930" s="6">
        <v>0.28000000000000003</v>
      </c>
      <c r="M930" s="6">
        <v>0.1045</v>
      </c>
      <c r="N930">
        <v>2</v>
      </c>
      <c r="O930">
        <v>110</v>
      </c>
      <c r="P930">
        <v>112</v>
      </c>
    </row>
    <row r="931" spans="1:16" x14ac:dyDescent="0.25">
      <c r="A931">
        <v>920</v>
      </c>
      <c r="B931" s="5">
        <v>40584</v>
      </c>
      <c r="C931">
        <v>1</v>
      </c>
      <c r="D931">
        <f>YEAR(Append1[[#This Row],[dteday]])</f>
        <v>2011</v>
      </c>
      <c r="E931">
        <v>2</v>
      </c>
      <c r="F931">
        <f>HOUR(Append1[[#This Row],[dteday]])</f>
        <v>0</v>
      </c>
      <c r="G931" s="7" t="str" cm="1">
        <f t="array" ref="G931">_xlfn.IFS(Append1[[#This Row],[weekday]]=6,"True",Append1[[#This Row],[weekday]]=0,"True",TRUE,"False")</f>
        <v>False</v>
      </c>
      <c r="H931">
        <f>WEEKDAY(Append1[[#This Row],[dteday]],1)</f>
        <v>5</v>
      </c>
      <c r="I931">
        <v>1</v>
      </c>
      <c r="J931" s="6">
        <v>0.14000000000000001</v>
      </c>
      <c r="K931" s="6">
        <v>0.18179999999999999</v>
      </c>
      <c r="L931" s="6">
        <v>0.31</v>
      </c>
      <c r="M931" s="6">
        <v>8.9599999999999999E-2</v>
      </c>
      <c r="N931">
        <v>4</v>
      </c>
      <c r="O931">
        <v>93</v>
      </c>
      <c r="P931">
        <v>97</v>
      </c>
    </row>
    <row r="932" spans="1:16" x14ac:dyDescent="0.25">
      <c r="A932">
        <v>921</v>
      </c>
      <c r="B932" s="5">
        <v>40584</v>
      </c>
      <c r="C932">
        <v>1</v>
      </c>
      <c r="D932">
        <f>YEAR(Append1[[#This Row],[dteday]])</f>
        <v>2011</v>
      </c>
      <c r="E932">
        <v>2</v>
      </c>
      <c r="F932">
        <f>HOUR(Append1[[#This Row],[dteday]])</f>
        <v>0</v>
      </c>
      <c r="G932" s="7" t="str" cm="1">
        <f t="array" ref="G932">_xlfn.IFS(Append1[[#This Row],[weekday]]=6,"True",Append1[[#This Row],[weekday]]=0,"True",TRUE,"False")</f>
        <v>False</v>
      </c>
      <c r="H932">
        <f>WEEKDAY(Append1[[#This Row],[dteday]],1)</f>
        <v>5</v>
      </c>
      <c r="I932">
        <v>1</v>
      </c>
      <c r="J932" s="6">
        <v>0.14000000000000001</v>
      </c>
      <c r="K932" s="6">
        <v>0.21210000000000001</v>
      </c>
      <c r="L932" s="6">
        <v>0.39</v>
      </c>
      <c r="M932" s="6">
        <v>0</v>
      </c>
      <c r="N932">
        <v>2</v>
      </c>
      <c r="O932">
        <v>70</v>
      </c>
      <c r="P932">
        <v>72</v>
      </c>
    </row>
    <row r="933" spans="1:16" x14ac:dyDescent="0.25">
      <c r="A933">
        <v>922</v>
      </c>
      <c r="B933" s="5">
        <v>40584</v>
      </c>
      <c r="C933">
        <v>1</v>
      </c>
      <c r="D933">
        <f>YEAR(Append1[[#This Row],[dteday]])</f>
        <v>2011</v>
      </c>
      <c r="E933">
        <v>2</v>
      </c>
      <c r="F933">
        <f>HOUR(Append1[[#This Row],[dteday]])</f>
        <v>0</v>
      </c>
      <c r="G933" s="7" t="str" cm="1">
        <f t="array" ref="G933">_xlfn.IFS(Append1[[#This Row],[weekday]]=6,"True",Append1[[#This Row],[weekday]]=0,"True",TRUE,"False")</f>
        <v>False</v>
      </c>
      <c r="H933">
        <f>WEEKDAY(Append1[[#This Row],[dteday]],1)</f>
        <v>5</v>
      </c>
      <c r="I933">
        <v>1</v>
      </c>
      <c r="J933" s="6">
        <v>0.12</v>
      </c>
      <c r="K933" s="6">
        <v>0.19700000000000001</v>
      </c>
      <c r="L933" s="6">
        <v>0.39</v>
      </c>
      <c r="M933" s="6">
        <v>0</v>
      </c>
      <c r="N933">
        <v>4</v>
      </c>
      <c r="O933">
        <v>47</v>
      </c>
      <c r="P933">
        <v>51</v>
      </c>
    </row>
    <row r="934" spans="1:16" x14ac:dyDescent="0.25">
      <c r="A934">
        <v>923</v>
      </c>
      <c r="B934" s="5">
        <v>40584</v>
      </c>
      <c r="C934">
        <v>1</v>
      </c>
      <c r="D934">
        <f>YEAR(Append1[[#This Row],[dteday]])</f>
        <v>2011</v>
      </c>
      <c r="E934">
        <v>2</v>
      </c>
      <c r="F934">
        <f>HOUR(Append1[[#This Row],[dteday]])</f>
        <v>0</v>
      </c>
      <c r="G934" s="7" t="str" cm="1">
        <f t="array" ref="G934">_xlfn.IFS(Append1[[#This Row],[weekday]]=6,"True",Append1[[#This Row],[weekday]]=0,"True",TRUE,"False")</f>
        <v>False</v>
      </c>
      <c r="H934">
        <f>WEEKDAY(Append1[[#This Row],[dteday]],1)</f>
        <v>5</v>
      </c>
      <c r="I934">
        <v>1</v>
      </c>
      <c r="J934" s="6">
        <v>0.12</v>
      </c>
      <c r="K934" s="6">
        <v>0.1515</v>
      </c>
      <c r="L934" s="6">
        <v>0.42</v>
      </c>
      <c r="M934" s="6">
        <v>0.1045</v>
      </c>
      <c r="N934">
        <v>1</v>
      </c>
      <c r="O934">
        <v>33</v>
      </c>
      <c r="P934">
        <v>34</v>
      </c>
    </row>
    <row r="935" spans="1:16" x14ac:dyDescent="0.25">
      <c r="A935">
        <v>924</v>
      </c>
      <c r="B935" s="5">
        <v>40585</v>
      </c>
      <c r="C935">
        <v>1</v>
      </c>
      <c r="D935">
        <f>YEAR(Append1[[#This Row],[dteday]])</f>
        <v>2011</v>
      </c>
      <c r="E935">
        <v>2</v>
      </c>
      <c r="F935">
        <f>HOUR(Append1[[#This Row],[dteday]])</f>
        <v>0</v>
      </c>
      <c r="G935" s="7" t="str" cm="1">
        <f t="array" ref="G935">_xlfn.IFS(Append1[[#This Row],[weekday]]=6,"True",Append1[[#This Row],[weekday]]=0,"True",TRUE,"False")</f>
        <v>True</v>
      </c>
      <c r="H935">
        <f>WEEKDAY(Append1[[#This Row],[dteday]],1)</f>
        <v>6</v>
      </c>
      <c r="I935">
        <v>1</v>
      </c>
      <c r="J935" s="6">
        <v>0.1</v>
      </c>
      <c r="K935" s="6">
        <v>0.13639999999999999</v>
      </c>
      <c r="L935" s="6">
        <v>0.49</v>
      </c>
      <c r="M935" s="6">
        <v>0.1045</v>
      </c>
      <c r="N935">
        <v>2</v>
      </c>
      <c r="O935">
        <v>12</v>
      </c>
      <c r="P935">
        <v>14</v>
      </c>
    </row>
    <row r="936" spans="1:16" x14ac:dyDescent="0.25">
      <c r="A936">
        <v>925</v>
      </c>
      <c r="B936" s="5">
        <v>40585</v>
      </c>
      <c r="C936">
        <v>1</v>
      </c>
      <c r="D936">
        <f>YEAR(Append1[[#This Row],[dteday]])</f>
        <v>2011</v>
      </c>
      <c r="E936">
        <v>2</v>
      </c>
      <c r="F936">
        <f>HOUR(Append1[[#This Row],[dteday]])</f>
        <v>0</v>
      </c>
      <c r="G936" s="7" t="str" cm="1">
        <f t="array" ref="G936">_xlfn.IFS(Append1[[#This Row],[weekday]]=6,"True",Append1[[#This Row],[weekday]]=0,"True",TRUE,"False")</f>
        <v>True</v>
      </c>
      <c r="H936">
        <f>WEEKDAY(Append1[[#This Row],[dteday]],1)</f>
        <v>6</v>
      </c>
      <c r="I936">
        <v>1</v>
      </c>
      <c r="J936" s="6">
        <v>0.1</v>
      </c>
      <c r="K936" s="6">
        <v>0.13639999999999999</v>
      </c>
      <c r="L936" s="6">
        <v>0.54</v>
      </c>
      <c r="M936" s="6">
        <v>8.9599999999999999E-2</v>
      </c>
      <c r="N936">
        <v>1</v>
      </c>
      <c r="O936">
        <v>6</v>
      </c>
      <c r="P936">
        <v>7</v>
      </c>
    </row>
    <row r="937" spans="1:16" x14ac:dyDescent="0.25">
      <c r="A937">
        <v>926</v>
      </c>
      <c r="B937" s="5">
        <v>40585</v>
      </c>
      <c r="C937">
        <v>1</v>
      </c>
      <c r="D937">
        <f>YEAR(Append1[[#This Row],[dteday]])</f>
        <v>2011</v>
      </c>
      <c r="E937">
        <v>2</v>
      </c>
      <c r="F937">
        <f>HOUR(Append1[[#This Row],[dteday]])</f>
        <v>0</v>
      </c>
      <c r="G937" s="7" t="str" cm="1">
        <f t="array" ref="G937">_xlfn.IFS(Append1[[#This Row],[weekday]]=6,"True",Append1[[#This Row],[weekday]]=0,"True",TRUE,"False")</f>
        <v>True</v>
      </c>
      <c r="H937">
        <f>WEEKDAY(Append1[[#This Row],[dteday]],1)</f>
        <v>6</v>
      </c>
      <c r="I937">
        <v>1</v>
      </c>
      <c r="J937" s="6">
        <v>0.1</v>
      </c>
      <c r="K937" s="6">
        <v>0.13639999999999999</v>
      </c>
      <c r="L937" s="6">
        <v>0.54</v>
      </c>
      <c r="M937" s="6">
        <v>8.9599999999999999E-2</v>
      </c>
      <c r="N937">
        <v>0</v>
      </c>
      <c r="O937">
        <v>3</v>
      </c>
      <c r="P937">
        <v>3</v>
      </c>
    </row>
    <row r="938" spans="1:16" x14ac:dyDescent="0.25">
      <c r="A938">
        <v>927</v>
      </c>
      <c r="B938" s="5">
        <v>40585</v>
      </c>
      <c r="C938">
        <v>1</v>
      </c>
      <c r="D938">
        <f>YEAR(Append1[[#This Row],[dteday]])</f>
        <v>2011</v>
      </c>
      <c r="E938">
        <v>2</v>
      </c>
      <c r="F938">
        <f>HOUR(Append1[[#This Row],[dteday]])</f>
        <v>0</v>
      </c>
      <c r="G938" s="7" t="str" cm="1">
        <f t="array" ref="G938">_xlfn.IFS(Append1[[#This Row],[weekday]]=6,"True",Append1[[#This Row],[weekday]]=0,"True",TRUE,"False")</f>
        <v>True</v>
      </c>
      <c r="H938">
        <f>WEEKDAY(Append1[[#This Row],[dteday]],1)</f>
        <v>6</v>
      </c>
      <c r="I938">
        <v>1</v>
      </c>
      <c r="J938" s="6">
        <v>0.08</v>
      </c>
      <c r="K938" s="6">
        <v>0.1212</v>
      </c>
      <c r="L938" s="6">
        <v>0.63</v>
      </c>
      <c r="M938" s="6">
        <v>8.9599999999999999E-2</v>
      </c>
      <c r="N938">
        <v>0</v>
      </c>
      <c r="O938">
        <v>4</v>
      </c>
      <c r="P938">
        <v>4</v>
      </c>
    </row>
    <row r="939" spans="1:16" x14ac:dyDescent="0.25">
      <c r="A939">
        <v>928</v>
      </c>
      <c r="B939" s="5">
        <v>40585</v>
      </c>
      <c r="C939">
        <v>1</v>
      </c>
      <c r="D939">
        <f>YEAR(Append1[[#This Row],[dteday]])</f>
        <v>2011</v>
      </c>
      <c r="E939">
        <v>2</v>
      </c>
      <c r="F939">
        <f>HOUR(Append1[[#This Row],[dteday]])</f>
        <v>0</v>
      </c>
      <c r="G939" s="7" t="str" cm="1">
        <f t="array" ref="G939">_xlfn.IFS(Append1[[#This Row],[weekday]]=6,"True",Append1[[#This Row],[weekday]]=0,"True",TRUE,"False")</f>
        <v>True</v>
      </c>
      <c r="H939">
        <f>WEEKDAY(Append1[[#This Row],[dteday]],1)</f>
        <v>6</v>
      </c>
      <c r="I939">
        <v>1</v>
      </c>
      <c r="J939" s="6">
        <v>0.1</v>
      </c>
      <c r="K939" s="6">
        <v>0.18179999999999999</v>
      </c>
      <c r="L939" s="6">
        <v>0.68</v>
      </c>
      <c r="M939" s="6">
        <v>0</v>
      </c>
      <c r="N939">
        <v>1</v>
      </c>
      <c r="O939">
        <v>23</v>
      </c>
      <c r="P939">
        <v>24</v>
      </c>
    </row>
    <row r="940" spans="1:16" x14ac:dyDescent="0.25">
      <c r="A940">
        <v>929</v>
      </c>
      <c r="B940" s="5">
        <v>40585</v>
      </c>
      <c r="C940">
        <v>1</v>
      </c>
      <c r="D940">
        <f>YEAR(Append1[[#This Row],[dteday]])</f>
        <v>2011</v>
      </c>
      <c r="E940">
        <v>2</v>
      </c>
      <c r="F940">
        <f>HOUR(Append1[[#This Row],[dteday]])</f>
        <v>0</v>
      </c>
      <c r="G940" s="7" t="str" cm="1">
        <f t="array" ref="G940">_xlfn.IFS(Append1[[#This Row],[weekday]]=6,"True",Append1[[#This Row],[weekday]]=0,"True",TRUE,"False")</f>
        <v>True</v>
      </c>
      <c r="H940">
        <f>WEEKDAY(Append1[[#This Row],[dteday]],1)</f>
        <v>6</v>
      </c>
      <c r="I940">
        <v>1</v>
      </c>
      <c r="J940" s="6">
        <v>0.08</v>
      </c>
      <c r="K940" s="6">
        <v>0.16669999999999999</v>
      </c>
      <c r="L940" s="6">
        <v>0.73</v>
      </c>
      <c r="M940" s="6">
        <v>0</v>
      </c>
      <c r="N940">
        <v>1</v>
      </c>
      <c r="O940">
        <v>73</v>
      </c>
      <c r="P940">
        <v>74</v>
      </c>
    </row>
    <row r="941" spans="1:16" x14ac:dyDescent="0.25">
      <c r="A941">
        <v>930</v>
      </c>
      <c r="B941" s="5">
        <v>40585</v>
      </c>
      <c r="C941">
        <v>1</v>
      </c>
      <c r="D941">
        <f>YEAR(Append1[[#This Row],[dteday]])</f>
        <v>2011</v>
      </c>
      <c r="E941">
        <v>2</v>
      </c>
      <c r="F941">
        <f>HOUR(Append1[[#This Row],[dteday]])</f>
        <v>0</v>
      </c>
      <c r="G941" s="7" t="str" cm="1">
        <f t="array" ref="G941">_xlfn.IFS(Append1[[#This Row],[weekday]]=6,"True",Append1[[#This Row],[weekday]]=0,"True",TRUE,"False")</f>
        <v>True</v>
      </c>
      <c r="H941">
        <f>WEEKDAY(Append1[[#This Row],[dteday]],1)</f>
        <v>6</v>
      </c>
      <c r="I941">
        <v>1</v>
      </c>
      <c r="J941" s="6">
        <v>0.1</v>
      </c>
      <c r="K941" s="6">
        <v>0.1212</v>
      </c>
      <c r="L941" s="6">
        <v>0.74</v>
      </c>
      <c r="M941" s="6">
        <v>0.16420000000000001</v>
      </c>
      <c r="N941">
        <v>4</v>
      </c>
      <c r="O941">
        <v>212</v>
      </c>
      <c r="P941">
        <v>216</v>
      </c>
    </row>
    <row r="942" spans="1:16" x14ac:dyDescent="0.25">
      <c r="A942">
        <v>931</v>
      </c>
      <c r="B942" s="5">
        <v>40585</v>
      </c>
      <c r="C942">
        <v>1</v>
      </c>
      <c r="D942">
        <f>YEAR(Append1[[#This Row],[dteday]])</f>
        <v>2011</v>
      </c>
      <c r="E942">
        <v>2</v>
      </c>
      <c r="F942">
        <f>HOUR(Append1[[#This Row],[dteday]])</f>
        <v>0</v>
      </c>
      <c r="G942" s="7" t="str" cm="1">
        <f t="array" ref="G942">_xlfn.IFS(Append1[[#This Row],[weekday]]=6,"True",Append1[[#This Row],[weekday]]=0,"True",TRUE,"False")</f>
        <v>True</v>
      </c>
      <c r="H942">
        <f>WEEKDAY(Append1[[#This Row],[dteday]],1)</f>
        <v>6</v>
      </c>
      <c r="I942">
        <v>1</v>
      </c>
      <c r="J942" s="6">
        <v>0.12</v>
      </c>
      <c r="K942" s="6">
        <v>0.1212</v>
      </c>
      <c r="L942" s="6">
        <v>0.74</v>
      </c>
      <c r="M942" s="6">
        <v>0.22389999999999999</v>
      </c>
      <c r="N942">
        <v>8</v>
      </c>
      <c r="O942">
        <v>132</v>
      </c>
      <c r="P942">
        <v>140</v>
      </c>
    </row>
    <row r="943" spans="1:16" x14ac:dyDescent="0.25">
      <c r="A943">
        <v>932</v>
      </c>
      <c r="B943" s="5">
        <v>40585</v>
      </c>
      <c r="C943">
        <v>1</v>
      </c>
      <c r="D943">
        <f>YEAR(Append1[[#This Row],[dteday]])</f>
        <v>2011</v>
      </c>
      <c r="E943">
        <v>2</v>
      </c>
      <c r="F943">
        <f>HOUR(Append1[[#This Row],[dteday]])</f>
        <v>0</v>
      </c>
      <c r="G943" s="7" t="str" cm="1">
        <f t="array" ref="G943">_xlfn.IFS(Append1[[#This Row],[weekday]]=6,"True",Append1[[#This Row],[weekday]]=0,"True",TRUE,"False")</f>
        <v>True</v>
      </c>
      <c r="H943">
        <f>WEEKDAY(Append1[[#This Row],[dteday]],1)</f>
        <v>6</v>
      </c>
      <c r="I943">
        <v>1</v>
      </c>
      <c r="J943" s="6">
        <v>0.14000000000000001</v>
      </c>
      <c r="K943" s="6">
        <v>0.13639999999999999</v>
      </c>
      <c r="L943" s="6">
        <v>0.69</v>
      </c>
      <c r="M943" s="6">
        <v>0.19400000000000001</v>
      </c>
      <c r="N943">
        <v>5</v>
      </c>
      <c r="O943">
        <v>39</v>
      </c>
      <c r="P943">
        <v>44</v>
      </c>
    </row>
    <row r="944" spans="1:16" x14ac:dyDescent="0.25">
      <c r="A944">
        <v>933</v>
      </c>
      <c r="B944" s="5">
        <v>40585</v>
      </c>
      <c r="C944">
        <v>1</v>
      </c>
      <c r="D944">
        <f>YEAR(Append1[[#This Row],[dteday]])</f>
        <v>2011</v>
      </c>
      <c r="E944">
        <v>2</v>
      </c>
      <c r="F944">
        <f>HOUR(Append1[[#This Row],[dteday]])</f>
        <v>0</v>
      </c>
      <c r="G944" s="7" t="str" cm="1">
        <f t="array" ref="G944">_xlfn.IFS(Append1[[#This Row],[weekday]]=6,"True",Append1[[#This Row],[weekday]]=0,"True",TRUE,"False")</f>
        <v>True</v>
      </c>
      <c r="H944">
        <f>WEEKDAY(Append1[[#This Row],[dteday]],1)</f>
        <v>6</v>
      </c>
      <c r="I944">
        <v>1</v>
      </c>
      <c r="J944" s="6">
        <v>0.22</v>
      </c>
      <c r="K944" s="6">
        <v>0.2273</v>
      </c>
      <c r="L944" s="6">
        <v>0.47</v>
      </c>
      <c r="M944" s="6">
        <v>0.1343</v>
      </c>
      <c r="N944">
        <v>12</v>
      </c>
      <c r="O944">
        <v>52</v>
      </c>
      <c r="P944">
        <v>64</v>
      </c>
    </row>
    <row r="945" spans="1:16" x14ac:dyDescent="0.25">
      <c r="A945">
        <v>934</v>
      </c>
      <c r="B945" s="5">
        <v>40585</v>
      </c>
      <c r="C945">
        <v>1</v>
      </c>
      <c r="D945">
        <f>YEAR(Append1[[#This Row],[dteday]])</f>
        <v>2011</v>
      </c>
      <c r="E945">
        <v>2</v>
      </c>
      <c r="F945">
        <f>HOUR(Append1[[#This Row],[dteday]])</f>
        <v>0</v>
      </c>
      <c r="G945" s="7" t="str" cm="1">
        <f t="array" ref="G945">_xlfn.IFS(Append1[[#This Row],[weekday]]=6,"True",Append1[[#This Row],[weekday]]=0,"True",TRUE,"False")</f>
        <v>True</v>
      </c>
      <c r="H945">
        <f>WEEKDAY(Append1[[#This Row],[dteday]],1)</f>
        <v>6</v>
      </c>
      <c r="I945">
        <v>1</v>
      </c>
      <c r="J945" s="6">
        <v>0.22</v>
      </c>
      <c r="K945" s="6">
        <v>0.2273</v>
      </c>
      <c r="L945" s="6">
        <v>0.47</v>
      </c>
      <c r="M945" s="6">
        <v>0.1343</v>
      </c>
      <c r="N945">
        <v>7</v>
      </c>
      <c r="O945">
        <v>64</v>
      </c>
      <c r="P945">
        <v>71</v>
      </c>
    </row>
    <row r="946" spans="1:16" x14ac:dyDescent="0.25">
      <c r="A946">
        <v>935</v>
      </c>
      <c r="B946" s="5">
        <v>40585</v>
      </c>
      <c r="C946">
        <v>1</v>
      </c>
      <c r="D946">
        <f>YEAR(Append1[[#This Row],[dteday]])</f>
        <v>2011</v>
      </c>
      <c r="E946">
        <v>2</v>
      </c>
      <c r="F946">
        <f>HOUR(Append1[[#This Row],[dteday]])</f>
        <v>0</v>
      </c>
      <c r="G946" s="7" t="str" cm="1">
        <f t="array" ref="G946">_xlfn.IFS(Append1[[#This Row],[weekday]]=6,"True",Append1[[#This Row],[weekday]]=0,"True",TRUE,"False")</f>
        <v>True</v>
      </c>
      <c r="H946">
        <f>WEEKDAY(Append1[[#This Row],[dteday]],1)</f>
        <v>6</v>
      </c>
      <c r="I946">
        <v>1</v>
      </c>
      <c r="J946" s="6">
        <v>0.24</v>
      </c>
      <c r="K946" s="6">
        <v>0.2273</v>
      </c>
      <c r="L946" s="6">
        <v>0.35</v>
      </c>
      <c r="M946" s="6">
        <v>0.19400000000000001</v>
      </c>
      <c r="N946">
        <v>21</v>
      </c>
      <c r="O946">
        <v>89</v>
      </c>
      <c r="P946">
        <v>110</v>
      </c>
    </row>
    <row r="947" spans="1:16" x14ac:dyDescent="0.25">
      <c r="A947">
        <v>936</v>
      </c>
      <c r="B947" s="5">
        <v>40585</v>
      </c>
      <c r="C947">
        <v>1</v>
      </c>
      <c r="D947">
        <f>YEAR(Append1[[#This Row],[dteday]])</f>
        <v>2011</v>
      </c>
      <c r="E947">
        <v>2</v>
      </c>
      <c r="F947">
        <f>HOUR(Append1[[#This Row],[dteday]])</f>
        <v>0</v>
      </c>
      <c r="G947" s="7" t="str" cm="1">
        <f t="array" ref="G947">_xlfn.IFS(Append1[[#This Row],[weekday]]=6,"True",Append1[[#This Row],[weekday]]=0,"True",TRUE,"False")</f>
        <v>True</v>
      </c>
      <c r="H947">
        <f>WEEKDAY(Append1[[#This Row],[dteday]],1)</f>
        <v>6</v>
      </c>
      <c r="I947">
        <v>1</v>
      </c>
      <c r="J947" s="6">
        <v>0.3</v>
      </c>
      <c r="K947" s="6">
        <v>0.28789999999999999</v>
      </c>
      <c r="L947" s="6">
        <v>0.26</v>
      </c>
      <c r="M947" s="6">
        <v>0.25369999999999998</v>
      </c>
      <c r="N947">
        <v>17</v>
      </c>
      <c r="O947">
        <v>67</v>
      </c>
      <c r="P947">
        <v>84</v>
      </c>
    </row>
    <row r="948" spans="1:16" x14ac:dyDescent="0.25">
      <c r="A948">
        <v>937</v>
      </c>
      <c r="B948" s="5">
        <v>40585</v>
      </c>
      <c r="C948">
        <v>1</v>
      </c>
      <c r="D948">
        <f>YEAR(Append1[[#This Row],[dteday]])</f>
        <v>2011</v>
      </c>
      <c r="E948">
        <v>2</v>
      </c>
      <c r="F948">
        <f>HOUR(Append1[[#This Row],[dteday]])</f>
        <v>0</v>
      </c>
      <c r="G948" s="7" t="str" cm="1">
        <f t="array" ref="G948">_xlfn.IFS(Append1[[#This Row],[weekday]]=6,"True",Append1[[#This Row],[weekday]]=0,"True",TRUE,"False")</f>
        <v>True</v>
      </c>
      <c r="H948">
        <f>WEEKDAY(Append1[[#This Row],[dteday]],1)</f>
        <v>6</v>
      </c>
      <c r="I948">
        <v>1</v>
      </c>
      <c r="J948" s="6">
        <v>0.32</v>
      </c>
      <c r="K948" s="6">
        <v>0.31819999999999998</v>
      </c>
      <c r="L948" s="6">
        <v>0.21</v>
      </c>
      <c r="M948" s="6">
        <v>0.16420000000000001</v>
      </c>
      <c r="N948">
        <v>12</v>
      </c>
      <c r="O948">
        <v>62</v>
      </c>
      <c r="P948">
        <v>74</v>
      </c>
    </row>
    <row r="949" spans="1:16" x14ac:dyDescent="0.25">
      <c r="A949">
        <v>938</v>
      </c>
      <c r="B949" s="5">
        <v>40585</v>
      </c>
      <c r="C949">
        <v>1</v>
      </c>
      <c r="D949">
        <f>YEAR(Append1[[#This Row],[dteday]])</f>
        <v>2011</v>
      </c>
      <c r="E949">
        <v>2</v>
      </c>
      <c r="F949">
        <f>HOUR(Append1[[#This Row],[dteday]])</f>
        <v>0</v>
      </c>
      <c r="G949" s="7" t="str" cm="1">
        <f t="array" ref="G949">_xlfn.IFS(Append1[[#This Row],[weekday]]=6,"True",Append1[[#This Row],[weekday]]=0,"True",TRUE,"False")</f>
        <v>True</v>
      </c>
      <c r="H949">
        <f>WEEKDAY(Append1[[#This Row],[dteday]],1)</f>
        <v>6</v>
      </c>
      <c r="I949">
        <v>1</v>
      </c>
      <c r="J949" s="6">
        <v>0.3</v>
      </c>
      <c r="K949" s="6">
        <v>0.28789999999999999</v>
      </c>
      <c r="L949" s="6">
        <v>0.28000000000000003</v>
      </c>
      <c r="M949" s="6">
        <v>0.19400000000000001</v>
      </c>
      <c r="N949">
        <v>14</v>
      </c>
      <c r="O949">
        <v>111</v>
      </c>
      <c r="P949">
        <v>125</v>
      </c>
    </row>
    <row r="950" spans="1:16" x14ac:dyDescent="0.25">
      <c r="A950">
        <v>939</v>
      </c>
      <c r="B950" s="5">
        <v>40585</v>
      </c>
      <c r="C950">
        <v>1</v>
      </c>
      <c r="D950">
        <f>YEAR(Append1[[#This Row],[dteday]])</f>
        <v>2011</v>
      </c>
      <c r="E950">
        <v>2</v>
      </c>
      <c r="F950">
        <f>HOUR(Append1[[#This Row],[dteday]])</f>
        <v>0</v>
      </c>
      <c r="G950" s="7" t="str" cm="1">
        <f t="array" ref="G950">_xlfn.IFS(Append1[[#This Row],[weekday]]=6,"True",Append1[[#This Row],[weekday]]=0,"True",TRUE,"False")</f>
        <v>True</v>
      </c>
      <c r="H950">
        <f>WEEKDAY(Append1[[#This Row],[dteday]],1)</f>
        <v>6</v>
      </c>
      <c r="I950">
        <v>1</v>
      </c>
      <c r="J950" s="6">
        <v>0.3</v>
      </c>
      <c r="K950" s="6">
        <v>0.33329999999999999</v>
      </c>
      <c r="L950" s="6">
        <v>0.24</v>
      </c>
      <c r="M950" s="6">
        <v>0</v>
      </c>
      <c r="N950">
        <v>18</v>
      </c>
      <c r="O950">
        <v>193</v>
      </c>
      <c r="P950">
        <v>211</v>
      </c>
    </row>
    <row r="951" spans="1:16" x14ac:dyDescent="0.25">
      <c r="A951">
        <v>940</v>
      </c>
      <c r="B951" s="5">
        <v>40585</v>
      </c>
      <c r="C951">
        <v>1</v>
      </c>
      <c r="D951">
        <f>YEAR(Append1[[#This Row],[dteday]])</f>
        <v>2011</v>
      </c>
      <c r="E951">
        <v>2</v>
      </c>
      <c r="F951">
        <f>HOUR(Append1[[#This Row],[dteday]])</f>
        <v>0</v>
      </c>
      <c r="G951" s="7" t="str" cm="1">
        <f t="array" ref="G951">_xlfn.IFS(Append1[[#This Row],[weekday]]=6,"True",Append1[[#This Row],[weekday]]=0,"True",TRUE,"False")</f>
        <v>True</v>
      </c>
      <c r="H951">
        <f>WEEKDAY(Append1[[#This Row],[dteday]],1)</f>
        <v>6</v>
      </c>
      <c r="I951">
        <v>1</v>
      </c>
      <c r="J951" s="6">
        <v>0.28000000000000003</v>
      </c>
      <c r="K951" s="6">
        <v>0.31819999999999998</v>
      </c>
      <c r="L951" s="6">
        <v>0.28000000000000003</v>
      </c>
      <c r="M951" s="6">
        <v>0</v>
      </c>
      <c r="N951">
        <v>9</v>
      </c>
      <c r="O951">
        <v>165</v>
      </c>
      <c r="P951">
        <v>174</v>
      </c>
    </row>
    <row r="952" spans="1:16" x14ac:dyDescent="0.25">
      <c r="A952">
        <v>941</v>
      </c>
      <c r="B952" s="5">
        <v>40585</v>
      </c>
      <c r="C952">
        <v>1</v>
      </c>
      <c r="D952">
        <f>YEAR(Append1[[#This Row],[dteday]])</f>
        <v>2011</v>
      </c>
      <c r="E952">
        <v>2</v>
      </c>
      <c r="F952">
        <f>HOUR(Append1[[#This Row],[dteday]])</f>
        <v>0</v>
      </c>
      <c r="G952" s="7" t="str" cm="1">
        <f t="array" ref="G952">_xlfn.IFS(Append1[[#This Row],[weekday]]=6,"True",Append1[[#This Row],[weekday]]=0,"True",TRUE,"False")</f>
        <v>True</v>
      </c>
      <c r="H952">
        <f>WEEKDAY(Append1[[#This Row],[dteday]],1)</f>
        <v>6</v>
      </c>
      <c r="I952">
        <v>1</v>
      </c>
      <c r="J952" s="6">
        <v>0.26</v>
      </c>
      <c r="K952" s="6">
        <v>0.30299999999999999</v>
      </c>
      <c r="L952" s="6">
        <v>0.33</v>
      </c>
      <c r="M952" s="6">
        <v>0</v>
      </c>
      <c r="N952">
        <v>7</v>
      </c>
      <c r="O952">
        <v>94</v>
      </c>
      <c r="P952">
        <v>101</v>
      </c>
    </row>
    <row r="953" spans="1:16" x14ac:dyDescent="0.25">
      <c r="A953">
        <v>942</v>
      </c>
      <c r="B953" s="5">
        <v>40585</v>
      </c>
      <c r="C953">
        <v>1</v>
      </c>
      <c r="D953">
        <f>YEAR(Append1[[#This Row],[dteday]])</f>
        <v>2011</v>
      </c>
      <c r="E953">
        <v>2</v>
      </c>
      <c r="F953">
        <f>HOUR(Append1[[#This Row],[dteday]])</f>
        <v>0</v>
      </c>
      <c r="G953" s="7" t="str" cm="1">
        <f t="array" ref="G953">_xlfn.IFS(Append1[[#This Row],[weekday]]=6,"True",Append1[[#This Row],[weekday]]=0,"True",TRUE,"False")</f>
        <v>True</v>
      </c>
      <c r="H953">
        <f>WEEKDAY(Append1[[#This Row],[dteday]],1)</f>
        <v>6</v>
      </c>
      <c r="I953">
        <v>1</v>
      </c>
      <c r="J953" s="6">
        <v>0.22</v>
      </c>
      <c r="K953" s="6">
        <v>0.2273</v>
      </c>
      <c r="L953" s="6">
        <v>0.55000000000000004</v>
      </c>
      <c r="M953" s="6">
        <v>0.1343</v>
      </c>
      <c r="N953">
        <v>2</v>
      </c>
      <c r="O953">
        <v>61</v>
      </c>
      <c r="P953">
        <v>63</v>
      </c>
    </row>
    <row r="954" spans="1:16" x14ac:dyDescent="0.25">
      <c r="A954">
        <v>943</v>
      </c>
      <c r="B954" s="5">
        <v>40585</v>
      </c>
      <c r="C954">
        <v>1</v>
      </c>
      <c r="D954">
        <f>YEAR(Append1[[#This Row],[dteday]])</f>
        <v>2011</v>
      </c>
      <c r="E954">
        <v>2</v>
      </c>
      <c r="F954">
        <f>HOUR(Append1[[#This Row],[dteday]])</f>
        <v>0</v>
      </c>
      <c r="G954" s="7" t="str" cm="1">
        <f t="array" ref="G954">_xlfn.IFS(Append1[[#This Row],[weekday]]=6,"True",Append1[[#This Row],[weekday]]=0,"True",TRUE,"False")</f>
        <v>True</v>
      </c>
      <c r="H954">
        <f>WEEKDAY(Append1[[#This Row],[dteday]],1)</f>
        <v>6</v>
      </c>
      <c r="I954">
        <v>1</v>
      </c>
      <c r="J954" s="6">
        <v>0.2</v>
      </c>
      <c r="K954" s="6">
        <v>0.21210000000000001</v>
      </c>
      <c r="L954" s="6">
        <v>0.59</v>
      </c>
      <c r="M954" s="6">
        <v>0.1343</v>
      </c>
      <c r="N954">
        <v>1</v>
      </c>
      <c r="O954">
        <v>46</v>
      </c>
      <c r="P954">
        <v>47</v>
      </c>
    </row>
    <row r="955" spans="1:16" x14ac:dyDescent="0.25">
      <c r="A955">
        <v>944</v>
      </c>
      <c r="B955" s="5">
        <v>40585</v>
      </c>
      <c r="C955">
        <v>1</v>
      </c>
      <c r="D955">
        <f>YEAR(Append1[[#This Row],[dteday]])</f>
        <v>2011</v>
      </c>
      <c r="E955">
        <v>2</v>
      </c>
      <c r="F955">
        <f>HOUR(Append1[[#This Row],[dteday]])</f>
        <v>0</v>
      </c>
      <c r="G955" s="7" t="str" cm="1">
        <f t="array" ref="G955">_xlfn.IFS(Append1[[#This Row],[weekday]]=6,"True",Append1[[#This Row],[weekday]]=0,"True",TRUE,"False")</f>
        <v>True</v>
      </c>
      <c r="H955">
        <f>WEEKDAY(Append1[[#This Row],[dteday]],1)</f>
        <v>6</v>
      </c>
      <c r="I955">
        <v>1</v>
      </c>
      <c r="J955" s="6">
        <v>0.2</v>
      </c>
      <c r="K955" s="6">
        <v>0.2273</v>
      </c>
      <c r="L955" s="6">
        <v>0.64</v>
      </c>
      <c r="M955" s="6">
        <v>8.9599999999999999E-2</v>
      </c>
      <c r="N955">
        <v>2</v>
      </c>
      <c r="O955">
        <v>41</v>
      </c>
      <c r="P955">
        <v>43</v>
      </c>
    </row>
    <row r="956" spans="1:16" x14ac:dyDescent="0.25">
      <c r="A956">
        <v>945</v>
      </c>
      <c r="B956" s="5">
        <v>40585</v>
      </c>
      <c r="C956">
        <v>1</v>
      </c>
      <c r="D956">
        <f>YEAR(Append1[[#This Row],[dteday]])</f>
        <v>2011</v>
      </c>
      <c r="E956">
        <v>2</v>
      </c>
      <c r="F956">
        <f>HOUR(Append1[[#This Row],[dteday]])</f>
        <v>0</v>
      </c>
      <c r="G956" s="7" t="str" cm="1">
        <f t="array" ref="G956">_xlfn.IFS(Append1[[#This Row],[weekday]]=6,"True",Append1[[#This Row],[weekday]]=0,"True",TRUE,"False")</f>
        <v>True</v>
      </c>
      <c r="H956">
        <f>WEEKDAY(Append1[[#This Row],[dteday]],1)</f>
        <v>6</v>
      </c>
      <c r="I956">
        <v>1</v>
      </c>
      <c r="J956" s="6">
        <v>0.18</v>
      </c>
      <c r="K956" s="6">
        <v>0.2424</v>
      </c>
      <c r="L956" s="6">
        <v>0.69</v>
      </c>
      <c r="M956" s="6">
        <v>0</v>
      </c>
      <c r="N956">
        <v>5</v>
      </c>
      <c r="O956">
        <v>48</v>
      </c>
      <c r="P956">
        <v>53</v>
      </c>
    </row>
    <row r="957" spans="1:16" x14ac:dyDescent="0.25">
      <c r="A957">
        <v>946</v>
      </c>
      <c r="B957" s="5">
        <v>40586</v>
      </c>
      <c r="C957">
        <v>1</v>
      </c>
      <c r="D957">
        <f>YEAR(Append1[[#This Row],[dteday]])</f>
        <v>2011</v>
      </c>
      <c r="E957">
        <v>2</v>
      </c>
      <c r="F957">
        <f>HOUR(Append1[[#This Row],[dteday]])</f>
        <v>0</v>
      </c>
      <c r="G957" s="7" t="str" cm="1">
        <f t="array" ref="G957">_xlfn.IFS(Append1[[#This Row],[weekday]]=6,"True",Append1[[#This Row],[weekday]]=0,"True",TRUE,"False")</f>
        <v>False</v>
      </c>
      <c r="H957">
        <f>WEEKDAY(Append1[[#This Row],[dteday]],1)</f>
        <v>7</v>
      </c>
      <c r="I957">
        <v>1</v>
      </c>
      <c r="J957" s="6">
        <v>0.16</v>
      </c>
      <c r="K957" s="6">
        <v>0.19700000000000001</v>
      </c>
      <c r="L957" s="6">
        <v>0.69</v>
      </c>
      <c r="M957" s="6">
        <v>8.9599999999999999E-2</v>
      </c>
      <c r="N957">
        <v>3</v>
      </c>
      <c r="O957">
        <v>27</v>
      </c>
      <c r="P957">
        <v>30</v>
      </c>
    </row>
    <row r="958" spans="1:16" x14ac:dyDescent="0.25">
      <c r="A958">
        <v>947</v>
      </c>
      <c r="B958" s="5">
        <v>40586</v>
      </c>
      <c r="C958">
        <v>1</v>
      </c>
      <c r="D958">
        <f>YEAR(Append1[[#This Row],[dteday]])</f>
        <v>2011</v>
      </c>
      <c r="E958">
        <v>2</v>
      </c>
      <c r="F958">
        <f>HOUR(Append1[[#This Row],[dteday]])</f>
        <v>0</v>
      </c>
      <c r="G958" s="7" t="str" cm="1">
        <f t="array" ref="G958">_xlfn.IFS(Append1[[#This Row],[weekday]]=6,"True",Append1[[#This Row],[weekday]]=0,"True",TRUE,"False")</f>
        <v>False</v>
      </c>
      <c r="H958">
        <f>WEEKDAY(Append1[[#This Row],[dteday]],1)</f>
        <v>7</v>
      </c>
      <c r="I958">
        <v>1</v>
      </c>
      <c r="J958" s="6">
        <v>0.14000000000000001</v>
      </c>
      <c r="K958" s="6">
        <v>0.21210000000000001</v>
      </c>
      <c r="L958" s="6">
        <v>0.86</v>
      </c>
      <c r="M958" s="6">
        <v>0</v>
      </c>
      <c r="N958">
        <v>2</v>
      </c>
      <c r="O958">
        <v>22</v>
      </c>
      <c r="P958">
        <v>24</v>
      </c>
    </row>
    <row r="959" spans="1:16" x14ac:dyDescent="0.25">
      <c r="A959">
        <v>948</v>
      </c>
      <c r="B959" s="5">
        <v>40586</v>
      </c>
      <c r="C959">
        <v>1</v>
      </c>
      <c r="D959">
        <f>YEAR(Append1[[#This Row],[dteday]])</f>
        <v>2011</v>
      </c>
      <c r="E959">
        <v>2</v>
      </c>
      <c r="F959">
        <f>HOUR(Append1[[#This Row],[dteday]])</f>
        <v>0</v>
      </c>
      <c r="G959" s="7" t="str" cm="1">
        <f t="array" ref="G959">_xlfn.IFS(Append1[[#This Row],[weekday]]=6,"True",Append1[[#This Row],[weekday]]=0,"True",TRUE,"False")</f>
        <v>False</v>
      </c>
      <c r="H959">
        <f>WEEKDAY(Append1[[#This Row],[dteday]],1)</f>
        <v>7</v>
      </c>
      <c r="I959">
        <v>1</v>
      </c>
      <c r="J959" s="6">
        <v>0.14000000000000001</v>
      </c>
      <c r="K959" s="6">
        <v>0.21210000000000001</v>
      </c>
      <c r="L959" s="6">
        <v>0.8</v>
      </c>
      <c r="M959" s="6">
        <v>0</v>
      </c>
      <c r="N959">
        <v>2</v>
      </c>
      <c r="O959">
        <v>13</v>
      </c>
      <c r="P959">
        <v>15</v>
      </c>
    </row>
    <row r="960" spans="1:16" x14ac:dyDescent="0.25">
      <c r="A960">
        <v>949</v>
      </c>
      <c r="B960" s="5">
        <v>40586</v>
      </c>
      <c r="C960">
        <v>1</v>
      </c>
      <c r="D960">
        <f>YEAR(Append1[[#This Row],[dteday]])</f>
        <v>2011</v>
      </c>
      <c r="E960">
        <v>2</v>
      </c>
      <c r="F960">
        <f>HOUR(Append1[[#This Row],[dteday]])</f>
        <v>0</v>
      </c>
      <c r="G960" s="7" t="str" cm="1">
        <f t="array" ref="G960">_xlfn.IFS(Append1[[#This Row],[weekday]]=6,"True",Append1[[#This Row],[weekday]]=0,"True",TRUE,"False")</f>
        <v>False</v>
      </c>
      <c r="H960">
        <f>WEEKDAY(Append1[[#This Row],[dteday]],1)</f>
        <v>7</v>
      </c>
      <c r="I960">
        <v>1</v>
      </c>
      <c r="J960" s="6">
        <v>0.12</v>
      </c>
      <c r="K960" s="6">
        <v>0.19700000000000001</v>
      </c>
      <c r="L960" s="6">
        <v>0.8</v>
      </c>
      <c r="M960" s="6">
        <v>0</v>
      </c>
      <c r="N960">
        <v>3</v>
      </c>
      <c r="O960">
        <v>7</v>
      </c>
      <c r="P960">
        <v>10</v>
      </c>
    </row>
    <row r="961" spans="1:16" x14ac:dyDescent="0.25">
      <c r="A961">
        <v>950</v>
      </c>
      <c r="B961" s="5">
        <v>40586</v>
      </c>
      <c r="C961">
        <v>1</v>
      </c>
      <c r="D961">
        <f>YEAR(Append1[[#This Row],[dteday]])</f>
        <v>2011</v>
      </c>
      <c r="E961">
        <v>2</v>
      </c>
      <c r="F961">
        <f>HOUR(Append1[[#This Row],[dteday]])</f>
        <v>0</v>
      </c>
      <c r="G961" s="7" t="str" cm="1">
        <f t="array" ref="G961">_xlfn.IFS(Append1[[#This Row],[weekday]]=6,"True",Append1[[#This Row],[weekday]]=0,"True",TRUE,"False")</f>
        <v>False</v>
      </c>
      <c r="H961">
        <f>WEEKDAY(Append1[[#This Row],[dteday]],1)</f>
        <v>7</v>
      </c>
      <c r="I961">
        <v>1</v>
      </c>
      <c r="J961" s="6">
        <v>0.12</v>
      </c>
      <c r="K961" s="6">
        <v>0.16669999999999999</v>
      </c>
      <c r="L961" s="6">
        <v>0.74</v>
      </c>
      <c r="M961" s="6">
        <v>8.9599999999999999E-2</v>
      </c>
      <c r="N961">
        <v>0</v>
      </c>
      <c r="O961">
        <v>4</v>
      </c>
      <c r="P961">
        <v>4</v>
      </c>
    </row>
    <row r="962" spans="1:16" x14ac:dyDescent="0.25">
      <c r="A962">
        <v>951</v>
      </c>
      <c r="B962" s="5">
        <v>40586</v>
      </c>
      <c r="C962">
        <v>1</v>
      </c>
      <c r="D962">
        <f>YEAR(Append1[[#This Row],[dteday]])</f>
        <v>2011</v>
      </c>
      <c r="E962">
        <v>2</v>
      </c>
      <c r="F962">
        <f>HOUR(Append1[[#This Row],[dteday]])</f>
        <v>0</v>
      </c>
      <c r="G962" s="7" t="str" cm="1">
        <f t="array" ref="G962">_xlfn.IFS(Append1[[#This Row],[weekday]]=6,"True",Append1[[#This Row],[weekday]]=0,"True",TRUE,"False")</f>
        <v>False</v>
      </c>
      <c r="H962">
        <f>WEEKDAY(Append1[[#This Row],[dteday]],1)</f>
        <v>7</v>
      </c>
      <c r="I962">
        <v>1</v>
      </c>
      <c r="J962" s="6">
        <v>0.12</v>
      </c>
      <c r="K962" s="6">
        <v>0.16669999999999999</v>
      </c>
      <c r="L962" s="6">
        <v>0.74</v>
      </c>
      <c r="M962" s="6">
        <v>8.9599999999999999E-2</v>
      </c>
      <c r="N962">
        <v>0</v>
      </c>
      <c r="O962">
        <v>1</v>
      </c>
      <c r="P962">
        <v>1</v>
      </c>
    </row>
    <row r="963" spans="1:16" x14ac:dyDescent="0.25">
      <c r="A963">
        <v>952</v>
      </c>
      <c r="B963" s="5">
        <v>40586</v>
      </c>
      <c r="C963">
        <v>1</v>
      </c>
      <c r="D963">
        <f>YEAR(Append1[[#This Row],[dteday]])</f>
        <v>2011</v>
      </c>
      <c r="E963">
        <v>2</v>
      </c>
      <c r="F963">
        <f>HOUR(Append1[[#This Row],[dteday]])</f>
        <v>0</v>
      </c>
      <c r="G963" s="7" t="str" cm="1">
        <f t="array" ref="G963">_xlfn.IFS(Append1[[#This Row],[weekday]]=6,"True",Append1[[#This Row],[weekday]]=0,"True",TRUE,"False")</f>
        <v>False</v>
      </c>
      <c r="H963">
        <f>WEEKDAY(Append1[[#This Row],[dteday]],1)</f>
        <v>7</v>
      </c>
      <c r="I963">
        <v>1</v>
      </c>
      <c r="J963" s="6">
        <v>0.12</v>
      </c>
      <c r="K963" s="6">
        <v>0.13639999999999999</v>
      </c>
      <c r="L963" s="6">
        <v>0.93</v>
      </c>
      <c r="M963" s="6">
        <v>0.19400000000000001</v>
      </c>
      <c r="N963">
        <v>1</v>
      </c>
      <c r="O963">
        <v>1</v>
      </c>
      <c r="P963">
        <v>2</v>
      </c>
    </row>
    <row r="964" spans="1:16" x14ac:dyDescent="0.25">
      <c r="A964">
        <v>953</v>
      </c>
      <c r="B964" s="5">
        <v>40586</v>
      </c>
      <c r="C964">
        <v>1</v>
      </c>
      <c r="D964">
        <f>YEAR(Append1[[#This Row],[dteday]])</f>
        <v>2011</v>
      </c>
      <c r="E964">
        <v>2</v>
      </c>
      <c r="F964">
        <f>HOUR(Append1[[#This Row],[dteday]])</f>
        <v>0</v>
      </c>
      <c r="G964" s="7" t="str" cm="1">
        <f t="array" ref="G964">_xlfn.IFS(Append1[[#This Row],[weekday]]=6,"True",Append1[[#This Row],[weekday]]=0,"True",TRUE,"False")</f>
        <v>False</v>
      </c>
      <c r="H964">
        <f>WEEKDAY(Append1[[#This Row],[dteday]],1)</f>
        <v>7</v>
      </c>
      <c r="I964">
        <v>1</v>
      </c>
      <c r="J964" s="6">
        <v>0.12</v>
      </c>
      <c r="K964" s="6">
        <v>0.1515</v>
      </c>
      <c r="L964" s="6">
        <v>0.8</v>
      </c>
      <c r="M964" s="6">
        <v>0.1045</v>
      </c>
      <c r="N964">
        <v>2</v>
      </c>
      <c r="O964">
        <v>9</v>
      </c>
      <c r="P964">
        <v>11</v>
      </c>
    </row>
    <row r="965" spans="1:16" x14ac:dyDescent="0.25">
      <c r="A965">
        <v>954</v>
      </c>
      <c r="B965" s="5">
        <v>40586</v>
      </c>
      <c r="C965">
        <v>1</v>
      </c>
      <c r="D965">
        <f>YEAR(Append1[[#This Row],[dteday]])</f>
        <v>2011</v>
      </c>
      <c r="E965">
        <v>2</v>
      </c>
      <c r="F965">
        <f>HOUR(Append1[[#This Row],[dteday]])</f>
        <v>0</v>
      </c>
      <c r="G965" s="7" t="str" cm="1">
        <f t="array" ref="G965">_xlfn.IFS(Append1[[#This Row],[weekday]]=6,"True",Append1[[#This Row],[weekday]]=0,"True",TRUE,"False")</f>
        <v>False</v>
      </c>
      <c r="H965">
        <f>WEEKDAY(Append1[[#This Row],[dteday]],1)</f>
        <v>7</v>
      </c>
      <c r="I965">
        <v>1</v>
      </c>
      <c r="J965" s="6">
        <v>0.14000000000000001</v>
      </c>
      <c r="K965" s="6">
        <v>0.1515</v>
      </c>
      <c r="L965" s="6">
        <v>0.86</v>
      </c>
      <c r="M965" s="6">
        <v>0.1343</v>
      </c>
      <c r="N965">
        <v>2</v>
      </c>
      <c r="O965">
        <v>28</v>
      </c>
      <c r="P965">
        <v>30</v>
      </c>
    </row>
    <row r="966" spans="1:16" x14ac:dyDescent="0.25">
      <c r="A966">
        <v>955</v>
      </c>
      <c r="B966" s="5">
        <v>40586</v>
      </c>
      <c r="C966">
        <v>1</v>
      </c>
      <c r="D966">
        <f>YEAR(Append1[[#This Row],[dteday]])</f>
        <v>2011</v>
      </c>
      <c r="E966">
        <v>2</v>
      </c>
      <c r="F966">
        <f>HOUR(Append1[[#This Row],[dteday]])</f>
        <v>0</v>
      </c>
      <c r="G966" s="7" t="str" cm="1">
        <f t="array" ref="G966">_xlfn.IFS(Append1[[#This Row],[weekday]]=6,"True",Append1[[#This Row],[weekday]]=0,"True",TRUE,"False")</f>
        <v>False</v>
      </c>
      <c r="H966">
        <f>WEEKDAY(Append1[[#This Row],[dteday]],1)</f>
        <v>7</v>
      </c>
      <c r="I966">
        <v>1</v>
      </c>
      <c r="J966" s="6">
        <v>0.16</v>
      </c>
      <c r="K966" s="6">
        <v>0.18179999999999999</v>
      </c>
      <c r="L966" s="6">
        <v>0.64</v>
      </c>
      <c r="M966" s="6">
        <v>0.1343</v>
      </c>
      <c r="N966">
        <v>5</v>
      </c>
      <c r="O966">
        <v>38</v>
      </c>
      <c r="P966">
        <v>43</v>
      </c>
    </row>
    <row r="967" spans="1:16" x14ac:dyDescent="0.25">
      <c r="A967">
        <v>956</v>
      </c>
      <c r="B967" s="5">
        <v>40586</v>
      </c>
      <c r="C967">
        <v>1</v>
      </c>
      <c r="D967">
        <f>YEAR(Append1[[#This Row],[dteday]])</f>
        <v>2011</v>
      </c>
      <c r="E967">
        <v>2</v>
      </c>
      <c r="F967">
        <f>HOUR(Append1[[#This Row],[dteday]])</f>
        <v>0</v>
      </c>
      <c r="G967" s="7" t="str" cm="1">
        <f t="array" ref="G967">_xlfn.IFS(Append1[[#This Row],[weekday]]=6,"True",Append1[[#This Row],[weekday]]=0,"True",TRUE,"False")</f>
        <v>False</v>
      </c>
      <c r="H967">
        <f>WEEKDAY(Append1[[#This Row],[dteday]],1)</f>
        <v>7</v>
      </c>
      <c r="I967">
        <v>1</v>
      </c>
      <c r="J967" s="6">
        <v>0.22</v>
      </c>
      <c r="K967" s="6">
        <v>0.21210000000000001</v>
      </c>
      <c r="L967" s="6">
        <v>0.41</v>
      </c>
      <c r="M967" s="6">
        <v>0.25369999999999998</v>
      </c>
      <c r="N967">
        <v>13</v>
      </c>
      <c r="O967">
        <v>71</v>
      </c>
      <c r="P967">
        <v>84</v>
      </c>
    </row>
    <row r="968" spans="1:16" x14ac:dyDescent="0.25">
      <c r="A968">
        <v>957</v>
      </c>
      <c r="B968" s="5">
        <v>40586</v>
      </c>
      <c r="C968">
        <v>1</v>
      </c>
      <c r="D968">
        <f>YEAR(Append1[[#This Row],[dteday]])</f>
        <v>2011</v>
      </c>
      <c r="E968">
        <v>2</v>
      </c>
      <c r="F968">
        <f>HOUR(Append1[[#This Row],[dteday]])</f>
        <v>0</v>
      </c>
      <c r="G968" s="7" t="str" cm="1">
        <f t="array" ref="G968">_xlfn.IFS(Append1[[#This Row],[weekday]]=6,"True",Append1[[#This Row],[weekday]]=0,"True",TRUE,"False")</f>
        <v>False</v>
      </c>
      <c r="H968">
        <f>WEEKDAY(Append1[[#This Row],[dteday]],1)</f>
        <v>7</v>
      </c>
      <c r="I968">
        <v>1</v>
      </c>
      <c r="J968" s="6">
        <v>0.3</v>
      </c>
      <c r="K968" s="6">
        <v>0.2727</v>
      </c>
      <c r="L968" s="6">
        <v>0.28000000000000003</v>
      </c>
      <c r="M968" s="6">
        <v>0.32840000000000003</v>
      </c>
      <c r="N968">
        <v>30</v>
      </c>
      <c r="O968">
        <v>84</v>
      </c>
      <c r="P968">
        <v>114</v>
      </c>
    </row>
    <row r="969" spans="1:16" x14ac:dyDescent="0.25">
      <c r="A969">
        <v>958</v>
      </c>
      <c r="B969" s="5">
        <v>40586</v>
      </c>
      <c r="C969">
        <v>1</v>
      </c>
      <c r="D969">
        <f>YEAR(Append1[[#This Row],[dteday]])</f>
        <v>2011</v>
      </c>
      <c r="E969">
        <v>2</v>
      </c>
      <c r="F969">
        <f>HOUR(Append1[[#This Row],[dteday]])</f>
        <v>0</v>
      </c>
      <c r="G969" s="7" t="str" cm="1">
        <f t="array" ref="G969">_xlfn.IFS(Append1[[#This Row],[weekday]]=6,"True",Append1[[#This Row],[weekday]]=0,"True",TRUE,"False")</f>
        <v>False</v>
      </c>
      <c r="H969">
        <f>WEEKDAY(Append1[[#This Row],[dteday]],1)</f>
        <v>7</v>
      </c>
      <c r="I969">
        <v>1</v>
      </c>
      <c r="J969" s="6">
        <v>0.3</v>
      </c>
      <c r="K969" s="6">
        <v>0.2727</v>
      </c>
      <c r="L969" s="6">
        <v>0.39</v>
      </c>
      <c r="M969" s="6">
        <v>0.4627</v>
      </c>
      <c r="N969">
        <v>27</v>
      </c>
      <c r="O969">
        <v>93</v>
      </c>
      <c r="P969">
        <v>120</v>
      </c>
    </row>
    <row r="970" spans="1:16" x14ac:dyDescent="0.25">
      <c r="A970">
        <v>959</v>
      </c>
      <c r="B970" s="5">
        <v>40586</v>
      </c>
      <c r="C970">
        <v>1</v>
      </c>
      <c r="D970">
        <f>YEAR(Append1[[#This Row],[dteday]])</f>
        <v>2011</v>
      </c>
      <c r="E970">
        <v>2</v>
      </c>
      <c r="F970">
        <f>HOUR(Append1[[#This Row],[dteday]])</f>
        <v>0</v>
      </c>
      <c r="G970" s="7" t="str" cm="1">
        <f t="array" ref="G970">_xlfn.IFS(Append1[[#This Row],[weekday]]=6,"True",Append1[[#This Row],[weekday]]=0,"True",TRUE,"False")</f>
        <v>False</v>
      </c>
      <c r="H970">
        <f>WEEKDAY(Append1[[#This Row],[dteday]],1)</f>
        <v>7</v>
      </c>
      <c r="I970">
        <v>1</v>
      </c>
      <c r="J970" s="6">
        <v>0.3</v>
      </c>
      <c r="K970" s="6">
        <v>0.2727</v>
      </c>
      <c r="L970" s="6">
        <v>0.39</v>
      </c>
      <c r="M970" s="6">
        <v>0.41789999999999999</v>
      </c>
      <c r="N970">
        <v>32</v>
      </c>
      <c r="O970">
        <v>103</v>
      </c>
      <c r="P970">
        <v>135</v>
      </c>
    </row>
    <row r="971" spans="1:16" x14ac:dyDescent="0.25">
      <c r="A971">
        <v>960</v>
      </c>
      <c r="B971" s="5">
        <v>40586</v>
      </c>
      <c r="C971">
        <v>1</v>
      </c>
      <c r="D971">
        <f>YEAR(Append1[[#This Row],[dteday]])</f>
        <v>2011</v>
      </c>
      <c r="E971">
        <v>2</v>
      </c>
      <c r="F971">
        <f>HOUR(Append1[[#This Row],[dteday]])</f>
        <v>0</v>
      </c>
      <c r="G971" s="7" t="str" cm="1">
        <f t="array" ref="G971">_xlfn.IFS(Append1[[#This Row],[weekday]]=6,"True",Append1[[#This Row],[weekday]]=0,"True",TRUE,"False")</f>
        <v>False</v>
      </c>
      <c r="H971">
        <f>WEEKDAY(Append1[[#This Row],[dteday]],1)</f>
        <v>7</v>
      </c>
      <c r="I971">
        <v>1</v>
      </c>
      <c r="J971" s="6">
        <v>0.34</v>
      </c>
      <c r="K971" s="6">
        <v>0.31819999999999998</v>
      </c>
      <c r="L971" s="6">
        <v>0.31</v>
      </c>
      <c r="M971" s="6">
        <v>0.28360000000000002</v>
      </c>
      <c r="N971">
        <v>30</v>
      </c>
      <c r="O971">
        <v>90</v>
      </c>
      <c r="P971">
        <v>120</v>
      </c>
    </row>
    <row r="972" spans="1:16" x14ac:dyDescent="0.25">
      <c r="A972">
        <v>961</v>
      </c>
      <c r="B972" s="5">
        <v>40586</v>
      </c>
      <c r="C972">
        <v>1</v>
      </c>
      <c r="D972">
        <f>YEAR(Append1[[#This Row],[dteday]])</f>
        <v>2011</v>
      </c>
      <c r="E972">
        <v>2</v>
      </c>
      <c r="F972">
        <f>HOUR(Append1[[#This Row],[dteday]])</f>
        <v>0</v>
      </c>
      <c r="G972" s="7" t="str" cm="1">
        <f t="array" ref="G972">_xlfn.IFS(Append1[[#This Row],[weekday]]=6,"True",Append1[[#This Row],[weekday]]=0,"True",TRUE,"False")</f>
        <v>False</v>
      </c>
      <c r="H972">
        <f>WEEKDAY(Append1[[#This Row],[dteday]],1)</f>
        <v>7</v>
      </c>
      <c r="I972">
        <v>1</v>
      </c>
      <c r="J972" s="6">
        <v>0.34</v>
      </c>
      <c r="K972" s="6">
        <v>0.30299999999999999</v>
      </c>
      <c r="L972" s="6">
        <v>0.28999999999999998</v>
      </c>
      <c r="M972" s="6">
        <v>0.41789999999999999</v>
      </c>
      <c r="N972">
        <v>47</v>
      </c>
      <c r="O972">
        <v>127</v>
      </c>
      <c r="P972">
        <v>174</v>
      </c>
    </row>
    <row r="973" spans="1:16" x14ac:dyDescent="0.25">
      <c r="A973">
        <v>962</v>
      </c>
      <c r="B973" s="5">
        <v>40586</v>
      </c>
      <c r="C973">
        <v>1</v>
      </c>
      <c r="D973">
        <f>YEAR(Append1[[#This Row],[dteday]])</f>
        <v>2011</v>
      </c>
      <c r="E973">
        <v>2</v>
      </c>
      <c r="F973">
        <f>HOUR(Append1[[#This Row],[dteday]])</f>
        <v>0</v>
      </c>
      <c r="G973" s="7" t="str" cm="1">
        <f t="array" ref="G973">_xlfn.IFS(Append1[[#This Row],[weekday]]=6,"True",Append1[[#This Row],[weekday]]=0,"True",TRUE,"False")</f>
        <v>False</v>
      </c>
      <c r="H973">
        <f>WEEKDAY(Append1[[#This Row],[dteday]],1)</f>
        <v>7</v>
      </c>
      <c r="I973">
        <v>1</v>
      </c>
      <c r="J973" s="6">
        <v>0.34</v>
      </c>
      <c r="K973" s="6">
        <v>0.30299999999999999</v>
      </c>
      <c r="L973" s="6">
        <v>0.28999999999999998</v>
      </c>
      <c r="M973" s="6">
        <v>0.41789999999999999</v>
      </c>
      <c r="N973">
        <v>42</v>
      </c>
      <c r="O973">
        <v>103</v>
      </c>
      <c r="P973">
        <v>145</v>
      </c>
    </row>
    <row r="974" spans="1:16" x14ac:dyDescent="0.25">
      <c r="A974">
        <v>963</v>
      </c>
      <c r="B974" s="5">
        <v>40586</v>
      </c>
      <c r="C974">
        <v>1</v>
      </c>
      <c r="D974">
        <f>YEAR(Append1[[#This Row],[dteday]])</f>
        <v>2011</v>
      </c>
      <c r="E974">
        <v>2</v>
      </c>
      <c r="F974">
        <f>HOUR(Append1[[#This Row],[dteday]])</f>
        <v>0</v>
      </c>
      <c r="G974" s="7" t="str" cm="1">
        <f t="array" ref="G974">_xlfn.IFS(Append1[[#This Row],[weekday]]=6,"True",Append1[[#This Row],[weekday]]=0,"True",TRUE,"False")</f>
        <v>False</v>
      </c>
      <c r="H974">
        <f>WEEKDAY(Append1[[#This Row],[dteday]],1)</f>
        <v>7</v>
      </c>
      <c r="I974">
        <v>1</v>
      </c>
      <c r="J974" s="6">
        <v>0.32</v>
      </c>
      <c r="K974" s="6">
        <v>0.28789999999999999</v>
      </c>
      <c r="L974" s="6">
        <v>0.31</v>
      </c>
      <c r="M974" s="6">
        <v>0.52239999999999998</v>
      </c>
      <c r="N974">
        <v>24</v>
      </c>
      <c r="O974">
        <v>113</v>
      </c>
      <c r="P974">
        <v>137</v>
      </c>
    </row>
    <row r="975" spans="1:16" x14ac:dyDescent="0.25">
      <c r="A975">
        <v>964</v>
      </c>
      <c r="B975" s="5">
        <v>40586</v>
      </c>
      <c r="C975">
        <v>1</v>
      </c>
      <c r="D975">
        <f>YEAR(Append1[[#This Row],[dteday]])</f>
        <v>2011</v>
      </c>
      <c r="E975">
        <v>2</v>
      </c>
      <c r="F975">
        <f>HOUR(Append1[[#This Row],[dteday]])</f>
        <v>0</v>
      </c>
      <c r="G975" s="7" t="str" cm="1">
        <f t="array" ref="G975">_xlfn.IFS(Append1[[#This Row],[weekday]]=6,"True",Append1[[#This Row],[weekday]]=0,"True",TRUE,"False")</f>
        <v>False</v>
      </c>
      <c r="H975">
        <f>WEEKDAY(Append1[[#This Row],[dteday]],1)</f>
        <v>7</v>
      </c>
      <c r="I975">
        <v>1</v>
      </c>
      <c r="J975" s="6">
        <v>0.28000000000000003</v>
      </c>
      <c r="K975" s="6">
        <v>0.2576</v>
      </c>
      <c r="L975" s="6">
        <v>0.38</v>
      </c>
      <c r="M975" s="6">
        <v>0.32840000000000003</v>
      </c>
      <c r="N975">
        <v>4</v>
      </c>
      <c r="O975">
        <v>60</v>
      </c>
      <c r="P975">
        <v>64</v>
      </c>
    </row>
    <row r="976" spans="1:16" x14ac:dyDescent="0.25">
      <c r="A976">
        <v>965</v>
      </c>
      <c r="B976" s="5">
        <v>40586</v>
      </c>
      <c r="C976">
        <v>1</v>
      </c>
      <c r="D976">
        <f>YEAR(Append1[[#This Row],[dteday]])</f>
        <v>2011</v>
      </c>
      <c r="E976">
        <v>2</v>
      </c>
      <c r="F976">
        <f>HOUR(Append1[[#This Row],[dteday]])</f>
        <v>0</v>
      </c>
      <c r="G976" s="7" t="str" cm="1">
        <f t="array" ref="G976">_xlfn.IFS(Append1[[#This Row],[weekday]]=6,"True",Append1[[#This Row],[weekday]]=0,"True",TRUE,"False")</f>
        <v>False</v>
      </c>
      <c r="H976">
        <f>WEEKDAY(Append1[[#This Row],[dteday]],1)</f>
        <v>7</v>
      </c>
      <c r="I976">
        <v>1</v>
      </c>
      <c r="J976" s="6">
        <v>0.28000000000000003</v>
      </c>
      <c r="K976" s="6">
        <v>0.2727</v>
      </c>
      <c r="L976" s="6">
        <v>0.38</v>
      </c>
      <c r="M976" s="6">
        <v>0.16420000000000001</v>
      </c>
      <c r="N976">
        <v>2</v>
      </c>
      <c r="O976">
        <v>39</v>
      </c>
      <c r="P976">
        <v>41</v>
      </c>
    </row>
    <row r="977" spans="1:16" x14ac:dyDescent="0.25">
      <c r="A977">
        <v>966</v>
      </c>
      <c r="B977" s="5">
        <v>40586</v>
      </c>
      <c r="C977">
        <v>1</v>
      </c>
      <c r="D977">
        <f>YEAR(Append1[[#This Row],[dteday]])</f>
        <v>2011</v>
      </c>
      <c r="E977">
        <v>2</v>
      </c>
      <c r="F977">
        <f>HOUR(Append1[[#This Row],[dteday]])</f>
        <v>0</v>
      </c>
      <c r="G977" s="7" t="str" cm="1">
        <f t="array" ref="G977">_xlfn.IFS(Append1[[#This Row],[weekday]]=6,"True",Append1[[#This Row],[weekday]]=0,"True",TRUE,"False")</f>
        <v>False</v>
      </c>
      <c r="H977">
        <f>WEEKDAY(Append1[[#This Row],[dteday]],1)</f>
        <v>7</v>
      </c>
      <c r="I977">
        <v>1</v>
      </c>
      <c r="J977" s="6">
        <v>0.26</v>
      </c>
      <c r="K977" s="6">
        <v>0.2576</v>
      </c>
      <c r="L977" s="6">
        <v>0.41</v>
      </c>
      <c r="M977" s="6">
        <v>0.22389999999999999</v>
      </c>
      <c r="N977">
        <v>1</v>
      </c>
      <c r="O977">
        <v>39</v>
      </c>
      <c r="P977">
        <v>40</v>
      </c>
    </row>
    <row r="978" spans="1:16" x14ac:dyDescent="0.25">
      <c r="A978">
        <v>967</v>
      </c>
      <c r="B978" s="5">
        <v>40586</v>
      </c>
      <c r="C978">
        <v>1</v>
      </c>
      <c r="D978">
        <f>YEAR(Append1[[#This Row],[dteday]])</f>
        <v>2011</v>
      </c>
      <c r="E978">
        <v>2</v>
      </c>
      <c r="F978">
        <f>HOUR(Append1[[#This Row],[dteday]])</f>
        <v>0</v>
      </c>
      <c r="G978" s="7" t="str" cm="1">
        <f t="array" ref="G978">_xlfn.IFS(Append1[[#This Row],[weekday]]=6,"True",Append1[[#This Row],[weekday]]=0,"True",TRUE,"False")</f>
        <v>False</v>
      </c>
      <c r="H978">
        <f>WEEKDAY(Append1[[#This Row],[dteday]],1)</f>
        <v>7</v>
      </c>
      <c r="I978">
        <v>1</v>
      </c>
      <c r="J978" s="6">
        <v>0.26</v>
      </c>
      <c r="K978" s="6">
        <v>0.30299999999999999</v>
      </c>
      <c r="L978" s="6">
        <v>0.41</v>
      </c>
      <c r="M978" s="6">
        <v>0</v>
      </c>
      <c r="N978">
        <v>9</v>
      </c>
      <c r="O978">
        <v>42</v>
      </c>
      <c r="P978">
        <v>51</v>
      </c>
    </row>
    <row r="979" spans="1:16" x14ac:dyDescent="0.25">
      <c r="A979">
        <v>968</v>
      </c>
      <c r="B979" s="5">
        <v>40586</v>
      </c>
      <c r="C979">
        <v>1</v>
      </c>
      <c r="D979">
        <f>YEAR(Append1[[#This Row],[dteday]])</f>
        <v>2011</v>
      </c>
      <c r="E979">
        <v>2</v>
      </c>
      <c r="F979">
        <f>HOUR(Append1[[#This Row],[dteday]])</f>
        <v>0</v>
      </c>
      <c r="G979" s="7" t="str" cm="1">
        <f t="array" ref="G979">_xlfn.IFS(Append1[[#This Row],[weekday]]=6,"True",Append1[[#This Row],[weekday]]=0,"True",TRUE,"False")</f>
        <v>False</v>
      </c>
      <c r="H979">
        <f>WEEKDAY(Append1[[#This Row],[dteday]],1)</f>
        <v>7</v>
      </c>
      <c r="I979">
        <v>1</v>
      </c>
      <c r="J979" s="6">
        <v>0.24</v>
      </c>
      <c r="K979" s="6">
        <v>0.2576</v>
      </c>
      <c r="L979" s="6">
        <v>0.44</v>
      </c>
      <c r="M979" s="6">
        <v>8.9599999999999999E-2</v>
      </c>
      <c r="N979">
        <v>6</v>
      </c>
      <c r="O979">
        <v>39</v>
      </c>
      <c r="P979">
        <v>45</v>
      </c>
    </row>
    <row r="980" spans="1:16" x14ac:dyDescent="0.25">
      <c r="A980">
        <v>969</v>
      </c>
      <c r="B980" s="5">
        <v>40586</v>
      </c>
      <c r="C980">
        <v>1</v>
      </c>
      <c r="D980">
        <f>YEAR(Append1[[#This Row],[dteday]])</f>
        <v>2011</v>
      </c>
      <c r="E980">
        <v>2</v>
      </c>
      <c r="F980">
        <f>HOUR(Append1[[#This Row],[dteday]])</f>
        <v>0</v>
      </c>
      <c r="G980" s="7" t="str" cm="1">
        <f t="array" ref="G980">_xlfn.IFS(Append1[[#This Row],[weekday]]=6,"True",Append1[[#This Row],[weekday]]=0,"True",TRUE,"False")</f>
        <v>False</v>
      </c>
      <c r="H980">
        <f>WEEKDAY(Append1[[#This Row],[dteday]],1)</f>
        <v>7</v>
      </c>
      <c r="I980">
        <v>1</v>
      </c>
      <c r="J980" s="6">
        <v>0.22</v>
      </c>
      <c r="K980" s="6">
        <v>0.2273</v>
      </c>
      <c r="L980" s="6">
        <v>0.51</v>
      </c>
      <c r="M980" s="6">
        <v>0.1343</v>
      </c>
      <c r="N980">
        <v>1</v>
      </c>
      <c r="O980">
        <v>31</v>
      </c>
      <c r="P980">
        <v>32</v>
      </c>
    </row>
    <row r="981" spans="1:16" x14ac:dyDescent="0.25">
      <c r="A981">
        <v>970</v>
      </c>
      <c r="B981" s="5">
        <v>40587</v>
      </c>
      <c r="C981">
        <v>1</v>
      </c>
      <c r="D981">
        <f>YEAR(Append1[[#This Row],[dteday]])</f>
        <v>2011</v>
      </c>
      <c r="E981">
        <v>2</v>
      </c>
      <c r="F981">
        <f>HOUR(Append1[[#This Row],[dteday]])</f>
        <v>0</v>
      </c>
      <c r="G981" s="7" t="str" cm="1">
        <f t="array" ref="G981">_xlfn.IFS(Append1[[#This Row],[weekday]]=6,"True",Append1[[#This Row],[weekday]]=0,"True",TRUE,"False")</f>
        <v>False</v>
      </c>
      <c r="H981">
        <f>WEEKDAY(Append1[[#This Row],[dteday]],1)</f>
        <v>1</v>
      </c>
      <c r="I981">
        <v>1</v>
      </c>
      <c r="J981" s="6">
        <v>0.2</v>
      </c>
      <c r="K981" s="6">
        <v>0.2273</v>
      </c>
      <c r="L981" s="6">
        <v>0.64</v>
      </c>
      <c r="M981" s="6">
        <v>0.1045</v>
      </c>
      <c r="N981">
        <v>5</v>
      </c>
      <c r="O981">
        <v>34</v>
      </c>
      <c r="P981">
        <v>39</v>
      </c>
    </row>
    <row r="982" spans="1:16" x14ac:dyDescent="0.25">
      <c r="A982">
        <v>971</v>
      </c>
      <c r="B982" s="5">
        <v>40587</v>
      </c>
      <c r="C982">
        <v>1</v>
      </c>
      <c r="D982">
        <f>YEAR(Append1[[#This Row],[dteday]])</f>
        <v>2011</v>
      </c>
      <c r="E982">
        <v>2</v>
      </c>
      <c r="F982">
        <f>HOUR(Append1[[#This Row],[dteday]])</f>
        <v>0</v>
      </c>
      <c r="G982" s="7" t="str" cm="1">
        <f t="array" ref="G982">_xlfn.IFS(Append1[[#This Row],[weekday]]=6,"True",Append1[[#This Row],[weekday]]=0,"True",TRUE,"False")</f>
        <v>False</v>
      </c>
      <c r="H982">
        <f>WEEKDAY(Append1[[#This Row],[dteday]],1)</f>
        <v>1</v>
      </c>
      <c r="I982">
        <v>1</v>
      </c>
      <c r="J982" s="6">
        <v>0.2</v>
      </c>
      <c r="K982" s="6">
        <v>0.2273</v>
      </c>
      <c r="L982" s="6">
        <v>0.59</v>
      </c>
      <c r="M982" s="6">
        <v>8.9599999999999999E-2</v>
      </c>
      <c r="N982">
        <v>1</v>
      </c>
      <c r="O982">
        <v>23</v>
      </c>
      <c r="P982">
        <v>24</v>
      </c>
    </row>
    <row r="983" spans="1:16" x14ac:dyDescent="0.25">
      <c r="A983">
        <v>972</v>
      </c>
      <c r="B983" s="5">
        <v>40587</v>
      </c>
      <c r="C983">
        <v>1</v>
      </c>
      <c r="D983">
        <f>YEAR(Append1[[#This Row],[dteday]])</f>
        <v>2011</v>
      </c>
      <c r="E983">
        <v>2</v>
      </c>
      <c r="F983">
        <f>HOUR(Append1[[#This Row],[dteday]])</f>
        <v>0</v>
      </c>
      <c r="G983" s="7" t="str" cm="1">
        <f t="array" ref="G983">_xlfn.IFS(Append1[[#This Row],[weekday]]=6,"True",Append1[[#This Row],[weekday]]=0,"True",TRUE,"False")</f>
        <v>False</v>
      </c>
      <c r="H983">
        <f>WEEKDAY(Append1[[#This Row],[dteday]],1)</f>
        <v>1</v>
      </c>
      <c r="I983">
        <v>2</v>
      </c>
      <c r="J983" s="6">
        <v>0.2</v>
      </c>
      <c r="K983" s="6">
        <v>0.2273</v>
      </c>
      <c r="L983" s="6">
        <v>0.75</v>
      </c>
      <c r="M983" s="6">
        <v>8.9599999999999999E-2</v>
      </c>
      <c r="N983">
        <v>1</v>
      </c>
      <c r="O983">
        <v>19</v>
      </c>
      <c r="P983">
        <v>20</v>
      </c>
    </row>
    <row r="984" spans="1:16" x14ac:dyDescent="0.25">
      <c r="A984">
        <v>973</v>
      </c>
      <c r="B984" s="5">
        <v>40587</v>
      </c>
      <c r="C984">
        <v>1</v>
      </c>
      <c r="D984">
        <f>YEAR(Append1[[#This Row],[dteday]])</f>
        <v>2011</v>
      </c>
      <c r="E984">
        <v>2</v>
      </c>
      <c r="F984">
        <f>HOUR(Append1[[#This Row],[dteday]])</f>
        <v>0</v>
      </c>
      <c r="G984" s="7" t="str" cm="1">
        <f t="array" ref="G984">_xlfn.IFS(Append1[[#This Row],[weekday]]=6,"True",Append1[[#This Row],[weekday]]=0,"True",TRUE,"False")</f>
        <v>False</v>
      </c>
      <c r="H984">
        <f>WEEKDAY(Append1[[#This Row],[dteday]],1)</f>
        <v>1</v>
      </c>
      <c r="I984">
        <v>2</v>
      </c>
      <c r="J984" s="6">
        <v>0.2</v>
      </c>
      <c r="K984" s="6">
        <v>0.2273</v>
      </c>
      <c r="L984" s="6">
        <v>0.69</v>
      </c>
      <c r="M984" s="6">
        <v>0.1045</v>
      </c>
      <c r="N984">
        <v>4</v>
      </c>
      <c r="O984">
        <v>8</v>
      </c>
      <c r="P984">
        <v>12</v>
      </c>
    </row>
    <row r="985" spans="1:16" x14ac:dyDescent="0.25">
      <c r="A985">
        <v>974</v>
      </c>
      <c r="B985" s="5">
        <v>40587</v>
      </c>
      <c r="C985">
        <v>1</v>
      </c>
      <c r="D985">
        <f>YEAR(Append1[[#This Row],[dteday]])</f>
        <v>2011</v>
      </c>
      <c r="E985">
        <v>2</v>
      </c>
      <c r="F985">
        <f>HOUR(Append1[[#This Row],[dteday]])</f>
        <v>0</v>
      </c>
      <c r="G985" s="7" t="str" cm="1">
        <f t="array" ref="G985">_xlfn.IFS(Append1[[#This Row],[weekday]]=6,"True",Append1[[#This Row],[weekday]]=0,"True",TRUE,"False")</f>
        <v>False</v>
      </c>
      <c r="H985">
        <f>WEEKDAY(Append1[[#This Row],[dteday]],1)</f>
        <v>1</v>
      </c>
      <c r="I985">
        <v>2</v>
      </c>
      <c r="J985" s="6">
        <v>0.2</v>
      </c>
      <c r="K985" s="6">
        <v>0.21210000000000001</v>
      </c>
      <c r="L985" s="6">
        <v>0.69</v>
      </c>
      <c r="M985" s="6">
        <v>0.16420000000000001</v>
      </c>
      <c r="N985">
        <v>0</v>
      </c>
      <c r="O985">
        <v>2</v>
      </c>
      <c r="P985">
        <v>2</v>
      </c>
    </row>
    <row r="986" spans="1:16" x14ac:dyDescent="0.25">
      <c r="A986">
        <v>975</v>
      </c>
      <c r="B986" s="5">
        <v>40587</v>
      </c>
      <c r="C986">
        <v>1</v>
      </c>
      <c r="D986">
        <f>YEAR(Append1[[#This Row],[dteday]])</f>
        <v>2011</v>
      </c>
      <c r="E986">
        <v>2</v>
      </c>
      <c r="F986">
        <f>HOUR(Append1[[#This Row],[dteday]])</f>
        <v>0</v>
      </c>
      <c r="G986" s="7" t="str" cm="1">
        <f t="array" ref="G986">_xlfn.IFS(Append1[[#This Row],[weekday]]=6,"True",Append1[[#This Row],[weekday]]=0,"True",TRUE,"False")</f>
        <v>False</v>
      </c>
      <c r="H986">
        <f>WEEKDAY(Append1[[#This Row],[dteday]],1)</f>
        <v>1</v>
      </c>
      <c r="I986">
        <v>2</v>
      </c>
      <c r="J986" s="6">
        <v>0.2</v>
      </c>
      <c r="K986" s="6">
        <v>0.21210000000000001</v>
      </c>
      <c r="L986" s="6">
        <v>0.69</v>
      </c>
      <c r="M986" s="6">
        <v>0.1343</v>
      </c>
      <c r="N986">
        <v>2</v>
      </c>
      <c r="O986">
        <v>3</v>
      </c>
      <c r="P986">
        <v>5</v>
      </c>
    </row>
    <row r="987" spans="1:16" x14ac:dyDescent="0.25">
      <c r="A987">
        <v>976</v>
      </c>
      <c r="B987" s="5">
        <v>40587</v>
      </c>
      <c r="C987">
        <v>1</v>
      </c>
      <c r="D987">
        <f>YEAR(Append1[[#This Row],[dteday]])</f>
        <v>2011</v>
      </c>
      <c r="E987">
        <v>2</v>
      </c>
      <c r="F987">
        <f>HOUR(Append1[[#This Row],[dteday]])</f>
        <v>0</v>
      </c>
      <c r="G987" s="7" t="str" cm="1">
        <f t="array" ref="G987">_xlfn.IFS(Append1[[#This Row],[weekday]]=6,"True",Append1[[#This Row],[weekday]]=0,"True",TRUE,"False")</f>
        <v>False</v>
      </c>
      <c r="H987">
        <f>WEEKDAY(Append1[[#This Row],[dteday]],1)</f>
        <v>1</v>
      </c>
      <c r="I987">
        <v>2</v>
      </c>
      <c r="J987" s="6">
        <v>0.22</v>
      </c>
      <c r="K987" s="6">
        <v>0.2727</v>
      </c>
      <c r="L987" s="6">
        <v>0.55000000000000004</v>
      </c>
      <c r="M987" s="6">
        <v>0</v>
      </c>
      <c r="N987">
        <v>0</v>
      </c>
      <c r="O987">
        <v>3</v>
      </c>
      <c r="P987">
        <v>3</v>
      </c>
    </row>
    <row r="988" spans="1:16" x14ac:dyDescent="0.25">
      <c r="A988">
        <v>977</v>
      </c>
      <c r="B988" s="5">
        <v>40587</v>
      </c>
      <c r="C988">
        <v>1</v>
      </c>
      <c r="D988">
        <f>YEAR(Append1[[#This Row],[dteday]])</f>
        <v>2011</v>
      </c>
      <c r="E988">
        <v>2</v>
      </c>
      <c r="F988">
        <f>HOUR(Append1[[#This Row],[dteday]])</f>
        <v>0</v>
      </c>
      <c r="G988" s="7" t="str" cm="1">
        <f t="array" ref="G988">_xlfn.IFS(Append1[[#This Row],[weekday]]=6,"True",Append1[[#This Row],[weekday]]=0,"True",TRUE,"False")</f>
        <v>False</v>
      </c>
      <c r="H988">
        <f>WEEKDAY(Append1[[#This Row],[dteday]],1)</f>
        <v>1</v>
      </c>
      <c r="I988">
        <v>2</v>
      </c>
      <c r="J988" s="6">
        <v>0.22</v>
      </c>
      <c r="K988" s="6">
        <v>0.2273</v>
      </c>
      <c r="L988" s="6">
        <v>0.64</v>
      </c>
      <c r="M988" s="6">
        <v>0.19400000000000001</v>
      </c>
      <c r="N988">
        <v>1</v>
      </c>
      <c r="O988">
        <v>11</v>
      </c>
      <c r="P988">
        <v>12</v>
      </c>
    </row>
    <row r="989" spans="1:16" x14ac:dyDescent="0.25">
      <c r="A989">
        <v>978</v>
      </c>
      <c r="B989" s="5">
        <v>40587</v>
      </c>
      <c r="C989">
        <v>1</v>
      </c>
      <c r="D989">
        <f>YEAR(Append1[[#This Row],[dteday]])</f>
        <v>2011</v>
      </c>
      <c r="E989">
        <v>2</v>
      </c>
      <c r="F989">
        <f>HOUR(Append1[[#This Row],[dteday]])</f>
        <v>0</v>
      </c>
      <c r="G989" s="7" t="str" cm="1">
        <f t="array" ref="G989">_xlfn.IFS(Append1[[#This Row],[weekday]]=6,"True",Append1[[#This Row],[weekday]]=0,"True",TRUE,"False")</f>
        <v>False</v>
      </c>
      <c r="H989">
        <f>WEEKDAY(Append1[[#This Row],[dteday]],1)</f>
        <v>1</v>
      </c>
      <c r="I989">
        <v>2</v>
      </c>
      <c r="J989" s="6">
        <v>0.24</v>
      </c>
      <c r="K989" s="6">
        <v>0.2273</v>
      </c>
      <c r="L989" s="6">
        <v>0.6</v>
      </c>
      <c r="M989" s="6">
        <v>0.22389999999999999</v>
      </c>
      <c r="N989">
        <v>12</v>
      </c>
      <c r="O989">
        <v>35</v>
      </c>
      <c r="P989">
        <v>47</v>
      </c>
    </row>
    <row r="990" spans="1:16" x14ac:dyDescent="0.25">
      <c r="A990">
        <v>979</v>
      </c>
      <c r="B990" s="5">
        <v>40587</v>
      </c>
      <c r="C990">
        <v>1</v>
      </c>
      <c r="D990">
        <f>YEAR(Append1[[#This Row],[dteday]])</f>
        <v>2011</v>
      </c>
      <c r="E990">
        <v>2</v>
      </c>
      <c r="F990">
        <f>HOUR(Append1[[#This Row],[dteday]])</f>
        <v>0</v>
      </c>
      <c r="G990" s="7" t="str" cm="1">
        <f t="array" ref="G990">_xlfn.IFS(Append1[[#This Row],[weekday]]=6,"True",Append1[[#This Row],[weekday]]=0,"True",TRUE,"False")</f>
        <v>False</v>
      </c>
      <c r="H990">
        <f>WEEKDAY(Append1[[#This Row],[dteday]],1)</f>
        <v>1</v>
      </c>
      <c r="I990">
        <v>1</v>
      </c>
      <c r="J990" s="6">
        <v>0.3</v>
      </c>
      <c r="K990" s="6">
        <v>0.2727</v>
      </c>
      <c r="L990" s="6">
        <v>0.45</v>
      </c>
      <c r="M990" s="6">
        <v>0.32840000000000003</v>
      </c>
      <c r="N990">
        <v>19</v>
      </c>
      <c r="O990">
        <v>86</v>
      </c>
      <c r="P990">
        <v>105</v>
      </c>
    </row>
    <row r="991" spans="1:16" x14ac:dyDescent="0.25">
      <c r="A991">
        <v>980</v>
      </c>
      <c r="B991" s="5">
        <v>40587</v>
      </c>
      <c r="C991">
        <v>1</v>
      </c>
      <c r="D991">
        <f>YEAR(Append1[[#This Row],[dteday]])</f>
        <v>2011</v>
      </c>
      <c r="E991">
        <v>2</v>
      </c>
      <c r="F991">
        <f>HOUR(Append1[[#This Row],[dteday]])</f>
        <v>0</v>
      </c>
      <c r="G991" s="7" t="str" cm="1">
        <f t="array" ref="G991">_xlfn.IFS(Append1[[#This Row],[weekday]]=6,"True",Append1[[#This Row],[weekday]]=0,"True",TRUE,"False")</f>
        <v>False</v>
      </c>
      <c r="H991">
        <f>WEEKDAY(Append1[[#This Row],[dteday]],1)</f>
        <v>1</v>
      </c>
      <c r="I991">
        <v>1</v>
      </c>
      <c r="J991" s="6">
        <v>0.32</v>
      </c>
      <c r="K991" s="6">
        <v>0.28789999999999999</v>
      </c>
      <c r="L991" s="6">
        <v>0.39</v>
      </c>
      <c r="M991" s="6">
        <v>0.44779999999999998</v>
      </c>
      <c r="N991">
        <v>26</v>
      </c>
      <c r="O991">
        <v>86</v>
      </c>
      <c r="P991">
        <v>112</v>
      </c>
    </row>
    <row r="992" spans="1:16" x14ac:dyDescent="0.25">
      <c r="A992">
        <v>981</v>
      </c>
      <c r="B992" s="5">
        <v>40587</v>
      </c>
      <c r="C992">
        <v>1</v>
      </c>
      <c r="D992">
        <f>YEAR(Append1[[#This Row],[dteday]])</f>
        <v>2011</v>
      </c>
      <c r="E992">
        <v>2</v>
      </c>
      <c r="F992">
        <f>HOUR(Append1[[#This Row],[dteday]])</f>
        <v>0</v>
      </c>
      <c r="G992" s="7" t="str" cm="1">
        <f t="array" ref="G992">_xlfn.IFS(Append1[[#This Row],[weekday]]=6,"True",Append1[[#This Row],[weekday]]=0,"True",TRUE,"False")</f>
        <v>False</v>
      </c>
      <c r="H992">
        <f>WEEKDAY(Append1[[#This Row],[dteday]],1)</f>
        <v>1</v>
      </c>
      <c r="I992">
        <v>1</v>
      </c>
      <c r="J992" s="6">
        <v>0.36</v>
      </c>
      <c r="K992" s="6">
        <v>0.31819999999999998</v>
      </c>
      <c r="L992" s="6">
        <v>0.32</v>
      </c>
      <c r="M992" s="6">
        <v>0.4627</v>
      </c>
      <c r="N992">
        <v>58</v>
      </c>
      <c r="O992">
        <v>94</v>
      </c>
      <c r="P992">
        <v>152</v>
      </c>
    </row>
    <row r="993" spans="1:16" x14ac:dyDescent="0.25">
      <c r="A993">
        <v>982</v>
      </c>
      <c r="B993" s="5">
        <v>40587</v>
      </c>
      <c r="C993">
        <v>1</v>
      </c>
      <c r="D993">
        <f>YEAR(Append1[[#This Row],[dteday]])</f>
        <v>2011</v>
      </c>
      <c r="E993">
        <v>2</v>
      </c>
      <c r="F993">
        <f>HOUR(Append1[[#This Row],[dteday]])</f>
        <v>0</v>
      </c>
      <c r="G993" s="7" t="str" cm="1">
        <f t="array" ref="G993">_xlfn.IFS(Append1[[#This Row],[weekday]]=6,"True",Append1[[#This Row],[weekday]]=0,"True",TRUE,"False")</f>
        <v>False</v>
      </c>
      <c r="H993">
        <f>WEEKDAY(Append1[[#This Row],[dteday]],1)</f>
        <v>1</v>
      </c>
      <c r="I993">
        <v>1</v>
      </c>
      <c r="J993" s="6">
        <v>0.38</v>
      </c>
      <c r="K993" s="6">
        <v>0.39389999999999997</v>
      </c>
      <c r="L993" s="6">
        <v>0.28999999999999998</v>
      </c>
      <c r="M993" s="6">
        <v>0.35820000000000002</v>
      </c>
      <c r="N993">
        <v>62</v>
      </c>
      <c r="O993">
        <v>92</v>
      </c>
      <c r="P993">
        <v>154</v>
      </c>
    </row>
    <row r="994" spans="1:16" x14ac:dyDescent="0.25">
      <c r="A994">
        <v>983</v>
      </c>
      <c r="B994" s="5">
        <v>40587</v>
      </c>
      <c r="C994">
        <v>1</v>
      </c>
      <c r="D994">
        <f>YEAR(Append1[[#This Row],[dteday]])</f>
        <v>2011</v>
      </c>
      <c r="E994">
        <v>2</v>
      </c>
      <c r="F994">
        <f>HOUR(Append1[[#This Row],[dteday]])</f>
        <v>0</v>
      </c>
      <c r="G994" s="7" t="str" cm="1">
        <f t="array" ref="G994">_xlfn.IFS(Append1[[#This Row],[weekday]]=6,"True",Append1[[#This Row],[weekday]]=0,"True",TRUE,"False")</f>
        <v>False</v>
      </c>
      <c r="H994">
        <f>WEEKDAY(Append1[[#This Row],[dteday]],1)</f>
        <v>1</v>
      </c>
      <c r="I994">
        <v>2</v>
      </c>
      <c r="J994" s="6">
        <v>0.4</v>
      </c>
      <c r="K994" s="6">
        <v>0.40910000000000002</v>
      </c>
      <c r="L994" s="6">
        <v>0.3</v>
      </c>
      <c r="M994" s="6">
        <v>0.41789999999999999</v>
      </c>
      <c r="N994">
        <v>51</v>
      </c>
      <c r="O994">
        <v>110</v>
      </c>
      <c r="P994">
        <v>161</v>
      </c>
    </row>
    <row r="995" spans="1:16" x14ac:dyDescent="0.25">
      <c r="A995">
        <v>984</v>
      </c>
      <c r="B995" s="5">
        <v>40587</v>
      </c>
      <c r="C995">
        <v>1</v>
      </c>
      <c r="D995">
        <f>YEAR(Append1[[#This Row],[dteday]])</f>
        <v>2011</v>
      </c>
      <c r="E995">
        <v>2</v>
      </c>
      <c r="F995">
        <f>HOUR(Append1[[#This Row],[dteday]])</f>
        <v>0</v>
      </c>
      <c r="G995" s="7" t="str" cm="1">
        <f t="array" ref="G995">_xlfn.IFS(Append1[[#This Row],[weekday]]=6,"True",Append1[[#This Row],[weekday]]=0,"True",TRUE,"False")</f>
        <v>False</v>
      </c>
      <c r="H995">
        <f>WEEKDAY(Append1[[#This Row],[dteday]],1)</f>
        <v>1</v>
      </c>
      <c r="I995">
        <v>2</v>
      </c>
      <c r="J995" s="6">
        <v>0.4</v>
      </c>
      <c r="K995" s="6">
        <v>0.40910000000000002</v>
      </c>
      <c r="L995" s="6">
        <v>0.3</v>
      </c>
      <c r="M995" s="6">
        <v>0.29849999999999999</v>
      </c>
      <c r="N995">
        <v>40</v>
      </c>
      <c r="O995">
        <v>122</v>
      </c>
      <c r="P995">
        <v>162</v>
      </c>
    </row>
    <row r="996" spans="1:16" x14ac:dyDescent="0.25">
      <c r="A996">
        <v>985</v>
      </c>
      <c r="B996" s="5">
        <v>40587</v>
      </c>
      <c r="C996">
        <v>1</v>
      </c>
      <c r="D996">
        <f>YEAR(Append1[[#This Row],[dteday]])</f>
        <v>2011</v>
      </c>
      <c r="E996">
        <v>2</v>
      </c>
      <c r="F996">
        <f>HOUR(Append1[[#This Row],[dteday]])</f>
        <v>0</v>
      </c>
      <c r="G996" s="7" t="str" cm="1">
        <f t="array" ref="G996">_xlfn.IFS(Append1[[#This Row],[weekday]]=6,"True",Append1[[#This Row],[weekday]]=0,"True",TRUE,"False")</f>
        <v>False</v>
      </c>
      <c r="H996">
        <f>WEEKDAY(Append1[[#This Row],[dteday]],1)</f>
        <v>1</v>
      </c>
      <c r="I996">
        <v>2</v>
      </c>
      <c r="J996" s="6">
        <v>0.42</v>
      </c>
      <c r="K996" s="6">
        <v>0.42420000000000002</v>
      </c>
      <c r="L996" s="6">
        <v>0.28000000000000003</v>
      </c>
      <c r="M996" s="6">
        <v>0.32840000000000003</v>
      </c>
      <c r="N996">
        <v>28</v>
      </c>
      <c r="O996">
        <v>106</v>
      </c>
      <c r="P996">
        <v>134</v>
      </c>
    </row>
    <row r="997" spans="1:16" x14ac:dyDescent="0.25">
      <c r="A997">
        <v>986</v>
      </c>
      <c r="B997" s="5">
        <v>40587</v>
      </c>
      <c r="C997">
        <v>1</v>
      </c>
      <c r="D997">
        <f>YEAR(Append1[[#This Row],[dteday]])</f>
        <v>2011</v>
      </c>
      <c r="E997">
        <v>2</v>
      </c>
      <c r="F997">
        <f>HOUR(Append1[[#This Row],[dteday]])</f>
        <v>0</v>
      </c>
      <c r="G997" s="7" t="str" cm="1">
        <f t="array" ref="G997">_xlfn.IFS(Append1[[#This Row],[weekday]]=6,"True",Append1[[#This Row],[weekday]]=0,"True",TRUE,"False")</f>
        <v>False</v>
      </c>
      <c r="H997">
        <f>WEEKDAY(Append1[[#This Row],[dteday]],1)</f>
        <v>1</v>
      </c>
      <c r="I997">
        <v>1</v>
      </c>
      <c r="J997" s="6">
        <v>0.42</v>
      </c>
      <c r="K997" s="6">
        <v>0.42420000000000002</v>
      </c>
      <c r="L997" s="6">
        <v>0.28000000000000003</v>
      </c>
      <c r="M997" s="6">
        <v>0.32840000000000003</v>
      </c>
      <c r="N997">
        <v>30</v>
      </c>
      <c r="O997">
        <v>95</v>
      </c>
      <c r="P997">
        <v>125</v>
      </c>
    </row>
    <row r="998" spans="1:16" x14ac:dyDescent="0.25">
      <c r="A998">
        <v>987</v>
      </c>
      <c r="B998" s="5">
        <v>40587</v>
      </c>
      <c r="C998">
        <v>1</v>
      </c>
      <c r="D998">
        <f>YEAR(Append1[[#This Row],[dteday]])</f>
        <v>2011</v>
      </c>
      <c r="E998">
        <v>2</v>
      </c>
      <c r="F998">
        <f>HOUR(Append1[[#This Row],[dteday]])</f>
        <v>0</v>
      </c>
      <c r="G998" s="7" t="str" cm="1">
        <f t="array" ref="G998">_xlfn.IFS(Append1[[#This Row],[weekday]]=6,"True",Append1[[#This Row],[weekday]]=0,"True",TRUE,"False")</f>
        <v>False</v>
      </c>
      <c r="H998">
        <f>WEEKDAY(Append1[[#This Row],[dteday]],1)</f>
        <v>1</v>
      </c>
      <c r="I998">
        <v>1</v>
      </c>
      <c r="J998" s="6">
        <v>0.4</v>
      </c>
      <c r="K998" s="6">
        <v>0.40910000000000002</v>
      </c>
      <c r="L998" s="6">
        <v>0.32</v>
      </c>
      <c r="M998" s="6">
        <v>0.29849999999999999</v>
      </c>
      <c r="N998">
        <v>17</v>
      </c>
      <c r="O998">
        <v>78</v>
      </c>
      <c r="P998">
        <v>95</v>
      </c>
    </row>
    <row r="999" spans="1:16" x14ac:dyDescent="0.25">
      <c r="A999">
        <v>988</v>
      </c>
      <c r="B999" s="5">
        <v>40587</v>
      </c>
      <c r="C999">
        <v>1</v>
      </c>
      <c r="D999">
        <f>YEAR(Append1[[#This Row],[dteday]])</f>
        <v>2011</v>
      </c>
      <c r="E999">
        <v>2</v>
      </c>
      <c r="F999">
        <f>HOUR(Append1[[#This Row],[dteday]])</f>
        <v>0</v>
      </c>
      <c r="G999" s="7" t="str" cm="1">
        <f t="array" ref="G999">_xlfn.IFS(Append1[[#This Row],[weekday]]=6,"True",Append1[[#This Row],[weekday]]=0,"True",TRUE,"False")</f>
        <v>False</v>
      </c>
      <c r="H999">
        <f>WEEKDAY(Append1[[#This Row],[dteday]],1)</f>
        <v>1</v>
      </c>
      <c r="I999">
        <v>1</v>
      </c>
      <c r="J999" s="6">
        <v>0.4</v>
      </c>
      <c r="K999" s="6">
        <v>0.40910000000000002</v>
      </c>
      <c r="L999" s="6">
        <v>0.35</v>
      </c>
      <c r="M999" s="6">
        <v>0.28360000000000002</v>
      </c>
      <c r="N999">
        <v>11</v>
      </c>
      <c r="O999">
        <v>50</v>
      </c>
      <c r="P999">
        <v>61</v>
      </c>
    </row>
    <row r="1000" spans="1:16" x14ac:dyDescent="0.25">
      <c r="A1000">
        <v>989</v>
      </c>
      <c r="B1000" s="5">
        <v>40587</v>
      </c>
      <c r="C1000">
        <v>1</v>
      </c>
      <c r="D1000">
        <f>YEAR(Append1[[#This Row],[dteday]])</f>
        <v>2011</v>
      </c>
      <c r="E1000">
        <v>2</v>
      </c>
      <c r="F1000">
        <f>HOUR(Append1[[#This Row],[dteday]])</f>
        <v>0</v>
      </c>
      <c r="G1000" s="7" t="str" cm="1">
        <f t="array" ref="G1000">_xlfn.IFS(Append1[[#This Row],[weekday]]=6,"True",Append1[[#This Row],[weekday]]=0,"True",TRUE,"False")</f>
        <v>False</v>
      </c>
      <c r="H1000">
        <f>WEEKDAY(Append1[[#This Row],[dteday]],1)</f>
        <v>1</v>
      </c>
      <c r="I1000">
        <v>1</v>
      </c>
      <c r="J1000" s="6">
        <v>0.4</v>
      </c>
      <c r="K1000" s="6">
        <v>0.40910000000000002</v>
      </c>
      <c r="L1000" s="6">
        <v>0.35</v>
      </c>
      <c r="M1000" s="6">
        <v>0.32840000000000003</v>
      </c>
      <c r="N1000">
        <v>15</v>
      </c>
      <c r="O1000">
        <v>32</v>
      </c>
      <c r="P1000">
        <v>47</v>
      </c>
    </row>
    <row r="1001" spans="1:16" x14ac:dyDescent="0.25">
      <c r="A1001">
        <v>990</v>
      </c>
      <c r="B1001" s="5">
        <v>40587</v>
      </c>
      <c r="C1001">
        <v>1</v>
      </c>
      <c r="D1001">
        <f>YEAR(Append1[[#This Row],[dteday]])</f>
        <v>2011</v>
      </c>
      <c r="E1001">
        <v>2</v>
      </c>
      <c r="F1001">
        <f>HOUR(Append1[[#This Row],[dteday]])</f>
        <v>0</v>
      </c>
      <c r="G1001" s="7" t="str" cm="1">
        <f t="array" ref="G1001">_xlfn.IFS(Append1[[#This Row],[weekday]]=6,"True",Append1[[#This Row],[weekday]]=0,"True",TRUE,"False")</f>
        <v>False</v>
      </c>
      <c r="H1001">
        <f>WEEKDAY(Append1[[#This Row],[dteday]],1)</f>
        <v>1</v>
      </c>
      <c r="I1001">
        <v>1</v>
      </c>
      <c r="J1001" s="6">
        <v>0.4</v>
      </c>
      <c r="K1001" s="6">
        <v>0.40910000000000002</v>
      </c>
      <c r="L1001" s="6">
        <v>0.35</v>
      </c>
      <c r="M1001" s="6">
        <v>0.35820000000000002</v>
      </c>
      <c r="N1001">
        <v>6</v>
      </c>
      <c r="O1001">
        <v>45</v>
      </c>
      <c r="P1001">
        <v>51</v>
      </c>
    </row>
    <row r="1002" spans="1:16" x14ac:dyDescent="0.25">
      <c r="A1002">
        <v>991</v>
      </c>
      <c r="B1002" s="5">
        <v>40587</v>
      </c>
      <c r="C1002">
        <v>1</v>
      </c>
      <c r="D1002">
        <f>YEAR(Append1[[#This Row],[dteday]])</f>
        <v>2011</v>
      </c>
      <c r="E1002">
        <v>2</v>
      </c>
      <c r="F1002">
        <f>HOUR(Append1[[#This Row],[dteday]])</f>
        <v>0</v>
      </c>
      <c r="G1002" s="7" t="str" cm="1">
        <f t="array" ref="G1002">_xlfn.IFS(Append1[[#This Row],[weekday]]=6,"True",Append1[[#This Row],[weekday]]=0,"True",TRUE,"False")</f>
        <v>False</v>
      </c>
      <c r="H1002">
        <f>WEEKDAY(Append1[[#This Row],[dteday]],1)</f>
        <v>1</v>
      </c>
      <c r="I1002">
        <v>1</v>
      </c>
      <c r="J1002" s="6">
        <v>0.4</v>
      </c>
      <c r="K1002" s="6">
        <v>0.40910000000000002</v>
      </c>
      <c r="L1002" s="6">
        <v>0.35</v>
      </c>
      <c r="M1002" s="6">
        <v>0.29849999999999999</v>
      </c>
      <c r="N1002">
        <v>5</v>
      </c>
      <c r="O1002">
        <v>31</v>
      </c>
      <c r="P1002">
        <v>36</v>
      </c>
    </row>
    <row r="1003" spans="1:16" x14ac:dyDescent="0.25">
      <c r="A1003">
        <v>992</v>
      </c>
      <c r="B1003" s="5">
        <v>40587</v>
      </c>
      <c r="C1003">
        <v>1</v>
      </c>
      <c r="D1003">
        <f>YEAR(Append1[[#This Row],[dteday]])</f>
        <v>2011</v>
      </c>
      <c r="E1003">
        <v>2</v>
      </c>
      <c r="F1003">
        <f>HOUR(Append1[[#This Row],[dteday]])</f>
        <v>0</v>
      </c>
      <c r="G1003" s="7" t="str" cm="1">
        <f t="array" ref="G1003">_xlfn.IFS(Append1[[#This Row],[weekday]]=6,"True",Append1[[#This Row],[weekday]]=0,"True",TRUE,"False")</f>
        <v>False</v>
      </c>
      <c r="H1003">
        <f>WEEKDAY(Append1[[#This Row],[dteday]],1)</f>
        <v>1</v>
      </c>
      <c r="I1003">
        <v>1</v>
      </c>
      <c r="J1003" s="6">
        <v>0.4</v>
      </c>
      <c r="K1003" s="6">
        <v>0.40910000000000002</v>
      </c>
      <c r="L1003" s="6">
        <v>0.35</v>
      </c>
      <c r="M1003" s="6">
        <v>0.35820000000000002</v>
      </c>
      <c r="N1003">
        <v>3</v>
      </c>
      <c r="O1003">
        <v>27</v>
      </c>
      <c r="P1003">
        <v>30</v>
      </c>
    </row>
    <row r="1004" spans="1:16" x14ac:dyDescent="0.25">
      <c r="A1004">
        <v>993</v>
      </c>
      <c r="B1004" s="5">
        <v>40588</v>
      </c>
      <c r="C1004">
        <v>1</v>
      </c>
      <c r="D1004">
        <f>YEAR(Append1[[#This Row],[dteday]])</f>
        <v>2011</v>
      </c>
      <c r="E1004">
        <v>2</v>
      </c>
      <c r="F1004">
        <f>HOUR(Append1[[#This Row],[dteday]])</f>
        <v>0</v>
      </c>
      <c r="G1004" s="7" t="str" cm="1">
        <f t="array" ref="G1004">_xlfn.IFS(Append1[[#This Row],[weekday]]=6,"True",Append1[[#This Row],[weekday]]=0,"True",TRUE,"False")</f>
        <v>False</v>
      </c>
      <c r="H1004">
        <f>WEEKDAY(Append1[[#This Row],[dteday]],1)</f>
        <v>2</v>
      </c>
      <c r="I1004">
        <v>1</v>
      </c>
      <c r="J1004" s="6">
        <v>0.38</v>
      </c>
      <c r="K1004" s="6">
        <v>0.39389999999999997</v>
      </c>
      <c r="L1004" s="6">
        <v>0.37</v>
      </c>
      <c r="M1004" s="6">
        <v>0.35820000000000002</v>
      </c>
      <c r="N1004">
        <v>3</v>
      </c>
      <c r="O1004">
        <v>8</v>
      </c>
      <c r="P1004">
        <v>11</v>
      </c>
    </row>
    <row r="1005" spans="1:16" x14ac:dyDescent="0.25">
      <c r="A1005">
        <v>994</v>
      </c>
      <c r="B1005" s="5">
        <v>40588</v>
      </c>
      <c r="C1005">
        <v>1</v>
      </c>
      <c r="D1005">
        <f>YEAR(Append1[[#This Row],[dteday]])</f>
        <v>2011</v>
      </c>
      <c r="E1005">
        <v>2</v>
      </c>
      <c r="F1005">
        <f>HOUR(Append1[[#This Row],[dteday]])</f>
        <v>0</v>
      </c>
      <c r="G1005" s="7" t="str" cm="1">
        <f t="array" ref="G1005">_xlfn.IFS(Append1[[#This Row],[weekday]]=6,"True",Append1[[#This Row],[weekday]]=0,"True",TRUE,"False")</f>
        <v>False</v>
      </c>
      <c r="H1005">
        <f>WEEKDAY(Append1[[#This Row],[dteday]],1)</f>
        <v>2</v>
      </c>
      <c r="I1005">
        <v>1</v>
      </c>
      <c r="J1005" s="6">
        <v>0.38</v>
      </c>
      <c r="K1005" s="6">
        <v>0.39389999999999997</v>
      </c>
      <c r="L1005" s="6">
        <v>0.37</v>
      </c>
      <c r="M1005" s="6">
        <v>0.35820000000000002</v>
      </c>
      <c r="N1005">
        <v>1</v>
      </c>
      <c r="O1005">
        <v>6</v>
      </c>
      <c r="P1005">
        <v>7</v>
      </c>
    </row>
    <row r="1006" spans="1:16" x14ac:dyDescent="0.25">
      <c r="A1006">
        <v>995</v>
      </c>
      <c r="B1006" s="5">
        <v>40588</v>
      </c>
      <c r="C1006">
        <v>1</v>
      </c>
      <c r="D1006">
        <f>YEAR(Append1[[#This Row],[dteday]])</f>
        <v>2011</v>
      </c>
      <c r="E1006">
        <v>2</v>
      </c>
      <c r="F1006">
        <f>HOUR(Append1[[#This Row],[dteday]])</f>
        <v>0</v>
      </c>
      <c r="G1006" s="7" t="str" cm="1">
        <f t="array" ref="G1006">_xlfn.IFS(Append1[[#This Row],[weekday]]=6,"True",Append1[[#This Row],[weekday]]=0,"True",TRUE,"False")</f>
        <v>False</v>
      </c>
      <c r="H1006">
        <f>WEEKDAY(Append1[[#This Row],[dteday]],1)</f>
        <v>2</v>
      </c>
      <c r="I1006">
        <v>1</v>
      </c>
      <c r="J1006" s="6">
        <v>0.36</v>
      </c>
      <c r="K1006" s="6">
        <v>0.33329999999999999</v>
      </c>
      <c r="L1006" s="6">
        <v>0.4</v>
      </c>
      <c r="M1006" s="6">
        <v>0.29849999999999999</v>
      </c>
      <c r="N1006">
        <v>0</v>
      </c>
      <c r="O1006">
        <v>2</v>
      </c>
      <c r="P1006">
        <v>2</v>
      </c>
    </row>
    <row r="1007" spans="1:16" x14ac:dyDescent="0.25">
      <c r="A1007">
        <v>996</v>
      </c>
      <c r="B1007" s="5">
        <v>40588</v>
      </c>
      <c r="C1007">
        <v>1</v>
      </c>
      <c r="D1007">
        <f>YEAR(Append1[[#This Row],[dteday]])</f>
        <v>2011</v>
      </c>
      <c r="E1007">
        <v>2</v>
      </c>
      <c r="F1007">
        <f>HOUR(Append1[[#This Row],[dteday]])</f>
        <v>0</v>
      </c>
      <c r="G1007" s="7" t="str" cm="1">
        <f t="array" ref="G1007">_xlfn.IFS(Append1[[#This Row],[weekday]]=6,"True",Append1[[#This Row],[weekday]]=0,"True",TRUE,"False")</f>
        <v>False</v>
      </c>
      <c r="H1007">
        <f>WEEKDAY(Append1[[#This Row],[dteday]],1)</f>
        <v>2</v>
      </c>
      <c r="I1007">
        <v>1</v>
      </c>
      <c r="J1007" s="6">
        <v>0.34</v>
      </c>
      <c r="K1007" s="6">
        <v>0.31819999999999998</v>
      </c>
      <c r="L1007" s="6">
        <v>0.46</v>
      </c>
      <c r="M1007" s="6">
        <v>0.22389999999999999</v>
      </c>
      <c r="N1007">
        <v>1</v>
      </c>
      <c r="O1007">
        <v>1</v>
      </c>
      <c r="P1007">
        <v>2</v>
      </c>
    </row>
    <row r="1008" spans="1:16" x14ac:dyDescent="0.25">
      <c r="A1008">
        <v>997</v>
      </c>
      <c r="B1008" s="5">
        <v>40588</v>
      </c>
      <c r="C1008">
        <v>1</v>
      </c>
      <c r="D1008">
        <f>YEAR(Append1[[#This Row],[dteday]])</f>
        <v>2011</v>
      </c>
      <c r="E1008">
        <v>2</v>
      </c>
      <c r="F1008">
        <f>HOUR(Append1[[#This Row],[dteday]])</f>
        <v>0</v>
      </c>
      <c r="G1008" s="7" t="str" cm="1">
        <f t="array" ref="G1008">_xlfn.IFS(Append1[[#This Row],[weekday]]=6,"True",Append1[[#This Row],[weekday]]=0,"True",TRUE,"False")</f>
        <v>False</v>
      </c>
      <c r="H1008">
        <f>WEEKDAY(Append1[[#This Row],[dteday]],1)</f>
        <v>2</v>
      </c>
      <c r="I1008">
        <v>1</v>
      </c>
      <c r="J1008" s="6">
        <v>0.32</v>
      </c>
      <c r="K1008" s="6">
        <v>0.30299999999999999</v>
      </c>
      <c r="L1008" s="6">
        <v>0.53</v>
      </c>
      <c r="M1008" s="6">
        <v>0.28360000000000002</v>
      </c>
      <c r="N1008">
        <v>0</v>
      </c>
      <c r="O1008">
        <v>2</v>
      </c>
      <c r="P1008">
        <v>2</v>
      </c>
    </row>
    <row r="1009" spans="1:16" x14ac:dyDescent="0.25">
      <c r="A1009">
        <v>998</v>
      </c>
      <c r="B1009" s="5">
        <v>40588</v>
      </c>
      <c r="C1009">
        <v>1</v>
      </c>
      <c r="D1009">
        <f>YEAR(Append1[[#This Row],[dteday]])</f>
        <v>2011</v>
      </c>
      <c r="E1009">
        <v>2</v>
      </c>
      <c r="F1009">
        <f>HOUR(Append1[[#This Row],[dteday]])</f>
        <v>0</v>
      </c>
      <c r="G1009" s="7" t="str">
        <f>IF(OR(Append1[[#This Row],[weekday]]=6,Append1[[#This Row],[weekday]]=0),"True","False")</f>
        <v>False</v>
      </c>
      <c r="H1009">
        <f>WEEKDAY(Append1[[#This Row],[dteday]],1)</f>
        <v>2</v>
      </c>
      <c r="I1009">
        <v>1</v>
      </c>
      <c r="J1009" s="6">
        <v>0.32</v>
      </c>
      <c r="K1009" s="6">
        <v>0.30299999999999999</v>
      </c>
      <c r="L1009" s="6">
        <v>0.53</v>
      </c>
      <c r="M1009" s="6">
        <v>0.28360000000000002</v>
      </c>
      <c r="N1009">
        <v>0</v>
      </c>
      <c r="O1009">
        <v>3</v>
      </c>
      <c r="P1009">
        <v>3</v>
      </c>
    </row>
    <row r="1010" spans="1:16" x14ac:dyDescent="0.25">
      <c r="A1010">
        <v>999</v>
      </c>
      <c r="B1010" s="5">
        <v>40588</v>
      </c>
      <c r="C1010">
        <v>1</v>
      </c>
      <c r="D1010">
        <f>YEAR(Append1[[#This Row],[dteday]])</f>
        <v>2011</v>
      </c>
      <c r="E1010">
        <v>2</v>
      </c>
      <c r="F1010">
        <f>HOUR(Append1[[#This Row],[dteday]])</f>
        <v>0</v>
      </c>
      <c r="G1010" s="7" t="str">
        <f>IF(OR(Append1[[#This Row],[weekday]]=6,Append1[[#This Row],[weekday]]=0),"True","False")</f>
        <v>False</v>
      </c>
      <c r="H1010">
        <f>WEEKDAY(Append1[[#This Row],[dteday]],1)</f>
        <v>2</v>
      </c>
      <c r="I1010">
        <v>1</v>
      </c>
      <c r="J1010" s="6">
        <v>0.34</v>
      </c>
      <c r="K1010" s="6">
        <v>0.30299999999999999</v>
      </c>
      <c r="L1010" s="6">
        <v>0.46</v>
      </c>
      <c r="M1010" s="6">
        <v>0.29849999999999999</v>
      </c>
      <c r="N1010">
        <v>1</v>
      </c>
      <c r="O1010">
        <v>25</v>
      </c>
      <c r="P1010">
        <v>26</v>
      </c>
    </row>
    <row r="1011" spans="1:16" x14ac:dyDescent="0.25">
      <c r="A1011">
        <v>1000</v>
      </c>
      <c r="B1011" s="5">
        <v>40588</v>
      </c>
      <c r="C1011">
        <v>1</v>
      </c>
      <c r="D1011">
        <f>YEAR(Append1[[#This Row],[dteday]])</f>
        <v>2011</v>
      </c>
      <c r="E1011">
        <v>2</v>
      </c>
      <c r="F1011">
        <f>HOUR(Append1[[#This Row],[dteday]])</f>
        <v>0</v>
      </c>
      <c r="G1011" s="7" t="str">
        <f>IF(OR(Append1[[#This Row],[weekday]]=6,Append1[[#This Row],[weekday]]=0),"True","False")</f>
        <v>False</v>
      </c>
      <c r="H1011">
        <f>WEEKDAY(Append1[[#This Row],[dteday]],1)</f>
        <v>2</v>
      </c>
      <c r="I1011">
        <v>1</v>
      </c>
      <c r="J1011" s="6">
        <v>0.34</v>
      </c>
      <c r="K1011" s="6">
        <v>0.30299999999999999</v>
      </c>
      <c r="L1011" s="6">
        <v>0.46</v>
      </c>
      <c r="M1011" s="6">
        <v>0.29849999999999999</v>
      </c>
      <c r="N1011">
        <v>2</v>
      </c>
      <c r="O1011">
        <v>96</v>
      </c>
      <c r="P1011">
        <v>98</v>
      </c>
    </row>
  </sheetData>
  <phoneticPr fontId="5" type="noConversion"/>
  <conditionalFormatting sqref="J1:J1048576">
    <cfRule type="cellIs" dxfId="7" priority="1" operator="between">
      <formula>0.1</formula>
      <formula>0.2</formula>
    </cfRule>
    <cfRule type="cellIs" dxfId="6" priority="2" operator="between">
      <formula>0.12</formula>
      <formula>0.2</formula>
    </cfRule>
    <cfRule type="cellIs" dxfId="5" priority="3" operator="equal">
      <formula>0.34</formula>
    </cfRule>
    <cfRule type="cellIs" dxfId="4" priority="4" operator="greaterThan">
      <formula>0.36</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31B5D-6A14-4CE6-80DF-59FB0F6702FB}">
  <sheetPr codeName="Sheet9"/>
  <dimension ref="B2:E22"/>
  <sheetViews>
    <sheetView workbookViewId="0">
      <pane ySplit="2" topLeftCell="A3" activePane="bottomLeft" state="frozen"/>
      <selection pane="bottomLeft" activeCell="D19" sqref="D19"/>
    </sheetView>
  </sheetViews>
  <sheetFormatPr defaultRowHeight="12.5" x14ac:dyDescent="0.25"/>
  <cols>
    <col min="2" max="2" width="35.54296875" customWidth="1"/>
  </cols>
  <sheetData>
    <row r="2" spans="2:5" x14ac:dyDescent="0.25">
      <c r="C2" s="7" t="s">
        <v>19</v>
      </c>
      <c r="D2" s="7" t="s">
        <v>17</v>
      </c>
      <c r="E2" s="7" t="s">
        <v>39</v>
      </c>
    </row>
    <row r="3" spans="2:5" x14ac:dyDescent="0.25">
      <c r="B3" s="7" t="s">
        <v>16</v>
      </c>
      <c r="C3" s="7" t="s">
        <v>18</v>
      </c>
      <c r="D3" t="s">
        <v>0</v>
      </c>
      <c r="E3" s="7" t="s">
        <v>40</v>
      </c>
    </row>
    <row r="4" spans="2:5" x14ac:dyDescent="0.25">
      <c r="B4" s="7" t="s">
        <v>20</v>
      </c>
      <c r="C4" s="7" t="s">
        <v>18</v>
      </c>
      <c r="D4" t="s">
        <v>1</v>
      </c>
      <c r="E4" s="7" t="s">
        <v>40</v>
      </c>
    </row>
    <row r="5" spans="2:5" ht="13" x14ac:dyDescent="0.3">
      <c r="B5" s="7" t="s">
        <v>21</v>
      </c>
      <c r="C5" s="7" t="s">
        <v>18</v>
      </c>
      <c r="D5" s="3" t="s">
        <v>3</v>
      </c>
      <c r="E5" s="7" t="s">
        <v>40</v>
      </c>
    </row>
    <row r="6" spans="2:5" ht="13" x14ac:dyDescent="0.3">
      <c r="B6" s="7" t="s">
        <v>22</v>
      </c>
      <c r="C6" s="7" t="s">
        <v>18</v>
      </c>
      <c r="D6" s="3" t="s">
        <v>4</v>
      </c>
      <c r="E6" s="7" t="s">
        <v>40</v>
      </c>
    </row>
    <row r="7" spans="2:5" ht="13" x14ac:dyDescent="0.3">
      <c r="B7" s="7" t="s">
        <v>23</v>
      </c>
      <c r="C7" s="7" t="s">
        <v>18</v>
      </c>
      <c r="D7" s="3" t="s">
        <v>5</v>
      </c>
      <c r="E7" s="7" t="s">
        <v>40</v>
      </c>
    </row>
    <row r="8" spans="2:5" ht="13" x14ac:dyDescent="0.3">
      <c r="B8" s="7" t="s">
        <v>24</v>
      </c>
      <c r="C8" s="7" t="s">
        <v>18</v>
      </c>
      <c r="D8" s="3" t="s">
        <v>6</v>
      </c>
      <c r="E8" s="7" t="s">
        <v>40</v>
      </c>
    </row>
    <row r="9" spans="2:5" ht="13" x14ac:dyDescent="0.3">
      <c r="B9" s="7" t="s">
        <v>25</v>
      </c>
      <c r="C9" s="7" t="s">
        <v>18</v>
      </c>
      <c r="D9" s="3" t="s">
        <v>7</v>
      </c>
      <c r="E9" s="7" t="s">
        <v>40</v>
      </c>
    </row>
    <row r="10" spans="2:5" ht="25.5" x14ac:dyDescent="0.3">
      <c r="B10" s="10" t="s">
        <v>26</v>
      </c>
      <c r="C10" s="7" t="s">
        <v>18</v>
      </c>
      <c r="D10" s="3" t="s">
        <v>9</v>
      </c>
      <c r="E10" s="7" t="s">
        <v>40</v>
      </c>
    </row>
    <row r="11" spans="2:5" ht="25.5" x14ac:dyDescent="0.3">
      <c r="B11" s="10" t="s">
        <v>27</v>
      </c>
      <c r="C11" s="7" t="s">
        <v>18</v>
      </c>
      <c r="D11" s="3" t="s">
        <v>9</v>
      </c>
      <c r="E11" s="7" t="s">
        <v>40</v>
      </c>
    </row>
    <row r="12" spans="2:5" ht="25.5" x14ac:dyDescent="0.3">
      <c r="B12" s="10" t="s">
        <v>28</v>
      </c>
      <c r="C12" s="7" t="s">
        <v>18</v>
      </c>
      <c r="D12" s="3" t="s">
        <v>9</v>
      </c>
      <c r="E12" s="7" t="s">
        <v>40</v>
      </c>
    </row>
    <row r="13" spans="2:5" ht="13" x14ac:dyDescent="0.3">
      <c r="B13" s="10" t="s">
        <v>29</v>
      </c>
      <c r="C13" s="7" t="s">
        <v>18</v>
      </c>
      <c r="D13" s="3" t="s">
        <v>9</v>
      </c>
      <c r="E13" s="7" t="s">
        <v>40</v>
      </c>
    </row>
    <row r="14" spans="2:5" ht="13" x14ac:dyDescent="0.3">
      <c r="B14" s="10" t="s">
        <v>30</v>
      </c>
      <c r="C14" s="7" t="s">
        <v>18</v>
      </c>
      <c r="D14" s="3" t="s">
        <v>11</v>
      </c>
      <c r="E14" s="7" t="s">
        <v>40</v>
      </c>
    </row>
    <row r="15" spans="2:5" ht="13" x14ac:dyDescent="0.3">
      <c r="B15" s="10" t="s">
        <v>76</v>
      </c>
      <c r="C15" s="7" t="s">
        <v>18</v>
      </c>
      <c r="D15" s="3" t="s">
        <v>10</v>
      </c>
      <c r="E15" s="7" t="s">
        <v>40</v>
      </c>
    </row>
    <row r="16" spans="2:5" ht="13" x14ac:dyDescent="0.3">
      <c r="B16" s="10" t="s">
        <v>33</v>
      </c>
      <c r="C16" s="7" t="s">
        <v>18</v>
      </c>
      <c r="D16" s="4" t="s">
        <v>32</v>
      </c>
      <c r="E16" s="7" t="s">
        <v>40</v>
      </c>
    </row>
    <row r="17" spans="2:5" ht="13" x14ac:dyDescent="0.3">
      <c r="B17" s="10" t="s">
        <v>37</v>
      </c>
      <c r="C17" s="7" t="s">
        <v>18</v>
      </c>
      <c r="D17" s="4" t="s">
        <v>32</v>
      </c>
      <c r="E17" s="7" t="s">
        <v>40</v>
      </c>
    </row>
    <row r="18" spans="2:5" x14ac:dyDescent="0.25">
      <c r="B18" s="10" t="s">
        <v>42</v>
      </c>
      <c r="C18" s="7" t="s">
        <v>18</v>
      </c>
      <c r="E18" t="s">
        <v>41</v>
      </c>
    </row>
    <row r="19" spans="2:5" x14ac:dyDescent="0.25">
      <c r="B19" s="10" t="s">
        <v>43</v>
      </c>
      <c r="C19" s="7" t="s">
        <v>18</v>
      </c>
      <c r="E19" t="s">
        <v>41</v>
      </c>
    </row>
    <row r="20" spans="2:5" x14ac:dyDescent="0.25">
      <c r="B20" s="10" t="s">
        <v>31</v>
      </c>
      <c r="C20" s="7" t="s">
        <v>18</v>
      </c>
      <c r="E20" s="7" t="s">
        <v>40</v>
      </c>
    </row>
    <row r="21" spans="2:5" x14ac:dyDescent="0.25">
      <c r="B21" s="10" t="s">
        <v>77</v>
      </c>
      <c r="C21" s="7" t="s">
        <v>18</v>
      </c>
      <c r="E21" s="7" t="s">
        <v>40</v>
      </c>
    </row>
    <row r="22" spans="2:5" x14ac:dyDescent="0.25">
      <c r="B22" s="10" t="s">
        <v>78</v>
      </c>
      <c r="C22" s="7" t="s">
        <v>18</v>
      </c>
      <c r="E22" s="7" t="s">
        <v>40</v>
      </c>
    </row>
  </sheetData>
  <conditionalFormatting sqref="D10:D13">
    <cfRule type="cellIs" dxfId="3" priority="1" operator="between">
      <formula>0.1</formula>
      <formula>0.2</formula>
    </cfRule>
    <cfRule type="cellIs" dxfId="2" priority="2" operator="between">
      <formula>0.12</formula>
      <formula>0.2</formula>
    </cfRule>
    <cfRule type="cellIs" dxfId="1" priority="3" operator="equal">
      <formula>0.34</formula>
    </cfRule>
    <cfRule type="cellIs" dxfId="0" priority="4" operator="greaterThan">
      <formula>0.36</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832513-0052-471B-A831-E953909C4204}">
  <ds:schemaRefs>
    <ds:schemaRef ds:uri="http://schemas.microsoft.com/DataMashup"/>
  </ds:schemaRefs>
</ds:datastoreItem>
</file>

<file path=docMetadata/LabelInfo.xml><?xml version="1.0" encoding="utf-8"?>
<clbl:labelList xmlns:clbl="http://schemas.microsoft.com/office/2020/mipLabelMetadata">
  <clbl:label id="{1ada0a2f-b917-4d51-b0d0-d418a10c8b23}" enabled="1" method="Standard" siteId="{12a3af23-a769-4654-847f-958f3d479f4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dataset_1</vt:lpstr>
      <vt:lpstr>dataset_2</vt:lpstr>
      <vt:lpstr>dataset_3</vt:lpstr>
      <vt:lpstr>Remove duplicate</vt:lpstr>
      <vt:lpstr>Pivot &amp; slicers</vt:lpstr>
      <vt:lpstr>Dashboard</vt:lpstr>
      <vt:lpstr>Pivot with gropuing &amp; aggretati</vt:lpstr>
      <vt:lpstr>Append1 through Powerquery</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Sachdeva,Richa,IN-Gurgaon,Accounts Payable Services</cp:lastModifiedBy>
  <dcterms:modified xsi:type="dcterms:W3CDTF">2026-05-21T09:08:37Z</dcterms:modified>
</cp:coreProperties>
</file>