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media/image2.jpeg" ContentType="image/jpeg"/>
  <Override PartName="/xl/media/image1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7" firstSheet="0" activeTab="2"/>
  </bookViews>
  <sheets>
    <sheet name="Data" sheetId="1" state="visible" r:id="rId2"/>
    <sheet name="Simplex plot" sheetId="2" state="visible" r:id="rId3"/>
    <sheet name="Calculate" sheetId="3" state="visible" r:id="rId4"/>
  </sheets>
  <definedNames>
    <definedName function="false" hidden="false" name="hBO" vbProcedure="false">#name?</definedName>
    <definedName function="false" hidden="false" name="hOY" vbProcedure="false">#name?</definedName>
    <definedName function="false" hidden="false" name="hYB" vbProcedure="false">#name?</definedName>
    <definedName function="false" hidden="false" name="hYO" vbProcedure="false">#name?</definedName>
    <definedName function="false" hidden="false" name="h_BO" vbProcedure="false">#ref!</definedName>
    <definedName function="false" hidden="false" name="h_OY" vbProcedure="false">#ref!</definedName>
    <definedName function="false" hidden="false" name="h_YB" vbProcedure="false">#ref!</definedName>
    <definedName function="false" hidden="false" name="Instructions" vbProcedure="false">#ref!</definedName>
    <definedName function="false" hidden="false" name="Introduction" vbProcedure="false">#ref!</definedName>
    <definedName function="false" hidden="false" name="Revision" vbProcedure="false">#ref!</definedName>
    <definedName function="false" hidden="false" name="Tech_notes" vbProcedure="false">#ref!</definedName>
    <definedName function="false" hidden="false" localSheetId="1" name="Instructions" vbProcedure="false">#ref!</definedName>
    <definedName function="false" hidden="false" localSheetId="1" name="Introduction" vbProcedure="false">#ref!</definedName>
    <definedName function="false" hidden="false" localSheetId="1" name="Revision" vbProcedure="false">#ref!</definedName>
    <definedName function="false" hidden="false" localSheetId="1" name="Tech_notes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<sst xmlns="http://schemas.openxmlformats.org/spreadsheetml/2006/main" count="119" uniqueCount="54">
  <si>
    <t>Sinervo's data (1990-1999):</t>
  </si>
  <si>
    <t>OK?</t>
  </si>
  <si>
    <t>yellow</t>
  </si>
  <si>
    <t>blue</t>
  </si>
  <si>
    <t>orange</t>
  </si>
  <si>
    <t>Frequencies</t>
  </si>
  <si>
    <t>Fitnesses</t>
  </si>
  <si>
    <t>t</t>
  </si>
  <si>
    <t>W_bar</t>
  </si>
  <si>
    <t>Sinervo's payoff matrices:</t>
  </si>
  <si>
    <t>(A) Sinervo &amp; Lively (1996)</t>
  </si>
  <si>
    <t>[based on territory overlap]</t>
  </si>
  <si>
    <t>Y</t>
  </si>
  <si>
    <t>B</t>
  </si>
  <si>
    <t>O</t>
  </si>
  <si>
    <t>(B) Sinervo (2001)</t>
  </si>
  <si>
    <t>[based on paternity analysis]</t>
  </si>
  <si>
    <t>Ternary plot: Lizard model</t>
  </si>
  <si>
    <r>
      <t>Calculations area: do not change values</t>
    </r>
    <r>
      <rPr>
        <sz val="10"/>
        <rFont val="Arial"/>
        <family val="2"/>
        <charset val="1"/>
      </rPr>
      <t>(workings in red, output in blue)</t>
    </r>
  </si>
  <si>
    <t>simplex height:</t>
  </si>
  <si>
    <t>sqrt(3)/2 =</t>
  </si>
  <si>
    <t>Plotting parameter summary</t>
  </si>
  <si>
    <t>Triangle outline</t>
  </si>
  <si>
    <t>Screen correction:</t>
  </si>
  <si>
    <t>x</t>
  </si>
  <si>
    <t>y</t>
  </si>
  <si>
    <t>times screen correction:</t>
  </si>
  <si>
    <t>Tick interval:</t>
  </si>
  <si>
    <t>V5 * P4 =</t>
  </si>
  <si>
    <t>Tick length:</t>
  </si>
  <si>
    <t>Transformed data</t>
  </si>
  <si>
    <t>Plot  lines? (n=0, y=1):</t>
  </si>
  <si>
    <t>simulation results</t>
  </si>
  <si>
    <t>for graph</t>
  </si>
  <si>
    <t>Sinervo's field data</t>
  </si>
  <si>
    <t>time</t>
  </si>
  <si>
    <t>pY</t>
  </si>
  <si>
    <t>pB</t>
  </si>
  <si>
    <t>pO</t>
  </si>
  <si>
    <t>Tick</t>
  </si>
  <si>
    <t>Left axis ticks</t>
  </si>
  <si>
    <t>Right axis ticks</t>
  </si>
  <si>
    <t>Left axis lines</t>
  </si>
  <si>
    <t>Right axis lines</t>
  </si>
  <si>
    <t>Bottom axis lines</t>
  </si>
  <si>
    <t>Bottom axis ticks</t>
  </si>
  <si>
    <t>position</t>
  </si>
  <si>
    <t>x-calc</t>
  </si>
  <si>
    <t>y-calc</t>
  </si>
  <si>
    <t>Raw</t>
  </si>
  <si>
    <t>Normalized</t>
  </si>
  <si>
    <t>Females monopolized</t>
  </si>
  <si>
    <t>Females shared</t>
  </si>
  <si>
    <t>Year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</si>
</sst>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&quot;TRUE&quot;;&quot;TRUE&quot;;&quot;FALSE&quot;"/>
    <numFmt numFmtId="168" formatCode="0.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FFCC00"/>
      <name val="Arial"/>
      <family val="2"/>
      <charset val="1"/>
    </font>
    <font>
      <b val="true"/>
      <sz val="12"/>
      <color rgb="FF3366FF"/>
      <name val="Arial"/>
      <family val="2"/>
      <charset val="1"/>
    </font>
    <font>
      <b val="true"/>
      <sz val="12"/>
      <color rgb="FFFF660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F2F2F2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Data!$U$8:$U$107</c:f>
              <c:numCache>
                <c:formatCode>General</c:formatCode>
                <c:ptCount val="100"/>
                <c:pt idx="0">
                  <c:v>1.3219716</c:v>
                </c:pt>
                <c:pt idx="1">
                  <c:v>1.38087807353806</c:v>
                </c:pt>
                <c:pt idx="2">
                  <c:v>1.42656524133802</c:v>
                </c:pt>
                <c:pt idx="3">
                  <c:v>1.38298525732942</c:v>
                </c:pt>
                <c:pt idx="4">
                  <c:v>1.2733820617088</c:v>
                </c:pt>
                <c:pt idx="5">
                  <c:v>1.18779181463327</c:v>
                </c:pt>
                <c:pt idx="6">
                  <c:v>1.1471094756197</c:v>
                </c:pt>
                <c:pt idx="7">
                  <c:v>1.12720717407026</c:v>
                </c:pt>
                <c:pt idx="8">
                  <c:v>1.11147679167442</c:v>
                </c:pt>
                <c:pt idx="9">
                  <c:v>1.10277035637752</c:v>
                </c:pt>
                <c:pt idx="10">
                  <c:v>1.11142492300007</c:v>
                </c:pt>
                <c:pt idx="11">
                  <c:v>1.14154158624023</c:v>
                </c:pt>
                <c:pt idx="12">
                  <c:v>1.18714104159206</c:v>
                </c:pt>
                <c:pt idx="13">
                  <c:v>1.23389821324068</c:v>
                </c:pt>
                <c:pt idx="14">
                  <c:v>1.26891202048531</c:v>
                </c:pt>
                <c:pt idx="15">
                  <c:v>1.293796543535</c:v>
                </c:pt>
                <c:pt idx="16">
                  <c:v>1.32405488964131</c:v>
                </c:pt>
                <c:pt idx="17">
                  <c:v>1.37116512019133</c:v>
                </c:pt>
                <c:pt idx="18">
                  <c:v>1.41141174244362</c:v>
                </c:pt>
                <c:pt idx="19">
                  <c:v>1.38707198546344</c:v>
                </c:pt>
                <c:pt idx="20">
                  <c:v>1.29839887293375</c:v>
                </c:pt>
                <c:pt idx="21">
                  <c:v>1.21426989253815</c:v>
                </c:pt>
                <c:pt idx="22">
                  <c:v>1.16680997774646</c:v>
                </c:pt>
                <c:pt idx="23">
                  <c:v>1.1427474744429</c:v>
                </c:pt>
                <c:pt idx="24">
                  <c:v>1.12698743348455</c:v>
                </c:pt>
                <c:pt idx="25">
                  <c:v>1.11961230848768</c:v>
                </c:pt>
                <c:pt idx="26">
                  <c:v>1.12864160129813</c:v>
                </c:pt>
                <c:pt idx="27">
                  <c:v>1.15754929866949</c:v>
                </c:pt>
                <c:pt idx="28">
                  <c:v>1.20035334719027</c:v>
                </c:pt>
                <c:pt idx="29">
                  <c:v>1.2441217973633</c:v>
                </c:pt>
                <c:pt idx="30">
                  <c:v>1.2790249227522</c:v>
                </c:pt>
                <c:pt idx="31">
                  <c:v>1.30835402270263</c:v>
                </c:pt>
                <c:pt idx="32">
                  <c:v>1.3440469590353</c:v>
                </c:pt>
                <c:pt idx="33">
                  <c:v>1.38563305831537</c:v>
                </c:pt>
                <c:pt idx="34">
                  <c:v>1.39920511434159</c:v>
                </c:pt>
                <c:pt idx="35">
                  <c:v>1.35035478232097</c:v>
                </c:pt>
                <c:pt idx="36">
                  <c:v>1.26816420331</c:v>
                </c:pt>
                <c:pt idx="37">
                  <c:v>1.20360153106456</c:v>
                </c:pt>
                <c:pt idx="38">
                  <c:v>1.16749764475605</c:v>
                </c:pt>
                <c:pt idx="39">
                  <c:v>1.14723404471767</c:v>
                </c:pt>
                <c:pt idx="40">
                  <c:v>1.13568703318594</c:v>
                </c:pt>
                <c:pt idx="41">
                  <c:v>1.13666907328541</c:v>
                </c:pt>
                <c:pt idx="42">
                  <c:v>1.15553904829574</c:v>
                </c:pt>
                <c:pt idx="43">
                  <c:v>1.19073364634157</c:v>
                </c:pt>
                <c:pt idx="44">
                  <c:v>1.232835444373</c:v>
                </c:pt>
                <c:pt idx="45">
                  <c:v>1.27110015689328</c:v>
                </c:pt>
                <c:pt idx="46">
                  <c:v>1.30335066108484</c:v>
                </c:pt>
                <c:pt idx="47">
                  <c:v>1.3367828399846</c:v>
                </c:pt>
                <c:pt idx="48">
                  <c:v>1.37313698571466</c:v>
                </c:pt>
                <c:pt idx="49">
                  <c:v>1.39008835971513</c:v>
                </c:pt>
                <c:pt idx="50">
                  <c:v>1.3573150054153</c:v>
                </c:pt>
                <c:pt idx="51">
                  <c:v>1.28754603507979</c:v>
                </c:pt>
                <c:pt idx="52">
                  <c:v>1.22355607689873</c:v>
                </c:pt>
                <c:pt idx="53">
                  <c:v>1.18357775529377</c:v>
                </c:pt>
                <c:pt idx="54">
                  <c:v>1.16098985598313</c:v>
                </c:pt>
                <c:pt idx="55">
                  <c:v>1.14878134338155</c:v>
                </c:pt>
                <c:pt idx="56">
                  <c:v>1.14858476981964</c:v>
                </c:pt>
                <c:pt idx="57">
                  <c:v>1.16471500268245</c:v>
                </c:pt>
                <c:pt idx="58">
                  <c:v>1.19627974849496</c:v>
                </c:pt>
                <c:pt idx="59">
                  <c:v>1.23548085254555</c:v>
                </c:pt>
                <c:pt idx="60">
                  <c:v>1.27295585556105</c:v>
                </c:pt>
                <c:pt idx="61">
                  <c:v>1.30596214561486</c:v>
                </c:pt>
                <c:pt idx="62">
                  <c:v>1.3387691567902</c:v>
                </c:pt>
                <c:pt idx="63">
                  <c:v>1.36994601455803</c:v>
                </c:pt>
                <c:pt idx="64">
                  <c:v>1.37940365469644</c:v>
                </c:pt>
                <c:pt idx="65">
                  <c:v>1.34588019255228</c:v>
                </c:pt>
                <c:pt idx="66">
                  <c:v>1.28363413508317</c:v>
                </c:pt>
                <c:pt idx="67">
                  <c:v>1.22695160030199</c:v>
                </c:pt>
                <c:pt idx="68">
                  <c:v>1.19023523075371</c:v>
                </c:pt>
                <c:pt idx="69">
                  <c:v>1.16907549730387</c:v>
                </c:pt>
                <c:pt idx="70">
                  <c:v>1.15884258411971</c:v>
                </c:pt>
                <c:pt idx="71">
                  <c:v>1.16120996267389</c:v>
                </c:pt>
                <c:pt idx="72">
                  <c:v>1.17902226613716</c:v>
                </c:pt>
                <c:pt idx="73">
                  <c:v>1.21018391216962</c:v>
                </c:pt>
                <c:pt idx="74">
                  <c:v>1.2471812276044</c:v>
                </c:pt>
                <c:pt idx="75">
                  <c:v>1.28252824640693</c:v>
                </c:pt>
                <c:pt idx="76">
                  <c:v>1.31474046651616</c:v>
                </c:pt>
                <c:pt idx="77">
                  <c:v>1.34575966675936</c:v>
                </c:pt>
                <c:pt idx="78">
                  <c:v>1.36905214797229</c:v>
                </c:pt>
                <c:pt idx="79">
                  <c:v>1.36518162713572</c:v>
                </c:pt>
                <c:pt idx="80">
                  <c:v>1.32472014403596</c:v>
                </c:pt>
                <c:pt idx="81">
                  <c:v>1.26799656189947</c:v>
                </c:pt>
                <c:pt idx="82">
                  <c:v>1.22088669315595</c:v>
                </c:pt>
                <c:pt idx="83">
                  <c:v>1.19075355650522</c:v>
                </c:pt>
                <c:pt idx="84">
                  <c:v>1.17376514689967</c:v>
                </c:pt>
                <c:pt idx="85">
                  <c:v>1.16798604440053</c:v>
                </c:pt>
                <c:pt idx="86">
                  <c:v>1.17548521084029</c:v>
                </c:pt>
                <c:pt idx="87">
                  <c:v>1.19719483422105</c:v>
                </c:pt>
                <c:pt idx="88">
                  <c:v>1.22913988217866</c:v>
                </c:pt>
                <c:pt idx="89">
                  <c:v>1.26406724685109</c:v>
                </c:pt>
                <c:pt idx="90">
                  <c:v>1.29688712892504</c:v>
                </c:pt>
                <c:pt idx="91">
                  <c:v>1.32723937068517</c:v>
                </c:pt>
                <c:pt idx="92">
                  <c:v>1.35342871825861</c:v>
                </c:pt>
                <c:pt idx="93">
                  <c:v>1.36379850913437</c:v>
                </c:pt>
                <c:pt idx="94">
                  <c:v>1.34369427768762</c:v>
                </c:pt>
                <c:pt idx="95">
                  <c:v>1.29763453766123</c:v>
                </c:pt>
                <c:pt idx="96">
                  <c:v>1.24832418426783</c:v>
                </c:pt>
                <c:pt idx="97">
                  <c:v>1.21165316583782</c:v>
                </c:pt>
                <c:pt idx="98">
                  <c:v>1.18911676406755</c:v>
                </c:pt>
                <c:pt idx="99">
                  <c:v>1.17810016512224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4159988"/>
        <c:axId val="29215333"/>
      </c:lineChart>
      <c:catAx>
        <c:axId val="44159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5333"/>
        <c:crosses val="autoZero"/>
        <c:auto val="1"/>
        <c:lblAlgn val="ctr"/>
        <c:lblOffset val="100"/>
      </c:catAx>
      <c:valAx>
        <c:axId val="29215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Mean 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5998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"Zigzag"</c:f>
              <c:strCache>
                <c:ptCount val="1"/>
                <c:pt idx="0">
                  <c:v>Zigzag</c:v>
                </c:pt>
              </c:strCache>
            </c:strRef>
          </c:tx>
          <c:spPr>
            <a:solidFill>
              <a:srgbClr val="a6a6a6"/>
            </a:solidFill>
            <a:ln w="28440">
              <a:solidFill>
                <a:srgbClr val="a6a6a6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'Simplex plot'!$F$11:$F$61</c:f>
              <c:numCache>
                <c:formatCode>General</c:formatCode>
                <c:ptCount val="51"/>
                <c:pt idx="0">
                  <c:v>0.61</c:v>
                </c:pt>
                <c:pt idx="1">
                  <c:v>0.561812169997318</c:v>
                </c:pt>
                <c:pt idx="2">
                  <c:v>0.518847527531028</c:v>
                </c:pt>
                <c:pt idx="3">
                  <c:v>0.479124709891718</c:v>
                </c:pt>
                <c:pt idx="4">
                  <c:v>0.441756498154122</c:v>
                </c:pt>
                <c:pt idx="5">
                  <c:v>0.407567784449941</c:v>
                </c:pt>
                <c:pt idx="6">
                  <c:v>0.378780885407602</c:v>
                </c:pt>
                <c:pt idx="7">
                  <c:v>0.358088506078286</c:v>
                </c:pt>
                <c:pt idx="8">
                  <c:v>0.347700669073925</c:v>
                </c:pt>
                <c:pt idx="9">
                  <c:v>0.348752093950656</c:v>
                </c:pt>
                <c:pt idx="10">
                  <c:v>0.361025923398591</c:v>
                </c:pt>
                <c:pt idx="11">
                  <c:v>0.382856018507986</c:v>
                </c:pt>
                <c:pt idx="12">
                  <c:v>0.411287280076039</c:v>
                </c:pt>
                <c:pt idx="13">
                  <c:v>0.442639614788054</c:v>
                </c:pt>
                <c:pt idx="14">
                  <c:v>0.47334662847867</c:v>
                </c:pt>
                <c:pt idx="15">
                  <c:v>0.500667383867305</c:v>
                </c:pt>
                <c:pt idx="16">
                  <c:v>0.522970013242283</c:v>
                </c:pt>
                <c:pt idx="17">
                  <c:v>0.539617658829994</c:v>
                </c:pt>
                <c:pt idx="18">
                  <c:v>0.550678423145366</c:v>
                </c:pt>
                <c:pt idx="19">
                  <c:v>0.556644445859729</c:v>
                </c:pt>
                <c:pt idx="20">
                  <c:v>0.558231022932146</c:v>
                </c:pt>
                <c:pt idx="21">
                  <c:v>0.55625115925136</c:v>
                </c:pt>
                <c:pt idx="22">
                  <c:v>0.551538711140866</c:v>
                </c:pt>
                <c:pt idx="23">
                  <c:v>0.544898520122028</c:v>
                </c:pt>
                <c:pt idx="24">
                  <c:v>0.537072751194377</c:v>
                </c:pt>
                <c:pt idx="25">
                  <c:v>0.528719515462464</c:v>
                </c:pt>
                <c:pt idx="26">
                  <c:v>0.520401659916818</c:v>
                </c:pt>
                <c:pt idx="27">
                  <c:v>0.512582842232846</c:v>
                </c:pt>
                <c:pt idx="28">
                  <c:v>0.505627390475446</c:v>
                </c:pt>
                <c:pt idx="29">
                  <c:v>0.499801204484448</c:v>
                </c:pt>
                <c:pt idx="30">
                  <c:v>0.495272755773463</c:v>
                </c:pt>
                <c:pt idx="31">
                  <c:v>0.492115053143101</c:v>
                </c:pt>
                <c:pt idx="32">
                  <c:v>0.490310407699921</c:v>
                </c:pt>
                <c:pt idx="33">
                  <c:v>0.489759681870375</c:v>
                </c:pt>
                <c:pt idx="34">
                  <c:v>0.490296697162275</c:v>
                </c:pt>
                <c:pt idx="35">
                  <c:v>0.491707122307969</c:v>
                </c:pt>
                <c:pt idx="36">
                  <c:v>0.493749989328095</c:v>
                </c:pt>
                <c:pt idx="37">
                  <c:v>0.496179350249789</c:v>
                </c:pt>
                <c:pt idx="38">
                  <c:v>0.498763616146785</c:v>
                </c:pt>
                <c:pt idx="39">
                  <c:v>0.501300708816568</c:v>
                </c:pt>
                <c:pt idx="40">
                  <c:v>0.503628048591921</c:v>
                </c:pt>
                <c:pt idx="41">
                  <c:v>0.505627310041732</c:v>
                </c:pt>
                <c:pt idx="42">
                  <c:v>0.507224582181868</c:v>
                </c:pt>
                <c:pt idx="43">
                  <c:v>0.508386974864182</c:v>
                </c:pt>
                <c:pt idx="44">
                  <c:v>0.509116833355943</c:v>
                </c:pt>
                <c:pt idx="45">
                  <c:v>0.509444638516977</c:v>
                </c:pt>
                <c:pt idx="46">
                  <c:v>0.509421474915748</c:v>
                </c:pt>
                <c:pt idx="47">
                  <c:v>0.50911172076457</c:v>
                </c:pt>
                <c:pt idx="48">
                  <c:v>0.508586400239936</c:v>
                </c:pt>
                <c:pt idx="49">
                  <c:v>0.507917463453812</c:v>
                </c:pt>
                <c:pt idx="50">
                  <c:v>0.507173127345725</c:v>
                </c:pt>
              </c:numCache>
            </c:numRef>
          </c:xVal>
          <c:yVal>
            <c:numRef>
              <c:f>'Simplex plot'!$G$11:$G$61</c:f>
              <c:numCache>
                <c:formatCode>General</c:formatCode>
                <c:ptCount val="51"/>
                <c:pt idx="0">
                  <c:v>0.541092672284517</c:v>
                </c:pt>
                <c:pt idx="1">
                  <c:v>0.583336639881022</c:v>
                </c:pt>
                <c:pt idx="2">
                  <c:v>0.597290336065593</c:v>
                </c:pt>
                <c:pt idx="3">
                  <c:v>0.585794529015988</c:v>
                </c:pt>
                <c:pt idx="4">
                  <c:v>0.553679258789357</c:v>
                </c:pt>
                <c:pt idx="5">
                  <c:v>0.507367867340205</c:v>
                </c:pt>
                <c:pt idx="6">
                  <c:v>0.454080894568711</c:v>
                </c:pt>
                <c:pt idx="7">
                  <c:v>0.400406389320451</c:v>
                </c:pt>
                <c:pt idx="8">
                  <c:v>0.351079760268237</c:v>
                </c:pt>
                <c:pt idx="9">
                  <c:v>0.308684135694133</c:v>
                </c:pt>
                <c:pt idx="10">
                  <c:v>0.274131912145437</c:v>
                </c:pt>
                <c:pt idx="11">
                  <c:v>0.247365862628084</c:v>
                </c:pt>
                <c:pt idx="12">
                  <c:v>0.227894102472062</c:v>
                </c:pt>
                <c:pt idx="13">
                  <c:v>0.215075617579686</c:v>
                </c:pt>
                <c:pt idx="14">
                  <c:v>0.208231280885191</c:v>
                </c:pt>
                <c:pt idx="15">
                  <c:v>0.206673792898274</c:v>
                </c:pt>
                <c:pt idx="16">
                  <c:v>0.209708427845846</c:v>
                </c:pt>
                <c:pt idx="17">
                  <c:v>0.216619251899897</c:v>
                </c:pt>
                <c:pt idx="18">
                  <c:v>0.226645915900824</c:v>
                </c:pt>
                <c:pt idx="19">
                  <c:v>0.238962520468011</c:v>
                </c:pt>
                <c:pt idx="20">
                  <c:v>0.252674565280829</c:v>
                </c:pt>
                <c:pt idx="21">
                  <c:v>0.266845670418192</c:v>
                </c:pt>
                <c:pt idx="22">
                  <c:v>0.280554681999978</c:v>
                </c:pt>
                <c:pt idx="23">
                  <c:v>0.29297152397885</c:v>
                </c:pt>
                <c:pt idx="24">
                  <c:v>0.303432471622557</c:v>
                </c:pt>
                <c:pt idx="25">
                  <c:v>0.31149564177129</c:v>
                </c:pt>
                <c:pt idx="26">
                  <c:v>0.316964539852019</c:v>
                </c:pt>
                <c:pt idx="27">
                  <c:v>0.319877442035077</c:v>
                </c:pt>
                <c:pt idx="28">
                  <c:v>0.320468889474467</c:v>
                </c:pt>
                <c:pt idx="29">
                  <c:v>0.319114253721336</c:v>
                </c:pt>
                <c:pt idx="30">
                  <c:v>0.316269079650001</c:v>
                </c:pt>
                <c:pt idx="31">
                  <c:v>0.312412879560589</c:v>
                </c:pt>
                <c:pt idx="32">
                  <c:v>0.308003660720907</c:v>
                </c:pt>
                <c:pt idx="33">
                  <c:v>0.303445907866154</c:v>
                </c:pt>
                <c:pt idx="34">
                  <c:v>0.299071823763367</c:v>
                </c:pt>
                <c:pt idx="35">
                  <c:v>0.295133758042597</c:v>
                </c:pt>
                <c:pt idx="36">
                  <c:v>0.291804952029166</c:v>
                </c:pt>
                <c:pt idx="37">
                  <c:v>0.289185752799068</c:v>
                </c:pt>
                <c:pt idx="38">
                  <c:v>0.287312953542631</c:v>
                </c:pt>
                <c:pt idx="39">
                  <c:v>0.286170581951636</c:v>
                </c:pt>
                <c:pt idx="40">
                  <c:v>0.285701069746802</c:v>
                </c:pt>
                <c:pt idx="41">
                  <c:v>0.285816191176188</c:v>
                </c:pt>
                <c:pt idx="42">
                  <c:v>0.286407435777609</c:v>
                </c:pt>
                <c:pt idx="43">
                  <c:v>0.287355609264799</c:v>
                </c:pt>
                <c:pt idx="44">
                  <c:v>0.288539486468496</c:v>
                </c:pt>
                <c:pt idx="45">
                  <c:v>0.289843326095746</c:v>
                </c:pt>
                <c:pt idx="46">
                  <c:v>0.29116304472821</c:v>
                </c:pt>
                <c:pt idx="47">
                  <c:v>0.292410867231095</c:v>
                </c:pt>
                <c:pt idx="48">
                  <c:v>0.29351833384605</c:v>
                </c:pt>
                <c:pt idx="49">
                  <c:v>0.294437644382982</c:v>
                </c:pt>
                <c:pt idx="50">
                  <c:v>0.295141438630638</c:v>
                </c:pt>
              </c:numCache>
            </c:numRef>
          </c:yVal>
          <c:smooth val="1"/>
        </c:ser>
        <c:axId val="96025352"/>
        <c:axId val="8145214"/>
      </c:scatterChart>
      <c:scatterChart>
        <c:scatterStyle val="lineMarker"/>
        <c:varyColors val="0"/>
        <c:ser>
          <c:idx val="1"/>
          <c:order val="1"/>
          <c:tx>
            <c:strRef>
              <c:f>"HW graph"</c:f>
              <c:strCache>
                <c:ptCount val="1"/>
                <c:pt idx="0">
                  <c:v>HW graph</c:v>
                </c:pt>
              </c:strCache>
            </c:strRef>
          </c:tx>
          <c:spPr>
            <a:solidFill>
              <a:srgbClr val="0000cc"/>
            </a:solidFill>
            <a:ln w="28440">
              <a:solidFill>
                <a:srgbClr val="0000cc"/>
              </a:solidFill>
              <a:round/>
            </a:ln>
          </c:spPr>
          <c:marker>
            <c:symbol val="triangle"/>
            <c:size val="9"/>
            <c:spPr>
              <a:solidFill>
                <a:srgbClr val="0000cc"/>
              </a:solidFill>
            </c:spPr>
          </c:marker>
          <c:xVal>
            <c:numRef>
              <c:f>'Simplex plot'!$Q$11:$Q$110</c:f>
              <c:numCache>
                <c:formatCode>General</c:formatCode>
                <c:ptCount val="100"/>
                <c:pt idx="0">
                  <c:v>0.61</c:v>
                </c:pt>
                <c:pt idx="1">
                  <c:v>0.501</c:v>
                </c:pt>
                <c:pt idx="2">
                  <c:v>0.525</c:v>
                </c:pt>
                <c:pt idx="3">
                  <c:v>0.5805</c:v>
                </c:pt>
                <c:pt idx="4">
                  <c:v>0.6795</c:v>
                </c:pt>
                <c:pt idx="5">
                  <c:v>0.6255</c:v>
                </c:pt>
                <c:pt idx="6">
                  <c:v>0.652</c:v>
                </c:pt>
                <c:pt idx="7">
                  <c:v>0.678</c:v>
                </c:pt>
                <c:pt idx="8">
                  <c:v>0.711</c:v>
                </c:pt>
                <c:pt idx="9">
                  <c:v>0.682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</c:numCache>
            </c:numRef>
          </c:xVal>
          <c:yVal>
            <c:numRef>
              <c:f>'Simplex plot'!$R$11:$R$110</c:f>
              <c:numCache>
                <c:formatCode>General</c:formatCode>
                <c:ptCount val="100"/>
                <c:pt idx="0">
                  <c:v>0.541092672284517</c:v>
                </c:pt>
                <c:pt idx="1">
                  <c:v>0.714470958122162</c:v>
                </c:pt>
                <c:pt idx="2">
                  <c:v>0.312461965685425</c:v>
                </c:pt>
                <c:pt idx="3">
                  <c:v>0.305793570076285</c:v>
                </c:pt>
                <c:pt idx="4">
                  <c:v>0.370572270279361</c:v>
                </c:pt>
                <c:pt idx="5">
                  <c:v>0.524897997233748</c:v>
                </c:pt>
                <c:pt idx="6">
                  <c:v>0.430587830761623</c:v>
                </c:pt>
                <c:pt idx="7">
                  <c:v>0.142894191624432</c:v>
                </c:pt>
                <c:pt idx="8">
                  <c:v>0.356282851116918</c:v>
                </c:pt>
                <c:pt idx="9">
                  <c:v>0.438208854314926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"Triangle outline"</c:f>
              <c:strCache>
                <c:ptCount val="1"/>
                <c:pt idx="0">
                  <c:v>Triangle outline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plot'!$X$6:$X$9</c:f>
              <c:numCache>
                <c:formatCode>General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'Simplex plot'!$Y$6:$Y$9</c:f>
              <c:numCache>
                <c:formatCode>General</c:formatCode>
                <c:ptCount val="4"/>
                <c:pt idx="0">
                  <c:v>0.9526</c:v>
                </c:pt>
                <c:pt idx="1">
                  <c:v>0</c:v>
                </c:pt>
                <c:pt idx="2">
                  <c:v>0</c:v>
                </c:pt>
                <c:pt idx="3">
                  <c:v>0.9526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"Left ticks"</c:f>
              <c:strCache>
                <c:ptCount val="1"/>
                <c:pt idx="0">
                  <c:v>Left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plot'!$X$19:$X$81</c:f>
              <c:numCache>
                <c:formatCode>General</c:formatCode>
                <c:ptCount val="63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0.09</c:v>
                </c:pt>
                <c:pt idx="8">
                  <c:v>0.1</c:v>
                </c:pt>
                <c:pt idx="9">
                  <c:v>0.15</c:v>
                </c:pt>
                <c:pt idx="10">
                  <c:v>0.14</c:v>
                </c:pt>
                <c:pt idx="11">
                  <c:v>0.15</c:v>
                </c:pt>
                <c:pt idx="12">
                  <c:v>0.2</c:v>
                </c:pt>
                <c:pt idx="13">
                  <c:v>0.19</c:v>
                </c:pt>
                <c:pt idx="14">
                  <c:v>0.2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0.3</c:v>
                </c:pt>
                <c:pt idx="19">
                  <c:v>0.29</c:v>
                </c:pt>
                <c:pt idx="20">
                  <c:v>0.3</c:v>
                </c:pt>
                <c:pt idx="21">
                  <c:v>0.35</c:v>
                </c:pt>
                <c:pt idx="22">
                  <c:v>0.34</c:v>
                </c:pt>
                <c:pt idx="23">
                  <c:v>0.35</c:v>
                </c:pt>
                <c:pt idx="24">
                  <c:v>0.4</c:v>
                </c:pt>
                <c:pt idx="25">
                  <c:v>0.39</c:v>
                </c:pt>
                <c:pt idx="26">
                  <c:v>0.4</c:v>
                </c:pt>
                <c:pt idx="27">
                  <c:v>0.45</c:v>
                </c:pt>
                <c:pt idx="28">
                  <c:v>0.44</c:v>
                </c:pt>
                <c:pt idx="29">
                  <c:v>0.45</c:v>
                </c:pt>
                <c:pt idx="30">
                  <c:v>0.5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'Simplex plot'!$Y$19:$Y$81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0.09526</c:v>
                </c:pt>
                <c:pt idx="4">
                  <c:v>0.09526</c:v>
                </c:pt>
                <c:pt idx="5">
                  <c:v>0.09526</c:v>
                </c:pt>
                <c:pt idx="6">
                  <c:v>0.19052</c:v>
                </c:pt>
                <c:pt idx="7">
                  <c:v>0.19052</c:v>
                </c:pt>
                <c:pt idx="8">
                  <c:v>0.19052</c:v>
                </c:pt>
                <c:pt idx="9">
                  <c:v>0.28578</c:v>
                </c:pt>
                <c:pt idx="10">
                  <c:v>0.28578</c:v>
                </c:pt>
                <c:pt idx="11">
                  <c:v>0.28578</c:v>
                </c:pt>
                <c:pt idx="12">
                  <c:v>0.38104</c:v>
                </c:pt>
                <c:pt idx="13">
                  <c:v>0.38104</c:v>
                </c:pt>
                <c:pt idx="14">
                  <c:v>0.38104</c:v>
                </c:pt>
                <c:pt idx="15">
                  <c:v>0.4763</c:v>
                </c:pt>
                <c:pt idx="16">
                  <c:v>0.4763</c:v>
                </c:pt>
                <c:pt idx="17">
                  <c:v>0.4763</c:v>
                </c:pt>
                <c:pt idx="18">
                  <c:v>0.57156</c:v>
                </c:pt>
                <c:pt idx="19">
                  <c:v>0.57156</c:v>
                </c:pt>
                <c:pt idx="20">
                  <c:v>0.57156</c:v>
                </c:pt>
                <c:pt idx="21">
                  <c:v>0.66682</c:v>
                </c:pt>
                <c:pt idx="22">
                  <c:v>0.66682</c:v>
                </c:pt>
                <c:pt idx="23">
                  <c:v>0.66682</c:v>
                </c:pt>
                <c:pt idx="24">
                  <c:v>0.76208</c:v>
                </c:pt>
                <c:pt idx="25">
                  <c:v>0.76208</c:v>
                </c:pt>
                <c:pt idx="26">
                  <c:v>0.76208</c:v>
                </c:pt>
                <c:pt idx="27">
                  <c:v>0.85734</c:v>
                </c:pt>
                <c:pt idx="28">
                  <c:v>0.85734</c:v>
                </c:pt>
                <c:pt idx="29">
                  <c:v>0.85734</c:v>
                </c:pt>
                <c:pt idx="30">
                  <c:v>0.9526</c:v>
                </c:pt>
                <c:pt idx="31">
                  <c:v>0.9526</c:v>
                </c:pt>
                <c:pt idx="32">
                  <c:v>0.9526</c:v>
                </c:pt>
                <c:pt idx="33">
                  <c:v>0.9526</c:v>
                </c:pt>
                <c:pt idx="34">
                  <c:v>0.9526</c:v>
                </c:pt>
                <c:pt idx="35">
                  <c:v>0.9526</c:v>
                </c:pt>
                <c:pt idx="36">
                  <c:v>0.9526</c:v>
                </c:pt>
                <c:pt idx="37">
                  <c:v>0.9526</c:v>
                </c:pt>
                <c:pt idx="38">
                  <c:v>0.9526</c:v>
                </c:pt>
                <c:pt idx="39">
                  <c:v>0.9526</c:v>
                </c:pt>
                <c:pt idx="40">
                  <c:v>0.9526</c:v>
                </c:pt>
                <c:pt idx="41">
                  <c:v>0.9526</c:v>
                </c:pt>
                <c:pt idx="42">
                  <c:v>0.9526</c:v>
                </c:pt>
                <c:pt idx="43">
                  <c:v>0.9526</c:v>
                </c:pt>
                <c:pt idx="44">
                  <c:v>0.9526</c:v>
                </c:pt>
                <c:pt idx="45">
                  <c:v>0.9526</c:v>
                </c:pt>
                <c:pt idx="46">
                  <c:v>0.9526</c:v>
                </c:pt>
                <c:pt idx="47">
                  <c:v>0.9526</c:v>
                </c:pt>
                <c:pt idx="48">
                  <c:v>0.9526</c:v>
                </c:pt>
                <c:pt idx="49">
                  <c:v>0.9526</c:v>
                </c:pt>
                <c:pt idx="50">
                  <c:v>0.9526</c:v>
                </c:pt>
                <c:pt idx="51">
                  <c:v>0.9526</c:v>
                </c:pt>
                <c:pt idx="52">
                  <c:v>0.9526</c:v>
                </c:pt>
                <c:pt idx="53">
                  <c:v>0.9526</c:v>
                </c:pt>
                <c:pt idx="54">
                  <c:v>0.9526</c:v>
                </c:pt>
                <c:pt idx="55">
                  <c:v>0.9526</c:v>
                </c:pt>
                <c:pt idx="56">
                  <c:v>0.9526</c:v>
                </c:pt>
                <c:pt idx="57">
                  <c:v>0.9526</c:v>
                </c:pt>
                <c:pt idx="58">
                  <c:v>0.9526</c:v>
                </c:pt>
                <c:pt idx="59">
                  <c:v>0.9526</c:v>
                </c:pt>
                <c:pt idx="60">
                  <c:v>0.9526</c:v>
                </c:pt>
                <c:pt idx="61">
                  <c:v>0.9526</c:v>
                </c:pt>
                <c:pt idx="62">
                  <c:v>0.9526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"Right ticks"</c:f>
              <c:strCache>
                <c:ptCount val="1"/>
                <c:pt idx="0">
                  <c:v>Right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plot'!$AA$19:$AA$81</c:f>
              <c:numCache>
                <c:formatCode>General</c:formatCode>
                <c:ptCount val="63"/>
                <c:pt idx="0">
                  <c:v>1</c:v>
                </c:pt>
                <c:pt idx="1">
                  <c:v>1.005</c:v>
                </c:pt>
                <c:pt idx="2">
                  <c:v>1</c:v>
                </c:pt>
                <c:pt idx="3">
                  <c:v>0.95</c:v>
                </c:pt>
                <c:pt idx="4">
                  <c:v>0.955</c:v>
                </c:pt>
                <c:pt idx="5">
                  <c:v>0.95</c:v>
                </c:pt>
                <c:pt idx="6">
                  <c:v>0.9</c:v>
                </c:pt>
                <c:pt idx="7">
                  <c:v>0.905</c:v>
                </c:pt>
                <c:pt idx="8">
                  <c:v>0.9</c:v>
                </c:pt>
                <c:pt idx="9">
                  <c:v>0.85</c:v>
                </c:pt>
                <c:pt idx="10">
                  <c:v>0.855</c:v>
                </c:pt>
                <c:pt idx="11">
                  <c:v>0.85</c:v>
                </c:pt>
                <c:pt idx="12">
                  <c:v>0.8</c:v>
                </c:pt>
                <c:pt idx="13">
                  <c:v>0.805</c:v>
                </c:pt>
                <c:pt idx="14">
                  <c:v>0.8</c:v>
                </c:pt>
                <c:pt idx="15">
                  <c:v>0.75</c:v>
                </c:pt>
                <c:pt idx="16">
                  <c:v>0.755</c:v>
                </c:pt>
                <c:pt idx="17">
                  <c:v>0.75</c:v>
                </c:pt>
                <c:pt idx="18">
                  <c:v>0.7</c:v>
                </c:pt>
                <c:pt idx="19">
                  <c:v>0.705</c:v>
                </c:pt>
                <c:pt idx="20">
                  <c:v>0.7</c:v>
                </c:pt>
                <c:pt idx="21">
                  <c:v>0.65</c:v>
                </c:pt>
                <c:pt idx="22">
                  <c:v>0.655</c:v>
                </c:pt>
                <c:pt idx="23">
                  <c:v>0.65</c:v>
                </c:pt>
                <c:pt idx="24">
                  <c:v>0.6</c:v>
                </c:pt>
                <c:pt idx="25">
                  <c:v>0.605</c:v>
                </c:pt>
                <c:pt idx="26">
                  <c:v>0.6</c:v>
                </c:pt>
                <c:pt idx="27">
                  <c:v>0.55</c:v>
                </c:pt>
                <c:pt idx="28">
                  <c:v>0.555</c:v>
                </c:pt>
                <c:pt idx="29">
                  <c:v>0.55</c:v>
                </c:pt>
                <c:pt idx="30">
                  <c:v>0.5</c:v>
                </c:pt>
                <c:pt idx="31">
                  <c:v>0.505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</c:numCache>
            </c:numRef>
          </c:xVal>
          <c:yVal>
            <c:numRef>
              <c:f>'Simplex plot'!$AB$19:$AB$81</c:f>
              <c:numCache>
                <c:formatCode>General</c:formatCode>
                <c:ptCount val="63"/>
                <c:pt idx="0">
                  <c:v>0</c:v>
                </c:pt>
                <c:pt idx="1">
                  <c:v>0.009526</c:v>
                </c:pt>
                <c:pt idx="2">
                  <c:v>0</c:v>
                </c:pt>
                <c:pt idx="3">
                  <c:v>0.09526</c:v>
                </c:pt>
                <c:pt idx="4">
                  <c:v>0.104786</c:v>
                </c:pt>
                <c:pt idx="5">
                  <c:v>0.09526</c:v>
                </c:pt>
                <c:pt idx="6">
                  <c:v>0.19052</c:v>
                </c:pt>
                <c:pt idx="7">
                  <c:v>0.200046</c:v>
                </c:pt>
                <c:pt idx="8">
                  <c:v>0.19052</c:v>
                </c:pt>
                <c:pt idx="9">
                  <c:v>0.28578</c:v>
                </c:pt>
                <c:pt idx="10">
                  <c:v>0.295306</c:v>
                </c:pt>
                <c:pt idx="11">
                  <c:v>0.28578</c:v>
                </c:pt>
                <c:pt idx="12">
                  <c:v>0.38104</c:v>
                </c:pt>
                <c:pt idx="13">
                  <c:v>0.390566</c:v>
                </c:pt>
                <c:pt idx="14">
                  <c:v>0.38104</c:v>
                </c:pt>
                <c:pt idx="15">
                  <c:v>0.4763</c:v>
                </c:pt>
                <c:pt idx="16">
                  <c:v>0.485826</c:v>
                </c:pt>
                <c:pt idx="17">
                  <c:v>0.4763</c:v>
                </c:pt>
                <c:pt idx="18">
                  <c:v>0.57156</c:v>
                </c:pt>
                <c:pt idx="19">
                  <c:v>0.581086</c:v>
                </c:pt>
                <c:pt idx="20">
                  <c:v>0.57156</c:v>
                </c:pt>
                <c:pt idx="21">
                  <c:v>0.66682</c:v>
                </c:pt>
                <c:pt idx="22">
                  <c:v>0.676346</c:v>
                </c:pt>
                <c:pt idx="23">
                  <c:v>0.66682</c:v>
                </c:pt>
                <c:pt idx="24">
                  <c:v>0.76208</c:v>
                </c:pt>
                <c:pt idx="25">
                  <c:v>0.771606</c:v>
                </c:pt>
                <c:pt idx="26">
                  <c:v>0.76208</c:v>
                </c:pt>
                <c:pt idx="27">
                  <c:v>0.85734</c:v>
                </c:pt>
                <c:pt idx="28">
                  <c:v>0.866866</c:v>
                </c:pt>
                <c:pt idx="29">
                  <c:v>0.85734</c:v>
                </c:pt>
                <c:pt idx="30">
                  <c:v>0.9526</c:v>
                </c:pt>
                <c:pt idx="31">
                  <c:v>0.962126</c:v>
                </c:pt>
                <c:pt idx="32">
                  <c:v>0.9526</c:v>
                </c:pt>
                <c:pt idx="33">
                  <c:v>0.9526</c:v>
                </c:pt>
                <c:pt idx="34">
                  <c:v>0.9526</c:v>
                </c:pt>
                <c:pt idx="35">
                  <c:v>0.9526</c:v>
                </c:pt>
                <c:pt idx="36">
                  <c:v>0.9526</c:v>
                </c:pt>
                <c:pt idx="37">
                  <c:v>0.9526</c:v>
                </c:pt>
                <c:pt idx="38">
                  <c:v>0.9526</c:v>
                </c:pt>
                <c:pt idx="39">
                  <c:v>0.9526</c:v>
                </c:pt>
                <c:pt idx="40">
                  <c:v>0.9526</c:v>
                </c:pt>
                <c:pt idx="41">
                  <c:v>0.9526</c:v>
                </c:pt>
                <c:pt idx="42">
                  <c:v>0.9526</c:v>
                </c:pt>
                <c:pt idx="43">
                  <c:v>0.9526</c:v>
                </c:pt>
                <c:pt idx="44">
                  <c:v>0.9526</c:v>
                </c:pt>
                <c:pt idx="45">
                  <c:v>0.9526</c:v>
                </c:pt>
                <c:pt idx="46">
                  <c:v>0.9526</c:v>
                </c:pt>
                <c:pt idx="47">
                  <c:v>0.9526</c:v>
                </c:pt>
                <c:pt idx="48">
                  <c:v>0.9526</c:v>
                </c:pt>
                <c:pt idx="49">
                  <c:v>0.9526</c:v>
                </c:pt>
                <c:pt idx="50">
                  <c:v>0.9526</c:v>
                </c:pt>
                <c:pt idx="51">
                  <c:v>0.9526</c:v>
                </c:pt>
                <c:pt idx="52">
                  <c:v>0.9526</c:v>
                </c:pt>
                <c:pt idx="53">
                  <c:v>0.9526</c:v>
                </c:pt>
                <c:pt idx="54">
                  <c:v>0.9526</c:v>
                </c:pt>
                <c:pt idx="55">
                  <c:v>0.9526</c:v>
                </c:pt>
                <c:pt idx="56">
                  <c:v>0.9526</c:v>
                </c:pt>
                <c:pt idx="57">
                  <c:v>0.9526</c:v>
                </c:pt>
                <c:pt idx="58">
                  <c:v>0.9526</c:v>
                </c:pt>
                <c:pt idx="59">
                  <c:v>0.9526</c:v>
                </c:pt>
                <c:pt idx="60">
                  <c:v>0.9526</c:v>
                </c:pt>
                <c:pt idx="61">
                  <c:v>0.9526</c:v>
                </c:pt>
                <c:pt idx="62">
                  <c:v>0.9526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"Left axis lines"</c:f>
              <c:strCache>
                <c:ptCount val="1"/>
                <c:pt idx="0">
                  <c:v>Left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plot'!$AD$19:$AD$81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</c:numCache>
            </c:numRef>
          </c:xVal>
          <c:yVal>
            <c:numRef>
              <c:f>'Simplex plot'!$AE$19:$AE$81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>0.09526</c:v>
                </c:pt>
                <c:pt idx="4">
                  <c:v>0.09526</c:v>
                </c:pt>
                <c:pt idx="5">
                  <c:v/>
                </c:pt>
                <c:pt idx="6">
                  <c:v>0.19052</c:v>
                </c:pt>
                <c:pt idx="7">
                  <c:v>0.19052</c:v>
                </c:pt>
                <c:pt idx="8">
                  <c:v/>
                </c:pt>
                <c:pt idx="9">
                  <c:v>0.28578</c:v>
                </c:pt>
                <c:pt idx="10">
                  <c:v>0.28578</c:v>
                </c:pt>
                <c:pt idx="11">
                  <c:v/>
                </c:pt>
                <c:pt idx="12">
                  <c:v>0.38104</c:v>
                </c:pt>
                <c:pt idx="13">
                  <c:v>0.38104</c:v>
                </c:pt>
                <c:pt idx="14">
                  <c:v/>
                </c:pt>
                <c:pt idx="15">
                  <c:v>0.4763</c:v>
                </c:pt>
                <c:pt idx="16">
                  <c:v>0.4763</c:v>
                </c:pt>
                <c:pt idx="17">
                  <c:v/>
                </c:pt>
                <c:pt idx="18">
                  <c:v>0.57156</c:v>
                </c:pt>
                <c:pt idx="19">
                  <c:v>0.57156</c:v>
                </c:pt>
                <c:pt idx="20">
                  <c:v/>
                </c:pt>
                <c:pt idx="21">
                  <c:v>0.66682</c:v>
                </c:pt>
                <c:pt idx="22">
                  <c:v>0.66682</c:v>
                </c:pt>
                <c:pt idx="23">
                  <c:v/>
                </c:pt>
                <c:pt idx="24">
                  <c:v>0.76208</c:v>
                </c:pt>
                <c:pt idx="25">
                  <c:v>0.76208</c:v>
                </c:pt>
                <c:pt idx="26">
                  <c:v/>
                </c:pt>
                <c:pt idx="27">
                  <c:v>0.85734</c:v>
                </c:pt>
                <c:pt idx="28">
                  <c:v>0.85734</c:v>
                </c:pt>
                <c:pt idx="29">
                  <c:v/>
                </c:pt>
                <c:pt idx="30">
                  <c:v>0.9526</c:v>
                </c:pt>
                <c:pt idx="31">
                  <c:v>0.9526</c:v>
                </c:pt>
                <c:pt idx="32">
                  <c:v/>
                </c:pt>
                <c:pt idx="33">
                  <c:v>0.9526</c:v>
                </c:pt>
                <c:pt idx="34">
                  <c:v>0.9526</c:v>
                </c:pt>
                <c:pt idx="35">
                  <c:v/>
                </c:pt>
                <c:pt idx="36">
                  <c:v>0.9526</c:v>
                </c:pt>
                <c:pt idx="37">
                  <c:v>0.9526</c:v>
                </c:pt>
                <c:pt idx="38">
                  <c:v/>
                </c:pt>
                <c:pt idx="39">
                  <c:v>0.9526</c:v>
                </c:pt>
                <c:pt idx="40">
                  <c:v>0.9526</c:v>
                </c:pt>
                <c:pt idx="41">
                  <c:v/>
                </c:pt>
                <c:pt idx="42">
                  <c:v>0.9526</c:v>
                </c:pt>
                <c:pt idx="43">
                  <c:v>0.9526</c:v>
                </c:pt>
                <c:pt idx="44">
                  <c:v/>
                </c:pt>
                <c:pt idx="45">
                  <c:v>0.9526</c:v>
                </c:pt>
                <c:pt idx="46">
                  <c:v>0.9526</c:v>
                </c:pt>
                <c:pt idx="47">
                  <c:v/>
                </c:pt>
                <c:pt idx="48">
                  <c:v>0.9526</c:v>
                </c:pt>
                <c:pt idx="49">
                  <c:v>0.9526</c:v>
                </c:pt>
                <c:pt idx="50">
                  <c:v/>
                </c:pt>
                <c:pt idx="51">
                  <c:v>0.9526</c:v>
                </c:pt>
                <c:pt idx="52">
                  <c:v>0.9526</c:v>
                </c:pt>
                <c:pt idx="53">
                  <c:v/>
                </c:pt>
                <c:pt idx="54">
                  <c:v>0.9526</c:v>
                </c:pt>
                <c:pt idx="55">
                  <c:v>0.9526</c:v>
                </c:pt>
                <c:pt idx="56">
                  <c:v/>
                </c:pt>
                <c:pt idx="57">
                  <c:v>0.9526</c:v>
                </c:pt>
                <c:pt idx="58">
                  <c:v>0.9526</c:v>
                </c:pt>
                <c:pt idx="59">
                  <c:v/>
                </c:pt>
                <c:pt idx="60">
                  <c:v>0.9526</c:v>
                </c:pt>
                <c:pt idx="61">
                  <c:v>0.9526</c:v>
                </c:pt>
                <c:pt idx="62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"Right axis lines"</c:f>
              <c:strCache>
                <c:ptCount val="1"/>
                <c:pt idx="0">
                  <c:v>Right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plot'!$AG$19:$AG$81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'Simplex plot'!$AH$19:$AH$81</c:f>
              <c:numCache>
                <c:formatCode>General</c:formatCode>
                <c:ptCount val="6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>0.09526</c:v>
                </c:pt>
                <c:pt idx="4">
                  <c:v>0</c:v>
                </c:pt>
                <c:pt idx="5">
                  <c:v/>
                </c:pt>
                <c:pt idx="6">
                  <c:v>0.19052</c:v>
                </c:pt>
                <c:pt idx="7">
                  <c:v>0</c:v>
                </c:pt>
                <c:pt idx="8">
                  <c:v/>
                </c:pt>
                <c:pt idx="9">
                  <c:v>0.28578</c:v>
                </c:pt>
                <c:pt idx="10">
                  <c:v>0</c:v>
                </c:pt>
                <c:pt idx="11">
                  <c:v/>
                </c:pt>
                <c:pt idx="12">
                  <c:v>0.38104</c:v>
                </c:pt>
                <c:pt idx="13">
                  <c:v>0</c:v>
                </c:pt>
                <c:pt idx="14">
                  <c:v/>
                </c:pt>
                <c:pt idx="15">
                  <c:v>0.4763</c:v>
                </c:pt>
                <c:pt idx="16">
                  <c:v>0</c:v>
                </c:pt>
                <c:pt idx="17">
                  <c:v/>
                </c:pt>
                <c:pt idx="18">
                  <c:v>0.57156</c:v>
                </c:pt>
                <c:pt idx="19">
                  <c:v>0</c:v>
                </c:pt>
                <c:pt idx="20">
                  <c:v/>
                </c:pt>
                <c:pt idx="21">
                  <c:v>0.66682</c:v>
                </c:pt>
                <c:pt idx="22">
                  <c:v>0</c:v>
                </c:pt>
                <c:pt idx="23">
                  <c:v/>
                </c:pt>
                <c:pt idx="24">
                  <c:v>0.76208</c:v>
                </c:pt>
                <c:pt idx="25">
                  <c:v>0</c:v>
                </c:pt>
                <c:pt idx="26">
                  <c:v/>
                </c:pt>
                <c:pt idx="27">
                  <c:v>0.85734</c:v>
                </c:pt>
                <c:pt idx="28">
                  <c:v>0</c:v>
                </c:pt>
                <c:pt idx="29">
                  <c:v/>
                </c:pt>
                <c:pt idx="30">
                  <c:v>0.9526</c:v>
                </c:pt>
                <c:pt idx="31">
                  <c:v>0</c:v>
                </c:pt>
                <c:pt idx="32">
                  <c:v/>
                </c:pt>
                <c:pt idx="33">
                  <c:v>0.9526</c:v>
                </c:pt>
                <c:pt idx="34">
                  <c:v>0.9526</c:v>
                </c:pt>
                <c:pt idx="35">
                  <c:v/>
                </c:pt>
                <c:pt idx="36">
                  <c:v>0.9526</c:v>
                </c:pt>
                <c:pt idx="37">
                  <c:v>0.9526</c:v>
                </c:pt>
                <c:pt idx="38">
                  <c:v/>
                </c:pt>
                <c:pt idx="39">
                  <c:v>0.9526</c:v>
                </c:pt>
                <c:pt idx="40">
                  <c:v>0.9526</c:v>
                </c:pt>
                <c:pt idx="41">
                  <c:v/>
                </c:pt>
                <c:pt idx="42">
                  <c:v>0.9526</c:v>
                </c:pt>
                <c:pt idx="43">
                  <c:v>0.9526</c:v>
                </c:pt>
                <c:pt idx="44">
                  <c:v/>
                </c:pt>
                <c:pt idx="45">
                  <c:v>0.9526</c:v>
                </c:pt>
                <c:pt idx="46">
                  <c:v>0.9526</c:v>
                </c:pt>
                <c:pt idx="47">
                  <c:v/>
                </c:pt>
                <c:pt idx="48">
                  <c:v>0.9526</c:v>
                </c:pt>
                <c:pt idx="49">
                  <c:v>0.9526</c:v>
                </c:pt>
                <c:pt idx="50">
                  <c:v/>
                </c:pt>
                <c:pt idx="51">
                  <c:v>0.9526</c:v>
                </c:pt>
                <c:pt idx="52">
                  <c:v>0.9526</c:v>
                </c:pt>
                <c:pt idx="53">
                  <c:v/>
                </c:pt>
                <c:pt idx="54">
                  <c:v>0.9526</c:v>
                </c:pt>
                <c:pt idx="55">
                  <c:v>0.9526</c:v>
                </c:pt>
                <c:pt idx="56">
                  <c:v/>
                </c:pt>
                <c:pt idx="57">
                  <c:v>0.9526</c:v>
                </c:pt>
                <c:pt idx="58">
                  <c:v>0.9526</c:v>
                </c:pt>
                <c:pt idx="59">
                  <c:v/>
                </c:pt>
                <c:pt idx="60">
                  <c:v>0.9526</c:v>
                </c:pt>
                <c:pt idx="61">
                  <c:v>0.9526</c:v>
                </c:pt>
                <c:pt idx="62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"Bottom axis lines"</c:f>
              <c:strCache>
                <c:ptCount val="1"/>
                <c:pt idx="0">
                  <c:v>Bottom axis lines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plot'!$AJ$22:$AJ$81</c:f>
              <c:numCache>
                <c:formatCode>General</c:formatCode>
                <c:ptCount val="60"/>
                <c:pt idx="0">
                  <c:v>0.1</c:v>
                </c:pt>
                <c:pt idx="1">
                  <c:v>0.05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'Simplex plot'!$AK$22:$AK$81</c:f>
              <c:numCache>
                <c:formatCode>General</c:formatCode>
                <c:ptCount val="60"/>
                <c:pt idx="0">
                  <c:v>0</c:v>
                </c:pt>
                <c:pt idx="1">
                  <c:v>0.09526</c:v>
                </c:pt>
                <c:pt idx="2">
                  <c:v/>
                </c:pt>
                <c:pt idx="3">
                  <c:v>0</c:v>
                </c:pt>
                <c:pt idx="4">
                  <c:v>0.19052</c:v>
                </c:pt>
                <c:pt idx="5">
                  <c:v/>
                </c:pt>
                <c:pt idx="6">
                  <c:v>0</c:v>
                </c:pt>
                <c:pt idx="7">
                  <c:v>0.28578</c:v>
                </c:pt>
                <c:pt idx="8">
                  <c:v/>
                </c:pt>
                <c:pt idx="9">
                  <c:v>0</c:v>
                </c:pt>
                <c:pt idx="10">
                  <c:v>0.38104</c:v>
                </c:pt>
                <c:pt idx="11">
                  <c:v/>
                </c:pt>
                <c:pt idx="12">
                  <c:v>0</c:v>
                </c:pt>
                <c:pt idx="13">
                  <c:v>0.4763</c:v>
                </c:pt>
                <c:pt idx="14">
                  <c:v/>
                </c:pt>
                <c:pt idx="15">
                  <c:v>0</c:v>
                </c:pt>
                <c:pt idx="16">
                  <c:v>0.57156</c:v>
                </c:pt>
                <c:pt idx="17">
                  <c:v/>
                </c:pt>
                <c:pt idx="18">
                  <c:v>0</c:v>
                </c:pt>
                <c:pt idx="19">
                  <c:v>0.66682</c:v>
                </c:pt>
                <c:pt idx="20">
                  <c:v/>
                </c:pt>
                <c:pt idx="21">
                  <c:v>0</c:v>
                </c:pt>
                <c:pt idx="22">
                  <c:v>0.76208</c:v>
                </c:pt>
                <c:pt idx="23">
                  <c:v/>
                </c:pt>
                <c:pt idx="24">
                  <c:v>0</c:v>
                </c:pt>
                <c:pt idx="25">
                  <c:v>0.85734</c:v>
                </c:pt>
                <c:pt idx="26">
                  <c:v/>
                </c:pt>
                <c:pt idx="27">
                  <c:v>0</c:v>
                </c:pt>
                <c:pt idx="28">
                  <c:v>0.9526</c:v>
                </c:pt>
                <c:pt idx="29">
                  <c:v/>
                </c:pt>
                <c:pt idx="30">
                  <c:v>0</c:v>
                </c:pt>
                <c:pt idx="31">
                  <c:v>0.9526</c:v>
                </c:pt>
                <c:pt idx="32">
                  <c:v/>
                </c:pt>
                <c:pt idx="33">
                  <c:v>0</c:v>
                </c:pt>
                <c:pt idx="34">
                  <c:v>0.9526</c:v>
                </c:pt>
                <c:pt idx="35">
                  <c:v/>
                </c:pt>
                <c:pt idx="36">
                  <c:v>0</c:v>
                </c:pt>
                <c:pt idx="37">
                  <c:v>0.9526</c:v>
                </c:pt>
                <c:pt idx="38">
                  <c:v/>
                </c:pt>
                <c:pt idx="39">
                  <c:v>0</c:v>
                </c:pt>
                <c:pt idx="40">
                  <c:v>0.9526</c:v>
                </c:pt>
                <c:pt idx="41">
                  <c:v/>
                </c:pt>
                <c:pt idx="42">
                  <c:v>0</c:v>
                </c:pt>
                <c:pt idx="43">
                  <c:v>0.9526</c:v>
                </c:pt>
                <c:pt idx="44">
                  <c:v/>
                </c:pt>
                <c:pt idx="45">
                  <c:v>0</c:v>
                </c:pt>
                <c:pt idx="46">
                  <c:v>0.9526</c:v>
                </c:pt>
                <c:pt idx="47">
                  <c:v/>
                </c:pt>
                <c:pt idx="48">
                  <c:v>0</c:v>
                </c:pt>
                <c:pt idx="49">
                  <c:v>0.9526</c:v>
                </c:pt>
                <c:pt idx="50">
                  <c:v/>
                </c:pt>
                <c:pt idx="51">
                  <c:v>0</c:v>
                </c:pt>
                <c:pt idx="52">
                  <c:v>0.9526</c:v>
                </c:pt>
                <c:pt idx="53">
                  <c:v/>
                </c:pt>
                <c:pt idx="54">
                  <c:v>0</c:v>
                </c:pt>
                <c:pt idx="55">
                  <c:v>0.9526</c:v>
                </c:pt>
                <c:pt idx="56">
                  <c:v/>
                </c:pt>
                <c:pt idx="57">
                  <c:v>0</c:v>
                </c:pt>
                <c:pt idx="58">
                  <c:v>0.9526</c:v>
                </c:pt>
                <c:pt idx="59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"Bottom ticks"</c:f>
              <c:strCache>
                <c:ptCount val="1"/>
                <c:pt idx="0">
                  <c:v>Bottom ticks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'Simplex plot'!$AO$19:$AO$81</c:f>
              <c:numCache>
                <c:formatCode>General</c:formatCode>
                <c:ptCount val="63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0.1</c:v>
                </c:pt>
                <c:pt idx="4">
                  <c:v>0.105</c:v>
                </c:pt>
                <c:pt idx="5">
                  <c:v>0.1</c:v>
                </c:pt>
                <c:pt idx="6">
                  <c:v>0.2</c:v>
                </c:pt>
                <c:pt idx="7">
                  <c:v>0.205</c:v>
                </c:pt>
                <c:pt idx="8">
                  <c:v>0.2</c:v>
                </c:pt>
                <c:pt idx="9">
                  <c:v>0.3</c:v>
                </c:pt>
                <c:pt idx="10">
                  <c:v>0.305</c:v>
                </c:pt>
                <c:pt idx="11">
                  <c:v>0.3</c:v>
                </c:pt>
                <c:pt idx="12">
                  <c:v>0.4</c:v>
                </c:pt>
                <c:pt idx="13">
                  <c:v>0.405</c:v>
                </c:pt>
                <c:pt idx="14">
                  <c:v>0.4</c:v>
                </c:pt>
                <c:pt idx="15">
                  <c:v>0.5</c:v>
                </c:pt>
                <c:pt idx="16">
                  <c:v>0.505</c:v>
                </c:pt>
                <c:pt idx="17">
                  <c:v>0.5</c:v>
                </c:pt>
                <c:pt idx="18">
                  <c:v>0.6</c:v>
                </c:pt>
                <c:pt idx="19">
                  <c:v>0.605</c:v>
                </c:pt>
                <c:pt idx="20">
                  <c:v>0.6</c:v>
                </c:pt>
                <c:pt idx="21">
                  <c:v>0.7</c:v>
                </c:pt>
                <c:pt idx="22">
                  <c:v>0.705</c:v>
                </c:pt>
                <c:pt idx="23">
                  <c:v>0.7</c:v>
                </c:pt>
                <c:pt idx="24">
                  <c:v>0.8</c:v>
                </c:pt>
                <c:pt idx="25">
                  <c:v>0.805</c:v>
                </c:pt>
                <c:pt idx="26">
                  <c:v>0.8</c:v>
                </c:pt>
                <c:pt idx="27">
                  <c:v>0.9</c:v>
                </c:pt>
                <c:pt idx="28">
                  <c:v>0.905</c:v>
                </c:pt>
                <c:pt idx="29">
                  <c:v>0.9</c:v>
                </c:pt>
                <c:pt idx="30">
                  <c:v>1</c:v>
                </c:pt>
                <c:pt idx="31">
                  <c:v>1.005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'Simplex plot'!$AP$19:$AP$81</c:f>
              <c:numCache>
                <c:formatCode>General</c:formatCode>
                <c:ptCount val="63"/>
                <c:pt idx="0">
                  <c:v>0</c:v>
                </c:pt>
                <c:pt idx="1">
                  <c:v>-0.009526</c:v>
                </c:pt>
                <c:pt idx="2">
                  <c:v>0</c:v>
                </c:pt>
                <c:pt idx="3">
                  <c:v>0</c:v>
                </c:pt>
                <c:pt idx="4">
                  <c:v>-0.009526</c:v>
                </c:pt>
                <c:pt idx="5">
                  <c:v>0</c:v>
                </c:pt>
                <c:pt idx="6">
                  <c:v>0</c:v>
                </c:pt>
                <c:pt idx="7">
                  <c:v>-0.009526</c:v>
                </c:pt>
                <c:pt idx="8">
                  <c:v>0</c:v>
                </c:pt>
                <c:pt idx="9">
                  <c:v>0</c:v>
                </c:pt>
                <c:pt idx="10">
                  <c:v>-0.009526</c:v>
                </c:pt>
                <c:pt idx="11">
                  <c:v>0</c:v>
                </c:pt>
                <c:pt idx="12">
                  <c:v>0</c:v>
                </c:pt>
                <c:pt idx="13">
                  <c:v>-0.009526</c:v>
                </c:pt>
                <c:pt idx="14">
                  <c:v>0</c:v>
                </c:pt>
                <c:pt idx="15">
                  <c:v>0</c:v>
                </c:pt>
                <c:pt idx="16">
                  <c:v>-0.009526</c:v>
                </c:pt>
                <c:pt idx="17">
                  <c:v>0</c:v>
                </c:pt>
                <c:pt idx="18">
                  <c:v>0</c:v>
                </c:pt>
                <c:pt idx="19">
                  <c:v>-0.009526</c:v>
                </c:pt>
                <c:pt idx="20">
                  <c:v>0</c:v>
                </c:pt>
                <c:pt idx="21">
                  <c:v>0</c:v>
                </c:pt>
                <c:pt idx="22">
                  <c:v>-0.009526</c:v>
                </c:pt>
                <c:pt idx="23">
                  <c:v>0</c:v>
                </c:pt>
                <c:pt idx="24">
                  <c:v>0</c:v>
                </c:pt>
                <c:pt idx="25">
                  <c:v>-0.009526</c:v>
                </c:pt>
                <c:pt idx="26">
                  <c:v>0</c:v>
                </c:pt>
                <c:pt idx="27">
                  <c:v>0</c:v>
                </c:pt>
                <c:pt idx="28">
                  <c:v>-0.009526</c:v>
                </c:pt>
                <c:pt idx="29">
                  <c:v>0</c:v>
                </c:pt>
                <c:pt idx="30">
                  <c:v>0</c:v>
                </c:pt>
                <c:pt idx="31">
                  <c:v>-0.009526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"Sinervo data"</c:f>
              <c:strCache>
                <c:ptCount val="1"/>
                <c:pt idx="0">
                  <c:v>Sinervo data</c:v>
                </c:pt>
              </c:strCache>
            </c:strRef>
          </c:tx>
          <c:spPr>
            <a:solidFill>
              <a:srgbClr val="1f497d"/>
            </a:solidFill>
            <a:ln w="28440">
              <a:solidFill>
                <a:srgbClr val="1f497d"/>
              </a:solidFill>
              <a:round/>
            </a:ln>
          </c:spPr>
          <c:marker>
            <c:symbol val="square"/>
            <c:size val="6"/>
            <c:spPr>
              <a:solidFill>
                <a:srgbClr val="00b0f0"/>
              </a:solidFill>
            </c:spPr>
          </c:marker>
          <c:xVal>
            <c:numRef>
              <c:f>'Simplex plot'!$I$59:$I$68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'Simplex plot'!$J$59:$J$68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1"/>
        </c:ser>
        <c:axId val="91093740"/>
        <c:axId val="79005709"/>
      </c:scatterChart>
      <c:valAx>
        <c:axId val="96025352"/>
        <c:scaling>
          <c:orientation val="minMax"/>
          <c:max val="1.1"/>
          <c:min val="-0.1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45214"/>
        <c:crosses val="autoZero"/>
      </c:valAx>
      <c:valAx>
        <c:axId val="8145214"/>
        <c:scaling>
          <c:orientation val="minMax"/>
          <c:max val="1.05"/>
          <c:min val="-0.15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025352"/>
        <c:crosses val="autoZero"/>
      </c:valAx>
      <c:valAx>
        <c:axId val="91093740"/>
        <c:scaling>
          <c:orientation val="minMax"/>
          <c:max val="1.1"/>
          <c:min val="-0.1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005709"/>
        <c:crosses val="autoZero"/>
      </c:valAx>
      <c:valAx>
        <c:axId val="79005709"/>
        <c:scaling>
          <c:orientation val="minMax"/>
          <c:max val="1.05"/>
          <c:min val="-0.15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93740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117720</xdr:colOff>
      <xdr:row>1</xdr:row>
      <xdr:rowOff>176040</xdr:rowOff>
    </xdr:from>
    <xdr:to>
      <xdr:col>11</xdr:col>
      <xdr:colOff>106560</xdr:colOff>
      <xdr:row>15</xdr:row>
      <xdr:rowOff>19440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988440" y="378360"/>
          <a:ext cx="3214800" cy="267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108360</xdr:colOff>
      <xdr:row>19</xdr:row>
      <xdr:rowOff>167040</xdr:rowOff>
    </xdr:from>
    <xdr:to>
      <xdr:col>11</xdr:col>
      <xdr:colOff>61560</xdr:colOff>
      <xdr:row>38</xdr:row>
      <xdr:rowOff>20160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979080" y="4015440"/>
          <a:ext cx="3179160" cy="370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461520</xdr:colOff>
      <xdr:row>15</xdr:row>
      <xdr:rowOff>107280</xdr:rowOff>
    </xdr:from>
    <xdr:to>
      <xdr:col>15</xdr:col>
      <xdr:colOff>413640</xdr:colOff>
      <xdr:row>31</xdr:row>
      <xdr:rowOff>104760</xdr:rowOff>
    </xdr:to>
    <xdr:graphicFrame>
      <xdr:nvGraphicFramePr>
        <xdr:cNvPr id="2" name=""/>
        <xdr:cNvGraphicFramePr/>
      </xdr:nvGraphicFramePr>
      <xdr:xfrm>
        <a:off x="4332240" y="31456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91080</xdr:colOff>
      <xdr:row>0</xdr:row>
      <xdr:rowOff>154440</xdr:rowOff>
    </xdr:from>
    <xdr:to>
      <xdr:col>10</xdr:col>
      <xdr:colOff>70560</xdr:colOff>
      <xdr:row>26</xdr:row>
      <xdr:rowOff>177840</xdr:rowOff>
    </xdr:to>
    <xdr:graphicFrame>
      <xdr:nvGraphicFramePr>
        <xdr:cNvPr id="3" name="Chart 2"/>
        <xdr:cNvGraphicFramePr/>
      </xdr:nvGraphicFramePr>
      <xdr:xfrm>
        <a:off x="5168520" y="154440"/>
        <a:ext cx="5724720" cy="48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5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.95"/>
  <cols>
    <col collapsed="false" hidden="false" max="1025" min="1" style="1" width="9.14285714285714"/>
  </cols>
  <sheetData>
    <row r="1" customFormat="false" ht="15.95" hidden="false" customHeight="true" outlineLevel="0" collapsed="false">
      <c r="B1" s="0"/>
      <c r="C1" s="0"/>
      <c r="D1" s="0"/>
      <c r="E1" s="0"/>
      <c r="N1" s="0"/>
      <c r="O1" s="0"/>
      <c r="P1" s="0"/>
      <c r="Q1" s="0"/>
      <c r="R1" s="0"/>
      <c r="S1" s="0"/>
      <c r="T1" s="0"/>
      <c r="U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5.95" hidden="false" customHeight="true" outlineLevel="0" collapsed="false">
      <c r="B2" s="2" t="s">
        <v>0</v>
      </c>
      <c r="C2" s="0"/>
      <c r="D2" s="0"/>
      <c r="E2" s="0"/>
      <c r="N2" s="0"/>
      <c r="O2" s="3"/>
      <c r="P2" s="3"/>
      <c r="Q2" s="3"/>
      <c r="R2" s="1" t="s">
        <v>1</v>
      </c>
      <c r="S2" s="0"/>
      <c r="T2" s="0"/>
      <c r="U2" s="0"/>
      <c r="W2" s="0"/>
      <c r="X2" s="0"/>
      <c r="Y2" s="0"/>
      <c r="Z2" s="0"/>
      <c r="AA2" s="0"/>
      <c r="AB2" s="0"/>
      <c r="AC2" s="0"/>
      <c r="AD2" s="0"/>
      <c r="AE2" s="0"/>
    </row>
    <row r="3" customFormat="false" ht="15.95" hidden="false" customHeight="true" outlineLevel="0" collapsed="false">
      <c r="B3" s="0"/>
      <c r="C3" s="0"/>
      <c r="D3" s="0"/>
      <c r="E3" s="0"/>
      <c r="N3" s="0"/>
      <c r="O3" s="4"/>
      <c r="P3" s="4"/>
      <c r="Q3" s="4"/>
      <c r="R3" s="1" t="str">
        <f aca="false">IF(ABS(SUM(O8:Q8)-1)&gt;0.001,"ERROR","OK")</f>
        <v>OK</v>
      </c>
      <c r="S3" s="0"/>
      <c r="T3" s="0"/>
      <c r="U3" s="0"/>
      <c r="W3" s="0"/>
      <c r="X3" s="0"/>
      <c r="Y3" s="0"/>
      <c r="Z3" s="0"/>
      <c r="AA3" s="0"/>
      <c r="AB3" s="0"/>
      <c r="AC3" s="0"/>
      <c r="AD3" s="0"/>
      <c r="AE3" s="0"/>
    </row>
    <row r="4" customFormat="false" ht="15.95" hidden="false" customHeight="true" outlineLevel="0" collapsed="false">
      <c r="B4" s="0"/>
      <c r="C4" s="0"/>
      <c r="D4" s="0"/>
      <c r="E4" s="0"/>
      <c r="N4" s="0"/>
      <c r="O4" s="4"/>
      <c r="P4" s="4"/>
      <c r="Q4" s="4"/>
      <c r="R4" s="0"/>
      <c r="S4" s="0"/>
      <c r="T4" s="0"/>
      <c r="U4" s="0"/>
      <c r="W4" s="0"/>
      <c r="X4" s="0"/>
      <c r="Y4" s="0"/>
      <c r="Z4" s="0"/>
      <c r="AA4" s="0"/>
      <c r="AB4" s="0"/>
      <c r="AC4" s="0"/>
      <c r="AD4" s="0"/>
      <c r="AE4" s="0"/>
    </row>
    <row r="5" customFormat="false" ht="15.95" hidden="false" customHeight="true" outlineLevel="0" collapsed="false">
      <c r="B5" s="5"/>
      <c r="C5" s="6" t="s">
        <v>2</v>
      </c>
      <c r="D5" s="7" t="s">
        <v>3</v>
      </c>
      <c r="E5" s="8" t="s">
        <v>4</v>
      </c>
      <c r="N5" s="0"/>
      <c r="O5" s="4"/>
      <c r="P5" s="4"/>
      <c r="Q5" s="4"/>
      <c r="R5" s="0"/>
      <c r="S5" s="0"/>
      <c r="T5" s="0"/>
      <c r="U5" s="0"/>
      <c r="W5" s="0"/>
      <c r="X5" s="0"/>
      <c r="Y5" s="0"/>
      <c r="Z5" s="0"/>
      <c r="AA5" s="0"/>
      <c r="AB5" s="0"/>
      <c r="AC5" s="0"/>
      <c r="AD5" s="0"/>
      <c r="AE5" s="0"/>
    </row>
    <row r="6" customFormat="false" ht="15.95" hidden="false" customHeight="true" outlineLevel="0" collapsed="false">
      <c r="B6" s="9" t="n">
        <v>1990</v>
      </c>
      <c r="C6" s="10" t="n">
        <v>0.326</v>
      </c>
      <c r="D6" s="11" t="n">
        <v>0.568</v>
      </c>
      <c r="E6" s="12" t="n">
        <v>0.106</v>
      </c>
      <c r="N6" s="0"/>
      <c r="O6" s="1" t="s">
        <v>5</v>
      </c>
      <c r="P6" s="0"/>
      <c r="Q6" s="0"/>
      <c r="R6" s="1" t="s">
        <v>6</v>
      </c>
      <c r="S6" s="0"/>
      <c r="T6" s="0"/>
      <c r="U6" s="0"/>
      <c r="W6" s="0"/>
      <c r="X6" s="1" t="s">
        <v>5</v>
      </c>
      <c r="Y6" s="0"/>
      <c r="Z6" s="0"/>
      <c r="AA6" s="1" t="s">
        <v>6</v>
      </c>
      <c r="AB6" s="0"/>
      <c r="AC6" s="0"/>
      <c r="AD6" s="0"/>
      <c r="AE6" s="0"/>
    </row>
    <row r="7" customFormat="false" ht="15.95" hidden="false" customHeight="true" outlineLevel="0" collapsed="false">
      <c r="B7" s="13" t="n">
        <v>1991</v>
      </c>
      <c r="C7" s="14" t="n">
        <v>0.126</v>
      </c>
      <c r="D7" s="15" t="n">
        <v>0.75</v>
      </c>
      <c r="E7" s="16" t="n">
        <v>0.124</v>
      </c>
      <c r="N7" s="17" t="s">
        <v>7</v>
      </c>
      <c r="O7" s="3" t="s">
        <v>2</v>
      </c>
      <c r="P7" s="3" t="s">
        <v>3</v>
      </c>
      <c r="Q7" s="3" t="s">
        <v>4</v>
      </c>
      <c r="R7" s="3" t="s">
        <v>2</v>
      </c>
      <c r="S7" s="3" t="s">
        <v>3</v>
      </c>
      <c r="T7" s="3" t="s">
        <v>4</v>
      </c>
      <c r="U7" s="18" t="s">
        <v>8</v>
      </c>
      <c r="W7" s="17" t="s">
        <v>7</v>
      </c>
      <c r="X7" s="3" t="s">
        <v>2</v>
      </c>
      <c r="Y7" s="3" t="s">
        <v>3</v>
      </c>
      <c r="Z7" s="3" t="s">
        <v>4</v>
      </c>
      <c r="AA7" s="3" t="s">
        <v>2</v>
      </c>
      <c r="AB7" s="3" t="s">
        <v>3</v>
      </c>
      <c r="AC7" s="3" t="s">
        <v>4</v>
      </c>
      <c r="AD7" s="18" t="s">
        <v>8</v>
      </c>
      <c r="AE7" s="0"/>
    </row>
    <row r="8" customFormat="false" ht="15.95" hidden="false" customHeight="true" outlineLevel="0" collapsed="false">
      <c r="B8" s="13" t="n">
        <v>1992</v>
      </c>
      <c r="C8" s="14" t="n">
        <v>0.361</v>
      </c>
      <c r="D8" s="15" t="n">
        <v>0.328</v>
      </c>
      <c r="E8" s="16" t="n">
        <v>0.311</v>
      </c>
      <c r="N8" s="17" t="n">
        <v>0</v>
      </c>
      <c r="O8" s="10" t="n">
        <v>0.326</v>
      </c>
      <c r="P8" s="11" t="n">
        <v>0.568</v>
      </c>
      <c r="Q8" s="12" t="n">
        <v>0.106</v>
      </c>
      <c r="R8" s="18" t="n">
        <f aca="false">($O8*$C$27)+($P8*$D$27)+($Q8*$E$27)</f>
        <v>1.106</v>
      </c>
      <c r="S8" s="18" t="n">
        <f aca="false">($O8*$C$28)+($P8*$D$28)+($Q8*$E$28)</f>
        <v>1.2306</v>
      </c>
      <c r="T8" s="18" t="n">
        <f aca="false">($O8*$C$29)+($P8*$D$29)+($Q8*$E$29)</f>
        <v>2.4758</v>
      </c>
      <c r="U8" s="18" t="n">
        <f aca="false">(O8*R8)+(P8*S8)+(Q8*T8)</f>
        <v>1.3219716</v>
      </c>
      <c r="W8" s="17" t="n">
        <v>0</v>
      </c>
      <c r="X8" s="10" t="n">
        <v>0.326</v>
      </c>
      <c r="Y8" s="11" t="n">
        <v>0.568</v>
      </c>
      <c r="Z8" s="12" t="n">
        <v>0.106</v>
      </c>
      <c r="AA8" s="18" t="n">
        <f aca="false">($X8*$C$36)+($Y8*$D$36)+($Z8*$E$36)</f>
        <v>0.9568</v>
      </c>
      <c r="AB8" s="18" t="n">
        <f aca="false">($X8*$C$37)+($Y8*$D$37)+($Z8*$E$37)</f>
        <v>1.3154</v>
      </c>
      <c r="AC8" s="18" t="n">
        <f aca="false">($X8*$C$38)+($Y8*$D$38)+($Z8*$E$38)</f>
        <v>1.5196</v>
      </c>
      <c r="AD8" s="18" t="n">
        <f aca="false">(X8*AA8)+(Y8*AB8)+(Z8*AC8)</f>
        <v>1.2201416</v>
      </c>
      <c r="AE8" s="19" t="str">
        <f aca="false">IF(ABS(SUM(X8:Z8)-1)&gt;0.1,"ERROR","OK")</f>
        <v>OK</v>
      </c>
    </row>
    <row r="9" customFormat="false" ht="15.95" hidden="false" customHeight="true" outlineLevel="0" collapsed="false">
      <c r="B9" s="13" t="n">
        <v>1993</v>
      </c>
      <c r="C9" s="14" t="n">
        <v>0.42</v>
      </c>
      <c r="D9" s="15" t="n">
        <v>0.321</v>
      </c>
      <c r="E9" s="16" t="n">
        <v>0.259</v>
      </c>
      <c r="N9" s="17" t="n">
        <f aca="false">N8+1</f>
        <v>1</v>
      </c>
      <c r="O9" s="4" t="n">
        <f aca="false">O8*(R8/$U8)</f>
        <v>0.272741108810507</v>
      </c>
      <c r="P9" s="4" t="n">
        <f aca="false">P8*(S8/$U8)</f>
        <v>0.528741162064298</v>
      </c>
      <c r="Q9" s="4" t="n">
        <f aca="false">Q8*(T8/$U8)</f>
        <v>0.198517729125194</v>
      </c>
      <c r="R9" s="18" t="n">
        <f aca="false">($O9*$C$27)+($P9*$D$27)+($Q9*$E$27)</f>
        <v>1.19851772912519</v>
      </c>
      <c r="S9" s="18" t="n">
        <f aca="false">($O9*$C$28)+($P9*$D$28)+($Q9*$E$28)</f>
        <v>1.09407515259783</v>
      </c>
      <c r="T9" s="18" t="n">
        <f aca="false">($O9*$C$29)+($P9*$D$29)+($Q9*$E$29)</f>
        <v>2.39530471002554</v>
      </c>
      <c r="U9" s="18" t="n">
        <f aca="false">(O9*R9)+(P9*S9)+(Q9*T9)</f>
        <v>1.38087807353806</v>
      </c>
      <c r="W9" s="17" t="n">
        <f aca="false">W8+1</f>
        <v>1</v>
      </c>
      <c r="X9" s="4" t="n">
        <f aca="false">X8*(AA8/$AD8)</f>
        <v>0.255639837212337</v>
      </c>
      <c r="Y9" s="4" t="n">
        <f aca="false">Y8*(AB8/$AD8)</f>
        <v>0.612344665569963</v>
      </c>
      <c r="Z9" s="4" t="n">
        <f aca="false">Z8*(AC8/$AD8)</f>
        <v>0.1320154972177</v>
      </c>
      <c r="AA9" s="18" t="n">
        <f aca="false">($X9*$C$36)+($Y9*$D$36)+($Z9*$E$36)</f>
        <v>0.974715196990251</v>
      </c>
      <c r="AB9" s="18" t="n">
        <f aca="false">($X9*$C$37)+($Y9*$D$37)+($Z9*$E$37)</f>
        <v>1.24243828749057</v>
      </c>
      <c r="AC9" s="18" t="n">
        <f aca="false">($X9*$C$38)+($Y9*$D$38)+($Z9*$E$38)</f>
        <v>1.54100369989844</v>
      </c>
      <c r="AD9" s="18" t="n">
        <f aca="false">(X9*AA9)+(Y9*AB9)+(Z9*AC9)</f>
        <v>1.21341286158812</v>
      </c>
      <c r="AE9" s="19" t="str">
        <f aca="false">IF(ABS(SUM(X9:Z9)-1)&gt;0.1,"ERROR","OK")</f>
        <v>OK</v>
      </c>
    </row>
    <row r="10" customFormat="false" ht="15.95" hidden="false" customHeight="true" outlineLevel="0" collapsed="false">
      <c r="B10" s="13" t="n">
        <v>1994</v>
      </c>
      <c r="C10" s="14" t="n">
        <v>0.485</v>
      </c>
      <c r="D10" s="15" t="n">
        <v>0.389</v>
      </c>
      <c r="E10" s="16" t="n">
        <v>0.126</v>
      </c>
      <c r="N10" s="17" t="n">
        <f aca="false">N9+1</f>
        <v>2</v>
      </c>
      <c r="O10" s="4" t="n">
        <f aca="false">O9*(R9/$U9)</f>
        <v>0.236722604721442</v>
      </c>
      <c r="P10" s="4" t="n">
        <f aca="false">P9*(S9/$U9)</f>
        <v>0.418923711409273</v>
      </c>
      <c r="Q10" s="4" t="n">
        <f aca="false">Q9*(T9/$U9)</f>
        <v>0.344353683869285</v>
      </c>
      <c r="R10" s="18" t="n">
        <f aca="false">($O10*$C$27)+($P10*$D$27)+($Q10*$E$27)</f>
        <v>1.34435368386928</v>
      </c>
      <c r="S10" s="18" t="n">
        <f aca="false">($O10*$C$28)+($P10*$D$28)+($Q10*$E$28)</f>
        <v>0.926804289239085</v>
      </c>
      <c r="T10" s="18" t="n">
        <f aca="false">($O10*$C$29)+($P10*$D$29)+($Q10*$E$29)</f>
        <v>2.09106531092281</v>
      </c>
      <c r="U10" s="18" t="n">
        <f aca="false">(O10*R10)+(P10*S10)+(Q10*T10)</f>
        <v>1.42656524133802</v>
      </c>
      <c r="W10" s="17" t="n">
        <f aca="false">W9+1</f>
        <v>2</v>
      </c>
      <c r="X10" s="4" t="n">
        <f aca="false">X9*(AA9/$AD9)</f>
        <v>0.20535140361118</v>
      </c>
      <c r="Y10" s="4" t="n">
        <f aca="false">Y9*(AB9/$AD9)</f>
        <v>0.626992247839695</v>
      </c>
      <c r="Z10" s="4" t="n">
        <f aca="false">Z9*(AC9/$AD9)</f>
        <v>0.167656348549125</v>
      </c>
      <c r="AA10" s="18" t="n">
        <f aca="false">($X10*$C$36)+($Y10*$D$36)+($Z10*$E$36)</f>
        <v>1.01308994390704</v>
      </c>
      <c r="AB10" s="18" t="n">
        <f aca="false">($X10*$C$37)+($Y10*$D$37)+($Z10*$E$37)</f>
        <v>1.18858576875627</v>
      </c>
      <c r="AC10" s="18" t="n">
        <f aca="false">($X10*$C$38)+($Y10*$D$38)+($Z10*$E$38)</f>
        <v>1.54266407899399</v>
      </c>
      <c r="AD10" s="18" t="n">
        <f aca="false">(X10*AA10)+(Y10*AB10)+(Z10*AC10)</f>
        <v>1.21191093139048</v>
      </c>
      <c r="AE10" s="19" t="str">
        <f aca="false">IF(ABS(SUM(X10:Z10)-1)&gt;0.1,"ERROR","OK")</f>
        <v>OK</v>
      </c>
    </row>
    <row r="11" customFormat="false" ht="15.95" hidden="false" customHeight="true" outlineLevel="0" collapsed="false">
      <c r="B11" s="13" t="n">
        <v>1995</v>
      </c>
      <c r="C11" s="14" t="n">
        <v>0.35</v>
      </c>
      <c r="D11" s="15" t="n">
        <v>0.551</v>
      </c>
      <c r="E11" s="16" t="n">
        <v>0.099</v>
      </c>
      <c r="N11" s="17" t="n">
        <f aca="false">N10+1</f>
        <v>3</v>
      </c>
      <c r="O11" s="4" t="n">
        <f aca="false">O10*(R10/$U10)</f>
        <v>0.223080512892574</v>
      </c>
      <c r="P11" s="4" t="n">
        <f aca="false">P10*(S10/$U10)</f>
        <v>0.272164413759241</v>
      </c>
      <c r="Q11" s="4" t="n">
        <f aca="false">Q10*(T10/$U10)</f>
        <v>0.504755073348185</v>
      </c>
      <c r="R11" s="18" t="n">
        <f aca="false">($O11*$C$27)+($P11*$D$27)+($Q11*$E$27)</f>
        <v>1.50475507334819</v>
      </c>
      <c r="S11" s="18" t="n">
        <f aca="false">($O11*$C$28)+($P11*$D$28)+($Q11*$E$28)</f>
        <v>0.768800946879207</v>
      </c>
      <c r="T11" s="18" t="n">
        <f aca="false">($O11*$C$29)+($P11*$D$29)+($Q11*$E$29)</f>
        <v>1.66033688225292</v>
      </c>
      <c r="U11" s="18" t="n">
        <f aca="false">(O11*R11)+(P11*S11)+(Q11*T11)</f>
        <v>1.38298525732942</v>
      </c>
      <c r="W11" s="17" t="n">
        <f aca="false">W10+1</f>
        <v>3</v>
      </c>
      <c r="X11" s="4" t="n">
        <f aca="false">X10*(AA10/$AD10)</f>
        <v>0.17166231987609</v>
      </c>
      <c r="Y11" s="4" t="n">
        <f aca="false">Y10*(AB10/$AD10)</f>
        <v>0.614924780031256</v>
      </c>
      <c r="Z11" s="4" t="n">
        <f aca="false">Z10*(AC10/$AD10)</f>
        <v>0.213412900092654</v>
      </c>
      <c r="AA11" s="18" t="n">
        <f aca="false">($X11*$C$36)+($Y11*$D$36)+($Z11*$E$36)</f>
        <v>1.07161804610181</v>
      </c>
      <c r="AB11" s="18" t="n">
        <f aca="false">($X11*$C$37)+($Y11*$D$37)+($Z11*$E$37)</f>
        <v>1.15032102986683</v>
      </c>
      <c r="AC11" s="18" t="n">
        <f aca="false">($X11*$C$38)+($Y11*$D$38)+($Z11*$E$38)</f>
        <v>1.52627228800022</v>
      </c>
      <c r="AD11" s="18" t="n">
        <f aca="false">(X11*AA11)+(Y11*AB11)+(Z11*AC11)</f>
        <v>1.21704354138428</v>
      </c>
      <c r="AE11" s="19" t="str">
        <f aca="false">IF(ABS(SUM(X11:Z11)-1)&gt;0.1,"ERROR","OK")</f>
        <v>OK</v>
      </c>
    </row>
    <row r="12" customFormat="false" ht="15.95" hidden="false" customHeight="true" outlineLevel="0" collapsed="false">
      <c r="B12" s="13" t="n">
        <v>1996</v>
      </c>
      <c r="C12" s="14" t="n">
        <v>0.426</v>
      </c>
      <c r="D12" s="15" t="n">
        <v>0.452</v>
      </c>
      <c r="E12" s="16" t="n">
        <v>0.122</v>
      </c>
      <c r="N12" s="17" t="n">
        <f aca="false">N11+1</f>
        <v>4</v>
      </c>
      <c r="O12" s="4" t="n">
        <f aca="false">O11*(R11/$U11)</f>
        <v>0.242722423656508</v>
      </c>
      <c r="P12" s="4" t="n">
        <f aca="false">P11*(S11/$U11)</f>
        <v>0.151296087862121</v>
      </c>
      <c r="Q12" s="4" t="n">
        <f aca="false">Q11*(T11/$U11)</f>
        <v>0.605981488481371</v>
      </c>
      <c r="R12" s="18" t="n">
        <f aca="false">($O12*$C$27)+($P12*$D$27)+($Q12*$E$27)</f>
        <v>1.60598148848137</v>
      </c>
      <c r="S12" s="18" t="n">
        <f aca="false">($O12*$C$28)+($P12*$D$28)+($Q12*$E$28)</f>
        <v>0.697339084023275</v>
      </c>
      <c r="T12" s="18" t="n">
        <f aca="false">($O12*$C$29)+($P12*$D$29)+($Q12*$E$29)</f>
        <v>1.28398256702681</v>
      </c>
      <c r="U12" s="18" t="n">
        <f aca="false">(O12*R12)+(P12*S12)+(Q12*T12)</f>
        <v>1.2733820617088</v>
      </c>
      <c r="W12" s="17" t="n">
        <f aca="false">W11+1</f>
        <v>4</v>
      </c>
      <c r="X12" s="4" t="n">
        <f aca="false">X11*(AA11/$AD11)</f>
        <v>0.151150253511625</v>
      </c>
      <c r="Y12" s="4" t="n">
        <f aca="false">Y11*(AB11/$AD11)</f>
        <v>0.581212489284996</v>
      </c>
      <c r="Z12" s="4" t="n">
        <f aca="false">Z11*(AC11/$AD11)</f>
        <v>0.26763725720338</v>
      </c>
      <c r="AA12" s="18" t="n">
        <f aca="false">($X12*$C$36)+($Y12*$D$36)+($Z12*$E$36)</f>
        <v>1.14680096185856</v>
      </c>
      <c r="AB12" s="18" t="n">
        <f aca="false">($X12*$C$37)+($Y12*$D$37)+($Z12*$E$37)</f>
        <v>1.12438652779129</v>
      </c>
      <c r="AC12" s="18" t="n">
        <f aca="false">($X12*$C$38)+($Y12*$D$38)+($Z12*$E$38)</f>
        <v>1.49520004213032</v>
      </c>
      <c r="AD12" s="18" t="n">
        <f aca="false">(X12*AA12)+(Y12*AB12)+(Z12*AC12)</f>
        <v>1.22701798709452</v>
      </c>
      <c r="AE12" s="19" t="str">
        <f aca="false">IF(ABS(SUM(X12:Z12)-1)&gt;0.1,"ERROR","OK")</f>
        <v>OK</v>
      </c>
    </row>
    <row r="13" customFormat="false" ht="15.95" hidden="false" customHeight="true" outlineLevel="0" collapsed="false">
      <c r="B13" s="13" t="n">
        <v>1997</v>
      </c>
      <c r="C13" s="14" t="n">
        <v>0.603</v>
      </c>
      <c r="D13" s="15" t="n">
        <v>0.15</v>
      </c>
      <c r="E13" s="16" t="n">
        <v>0.247</v>
      </c>
      <c r="N13" s="17" t="n">
        <f aca="false">N12+1</f>
        <v>5</v>
      </c>
      <c r="O13" s="4" t="n">
        <f aca="false">O12*(R12/$U12)</f>
        <v>0.306120001964366</v>
      </c>
      <c r="P13" s="4" t="n">
        <f aca="false">P12*(S12/$U12)</f>
        <v>0.0828539041805691</v>
      </c>
      <c r="Q13" s="4" t="n">
        <f aca="false">Q12*(T12/$U12)</f>
        <v>0.611026093855065</v>
      </c>
      <c r="R13" s="18" t="n">
        <f aca="false">($O13*$C$27)+($P13*$D$27)+($Q13*$E$27)</f>
        <v>1.61102609385507</v>
      </c>
      <c r="S13" s="18" t="n">
        <f aca="false">($O13*$C$28)+($P13*$D$28)+($Q13*$E$28)</f>
        <v>0.756196517494807</v>
      </c>
      <c r="T13" s="18" t="n">
        <f aca="false">($O13*$C$29)+($P13*$D$29)+($Q13*$E$29)</f>
        <v>1.03427771116665</v>
      </c>
      <c r="U13" s="18" t="n">
        <f aca="false">(O13*R13)+(P13*S13)+(Q13*T13)</f>
        <v>1.18779181463327</v>
      </c>
      <c r="W13" s="17" t="n">
        <f aca="false">W12+1</f>
        <v>5</v>
      </c>
      <c r="X13" s="4" t="n">
        <f aca="false">X12*(AA12/$AD12)</f>
        <v>0.141268716461728</v>
      </c>
      <c r="Y13" s="4" t="n">
        <f aca="false">Y12*(AB12/$AD12)</f>
        <v>0.532598135976425</v>
      </c>
      <c r="Z13" s="4" t="n">
        <f aca="false">Z12*(AC12/$AD12)</f>
        <v>0.326133147561847</v>
      </c>
      <c r="AA13" s="18" t="n">
        <f aca="false">($X13*$C$36)+($Y13*$D$36)+($Z13*$E$36)</f>
        <v>1.23158033628129</v>
      </c>
      <c r="AB13" s="18" t="n">
        <f aca="false">($X13*$C$37)+($Y13*$D$37)+($Z13*$E$37)</f>
        <v>1.10865540170554</v>
      </c>
      <c r="AC13" s="18" t="n">
        <f aca="false">($X13*$C$38)+($Y13*$D$38)+($Z13*$E$38)</f>
        <v>1.45433225207349</v>
      </c>
      <c r="AD13" s="18" t="n">
        <f aca="false">(X13*AA13)+(Y13*AB13)+(Z13*AC13)</f>
        <v>1.23875752868396</v>
      </c>
      <c r="AE13" s="19" t="str">
        <f aca="false">IF(ABS(SUM(X13:Z13)-1)&gt;0.1,"ERROR","OK")</f>
        <v>OK</v>
      </c>
    </row>
    <row r="14" customFormat="false" ht="15.95" hidden="false" customHeight="true" outlineLevel="0" collapsed="false">
      <c r="B14" s="13" t="n">
        <v>1998</v>
      </c>
      <c r="C14" s="14" t="n">
        <v>0.524</v>
      </c>
      <c r="D14" s="15" t="n">
        <v>0.374</v>
      </c>
      <c r="E14" s="16" t="n">
        <v>0.102</v>
      </c>
      <c r="N14" s="17" t="n">
        <f aca="false">N13+1</f>
        <v>6</v>
      </c>
      <c r="O14" s="4" t="n">
        <f aca="false">O13*(R13/$U13)</f>
        <v>0.415196758337506</v>
      </c>
      <c r="P14" s="4" t="n">
        <f aca="false">P13*(S13/$U13)</f>
        <v>0.0527481609405931</v>
      </c>
      <c r="Q14" s="4" t="n">
        <f aca="false">Q13*(T13/$U13)</f>
        <v>0.532055080721901</v>
      </c>
      <c r="R14" s="18" t="n">
        <f aca="false">($O14*$C$27)+($P14*$D$27)+($Q14*$E$27)</f>
        <v>1.5320550807219</v>
      </c>
      <c r="S14" s="18" t="n">
        <f aca="false">($O14*$C$28)+($P14*$D$28)+($Q14*$E$28)</f>
        <v>0.936347185687796</v>
      </c>
      <c r="T14" s="18" t="n">
        <f aca="false">($O14*$C$29)+($P14*$D$29)+($Q14*$E$29)</f>
        <v>0.867606751985525</v>
      </c>
      <c r="U14" s="18" t="n">
        <f aca="false">(O14*R14)+(P14*S14)+(Q14*T14)</f>
        <v>1.1471094756197</v>
      </c>
      <c r="W14" s="17" t="n">
        <f aca="false">W13+1</f>
        <v>6</v>
      </c>
      <c r="X14" s="4" t="n">
        <f aca="false">X13*(AA13/$AD13)</f>
        <v>0.140450224759319</v>
      </c>
      <c r="Y14" s="4" t="n">
        <f aca="false">Y13*(AB13/$AD13)</f>
        <v>0.476661321296567</v>
      </c>
      <c r="Z14" s="4" t="n">
        <f aca="false">Z13*(AC13/$AD13)</f>
        <v>0.382888453944115</v>
      </c>
      <c r="AA14" s="18" t="n">
        <f aca="false">($X14*$C$36)+($Y14*$D$36)+($Z14*$E$36)</f>
        <v>1.31646774834397</v>
      </c>
      <c r="AB14" s="18" t="n">
        <f aca="false">($X14*$C$37)+($Y14*$D$37)+($Z14*$E$37)</f>
        <v>1.10216137936491</v>
      </c>
      <c r="AC14" s="18" t="n">
        <f aca="false">($X14*$C$38)+($Y14*$D$38)+($Z14*$E$38)</f>
        <v>1.40941910198912</v>
      </c>
      <c r="AD14" s="18" t="n">
        <f aca="false">(X14*AA14)+(Y14*AB14)+(Z14*AC14)</f>
        <v>1.24990619143334</v>
      </c>
      <c r="AE14" s="19" t="str">
        <f aca="false">IF(ABS(SUM(X14:Z14)-1)&gt;0.1,"ERROR","OK")</f>
        <v>OK</v>
      </c>
    </row>
    <row r="15" customFormat="false" ht="15.95" hidden="false" customHeight="true" outlineLevel="0" collapsed="false">
      <c r="B15" s="20" t="n">
        <v>1999</v>
      </c>
      <c r="C15" s="21" t="n">
        <v>0.452</v>
      </c>
      <c r="D15" s="22" t="n">
        <v>0.46</v>
      </c>
      <c r="E15" s="23" t="n">
        <v>0.088</v>
      </c>
      <c r="N15" s="17" t="n">
        <f aca="false">N14+1</f>
        <v>7</v>
      </c>
      <c r="O15" s="4" t="n">
        <f aca="false">O14*(R14/$U14)</f>
        <v>0.554527982402552</v>
      </c>
      <c r="P15" s="4" t="n">
        <f aca="false">P14*(S14/$U14)</f>
        <v>0.0430565635596806</v>
      </c>
      <c r="Q15" s="4" t="n">
        <f aca="false">Q14*(T14/$U14)</f>
        <v>0.402415454037767</v>
      </c>
      <c r="R15" s="18" t="n">
        <f aca="false">($O15*$C$27)+($P15*$D$27)+($Q15*$E$27)</f>
        <v>1.40241545403777</v>
      </c>
      <c r="S15" s="18" t="n">
        <f aca="false">($O15*$C$28)+($P15*$D$28)+($Q15*$E$28)</f>
        <v>1.19235407376856</v>
      </c>
      <c r="T15" s="18" t="n">
        <f aca="false">($O15*$C$29)+($P15*$D$29)+($Q15*$E$29)</f>
        <v>0.741000102997255</v>
      </c>
      <c r="U15" s="18" t="n">
        <f aca="false">(O15*R15)+(P15*S15)+(Q15*T15)</f>
        <v>1.12720717407026</v>
      </c>
      <c r="W15" s="17" t="n">
        <f aca="false">W14+1</f>
        <v>7</v>
      </c>
      <c r="X15" s="4" t="n">
        <f aca="false">X14*(AA14/$AD14)</f>
        <v>0.147929654569733</v>
      </c>
      <c r="Y15" s="4" t="n">
        <f aca="false">Y14*(AB14/$AD14)</f>
        <v>0.420317703017107</v>
      </c>
      <c r="Z15" s="4" t="n">
        <f aca="false">Z14*(AC14/$AD14)</f>
        <v>0.431752642413161</v>
      </c>
      <c r="AA15" s="18" t="n">
        <f aca="false">($X15*$C$36)+($Y15*$D$36)+($Z15*$E$36)</f>
        <v>1.39200785999066</v>
      </c>
      <c r="AB15" s="18" t="n">
        <f aca="false">($X15*$C$37)+($Y15*$D$37)+($Z15*$E$37)</f>
        <v>1.10475439032842</v>
      </c>
      <c r="AC15" s="18" t="n">
        <f aca="false">($X15*$C$38)+($Y15*$D$38)+($Z15*$E$38)</f>
        <v>1.36584009332763</v>
      </c>
      <c r="AD15" s="18" t="n">
        <f aca="false">(X15*AA15)+(Y15*AB15)+(Z15*AC15)</f>
        <v>1.25997213903572</v>
      </c>
      <c r="AE15" s="19" t="str">
        <f aca="false">IF(ABS(SUM(X15:Z15)-1)&gt;0.1,"ERROR","OK")</f>
        <v>OK</v>
      </c>
    </row>
    <row r="16" customFormat="false" ht="15.95" hidden="false" customHeight="true" outlineLevel="0" collapsed="false">
      <c r="B16" s="0"/>
      <c r="C16" s="0"/>
      <c r="D16" s="0"/>
      <c r="E16" s="0"/>
      <c r="N16" s="17" t="n">
        <f aca="false">N15+1</f>
        <v>8</v>
      </c>
      <c r="O16" s="4" t="n">
        <f aca="false">O15*(R15/$U15)</f>
        <v>0.689916308294585</v>
      </c>
      <c r="P16" s="4" t="n">
        <f aca="false">P15*(S15/$U15)</f>
        <v>0.0455450161636927</v>
      </c>
      <c r="Q16" s="4" t="n">
        <f aca="false">Q15*(T15/$U15)</f>
        <v>0.264538675541722</v>
      </c>
      <c r="R16" s="18" t="n">
        <f aca="false">($O16*$C$27)+($P16*$D$27)+($Q16*$E$27)</f>
        <v>1.26453867554172</v>
      </c>
      <c r="S16" s="18" t="n">
        <f aca="false">($O16*$C$28)+($P16*$D$28)+($Q16*$E$28)</f>
        <v>1.45183150030704</v>
      </c>
      <c r="T16" s="18" t="n">
        <f aca="false">($O16*$C$29)+($P16*$D$29)+($Q16*$E$29)</f>
        <v>0.653693632684868</v>
      </c>
      <c r="U16" s="18" t="n">
        <f aca="false">(O16*R16)+(P16*S16)+(Q16*T16)</f>
        <v>1.11147679167442</v>
      </c>
      <c r="W16" s="17" t="n">
        <f aca="false">W15+1</f>
        <v>8</v>
      </c>
      <c r="X16" s="4" t="n">
        <f aca="false">X15*(AA15/$AD15)</f>
        <v>0.163431583530383</v>
      </c>
      <c r="Y16" s="4" t="n">
        <f aca="false">Y15*(AB15/$AD15)</f>
        <v>0.368538171087084</v>
      </c>
      <c r="Z16" s="4" t="n">
        <f aca="false">Z15*(AC15/$AD15)</f>
        <v>0.468030245382534</v>
      </c>
      <c r="AA16" s="18" t="n">
        <f aca="false">($X16*$C$36)+($Y16*$D$36)+($Z16*$E$36)</f>
        <v>1.45107484313292</v>
      </c>
      <c r="AB16" s="18" t="n">
        <f aca="false">($X16*$C$37)+($Y16*$D$37)+($Z16*$E$37)</f>
        <v>1.11662855899213</v>
      </c>
      <c r="AC16" s="18" t="n">
        <f aca="false">($X16*$C$38)+($Y16*$D$38)+($Z16*$E$38)</f>
        <v>1.32751685357574</v>
      </c>
      <c r="AD16" s="18" t="n">
        <f aca="false">(X16*AA16)+(Y16*AB16)+(Z16*AC16)</f>
        <v>1.26998974507738</v>
      </c>
      <c r="AE16" s="19" t="str">
        <f aca="false">IF(ABS(SUM(X16:Z16)-1)&gt;0.1,"ERROR","OK")</f>
        <v>OK</v>
      </c>
    </row>
    <row r="17" customFormat="false" ht="15.95" hidden="false" customHeight="true" outlineLevel="0" collapsed="false">
      <c r="B17" s="0"/>
      <c r="C17" s="0"/>
      <c r="D17" s="0"/>
      <c r="E17" s="0"/>
      <c r="N17" s="17" t="n">
        <f aca="false">N16+1</f>
        <v>9</v>
      </c>
      <c r="O17" s="4" t="n">
        <f aca="false">O16*(R16/$U16)</f>
        <v>0.784924940637917</v>
      </c>
      <c r="P17" s="4" t="n">
        <f aca="false">P16*(S16/$U16)</f>
        <v>0.0594917407576526</v>
      </c>
      <c r="Q17" s="4" t="n">
        <f aca="false">Q16*(T16/$U16)</f>
        <v>0.15558331860443</v>
      </c>
      <c r="R17" s="18" t="n">
        <f aca="false">($O17*$C$27)+($P17*$D$27)+($Q17*$E$27)</f>
        <v>1.15558331860443</v>
      </c>
      <c r="S17" s="18" t="n">
        <f aca="false">($O17*$C$28)+($P17*$D$28)+($Q17*$E$28)</f>
        <v>1.64489995389393</v>
      </c>
      <c r="T17" s="18" t="n">
        <f aca="false">($O17*$C$29)+($P17*$D$29)+($Q17*$E$29)</f>
        <v>0.629027763826416</v>
      </c>
      <c r="U17" s="18" t="n">
        <f aca="false">(O17*R17)+(P17*S17)+(Q17*T17)</f>
        <v>1.10277035637752</v>
      </c>
      <c r="W17" s="17" t="n">
        <f aca="false">W16+1</f>
        <v>9</v>
      </c>
      <c r="X17" s="4" t="n">
        <f aca="false">X16*(AA16/$AD16)</f>
        <v>0.186734940461952</v>
      </c>
      <c r="Y17" s="4" t="n">
        <f aca="false">Y16*(AB16/$AD16)</f>
        <v>0.324034306977408</v>
      </c>
      <c r="Z17" s="4" t="n">
        <f aca="false">Z16*(AC16/$AD16)</f>
        <v>0.489230752560641</v>
      </c>
      <c r="AA17" s="18" t="n">
        <f aca="false">($X17*$C$36)+($Y17*$D$36)+($Z17*$E$36)</f>
        <v>1.48986661097955</v>
      </c>
      <c r="AB17" s="18" t="n">
        <f aca="false">($X17*$C$37)+($Y17*$D$37)+($Z17*$E$37)</f>
        <v>1.13781186520589</v>
      </c>
      <c r="AC17" s="18" t="n">
        <f aca="false">($X17*$C$38)+($Y17*$D$38)+($Z17*$E$38)</f>
        <v>1.29657443367432</v>
      </c>
      <c r="AD17" s="18" t="n">
        <f aca="false">(X17*AA17)+(Y17*AB17)+(Z17*AC17)</f>
        <v>1.28122431804755</v>
      </c>
      <c r="AE17" s="19" t="str">
        <f aca="false">IF(ABS(SUM(X17:Z17)-1)&gt;0.1,"ERROR","OK")</f>
        <v>OK</v>
      </c>
    </row>
    <row r="18" customFormat="false" ht="15.95" hidden="false" customHeight="true" outlineLevel="0" collapsed="false">
      <c r="B18" s="0"/>
      <c r="C18" s="0"/>
      <c r="D18" s="0"/>
      <c r="E18" s="0"/>
      <c r="N18" s="17" t="n">
        <f aca="false">N17+1</f>
        <v>10</v>
      </c>
      <c r="O18" s="4" t="n">
        <f aca="false">O17*(R17/$U17)</f>
        <v>0.822515914135829</v>
      </c>
      <c r="P18" s="4" t="n">
        <f aca="false">P17*(S17/$U17)</f>
        <v>0.0887382953879764</v>
      </c>
      <c r="Q18" s="4" t="n">
        <f aca="false">Q17*(T17/$U17)</f>
        <v>0.0887457904761945</v>
      </c>
      <c r="R18" s="18" t="n">
        <f aca="false">($O18*$C$27)+($P18*$D$27)+($Q18*$E$27)</f>
        <v>1.08874579047619</v>
      </c>
      <c r="S18" s="18" t="n">
        <f aca="false">($O18*$C$28)+($P18*$D$28)+($Q18*$E$28)</f>
        <v>1.74264470270725</v>
      </c>
      <c r="T18" s="18" t="n">
        <f aca="false">($O18*$C$29)+($P18*$D$29)+($Q18*$E$29)</f>
        <v>0.690453746268849</v>
      </c>
      <c r="U18" s="18" t="n">
        <f aca="false">(O18*R18)+(P18*S18)+(Q18*T18)</f>
        <v>1.11142492300007</v>
      </c>
      <c r="W18" s="17" t="n">
        <f aca="false">W17+1</f>
        <v>10</v>
      </c>
      <c r="X18" s="4" t="n">
        <f aca="false">X17*(AA17/$AD17)</f>
        <v>0.21714398406165</v>
      </c>
      <c r="Y18" s="4" t="n">
        <f aca="false">Y17*(AB17/$AD17)</f>
        <v>0.287763878673882</v>
      </c>
      <c r="Z18" s="4" t="n">
        <f aca="false">Z17*(AC17/$AD17)</f>
        <v>0.495092137264469</v>
      </c>
      <c r="AA18" s="18" t="n">
        <f aca="false">($X18*$C$36)+($Y18*$D$36)+($Z18*$E$36)</f>
        <v>1.5077814011152</v>
      </c>
      <c r="AB18" s="18" t="n">
        <f aca="false">($X18*$C$37)+($Y18*$D$37)+($Z18*$E$37)</f>
        <v>1.1676347703352</v>
      </c>
      <c r="AC18" s="18" t="n">
        <f aca="false">($X18*$C$38)+($Y18*$D$38)+($Z18*$E$38)</f>
        <v>1.27363989975144</v>
      </c>
      <c r="AD18" s="18" t="n">
        <f aca="false">(X18*AA18)+(Y18*AB18)+(Z18*AC18)</f>
        <v>1.2939778709916</v>
      </c>
      <c r="AE18" s="19" t="str">
        <f aca="false">IF(ABS(SUM(X18:Z18)-1)&gt;0.1,"ERROR","OK")</f>
        <v>OK</v>
      </c>
    </row>
    <row r="19" customFormat="false" ht="15.95" hidden="false" customHeight="true" outlineLevel="0" collapsed="false">
      <c r="B19" s="0"/>
      <c r="C19" s="0"/>
      <c r="D19" s="0"/>
      <c r="E19" s="0"/>
      <c r="N19" s="17" t="n">
        <f aca="false">N18+1</f>
        <v>11</v>
      </c>
      <c r="O19" s="4" t="n">
        <f aca="false">O18*(R18/$U18)</f>
        <v>0.805732101722004</v>
      </c>
      <c r="P19" s="4" t="n">
        <f aca="false">P18*(S18/$U18)</f>
        <v>0.139136092042736</v>
      </c>
      <c r="Q19" s="4" t="n">
        <f aca="false">Q18*(T18/$U18)</f>
        <v>0.0551318062352601</v>
      </c>
      <c r="R19" s="18" t="n">
        <f aca="false">($O19*$C$27)+($P19*$D$27)+($Q19*$E$27)</f>
        <v>1.05513180623526</v>
      </c>
      <c r="S19" s="18" t="n">
        <f aca="false">($O19*$C$28)+($P19*$D$28)+($Q19*$E$28)</f>
        <v>1.75611347611027</v>
      </c>
      <c r="T19" s="18" t="n">
        <f aca="false">($O19*$C$29)+($P19*$D$29)+($Q19*$E$29)</f>
        <v>0.853395804922805</v>
      </c>
      <c r="U19" s="18" t="n">
        <f aca="false">(O19*R19)+(P19*S19)+(Q19*T19)</f>
        <v>1.14154158624023</v>
      </c>
      <c r="W19" s="17" t="n">
        <f aca="false">W18+1</f>
        <v>11</v>
      </c>
      <c r="X19" s="4" t="n">
        <f aca="false">X18*(AA18/$AD18)</f>
        <v>0.253022611801942</v>
      </c>
      <c r="Y19" s="4" t="n">
        <f aca="false">Y18*(AB18/$AD18)</f>
        <v>0.259666813412087</v>
      </c>
      <c r="Z19" s="4" t="n">
        <f aca="false">Z18*(AC18/$AD18)</f>
        <v>0.48731057478597</v>
      </c>
      <c r="AA19" s="18" t="n">
        <f aca="false">($X19*$C$36)+($Y19*$D$36)+($Z19*$E$36)</f>
        <v>1.50687264571954</v>
      </c>
      <c r="AB19" s="18" t="n">
        <f aca="false">($X19*$C$37)+($Y19*$D$37)+($Z19*$E$37)</f>
        <v>1.20429155432335</v>
      </c>
      <c r="AC19" s="18" t="n">
        <f aca="false">($X19*$C$38)+($Y19*$D$38)+($Z19*$E$38)</f>
        <v>1.25833797309006</v>
      </c>
      <c r="AD19" s="18" t="n">
        <f aca="false">(X19*AA19)+(Y19*AB19)+(Z19*AC19)</f>
        <v>1.30718880374462</v>
      </c>
      <c r="AE19" s="19" t="str">
        <f aca="false">IF(ABS(SUM(X19:Z19)-1)&gt;0.1,"ERROR","OK")</f>
        <v>OK</v>
      </c>
    </row>
    <row r="20" customFormat="false" ht="15.95" hidden="false" customHeight="true" outlineLevel="0" collapsed="false">
      <c r="B20" s="2" t="s">
        <v>9</v>
      </c>
      <c r="C20" s="0"/>
      <c r="D20" s="0"/>
      <c r="E20" s="0"/>
      <c r="N20" s="17" t="n">
        <f aca="false">N19+1</f>
        <v>12</v>
      </c>
      <c r="O20" s="4" t="n">
        <f aca="false">O19*(R19/$U19)</f>
        <v>0.744741652935948</v>
      </c>
      <c r="P20" s="4" t="n">
        <f aca="false">P19*(S19/$U19)</f>
        <v>0.214042807721373</v>
      </c>
      <c r="Q20" s="4" t="n">
        <f aca="false">Q19*(T19/$U19)</f>
        <v>0.0412155393426788</v>
      </c>
      <c r="R20" s="18" t="n">
        <f aca="false">($O20*$C$27)+($P20*$D$27)+($Q20*$E$27)</f>
        <v>1.04121553934268</v>
      </c>
      <c r="S20" s="18" t="n">
        <f aca="false">($O20*$C$28)+($P20*$D$28)+($Q20*$E$28)</f>
        <v>1.70764766752754</v>
      </c>
      <c r="T20" s="18" t="n">
        <f aca="false">($O20*$C$29)+($P20*$D$29)+($Q20*$E$29)</f>
        <v>1.12080926610895</v>
      </c>
      <c r="U20" s="18" t="n">
        <f aca="false">(O20*R20)+(P20*S20)+(Q20*T20)</f>
        <v>1.18714104159206</v>
      </c>
      <c r="W20" s="17" t="n">
        <f aca="false">W19+1</f>
        <v>12</v>
      </c>
      <c r="X20" s="4" t="n">
        <f aca="false">X19*(AA19/$AD19)</f>
        <v>0.291673896976972</v>
      </c>
      <c r="Y20" s="4" t="n">
        <f aca="false">Y19*(AB19/$AD19)</f>
        <v>0.239226766198133</v>
      </c>
      <c r="Z20" s="4" t="n">
        <f aca="false">Z19*(AC19/$AD19)</f>
        <v>0.469099336824894</v>
      </c>
      <c r="AA20" s="18" t="n">
        <f aca="false">($X20*$C$36)+($Y20*$D$36)+($Z20*$E$36)</f>
        <v>1.49115117433043</v>
      </c>
      <c r="AB20" s="18" t="n">
        <f aca="false">($X20*$C$37)+($Y20*$D$37)+($Z20*$E$37)</f>
        <v>1.24476396329448</v>
      </c>
      <c r="AC20" s="18" t="n">
        <f aca="false">($X20*$C$38)+($Y20*$D$38)+($Z20*$E$38)</f>
        <v>1.2497161923539</v>
      </c>
      <c r="AD20" s="18" t="n">
        <f aca="false">(X20*AA20)+(Y20*AB20)+(Z20*AC20)</f>
        <v>1.3189517686702</v>
      </c>
      <c r="AE20" s="19" t="str">
        <f aca="false">IF(ABS(SUM(X20:Z20)-1)&gt;0.1,"ERROR","OK")</f>
        <v>OK</v>
      </c>
    </row>
    <row r="21" customFormat="false" ht="15.95" hidden="false" customHeight="true" outlineLevel="0" collapsed="false">
      <c r="B21" s="0"/>
      <c r="C21" s="0"/>
      <c r="D21" s="0"/>
      <c r="E21" s="0"/>
      <c r="N21" s="17" t="n">
        <f aca="false">N20+1</f>
        <v>13</v>
      </c>
      <c r="O21" s="4" t="n">
        <f aca="false">O20*(R20/$U20)</f>
        <v>0.653196675596972</v>
      </c>
      <c r="P21" s="4" t="n">
        <f aca="false">P20*(S20/$U20)</f>
        <v>0.307890712687573</v>
      </c>
      <c r="Q21" s="4" t="n">
        <f aca="false">Q20*(T20/$U20)</f>
        <v>0.0389126117154549</v>
      </c>
      <c r="R21" s="18" t="n">
        <f aca="false">($O21*$C$27)+($P21*$D$27)+($Q21*$E$27)</f>
        <v>1.03891261171546</v>
      </c>
      <c r="S21" s="18" t="n">
        <f aca="false">($O21*$C$28)+($P21*$D$28)+($Q21*$E$28)</f>
        <v>1.61817532505306</v>
      </c>
      <c r="T21" s="18" t="n">
        <f aca="false">($O21*$C$29)+($P21*$D$29)+($Q21*$E$29)</f>
        <v>1.46643446514484</v>
      </c>
      <c r="U21" s="18" t="n">
        <f aca="false">(O21*R21)+(P21*S21)+(Q21*T21)</f>
        <v>1.23389821324068</v>
      </c>
      <c r="W21" s="17" t="n">
        <f aca="false">W20+1</f>
        <v>13</v>
      </c>
      <c r="X21" s="4" t="n">
        <f aca="false">X20*(AA20/$AD20)</f>
        <v>0.329754191419184</v>
      </c>
      <c r="Y21" s="4" t="n">
        <f aca="false">Y20*(AB20/$AD20)</f>
        <v>0.22577084673774</v>
      </c>
      <c r="Z21" s="4" t="n">
        <f aca="false">Z20*(AC20/$AD20)</f>
        <v>0.444474961843076</v>
      </c>
      <c r="AA21" s="18" t="n">
        <f aca="false">($X21*$C$36)+($Y21*$D$36)+($Z21*$E$36)</f>
        <v>1.46563870019037</v>
      </c>
      <c r="AB21" s="18" t="n">
        <f aca="false">($X21*$C$37)+($Y21*$D$37)+($Z21*$E$37)</f>
        <v>1.28530669523488</v>
      </c>
      <c r="AC21" s="18" t="n">
        <f aca="false">($X21*$C$38)+($Y21*$D$38)+($Z21*$E$38)</f>
        <v>1.24656751567403</v>
      </c>
      <c r="AD21" s="18" t="n">
        <f aca="false">(X21*AA21)+(Y21*AB21)+(Z21*AC21)</f>
        <v>1.32755333435884</v>
      </c>
      <c r="AE21" s="19" t="str">
        <f aca="false">IF(ABS(SUM(X21:Z21)-1)&gt;0.1,"ERROR","OK")</f>
        <v>OK</v>
      </c>
    </row>
    <row r="22" customFormat="false" ht="15.95" hidden="false" customHeight="true" outlineLevel="0" collapsed="false">
      <c r="B22" s="24" t="s">
        <v>10</v>
      </c>
      <c r="C22" s="0"/>
      <c r="D22" s="0"/>
      <c r="E22" s="0"/>
      <c r="N22" s="17" t="n">
        <f aca="false">N21+1</f>
        <v>14</v>
      </c>
      <c r="O22" s="4" t="n">
        <f aca="false">O21*(R21/$U21)</f>
        <v>0.549975886929934</v>
      </c>
      <c r="P22" s="4" t="n">
        <f aca="false">P21*(S21/$U21)</f>
        <v>0.403778163172404</v>
      </c>
      <c r="Q22" s="4" t="n">
        <f aca="false">Q21*(T21/$U21)</f>
        <v>0.046245949897661</v>
      </c>
      <c r="R22" s="18" t="n">
        <f aca="false">($O22*$C$27)+($P22*$D$27)+($Q22*$E$27)</f>
        <v>1.04624594989766</v>
      </c>
      <c r="S22" s="18" t="n">
        <f aca="false">($O22*$C$28)+($P22*$D$28)+($Q22*$E$28)</f>
        <v>1.50835453202204</v>
      </c>
      <c r="T22" s="18" t="n">
        <f aca="false">($O22*$C$29)+($P22*$D$29)+($Q22*$E$29)</f>
        <v>1.82635136866626</v>
      </c>
      <c r="U22" s="18" t="n">
        <f aca="false">(O22*R22)+(P22*S22)+(Q22*T22)</f>
        <v>1.26891202048531</v>
      </c>
      <c r="W22" s="17" t="n">
        <f aca="false">W21+1</f>
        <v>14</v>
      </c>
      <c r="X22" s="4" t="n">
        <f aca="false">X21*(AA21/$AD21)</f>
        <v>0.364053550230701</v>
      </c>
      <c r="Y22" s="4" t="n">
        <f aca="false">Y21*(AB21/$AD21)</f>
        <v>0.218586156495937</v>
      </c>
      <c r="Z22" s="4" t="n">
        <f aca="false">Z21*(AC21/$AD21)</f>
        <v>0.417360293273361</v>
      </c>
      <c r="AA22" s="18" t="n">
        <f aca="false">($X22*$C$36)+($Y22*$D$36)+($Z22*$E$36)</f>
        <v>1.43525650497925</v>
      </c>
      <c r="AB22" s="18" t="n">
        <f aca="false">($X22*$C$37)+($Y22*$D$37)+($Z22*$E$37)</f>
        <v>1.32231752090337</v>
      </c>
      <c r="AC22" s="18" t="n">
        <f aca="false">($X22*$C$38)+($Y22*$D$38)+($Z22*$E$38)</f>
        <v>1.24767963524289</v>
      </c>
      <c r="AD22" s="18" t="n">
        <f aca="false">(X22*AA22)+(Y22*AB22)+(Z22*AC22)</f>
        <v>1.33228246916708</v>
      </c>
      <c r="AE22" s="19" t="str">
        <f aca="false">IF(ABS(SUM(X22:Z22)-1)&gt;0.1,"ERROR","OK")</f>
        <v>OK</v>
      </c>
    </row>
    <row r="23" customFormat="false" ht="15.95" hidden="false" customHeight="true" outlineLevel="0" collapsed="false">
      <c r="B23" s="1" t="s">
        <v>11</v>
      </c>
      <c r="C23" s="0"/>
      <c r="D23" s="0"/>
      <c r="E23" s="0"/>
      <c r="N23" s="17" t="n">
        <f aca="false">N22+1</f>
        <v>15</v>
      </c>
      <c r="O23" s="4" t="n">
        <f aca="false">O22*(R22/$U22)</f>
        <v>0.453467249858461</v>
      </c>
      <c r="P23" s="4" t="n">
        <f aca="false">P22*(S22/$U22)</f>
        <v>0.479970724936229</v>
      </c>
      <c r="Q23" s="4" t="n">
        <f aca="false">Q22*(T22/$U22)</f>
        <v>0.0665620252053101</v>
      </c>
      <c r="R23" s="18" t="n">
        <f aca="false">($O23*$C$27)+($P23*$D$27)+($Q23*$E$27)</f>
        <v>1.06656202520531</v>
      </c>
      <c r="S23" s="18" t="n">
        <f aca="false">($O23*$C$28)+($P23*$D$28)+($Q23*$E$28)</f>
        <v>1.39356142717368</v>
      </c>
      <c r="T23" s="18" t="n">
        <f aca="false">($O23*$C$29)+($P23*$D$29)+($Q23*$E$29)</f>
        <v>2.12248509990776</v>
      </c>
      <c r="U23" s="18" t="n">
        <f aca="false">(O23*R23)+(P23*S23)+(Q23*T23)</f>
        <v>1.293796543535</v>
      </c>
      <c r="W23" s="17" t="n">
        <f aca="false">W22+1</f>
        <v>15</v>
      </c>
      <c r="X23" s="4" t="n">
        <f aca="false">X22*(AA22/$AD22)</f>
        <v>0.392191774808888</v>
      </c>
      <c r="Y23" s="4" t="n">
        <f aca="false">Y22*(AB22/$AD22)</f>
        <v>0.216951218116835</v>
      </c>
      <c r="Z23" s="4" t="n">
        <f aca="false">Z22*(AC22/$AD22)</f>
        <v>0.390857007074277</v>
      </c>
      <c r="AA23" s="18" t="n">
        <f aca="false">($X23*$C$36)+($Y23*$D$36)+($Z23*$E$36)</f>
        <v>1.40394304305408</v>
      </c>
      <c r="AB23" s="18" t="n">
        <f aca="false">($X23*$C$37)+($Y23*$D$37)+($Z23*$E$37)</f>
        <v>1.35310607410146</v>
      </c>
      <c r="AC23" s="18" t="n">
        <f aca="false">($X23*$C$38)+($Y23*$D$38)+($Z23*$E$38)</f>
        <v>1.25199932945525</v>
      </c>
      <c r="AD23" s="18" t="n">
        <f aca="false">(X23*AA23)+(Y23*AB23)+(Z23*AC23)</f>
        <v>1.33352563557345</v>
      </c>
      <c r="AE23" s="19" t="str">
        <f aca="false">IF(ABS(SUM(X23:Z23)-1)&gt;0.1,"ERROR","OK")</f>
        <v>OK</v>
      </c>
    </row>
    <row r="24" customFormat="false" ht="15.95" hidden="false" customHeight="true" outlineLevel="0" collapsed="false">
      <c r="B24" s="0"/>
      <c r="C24" s="0"/>
      <c r="D24" s="0"/>
      <c r="E24" s="0"/>
      <c r="N24" s="17" t="n">
        <f aca="false">N23+1</f>
        <v>16</v>
      </c>
      <c r="O24" s="4" t="n">
        <f aca="false">O23*(R23/$U23)</f>
        <v>0.37382303329692</v>
      </c>
      <c r="P24" s="4" t="n">
        <f aca="false">P23*(S23/$U23)</f>
        <v>0.516981353664921</v>
      </c>
      <c r="Q24" s="4" t="n">
        <f aca="false">Q23*(T23/$U23)</f>
        <v>0.10919561303816</v>
      </c>
      <c r="R24" s="18" t="n">
        <f aca="false">($O24*$C$27)+($P24*$D$27)+($Q24*$E$27)</f>
        <v>1.10919561303816</v>
      </c>
      <c r="S24" s="18" t="n">
        <f aca="false">($O24*$C$28)+($P24*$D$28)+($Q24*$E$28)</f>
        <v>1.27554698156258</v>
      </c>
      <c r="T24" s="18" t="n">
        <f aca="false">($O24*$C$29)+($P24*$D$29)+($Q24*$E$29)</f>
        <v>2.28926793768692</v>
      </c>
      <c r="U24" s="18" t="n">
        <f aca="false">(O24*R24)+(P24*S24)+(Q24*T24)</f>
        <v>1.32405488964131</v>
      </c>
      <c r="W24" s="17" t="n">
        <f aca="false">W23+1</f>
        <v>16</v>
      </c>
      <c r="X24" s="4" t="n">
        <f aca="false">X23*(AA23/$AD23)</f>
        <v>0.412901633907617</v>
      </c>
      <c r="Y24" s="4" t="n">
        <f aca="false">Y23*(AB23/$AD23)</f>
        <v>0.220136758669332</v>
      </c>
      <c r="Z24" s="4" t="n">
        <f aca="false">Z23*(AC23/$AD23)</f>
        <v>0.366961607423051</v>
      </c>
      <c r="AA24" s="18" t="n">
        <f aca="false">($X24*$C$36)+($Y24*$D$36)+($Z24*$E$36)</f>
        <v>1.37431290130686</v>
      </c>
      <c r="AB24" s="18" t="n">
        <f aca="false">($X24*$C$37)+($Y24*$D$37)+($Z24*$E$37)</f>
        <v>1.37620547316531</v>
      </c>
      <c r="AC24" s="18" t="n">
        <f aca="false">($X24*$C$38)+($Y24*$D$38)+($Z24*$E$38)</f>
        <v>1.25868973371699</v>
      </c>
      <c r="AD24" s="18" t="n">
        <f aca="false">(X24*AA24)+(Y24*AB24)+(Z24*AC24)</f>
        <v>1.33230026250721</v>
      </c>
      <c r="AE24" s="19" t="str">
        <f aca="false">IF(ABS(SUM(X24:Z24)-1)&gt;0.1,"ERROR","OK")</f>
        <v>OK</v>
      </c>
    </row>
    <row r="25" customFormat="false" ht="15.95" hidden="false" customHeight="true" outlineLevel="0" collapsed="false">
      <c r="B25" s="25"/>
      <c r="C25" s="26"/>
      <c r="D25" s="26"/>
      <c r="E25" s="26"/>
      <c r="N25" s="17" t="n">
        <f aca="false">N24+1</f>
        <v>17</v>
      </c>
      <c r="O25" s="4" t="n">
        <f aca="false">O24*(R24/$U24)</f>
        <v>0.31316138917616</v>
      </c>
      <c r="P25" s="4" t="n">
        <f aca="false">P24*(S24/$U24)</f>
        <v>0.498041289942342</v>
      </c>
      <c r="Q25" s="4" t="n">
        <f aca="false">Q24*(T24/$U24)</f>
        <v>0.188797320881497</v>
      </c>
      <c r="R25" s="18" t="n">
        <f aca="false">($O25*$C$27)+($P25*$D$27)+($Q25*$E$27)</f>
        <v>1.1887973208815</v>
      </c>
      <c r="S25" s="18" t="n">
        <f aca="false">($O25*$C$28)+($P25*$D$28)+($Q25*$E$28)</f>
        <v>1.14324380038281</v>
      </c>
      <c r="T25" s="18" t="n">
        <f aca="false">($O25*$C$29)+($P25*$D$29)+($Q25*$E$29)</f>
        <v>2.27491089740371</v>
      </c>
      <c r="U25" s="18" t="n">
        <f aca="false">(O25*R25)+(P25*S25)+(Q25*T25)</f>
        <v>1.37116512019133</v>
      </c>
      <c r="W25" s="17" t="n">
        <f aca="false">W24+1</f>
        <v>17</v>
      </c>
      <c r="X25" s="4" t="n">
        <f aca="false">X24*(AA24/$AD24)</f>
        <v>0.425922037560848</v>
      </c>
      <c r="Y25" s="4" t="n">
        <f aca="false">Y24*(AB24/$AD24)</f>
        <v>0.227391242538292</v>
      </c>
      <c r="Z25" s="4" t="n">
        <f aca="false">Z24*(AC24/$AD24)</f>
        <v>0.34668671990086</v>
      </c>
      <c r="AA25" s="18" t="n">
        <f aca="false">($X25*$C$36)+($Y25*$D$36)+($Z25*$E$36)</f>
        <v>1.34780669111955</v>
      </c>
      <c r="AB25" s="18" t="n">
        <f aca="false">($X25*$C$37)+($Y25*$D$37)+($Z25*$E$37)</f>
        <v>1.39125336557076</v>
      </c>
      <c r="AC25" s="18" t="n">
        <f aca="false">($X25*$C$38)+($Y25*$D$38)+($Z25*$E$38)</f>
        <v>1.2670974015428</v>
      </c>
      <c r="AD25" s="18" t="n">
        <f aca="false">(X25*AA25)+(Y25*AB25)+(Z25*AC25)</f>
        <v>1.32970524553827</v>
      </c>
      <c r="AE25" s="19" t="str">
        <f aca="false">IF(ABS(SUM(X25:Z25)-1)&gt;0.1,"ERROR","OK")</f>
        <v>OK</v>
      </c>
    </row>
    <row r="26" customFormat="false" ht="15.95" hidden="false" customHeight="true" outlineLevel="0" collapsed="false">
      <c r="B26" s="27"/>
      <c r="C26" s="28" t="s">
        <v>12</v>
      </c>
      <c r="D26" s="29" t="s">
        <v>13</v>
      </c>
      <c r="E26" s="30" t="s">
        <v>14</v>
      </c>
      <c r="N26" s="17" t="n">
        <f aca="false">N25+1</f>
        <v>18</v>
      </c>
      <c r="O26" s="4" t="n">
        <f aca="false">O25*(R25/$U25)</f>
        <v>0.27151027616878</v>
      </c>
      <c r="P26" s="4" t="n">
        <f aca="false">P25*(S25/$U25)</f>
        <v>0.41525459529031</v>
      </c>
      <c r="Q26" s="4" t="n">
        <f aca="false">Q25*(T25/$U25)</f>
        <v>0.31323512854091</v>
      </c>
      <c r="R26" s="18" t="n">
        <f aca="false">($O26*$C$27)+($P26*$D$27)+($Q26*$E$27)</f>
        <v>1.31323512854091</v>
      </c>
      <c r="S26" s="18" t="n">
        <f aca="false">($O26*$C$28)+($P26*$D$28)+($Q26*$E$28)</f>
        <v>0.989598660481961</v>
      </c>
      <c r="T26" s="18" t="n">
        <f aca="false">($O26*$C$29)+($P26*$D$29)+($Q26*$E$29)</f>
        <v>2.05570659255278</v>
      </c>
      <c r="U26" s="18" t="n">
        <f aca="false">(O26*R26)+(P26*S26)+(Q26*T26)</f>
        <v>1.41141174244362</v>
      </c>
      <c r="W26" s="17" t="n">
        <f aca="false">W25+1</f>
        <v>18</v>
      </c>
      <c r="X26" s="4" t="n">
        <f aca="false">X25*(AA25/$AD25)</f>
        <v>0.431720168094393</v>
      </c>
      <c r="Y26" s="4" t="n">
        <f aca="false">Y25*(AB25/$AD25)</f>
        <v>0.237916510101945</v>
      </c>
      <c r="Z26" s="4" t="n">
        <f aca="false">Z25*(AC25/$AD25)</f>
        <v>0.330363321803662</v>
      </c>
      <c r="AA26" s="18" t="n">
        <f aca="false">($X26*$C$36)+($Y26*$D$36)+($Z26*$E$36)</f>
        <v>1.32506103313381</v>
      </c>
      <c r="AB26" s="18" t="n">
        <f aca="false">($X26*$C$37)+($Y26*$D$37)+($Z26*$E$37)</f>
        <v>1.39868383591403</v>
      </c>
      <c r="AC26" s="18" t="n">
        <f aca="false">($X26*$C$38)+($Y26*$D$38)+($Z26*$E$38)</f>
        <v>1.27667724170043</v>
      </c>
      <c r="AD26" s="18" t="n">
        <f aca="false">(X26*AA26)+(Y26*AB26)+(Z26*AC26)</f>
        <v>1.32659288337582</v>
      </c>
      <c r="AE26" s="19" t="str">
        <f aca="false">IF(ABS(SUM(X26:Z26)-1)&gt;0.1,"ERROR","OK")</f>
        <v>OK</v>
      </c>
    </row>
    <row r="27" customFormat="false" ht="15.95" hidden="false" customHeight="true" outlineLevel="0" collapsed="false">
      <c r="B27" s="28" t="s">
        <v>12</v>
      </c>
      <c r="C27" s="31" t="n">
        <v>1</v>
      </c>
      <c r="D27" s="31" t="n">
        <v>1</v>
      </c>
      <c r="E27" s="31" t="n">
        <v>2</v>
      </c>
      <c r="N27" s="17" t="n">
        <f aca="false">N26+1</f>
        <v>19</v>
      </c>
      <c r="O27" s="4" t="n">
        <f aca="false">O26*(R26/$U26)</f>
        <v>0.25262424968023</v>
      </c>
      <c r="P27" s="4" t="n">
        <f aca="false">P26*(S26/$U26)</f>
        <v>0.291152028072832</v>
      </c>
      <c r="Q27" s="4" t="n">
        <f aca="false">Q26*(T26/$U26)</f>
        <v>0.456223722246939</v>
      </c>
      <c r="R27" s="18" t="n">
        <f aca="false">($O27*$C$27)+($P27*$D$27)+($Q27*$E$27)</f>
        <v>1.45622372224694</v>
      </c>
      <c r="S27" s="18" t="n">
        <f aca="false">($O27*$C$28)+($P27*$D$28)+($Q27*$E$28)</f>
        <v>0.842022899657985</v>
      </c>
      <c r="T27" s="18" t="n">
        <f aca="false">($O27*$C$29)+($P27*$D$29)+($Q27*$E$29)</f>
        <v>1.69661910944233</v>
      </c>
      <c r="U27" s="18" t="n">
        <f aca="false">(O27*R27)+(P27*S27)+(Q27*T27)</f>
        <v>1.38707198546344</v>
      </c>
      <c r="W27" s="17" t="n">
        <f aca="false">W26+1</f>
        <v>19</v>
      </c>
      <c r="X27" s="4" t="n">
        <f aca="false">X26*(AA26/$AD26)</f>
        <v>0.431221649933877</v>
      </c>
      <c r="Y27" s="4" t="n">
        <f aca="false">Y26*(AB26/$AD26)</f>
        <v>0.250845591851705</v>
      </c>
      <c r="Z27" s="4" t="n">
        <f aca="false">Z26*(AC26/$AD26)</f>
        <v>0.317932758214418</v>
      </c>
      <c r="AA27" s="18" t="n">
        <f aca="false">($X27*$C$36)+($Y27*$D$36)+($Z27*$E$36)</f>
        <v>1.30626563230179</v>
      </c>
      <c r="AB27" s="18" t="n">
        <f aca="false">($X27*$C$37)+($Y27*$D$37)+($Z27*$E$37)</f>
        <v>1.39942837411244</v>
      </c>
      <c r="AC27" s="18" t="n">
        <f aca="false">($X27*$C$38)+($Y27*$D$38)+($Z27*$E$38)</f>
        <v>1.28692080346814</v>
      </c>
      <c r="AD27" s="18" t="n">
        <f aca="false">(X27*AA27)+(Y27*AB27)+(Z27*AC27)</f>
        <v>1.32348474062154</v>
      </c>
      <c r="AE27" s="19" t="str">
        <f aca="false">IF(ABS(SUM(X27:Z27)-1)&gt;0.1,"ERROR","OK")</f>
        <v>OK</v>
      </c>
    </row>
    <row r="28" customFormat="false" ht="15.95" hidden="false" customHeight="true" outlineLevel="0" collapsed="false">
      <c r="B28" s="29" t="s">
        <v>13</v>
      </c>
      <c r="C28" s="32" t="n">
        <v>2</v>
      </c>
      <c r="D28" s="32" t="n">
        <v>1</v>
      </c>
      <c r="E28" s="32" t="n">
        <v>0.1</v>
      </c>
      <c r="N28" s="17" t="n">
        <f aca="false">N27+1</f>
        <v>20</v>
      </c>
      <c r="O28" s="4" t="n">
        <f aca="false">O27*(R27/$U27)</f>
        <v>0.265218697410482</v>
      </c>
      <c r="P28" s="4" t="n">
        <f aca="false">P27*(S27/$U27)</f>
        <v>0.176744017245276</v>
      </c>
      <c r="Q28" s="4" t="n">
        <f aca="false">Q27*(T27/$U27)</f>
        <v>0.558037285344243</v>
      </c>
      <c r="R28" s="18" t="n">
        <f aca="false">($O28*$C$27)+($P28*$D$27)+($Q28*$E$27)</f>
        <v>1.55803728534424</v>
      </c>
      <c r="S28" s="18" t="n">
        <f aca="false">($O28*$C$28)+($P28*$D$28)+($Q28*$E$28)</f>
        <v>0.762985140600663</v>
      </c>
      <c r="T28" s="18" t="n">
        <f aca="false">($O28*$C$29)+($P28*$D$29)+($Q28*$E$29)</f>
        <v>1.34457896354849</v>
      </c>
      <c r="U28" s="18" t="n">
        <f aca="false">(O28*R28)+(P28*S28)+(Q28*T28)</f>
        <v>1.29839887293375</v>
      </c>
      <c r="W28" s="17" t="n">
        <f aca="false">W27+1</f>
        <v>20</v>
      </c>
      <c r="X28" s="4" t="n">
        <f aca="false">X27*(AA27/$AD27)</f>
        <v>0.425611269948275</v>
      </c>
      <c r="Y28" s="4" t="n">
        <f aca="false">Y27*(AB27/$AD27)</f>
        <v>0.265239505967742</v>
      </c>
      <c r="Z28" s="4" t="n">
        <f aca="false">Z27*(AC27/$AD27)</f>
        <v>0.309149224083983</v>
      </c>
      <c r="AA28" s="18" t="n">
        <f aca="false">($X28*$C$36)+($Y28*$D$36)+($Z28*$E$36)</f>
        <v>1.29140721711046</v>
      </c>
      <c r="AB28" s="18" t="n">
        <f aca="false">($X28*$C$37)+($Y28*$D$37)+($Z28*$E$37)</f>
        <v>1.39469634753988</v>
      </c>
      <c r="AC28" s="18" t="n">
        <f aca="false">($X28*$C$38)+($Y28*$D$38)+($Z28*$E$38)</f>
        <v>1.29731385876385</v>
      </c>
      <c r="AD28" s="18" t="n">
        <f aca="false">(X28*AA28)+(Y28*AB28)+(Z28*AC28)</f>
        <v>1.32062960872148</v>
      </c>
      <c r="AE28" s="19" t="str">
        <f aca="false">IF(ABS(SUM(X28:Z28)-1)&gt;0.1,"ERROR","OK")</f>
        <v>OK</v>
      </c>
    </row>
    <row r="29" customFormat="false" ht="15.95" hidden="false" customHeight="true" outlineLevel="0" collapsed="false">
      <c r="B29" s="30" t="s">
        <v>14</v>
      </c>
      <c r="C29" s="33" t="n">
        <v>0.3</v>
      </c>
      <c r="D29" s="33" t="n">
        <v>4</v>
      </c>
      <c r="E29" s="33" t="n">
        <v>1</v>
      </c>
      <c r="N29" s="17" t="n">
        <f aca="false">N28+1</f>
        <v>21</v>
      </c>
      <c r="O29" s="4" t="n">
        <f aca="false">O28*(R28/$U28)</f>
        <v>0.318253988007772</v>
      </c>
      <c r="P29" s="4" t="n">
        <f aca="false">P28*(S28/$U28)</f>
        <v>0.103861041209555</v>
      </c>
      <c r="Q29" s="4" t="n">
        <f aca="false">Q28*(T28/$U28)</f>
        <v>0.577884970782672</v>
      </c>
      <c r="R29" s="18" t="n">
        <f aca="false">($O29*$C$27)+($P29*$D$27)+($Q29*$E$27)</f>
        <v>1.57788497078267</v>
      </c>
      <c r="S29" s="18" t="n">
        <f aca="false">($O29*$C$28)+($P29*$D$28)+($Q29*$E$28)</f>
        <v>0.798157514303367</v>
      </c>
      <c r="T29" s="18" t="n">
        <f aca="false">($O29*$C$29)+($P29*$D$29)+($Q29*$E$29)</f>
        <v>1.08880533202323</v>
      </c>
      <c r="U29" s="18" t="n">
        <f aca="false">(O29*R29)+(P29*S29)+(Q29*T29)</f>
        <v>1.21426989253815</v>
      </c>
      <c r="W29" s="17" t="n">
        <f aca="false">W28+1</f>
        <v>21</v>
      </c>
      <c r="X29" s="4" t="n">
        <f aca="false">X28*(AA28/$AD28)</f>
        <v>0.416193505025879</v>
      </c>
      <c r="Y29" s="4" t="n">
        <f aca="false">Y28*(AB28/$AD28)</f>
        <v>0.280115308450962</v>
      </c>
      <c r="Z29" s="4" t="n">
        <f aca="false">Z28*(AC28/$AD28)</f>
        <v>0.303691186523159</v>
      </c>
      <c r="AA29" s="18" t="n">
        <f aca="false">($X29*$C$36)+($Y29*$D$36)+($Z29*$E$36)</f>
        <v>1.2803948312925</v>
      </c>
      <c r="AB29" s="18" t="n">
        <f aca="false">($X29*$C$37)+($Y29*$D$37)+($Z29*$E$37)</f>
        <v>1.38582438637356</v>
      </c>
      <c r="AC29" s="18" t="n">
        <f aca="false">($X29*$C$38)+($Y29*$D$38)+($Z29*$E$38)</f>
        <v>1.30733094776595</v>
      </c>
      <c r="AD29" s="18" t="n">
        <f aca="false">(X29*AA29)+(Y29*AB29)+(Z29*AC29)</f>
        <v>1.31810752480603</v>
      </c>
      <c r="AE29" s="19" t="str">
        <f aca="false">IF(ABS(SUM(X29:Z29)-1)&gt;0.1,"ERROR","OK")</f>
        <v>OK</v>
      </c>
    </row>
    <row r="30" customFormat="false" ht="15.95" hidden="false" customHeight="true" outlineLevel="0" collapsed="false">
      <c r="B30" s="0"/>
      <c r="C30" s="0"/>
      <c r="D30" s="0"/>
      <c r="E30" s="0"/>
      <c r="N30" s="17" t="n">
        <f aca="false">N29+1</f>
        <v>22</v>
      </c>
      <c r="O30" s="4" t="n">
        <f aca="false">O29*(R29/$U29)</f>
        <v>0.41355565814075</v>
      </c>
      <c r="P30" s="4" t="n">
        <f aca="false">P29*(S29/$U29)</f>
        <v>0.0682693946330995</v>
      </c>
      <c r="Q30" s="4" t="n">
        <f aca="false">Q29*(T29/$U29)</f>
        <v>0.51817494722615</v>
      </c>
      <c r="R30" s="18" t="n">
        <f aca="false">($O30*$C$27)+($P30*$D$27)+($Q30*$E$27)</f>
        <v>1.51817494722615</v>
      </c>
      <c r="S30" s="18" t="n">
        <f aca="false">($O30*$C$28)+($P30*$D$28)+($Q30*$E$28)</f>
        <v>0.947198205637215</v>
      </c>
      <c r="T30" s="18" t="n">
        <f aca="false">($O30*$C$29)+($P30*$D$29)+($Q30*$E$29)</f>
        <v>0.915319223200773</v>
      </c>
      <c r="U30" s="18" t="n">
        <f aca="false">(O30*R30)+(P30*S30)+(Q30*T30)</f>
        <v>1.16680997774646</v>
      </c>
      <c r="W30" s="17" t="n">
        <f aca="false">W29+1</f>
        <v>22</v>
      </c>
      <c r="X30" s="4" t="n">
        <f aca="false">X29*(AA29/$AD29)</f>
        <v>0.404285691890778</v>
      </c>
      <c r="Y30" s="4" t="n">
        <f aca="false">Y29*(AB29/$AD29)</f>
        <v>0.294506038500176</v>
      </c>
      <c r="Z30" s="4" t="n">
        <f aca="false">Z29*(AC29/$AD29)</f>
        <v>0.301208269609046</v>
      </c>
      <c r="AA30" s="18" t="n">
        <f aca="false">($X30*$C$36)+($Y30*$D$36)+($Z30*$E$36)</f>
        <v>1.2730981119808</v>
      </c>
      <c r="AB30" s="18" t="n">
        <f aca="false">($X30*$C$37)+($Y30*$D$37)+($Z30*$E$37)</f>
        <v>1.37416486492987</v>
      </c>
      <c r="AC30" s="18" t="n">
        <f aca="false">($X30*$C$38)+($Y30*$D$38)+($Z30*$E$38)</f>
        <v>1.3164619691783</v>
      </c>
      <c r="AD30" s="18" t="n">
        <f aca="false">(X30*AA30)+(Y30*AB30)+(Z30*AC30)</f>
        <v>1.31592443340594</v>
      </c>
      <c r="AE30" s="19" t="str">
        <f aca="false">IF(ABS(SUM(X30:Z30)-1)&gt;0.1,"ERROR","OK")</f>
        <v>OK</v>
      </c>
    </row>
    <row r="31" customFormat="false" ht="15.95" hidden="false" customHeight="true" outlineLevel="0" collapsed="false">
      <c r="B31" s="24" t="s">
        <v>15</v>
      </c>
      <c r="C31" s="0"/>
      <c r="D31" s="0"/>
      <c r="E31" s="0"/>
      <c r="N31" s="17" t="n">
        <f aca="false">N30+1</f>
        <v>23</v>
      </c>
      <c r="O31" s="4" t="n">
        <f aca="false">O30*(R30/$U30)</f>
        <v>0.53809090721483</v>
      </c>
      <c r="P31" s="4" t="n">
        <f aca="false">P30*(S30/$U30)</f>
        <v>0.055420033535625</v>
      </c>
      <c r="Q31" s="4" t="n">
        <f aca="false">Q30*(T30/$U30)</f>
        <v>0.406489059249545</v>
      </c>
      <c r="R31" s="18" t="n">
        <f aca="false">($O31*$C$27)+($P31*$D$27)+($Q31*$E$27)</f>
        <v>1.40648905924954</v>
      </c>
      <c r="S31" s="18" t="n">
        <f aca="false">($O31*$C$28)+($P31*$D$28)+($Q31*$E$28)</f>
        <v>1.17225075389024</v>
      </c>
      <c r="T31" s="18" t="n">
        <f aca="false">($O31*$C$29)+($P31*$D$29)+($Q31*$E$29)</f>
        <v>0.789596465556494</v>
      </c>
      <c r="U31" s="18" t="n">
        <f aca="false">(O31*R31)+(P31*S31)+(Q31*T31)</f>
        <v>1.1427474744429</v>
      </c>
      <c r="W31" s="17" t="n">
        <f aca="false">W30+1</f>
        <v>23</v>
      </c>
      <c r="X31" s="4" t="n">
        <f aca="false">X30*(AA30/$AD30)</f>
        <v>0.391128349000134</v>
      </c>
      <c r="Y31" s="4" t="n">
        <f aca="false">Y30*(AB30/$AD30)</f>
        <v>0.307540342243789</v>
      </c>
      <c r="Z31" s="4" t="n">
        <f aca="false">Z30*(AC30/$AD30)</f>
        <v>0.301331308756077</v>
      </c>
      <c r="AA31" s="18" t="n">
        <f aca="false">($X31*$C$36)+($Y31*$D$36)+($Z31*$E$36)</f>
        <v>1.26933546783416</v>
      </c>
      <c r="AB31" s="18" t="n">
        <f aca="false">($X31*$C$37)+($Y31*$D$37)+($Z31*$E$37)</f>
        <v>1.36099521812453</v>
      </c>
      <c r="AC31" s="18" t="n">
        <f aca="false">($X31*$C$38)+($Y31*$D$38)+($Z31*$E$38)</f>
        <v>1.32425794359506</v>
      </c>
      <c r="AD31" s="18" t="n">
        <f aca="false">(X31*AA31)+(Y31*AB31)+(Z31*AC31)</f>
        <v>1.31407440030959</v>
      </c>
      <c r="AE31" s="19" t="str">
        <f aca="false">IF(ABS(SUM(X31:Z31)-1)&gt;0.1,"ERROR","OK")</f>
        <v>OK</v>
      </c>
    </row>
    <row r="32" customFormat="false" ht="15.95" hidden="false" customHeight="true" outlineLevel="0" collapsed="false">
      <c r="B32" s="1" t="s">
        <v>16</v>
      </c>
      <c r="C32" s="0"/>
      <c r="D32" s="0"/>
      <c r="E32" s="0"/>
      <c r="N32" s="17" t="n">
        <f aca="false">N31+1</f>
        <v>24</v>
      </c>
      <c r="O32" s="4" t="n">
        <f aca="false">O31*(R31/$U31)</f>
        <v>0.662280154456936</v>
      </c>
      <c r="P32" s="4" t="n">
        <f aca="false">P31*(S31/$U31)</f>
        <v>0.0568508594818204</v>
      </c>
      <c r="Q32" s="4" t="n">
        <f aca="false">Q31*(T31/$U31)</f>
        <v>0.280868986061243</v>
      </c>
      <c r="R32" s="18" t="n">
        <f aca="false">($O32*$C$27)+($P32*$D$27)+($Q32*$E$27)</f>
        <v>1.28086898606124</v>
      </c>
      <c r="S32" s="18" t="n">
        <f aca="false">($O32*$C$28)+($P32*$D$28)+($Q32*$E$28)</f>
        <v>1.40949806700182</v>
      </c>
      <c r="T32" s="18" t="n">
        <f aca="false">($O32*$C$29)+($P32*$D$29)+($Q32*$E$29)</f>
        <v>0.706956470325606</v>
      </c>
      <c r="U32" s="18" t="n">
        <f aca="false">(O32*R32)+(P32*S32)+(Q32*T32)</f>
        <v>1.12698743348455</v>
      </c>
      <c r="W32" s="17" t="n">
        <f aca="false">W31+1</f>
        <v>24</v>
      </c>
      <c r="X32" s="4" t="n">
        <f aca="false">X31*(AA31/$AD31)</f>
        <v>0.377812006492416</v>
      </c>
      <c r="Y32" s="4" t="n">
        <f aca="false">Y31*(AB31/$AD31)</f>
        <v>0.318521489403922</v>
      </c>
      <c r="Z32" s="4" t="n">
        <f aca="false">Z31*(AC31/$AD31)</f>
        <v>0.303666504103662</v>
      </c>
      <c r="AA32" s="18" t="n">
        <f aca="false">($X32*$C$36)+($Y32*$D$36)+($Z32*$E$36)</f>
        <v>1.26884335810322</v>
      </c>
      <c r="AB32" s="18" t="n">
        <f aca="false">($X32*$C$37)+($Y32*$D$37)+($Z32*$E$37)</f>
        <v>1.34744535608205</v>
      </c>
      <c r="AC32" s="18" t="n">
        <f aca="false">($X32*$C$38)+($Y32*$D$38)+($Z32*$E$38)</f>
        <v>1.33037959282162</v>
      </c>
      <c r="AD32" s="18" t="n">
        <f aca="false">(X32*AA32)+(Y32*AB32)+(Z32*AC32)</f>
        <v>1.3125662768422</v>
      </c>
      <c r="AE32" s="19" t="str">
        <f aca="false">IF(ABS(SUM(X32:Z32)-1)&gt;0.1,"ERROR","OK")</f>
        <v>OK</v>
      </c>
    </row>
    <row r="33" customFormat="false" ht="15.95" hidden="false" customHeight="true" outlineLevel="0" collapsed="false">
      <c r="B33" s="0"/>
      <c r="C33" s="0"/>
      <c r="D33" s="0"/>
      <c r="E33" s="0"/>
      <c r="N33" s="17" t="n">
        <f aca="false">N32+1</f>
        <v>25</v>
      </c>
      <c r="O33" s="4" t="n">
        <f aca="false">O32*(R32/$U32)</f>
        <v>0.752709466604157</v>
      </c>
      <c r="P33" s="4" t="n">
        <f aca="false">P32*(S32/$U32)</f>
        <v>0.0711021029748835</v>
      </c>
      <c r="Q33" s="4" t="n">
        <f aca="false">Q32*(T32/$U32)</f>
        <v>0.17618843042096</v>
      </c>
      <c r="R33" s="18" t="n">
        <f aca="false">($O33*$C$27)+($P33*$D$27)+($Q33*$E$27)</f>
        <v>1.17618843042096</v>
      </c>
      <c r="S33" s="18" t="n">
        <f aca="false">($O33*$C$28)+($P33*$D$28)+($Q33*$E$28)</f>
        <v>1.59413987922529</v>
      </c>
      <c r="T33" s="18" t="n">
        <f aca="false">($O33*$C$29)+($P33*$D$29)+($Q33*$E$29)</f>
        <v>0.686409682301741</v>
      </c>
      <c r="U33" s="18" t="n">
        <f aca="false">(O33*R33)+(P33*S33)+(Q33*T33)</f>
        <v>1.11961230848768</v>
      </c>
      <c r="W33" s="17" t="n">
        <f aca="false">W32+1</f>
        <v>25</v>
      </c>
      <c r="X33" s="4" t="n">
        <f aca="false">X32*(AA32/$AD32)</f>
        <v>0.365226703982419</v>
      </c>
      <c r="Y33" s="4" t="n">
        <f aca="false">Y32*(AB32/$AD32)</f>
        <v>0.32698562296009</v>
      </c>
      <c r="Z33" s="4" t="n">
        <f aca="false">Z32*(AC32/$AD32)</f>
        <v>0.307787673057491</v>
      </c>
      <c r="AA33" s="18" t="n">
        <f aca="false">($X33*$C$36)+($Y33*$D$36)+($Z33*$E$36)</f>
        <v>1.27124952078096</v>
      </c>
      <c r="AB33" s="18" t="n">
        <f aca="false">($X33*$C$37)+($Y33*$D$37)+($Z33*$E$37)</f>
        <v>1.33444793667667</v>
      </c>
      <c r="AC33" s="18" t="n">
        <f aca="false">($X33*$C$38)+($Y33*$D$38)+($Z33*$E$38)</f>
        <v>1.33463383916456</v>
      </c>
      <c r="AD33" s="18" t="n">
        <f aca="false">(X33*AA33)+(Y33*AB33)+(Z33*AC33)</f>
        <v>1.31142340603633</v>
      </c>
      <c r="AE33" s="19" t="str">
        <f aca="false">IF(ABS(SUM(X33:Z33)-1)&gt;0.1,"ERROR","OK")</f>
        <v>OK</v>
      </c>
    </row>
    <row r="34" customFormat="false" ht="15.95" hidden="false" customHeight="true" outlineLevel="0" collapsed="false">
      <c r="B34" s="25"/>
      <c r="C34" s="26"/>
      <c r="D34" s="26"/>
      <c r="E34" s="26"/>
      <c r="N34" s="17" t="n">
        <f aca="false">N33+1</f>
        <v>26</v>
      </c>
      <c r="O34" s="4" t="n">
        <f aca="false">O33*(R33/$U33)</f>
        <v>0.79074529582834</v>
      </c>
      <c r="P34" s="4" t="n">
        <f aca="false">P33*(S33/$U33)</f>
        <v>0.101237452455438</v>
      </c>
      <c r="Q34" s="4" t="n">
        <f aca="false">Q33*(T33/$U33)</f>
        <v>0.108017251716222</v>
      </c>
      <c r="R34" s="18" t="n">
        <f aca="false">($O34*$C$27)+($P34*$D$27)+($Q34*$E$27)</f>
        <v>1.10801725171622</v>
      </c>
      <c r="S34" s="18" t="n">
        <f aca="false">($O34*$C$28)+($P34*$D$28)+($Q34*$E$28)</f>
        <v>1.69352976928374</v>
      </c>
      <c r="T34" s="18" t="n">
        <f aca="false">($O34*$C$29)+($P34*$D$29)+($Q34*$E$29)</f>
        <v>0.750190650286477</v>
      </c>
      <c r="U34" s="18" t="n">
        <f aca="false">(O34*R34)+(P34*S34)+(Q34*T34)</f>
        <v>1.12864160129813</v>
      </c>
      <c r="W34" s="17" t="n">
        <f aca="false">W33+1</f>
        <v>26</v>
      </c>
      <c r="X34" s="4" t="n">
        <f aca="false">X33*(AA33/$AD33)</f>
        <v>0.354038421364883</v>
      </c>
      <c r="Y34" s="4" t="n">
        <f aca="false">Y33*(AB33/$AD33)</f>
        <v>0.33272647710387</v>
      </c>
      <c r="Z34" s="4" t="n">
        <f aca="false">Z33*(AC33/$AD33)</f>
        <v>0.313235101531247</v>
      </c>
      <c r="AA34" s="18" t="n">
        <f aca="false">($X34*$C$36)+($Y34*$D$36)+($Z34*$E$36)</f>
        <v>1.27606417870634</v>
      </c>
      <c r="AB34" s="18" t="n">
        <f aca="false">($X34*$C$37)+($Y34*$D$37)+($Z34*$E$37)</f>
        <v>1.32271491121176</v>
      </c>
      <c r="AC34" s="18" t="n">
        <f aca="false">($X34*$C$38)+($Y34*$D$38)+($Z34*$E$38)</f>
        <v>1.33698886595607</v>
      </c>
      <c r="AD34" s="18" t="n">
        <f aca="false">(X34*AA34)+(Y34*AB34)+(Z34*AC34)</f>
        <v>1.31066986318361</v>
      </c>
      <c r="AE34" s="19" t="str">
        <f aca="false">IF(ABS(SUM(X34:Z34)-1)&gt;0.1,"ERROR","OK")</f>
        <v>OK</v>
      </c>
    </row>
    <row r="35" customFormat="false" ht="15.95" hidden="false" customHeight="true" outlineLevel="0" collapsed="false">
      <c r="B35" s="27"/>
      <c r="C35" s="28" t="s">
        <v>12</v>
      </c>
      <c r="D35" s="29" t="s">
        <v>13</v>
      </c>
      <c r="E35" s="30" t="s">
        <v>14</v>
      </c>
      <c r="N35" s="17" t="n">
        <f aca="false">N34+1</f>
        <v>27</v>
      </c>
      <c r="O35" s="4" t="n">
        <f aca="false">O34*(R34/$U34)</f>
        <v>0.776295529496268</v>
      </c>
      <c r="P35" s="4" t="n">
        <f aca="false">P34*(S34/$U34)</f>
        <v>0.151907070679069</v>
      </c>
      <c r="Q35" s="4" t="n">
        <f aca="false">Q34*(T34/$U34)</f>
        <v>0.0717973998246635</v>
      </c>
      <c r="R35" s="18" t="n">
        <f aca="false">($O35*$C$27)+($P35*$D$27)+($Q35*$E$27)</f>
        <v>1.07179739982466</v>
      </c>
      <c r="S35" s="18" t="n">
        <f aca="false">($O35*$C$28)+($P35*$D$28)+($Q35*$E$28)</f>
        <v>1.71167786965407</v>
      </c>
      <c r="T35" s="18" t="n">
        <f aca="false">($O35*$C$29)+($P35*$D$29)+($Q35*$E$29)</f>
        <v>0.912314341389818</v>
      </c>
      <c r="U35" s="18" t="n">
        <f aca="false">(O35*R35)+(P35*S35)+(Q35*T35)</f>
        <v>1.15754929866949</v>
      </c>
      <c r="W35" s="17" t="n">
        <f aca="false">W34+1</f>
        <v>27</v>
      </c>
      <c r="X35" s="4" t="n">
        <f aca="false">X34*(AA34/$AD34)</f>
        <v>0.344690726535899</v>
      </c>
      <c r="Y35" s="4" t="n">
        <f aca="false">Y34*(AB34/$AD34)</f>
        <v>0.335784231393893</v>
      </c>
      <c r="Z35" s="4" t="n">
        <f aca="false">Z34*(AC34/$AD34)</f>
        <v>0.319525042070208</v>
      </c>
      <c r="AA35" s="18" t="n">
        <f aca="false">($X35*$C$36)+($Y35*$D$36)+($Z35*$E$36)</f>
        <v>1.28269478106608</v>
      </c>
      <c r="AB35" s="18" t="n">
        <f aca="false">($X35*$C$37)+($Y35*$D$37)+($Z35*$E$37)</f>
        <v>1.31273822232888</v>
      </c>
      <c r="AC35" s="18" t="n">
        <f aca="false">($X35*$C$38)+($Y35*$D$38)+($Z35*$E$38)</f>
        <v>1.33756553042229</v>
      </c>
      <c r="AD35" s="18" t="n">
        <f aca="false">(X35*AA35)+(Y35*AB35)+(Z35*AC35)</f>
        <v>1.31031547339541</v>
      </c>
      <c r="AE35" s="19" t="str">
        <f aca="false">IF(ABS(SUM(X35:Z35)-1)&gt;0.1,"ERROR","OK")</f>
        <v>OK</v>
      </c>
    </row>
    <row r="36" customFormat="false" ht="15.95" hidden="false" customHeight="true" outlineLevel="0" collapsed="false">
      <c r="B36" s="28" t="s">
        <v>12</v>
      </c>
      <c r="C36" s="31" t="n">
        <f aca="false">1</f>
        <v>1</v>
      </c>
      <c r="D36" s="31" t="n">
        <f aca="false">0.7</f>
        <v>0.7</v>
      </c>
      <c r="E36" s="31" t="n">
        <f aca="false">2.2</f>
        <v>2.2</v>
      </c>
      <c r="N36" s="17" t="n">
        <f aca="false">N35+1</f>
        <v>28</v>
      </c>
      <c r="O36" s="4" t="n">
        <f aca="false">O35*(R35/$U35)</f>
        <v>0.718787122903504</v>
      </c>
      <c r="P36" s="4" t="n">
        <f aca="false">P35*(S35/$U35)</f>
        <v>0.224626261209096</v>
      </c>
      <c r="Q36" s="4" t="n">
        <f aca="false">Q35*(T35/$U35)</f>
        <v>0.0565866158873998</v>
      </c>
      <c r="R36" s="18" t="n">
        <f aca="false">($O36*$C$27)+($P36*$D$27)+($Q36*$E$27)</f>
        <v>1.0565866158874</v>
      </c>
      <c r="S36" s="18" t="n">
        <f aca="false">($O36*$C$28)+($P36*$D$28)+($Q36*$E$28)</f>
        <v>1.66785916860484</v>
      </c>
      <c r="T36" s="18" t="n">
        <f aca="false">($O36*$C$29)+($P36*$D$29)+($Q36*$E$29)</f>
        <v>1.17072779759484</v>
      </c>
      <c r="U36" s="18" t="n">
        <f aca="false">(O36*R36)+(P36*S36)+(Q36*T36)</f>
        <v>1.20035334719027</v>
      </c>
      <c r="W36" s="17" t="n">
        <f aca="false">W35+1</f>
        <v>28</v>
      </c>
      <c r="X36" s="4" t="n">
        <f aca="false">X35*(AA35/$AD35)</f>
        <v>0.337424845380006</v>
      </c>
      <c r="Y36" s="4" t="n">
        <f aca="false">Y35*(AB35/$AD35)</f>
        <v>0.33640509019088</v>
      </c>
      <c r="Z36" s="4" t="n">
        <f aca="false">Z35*(AC35/$AD35)</f>
        <v>0.326170064429113</v>
      </c>
      <c r="AA36" s="18" t="n">
        <f aca="false">($X36*$C$36)+($Y36*$D$36)+($Z36*$E$36)</f>
        <v>1.29048255025767</v>
      </c>
      <c r="AB36" s="18" t="n">
        <f aca="false">($X36*$C$37)+($Y36*$D$37)+($Z36*$E$37)</f>
        <v>1.3048078389371</v>
      </c>
      <c r="AC36" s="18" t="n">
        <f aca="false">($X36*$C$38)+($Y36*$D$38)+($Z36*$E$38)</f>
        <v>1.33660904122871</v>
      </c>
      <c r="AD36" s="18" t="n">
        <f aca="false">(X36*AA36)+(Y36*AB36)+(Z36*AC36)</f>
        <v>1.3103467308198</v>
      </c>
      <c r="AE36" s="19" t="str">
        <f aca="false">IF(ABS(SUM(X36:Z36)-1)&gt;0.1,"ERROR","OK")</f>
        <v>OK</v>
      </c>
    </row>
    <row r="37" customFormat="false" ht="15.95" hidden="false" customHeight="true" outlineLevel="0" collapsed="false">
      <c r="B37" s="29" t="s">
        <v>13</v>
      </c>
      <c r="C37" s="32" t="n">
        <v>2</v>
      </c>
      <c r="D37" s="32" t="n">
        <f aca="false">1</f>
        <v>1</v>
      </c>
      <c r="E37" s="32" t="n">
        <f aca="false">0.9</f>
        <v>0.9</v>
      </c>
      <c r="N37" s="17" t="n">
        <f aca="false">N36+1</f>
        <v>29</v>
      </c>
      <c r="O37" s="4" t="n">
        <f aca="false">O36*(R36/$U36)</f>
        <v>0.632697743135188</v>
      </c>
      <c r="P37" s="4" t="n">
        <f aca="false">P36*(S36/$U36)</f>
        <v>0.312112237737303</v>
      </c>
      <c r="Q37" s="4" t="n">
        <f aca="false">Q36*(T36/$U36)</f>
        <v>0.055190019127509</v>
      </c>
      <c r="R37" s="18" t="n">
        <f aca="false">($O37*$C$27)+($P37*$D$27)+($Q37*$E$27)</f>
        <v>1.05519001912751</v>
      </c>
      <c r="S37" s="18" t="n">
        <f aca="false">($O37*$C$28)+($P37*$D$28)+($Q37*$E$28)</f>
        <v>1.58302672592043</v>
      </c>
      <c r="T37" s="18" t="n">
        <f aca="false">($O37*$C$29)+($P37*$D$29)+($Q37*$E$29)</f>
        <v>1.49344829301728</v>
      </c>
      <c r="U37" s="18" t="n">
        <f aca="false">(O37*R37)+(P37*S37)+(Q37*T37)</f>
        <v>1.2441217973633</v>
      </c>
      <c r="W37" s="17" t="n">
        <f aca="false">W36+1</f>
        <v>29</v>
      </c>
      <c r="X37" s="4" t="n">
        <f aca="false">X36*(AA36/$AD36)</f>
        <v>0.332309658767848</v>
      </c>
      <c r="Y37" s="4" t="n">
        <f aca="false">Y36*(AB36/$AD36)</f>
        <v>0.334983091433199</v>
      </c>
      <c r="Z37" s="4" t="n">
        <f aca="false">Z36*(AC36/$AD36)</f>
        <v>0.332707249798953</v>
      </c>
      <c r="AA37" s="18" t="n">
        <f aca="false">($X37*$C$36)+($Y37*$D$36)+($Z37*$E$36)</f>
        <v>1.29875377232878</v>
      </c>
      <c r="AB37" s="18" t="n">
        <f aca="false">($X37*$C$37)+($Y37*$D$37)+($Z37*$E$37)</f>
        <v>1.29903893378795</v>
      </c>
      <c r="AC37" s="18" t="n">
        <f aca="false">($X37*$C$38)+($Y37*$D$38)+($Z37*$E$38)</f>
        <v>1.33444840490013</v>
      </c>
      <c r="AD37" s="18" t="n">
        <f aca="false">(X37*AA37)+(Y37*AB37)+(Z37*AC37)</f>
        <v>1.31072515963133</v>
      </c>
      <c r="AE37" s="19" t="str">
        <f aca="false">IF(ABS(SUM(X37:Z37)-1)&gt;0.1,"ERROR","OK")</f>
        <v>OK</v>
      </c>
    </row>
    <row r="38" customFormat="false" ht="15.95" hidden="false" customHeight="true" outlineLevel="0" collapsed="false">
      <c r="B38" s="30" t="s">
        <v>14</v>
      </c>
      <c r="C38" s="33" t="n">
        <f aca="false">1.2</f>
        <v>1.2</v>
      </c>
      <c r="D38" s="33" t="n">
        <v>1.8</v>
      </c>
      <c r="E38" s="33" t="n">
        <f aca="false">1</f>
        <v>1</v>
      </c>
      <c r="N38" s="17" t="n">
        <f aca="false">N37+1</f>
        <v>30</v>
      </c>
      <c r="O38" s="4" t="n">
        <f aca="false">O37*(R37/$U37)</f>
        <v>0.536616547588545</v>
      </c>
      <c r="P38" s="4" t="n">
        <f aca="false">P37*(S37/$U37)</f>
        <v>0.397133154384162</v>
      </c>
      <c r="Q38" s="4" t="n">
        <f aca="false">Q37*(T37/$U37)</f>
        <v>0.0662502980272922</v>
      </c>
      <c r="R38" s="18" t="n">
        <f aca="false">($O38*$C$27)+($P38*$D$27)+($Q38*$E$27)</f>
        <v>1.06625029802729</v>
      </c>
      <c r="S38" s="18" t="n">
        <f aca="false">($O38*$C$28)+($P38*$D$28)+($Q38*$E$28)</f>
        <v>1.47699127936398</v>
      </c>
      <c r="T38" s="18" t="n">
        <f aca="false">($O38*$C$29)+($P38*$D$29)+($Q38*$E$29)</f>
        <v>1.81576787984051</v>
      </c>
      <c r="U38" s="18" t="n">
        <f aca="false">(O38*R38)+(P38*S38)+(Q38*T38)</f>
        <v>1.2790249227522</v>
      </c>
      <c r="W38" s="17" t="n">
        <f aca="false">W37+1</f>
        <v>30</v>
      </c>
      <c r="X38" s="4" t="n">
        <f aca="false">X37*(AA37/$AD37)</f>
        <v>0.329274539162296</v>
      </c>
      <c r="Y38" s="4" t="n">
        <f aca="false">Y37*(AB37/$AD37)</f>
        <v>0.331996433222334</v>
      </c>
      <c r="Z38" s="4" t="n">
        <f aca="false">Z37*(AC37/$AD37)</f>
        <v>0.33872902761537</v>
      </c>
      <c r="AA38" s="18" t="n">
        <f aca="false">($X38*$C$36)+($Y38*$D$36)+($Z38*$E$36)</f>
        <v>1.30687590317174</v>
      </c>
      <c r="AB38" s="18" t="n">
        <f aca="false">($X38*$C$37)+($Y38*$D$37)+($Z38*$E$37)</f>
        <v>1.29540163640076</v>
      </c>
      <c r="AC38" s="18" t="n">
        <f aca="false">($X38*$C$38)+($Y38*$D$38)+($Z38*$E$38)</f>
        <v>1.33145205441033</v>
      </c>
      <c r="AD38" s="18" t="n">
        <f aca="false">(X38*AA38)+(Y38*AB38)+(Z38*AC38)</f>
        <v>1.31139114334151</v>
      </c>
      <c r="AE38" s="19" t="str">
        <f aca="false">IF(ABS(SUM(X38:Z38)-1)&gt;0.1,"ERROR","OK")</f>
        <v>OK</v>
      </c>
    </row>
    <row r="39" customFormat="false" ht="15.95" hidden="false" customHeight="true" outlineLevel="0" collapsed="false">
      <c r="N39" s="17" t="n">
        <f aca="false">N38+1</f>
        <v>31</v>
      </c>
      <c r="O39" s="4" t="n">
        <f aca="false">O38*(R38/$U38)</f>
        <v>0.4473466807523</v>
      </c>
      <c r="P39" s="4" t="n">
        <f aca="false">P38*(S38/$U38)</f>
        <v>0.458601075973998</v>
      </c>
      <c r="Q39" s="4" t="n">
        <f aca="false">Q38*(T38/$U38)</f>
        <v>0.0940522432737022</v>
      </c>
      <c r="R39" s="18" t="n">
        <f aca="false">($O39*$C$27)+($P39*$D$27)+($Q39*$E$27)</f>
        <v>1.0940522432737</v>
      </c>
      <c r="S39" s="18" t="n">
        <f aca="false">($O39*$C$28)+($P39*$D$28)+($Q39*$E$28)</f>
        <v>1.36269966180597</v>
      </c>
      <c r="T39" s="18" t="n">
        <f aca="false">($O39*$C$29)+($P39*$D$29)+($Q39*$E$29)</f>
        <v>2.06266055139538</v>
      </c>
      <c r="U39" s="18" t="n">
        <f aca="false">(O39*R39)+(P39*S39)+(Q39*T39)</f>
        <v>1.30835402270263</v>
      </c>
      <c r="W39" s="17" t="n">
        <f aca="false">W38+1</f>
        <v>31</v>
      </c>
      <c r="X39" s="4" t="n">
        <f aca="false">X38*(AA38/$AD38)</f>
        <v>0.32814081667709</v>
      </c>
      <c r="Y39" s="4" t="n">
        <f aca="false">Y38*(AB38/$AD38)</f>
        <v>0.327948472932022</v>
      </c>
      <c r="Z39" s="4" t="n">
        <f aca="false">Z38*(AC38/$AD38)</f>
        <v>0.343910710390888</v>
      </c>
      <c r="AA39" s="18" t="n">
        <f aca="false">($X39*$C$36)+($Y39*$D$36)+($Z39*$E$36)</f>
        <v>1.31430831058946</v>
      </c>
      <c r="AB39" s="18" t="n">
        <f aca="false">($X39*$C$37)+($Y39*$D$37)+($Z39*$E$37)</f>
        <v>1.293749745638</v>
      </c>
      <c r="AC39" s="18" t="n">
        <f aca="false">($X39*$C$38)+($Y39*$D$38)+($Z39*$E$38)</f>
        <v>1.32798694168104</v>
      </c>
      <c r="AD39" s="18" t="n">
        <f aca="false">(X39*AA39)+(Y39*AB39)+(Z39*AC39)</f>
        <v>1.31227038834383</v>
      </c>
      <c r="AE39" s="19" t="str">
        <f aca="false">IF(ABS(SUM(X39:Z39)-1)&gt;0.1,"ERROR","OK")</f>
        <v>OK</v>
      </c>
    </row>
    <row r="40" customFormat="false" ht="15.95" hidden="false" customHeight="true" outlineLevel="0" collapsed="false">
      <c r="N40" s="17" t="n">
        <f aca="false">N39+1</f>
        <v>32</v>
      </c>
      <c r="O40" s="4" t="n">
        <f aca="false">O39*(R39/$U39)</f>
        <v>0.374073554332884</v>
      </c>
      <c r="P40" s="4" t="n">
        <f aca="false">P39*(S39/$U39)</f>
        <v>0.477650177467036</v>
      </c>
      <c r="Q40" s="4" t="n">
        <f aca="false">Q39*(T39/$U39)</f>
        <v>0.148276268200079</v>
      </c>
      <c r="R40" s="18" t="n">
        <f aca="false">($O40*$C$27)+($P40*$D$27)+($Q40*$E$27)</f>
        <v>1.14827626820008</v>
      </c>
      <c r="S40" s="18" t="n">
        <f aca="false">($O40*$C$28)+($P40*$D$28)+($Q40*$E$28)</f>
        <v>1.24062491295281</v>
      </c>
      <c r="T40" s="18" t="n">
        <f aca="false">($O40*$C$29)+($P40*$D$29)+($Q40*$E$29)</f>
        <v>2.17109904436809</v>
      </c>
      <c r="U40" s="18" t="n">
        <f aca="false">(O40*R40)+(P40*S40)+(Q40*T40)</f>
        <v>1.3440469590353</v>
      </c>
      <c r="W40" s="17" t="n">
        <f aca="false">W39+1</f>
        <v>32</v>
      </c>
      <c r="X40" s="4" t="n">
        <f aca="false">X39*(AA39/$AD39)</f>
        <v>0.328650410946643</v>
      </c>
      <c r="Y40" s="4" t="n">
        <f aca="false">Y39*(AB39/$AD39)</f>
        <v>0.323319993506557</v>
      </c>
      <c r="Z40" s="4" t="n">
        <f aca="false">Z39*(AC39/$AD39)</f>
        <v>0.3480295955468</v>
      </c>
      <c r="AA40" s="18" t="n">
        <f aca="false">($X40*$C$36)+($Y40*$D$36)+($Z40*$E$36)</f>
        <v>1.32063951660419</v>
      </c>
      <c r="AB40" s="18" t="n">
        <f aca="false">($X40*$C$37)+($Y40*$D$37)+($Z40*$E$37)</f>
        <v>1.29384745139196</v>
      </c>
      <c r="AC40" s="18" t="n">
        <f aca="false">($X40*$C$38)+($Y40*$D$38)+($Z40*$E$38)</f>
        <v>1.32438607699457</v>
      </c>
      <c r="AD40" s="18" t="n">
        <f aca="false">(X40*AA40)+(Y40*AB40)+(Z40*AC40)</f>
        <v>1.3132810201511</v>
      </c>
      <c r="AE40" s="19" t="str">
        <f aca="false">IF(ABS(SUM(X40:Z40)-1)&gt;0.1,"ERROR","OK")</f>
        <v>OK</v>
      </c>
    </row>
    <row r="41" customFormat="false" ht="15.95" hidden="false" customHeight="true" outlineLevel="0" collapsed="false">
      <c r="N41" s="17" t="n">
        <f aca="false">N40+1</f>
        <v>33</v>
      </c>
      <c r="O41" s="4" t="n">
        <f aca="false">O40*(R40/$U40)</f>
        <v>0.319586888028086</v>
      </c>
      <c r="P41" s="4" t="n">
        <f aca="false">P40*(S40/$U40)</f>
        <v>0.440895837647867</v>
      </c>
      <c r="Q41" s="4" t="n">
        <f aca="false">Q40*(T40/$U40)</f>
        <v>0.239517274324047</v>
      </c>
      <c r="R41" s="18" t="n">
        <f aca="false">($O41*$C$27)+($P41*$D$27)+($Q41*$E$27)</f>
        <v>1.23951727432405</v>
      </c>
      <c r="S41" s="18" t="n">
        <f aca="false">($O41*$C$28)+($P41*$D$28)+($Q41*$E$28)</f>
        <v>1.10402134113644</v>
      </c>
      <c r="T41" s="18" t="n">
        <f aca="false">($O41*$C$29)+($P41*$D$29)+($Q41*$E$29)</f>
        <v>2.09897669132394</v>
      </c>
      <c r="U41" s="18" t="n">
        <f aca="false">(O41*R41)+(P41*S41)+(Q41*T41)</f>
        <v>1.38563305831537</v>
      </c>
      <c r="W41" s="17" t="n">
        <f aca="false">W40+1</f>
        <v>33</v>
      </c>
      <c r="X41" s="4" t="n">
        <f aca="false">X40*(AA40/$AD40)</f>
        <v>0.330491884969453</v>
      </c>
      <c r="Y41" s="4" t="n">
        <f aca="false">Y40*(AB40/$AD40)</f>
        <v>0.318535593801845</v>
      </c>
      <c r="Z41" s="4" t="n">
        <f aca="false">Z40*(AC40/$AD40)</f>
        <v>0.350972521228703</v>
      </c>
      <c r="AA41" s="18" t="n">
        <f aca="false">($X41*$C$36)+($Y41*$D$36)+($Z41*$E$36)</f>
        <v>1.32560634733389</v>
      </c>
      <c r="AB41" s="18" t="n">
        <f aca="false">($X41*$C$37)+($Y41*$D$37)+($Z41*$E$37)</f>
        <v>1.29539463284658</v>
      </c>
      <c r="AC41" s="18" t="n">
        <f aca="false">($X41*$C$38)+($Y41*$D$38)+($Z41*$E$38)</f>
        <v>1.32092685203537</v>
      </c>
      <c r="AD41" s="18" t="n">
        <f aca="false">(X41*AA41)+(Y41*AB41)+(Z41*AC41)</f>
        <v>1.3143404666569</v>
      </c>
      <c r="AE41" s="19" t="str">
        <f aca="false">IF(ABS(SUM(X41:Z41)-1)&gt;0.1,"ERROR","OK")</f>
        <v>OK</v>
      </c>
    </row>
    <row r="42" customFormat="false" ht="15.95" hidden="false" customHeight="true" outlineLevel="0" collapsed="false">
      <c r="N42" s="17" t="n">
        <f aca="false">N41+1</f>
        <v>34</v>
      </c>
      <c r="O42" s="4" t="n">
        <f aca="false">O41*(R41/$U41)</f>
        <v>0.285886271246942</v>
      </c>
      <c r="P42" s="4" t="n">
        <f aca="false">P41*(S41/$U41)</f>
        <v>0.351289550332516</v>
      </c>
      <c r="Q42" s="4" t="n">
        <f aca="false">Q41*(T41/$U41)</f>
        <v>0.362824178420542</v>
      </c>
      <c r="R42" s="18" t="n">
        <f aca="false">($O42*$C$27)+($P42*$D$27)+($Q42*$E$27)</f>
        <v>1.36282417842054</v>
      </c>
      <c r="S42" s="18" t="n">
        <f aca="false">($O42*$C$28)+($P42*$D$28)+($Q42*$E$28)</f>
        <v>0.959344510668454</v>
      </c>
      <c r="T42" s="18" t="n">
        <f aca="false">($O42*$C$29)+($P42*$D$29)+($Q42*$E$29)</f>
        <v>1.85374826112469</v>
      </c>
      <c r="U42" s="18" t="n">
        <f aca="false">(O42*R42)+(P42*S42)+(Q42*T42)</f>
        <v>1.39920511434159</v>
      </c>
      <c r="W42" s="17" t="n">
        <f aca="false">W41+1</f>
        <v>34</v>
      </c>
      <c r="X42" s="4" t="n">
        <f aca="false">X41*(AA41/$AD41)</f>
        <v>0.333324699019718</v>
      </c>
      <c r="Y42" s="4" t="n">
        <f aca="false">Y41*(AB41/$AD41)</f>
        <v>0.313943996285113</v>
      </c>
      <c r="Z42" s="4" t="n">
        <f aca="false">Z41*(AC41/$AD41)</f>
        <v>0.352731304695168</v>
      </c>
      <c r="AA42" s="18" t="n">
        <f aca="false">($X42*$C$36)+($Y42*$D$36)+($Z42*$E$36)</f>
        <v>1.32909436674867</v>
      </c>
      <c r="AB42" s="18" t="n">
        <f aca="false">($X42*$C$37)+($Y42*$D$37)+($Z42*$E$37)</f>
        <v>1.2980515685502</v>
      </c>
      <c r="AC42" s="18" t="n">
        <f aca="false">($X42*$C$38)+($Y42*$D$38)+($Z42*$E$38)</f>
        <v>1.31782013683203</v>
      </c>
      <c r="AD42" s="18" t="n">
        <f aca="false">(X42*AA42)+(Y42*AB42)+(Z42*AC42)</f>
        <v>1.31537189279844</v>
      </c>
      <c r="AE42" s="19" t="str">
        <f aca="false">IF(ABS(SUM(X42:Z42)-1)&gt;0.1,"ERROR","OK")</f>
        <v>OK</v>
      </c>
    </row>
    <row r="43" customFormat="false" ht="15.95" hidden="false" customHeight="true" outlineLevel="0" collapsed="false">
      <c r="N43" s="17" t="n">
        <f aca="false">N42+1</f>
        <v>35</v>
      </c>
      <c r="O43" s="4" t="n">
        <f aca="false">O42*(R42/$U42)</f>
        <v>0.278452900679371</v>
      </c>
      <c r="P43" s="4" t="n">
        <f aca="false">P42*(S42/$U42)</f>
        <v>0.240856539411144</v>
      </c>
      <c r="Q43" s="4" t="n">
        <f aca="false">Q42*(T42/$U42)</f>
        <v>0.480690559909485</v>
      </c>
      <c r="R43" s="18" t="n">
        <f aca="false">($O43*$C$27)+($P43*$D$27)+($Q43*$E$27)</f>
        <v>1.48069055990949</v>
      </c>
      <c r="S43" s="18" t="n">
        <f aca="false">($O43*$C$28)+($P43*$D$28)+($Q43*$E$28)</f>
        <v>0.845831396760834</v>
      </c>
      <c r="T43" s="18" t="n">
        <f aca="false">($O43*$C$29)+($P43*$D$29)+($Q43*$E$29)</f>
        <v>1.52765258775787</v>
      </c>
      <c r="U43" s="18" t="n">
        <f aca="false">(O43*R43)+(P43*S43)+(Q43*T43)</f>
        <v>1.35035478232097</v>
      </c>
      <c r="W43" s="17" t="n">
        <f aca="false">W42+1</f>
        <v>35</v>
      </c>
      <c r="X43" s="4" t="n">
        <f aca="false">X42*(AA42/$AD42)</f>
        <v>0.33680207262357</v>
      </c>
      <c r="Y43" s="4" t="n">
        <f aca="false">Y42*(AB42/$AD42)</f>
        <v>0.309810099368799</v>
      </c>
      <c r="Z43" s="4" t="n">
        <f aca="false">Z42*(AC42/$AD42)</f>
        <v>0.353387828007632</v>
      </c>
      <c r="AA43" s="18" t="n">
        <f aca="false">($X43*$C$36)+($Y43*$D$36)+($Z43*$E$36)</f>
        <v>1.33112236379852</v>
      </c>
      <c r="AB43" s="18" t="n">
        <f aca="false">($X43*$C$37)+($Y43*$D$37)+($Z43*$E$37)</f>
        <v>1.30146328982281</v>
      </c>
      <c r="AC43" s="18" t="n">
        <f aca="false">($X43*$C$38)+($Y43*$D$38)+($Z43*$E$38)</f>
        <v>1.31520849401975</v>
      </c>
      <c r="AD43" s="18" t="n">
        <f aca="false">(X43*AA43)+(Y43*AB43)+(Z43*AC43)</f>
        <v>1.3163099152666</v>
      </c>
      <c r="AE43" s="19" t="str">
        <f aca="false">IF(ABS(SUM(X43:Z43)-1)&gt;0.1,"ERROR","OK")</f>
        <v>OK</v>
      </c>
    </row>
    <row r="44" customFormat="false" ht="15.95" hidden="false" customHeight="true" outlineLevel="0" collapsed="false">
      <c r="N44" s="17" t="n">
        <f aca="false">N43+1</f>
        <v>36</v>
      </c>
      <c r="O44" s="4" t="n">
        <f aca="false">O43*(R43/$U43)</f>
        <v>0.305329078560153</v>
      </c>
      <c r="P44" s="4" t="n">
        <f aca="false">P43*(S43/$U43)</f>
        <v>0.150867035697797</v>
      </c>
      <c r="Q44" s="4" t="n">
        <f aca="false">Q43*(T43/$U43)</f>
        <v>0.54380388574205</v>
      </c>
      <c r="R44" s="18" t="n">
        <f aca="false">($O44*$C$27)+($P44*$D$27)+($Q44*$E$27)</f>
        <v>1.54380388574205</v>
      </c>
      <c r="S44" s="18" t="n">
        <f aca="false">($O44*$C$28)+($P44*$D$28)+($Q44*$E$28)</f>
        <v>0.815905581392307</v>
      </c>
      <c r="T44" s="18" t="n">
        <f aca="false">($O44*$C$29)+($P44*$D$29)+($Q44*$E$29)</f>
        <v>1.23887075210128</v>
      </c>
      <c r="U44" s="18" t="n">
        <f aca="false">(O44*R44)+(P44*S44)+(Q44*T44)</f>
        <v>1.26816420331</v>
      </c>
      <c r="W44" s="17" t="n">
        <f aca="false">W43+1</f>
        <v>36</v>
      </c>
      <c r="X44" s="4" t="n">
        <f aca="false">X43*(AA43/$AD43)</f>
        <v>0.340592109687272</v>
      </c>
      <c r="Y44" s="4" t="n">
        <f aca="false">Y43*(AB43/$AD43)</f>
        <v>0.306315759281645</v>
      </c>
      <c r="Z44" s="4" t="n">
        <f aca="false">Z43*(AC43/$AD43)</f>
        <v>0.353092131031083</v>
      </c>
      <c r="AA44" s="18" t="n">
        <f aca="false">($X44*$C$36)+($Y44*$D$36)+($Z44*$E$36)</f>
        <v>1.33181582945281</v>
      </c>
      <c r="AB44" s="18" t="n">
        <f aca="false">($X44*$C$37)+($Y44*$D$37)+($Z44*$E$37)</f>
        <v>1.30528289658416</v>
      </c>
      <c r="AC44" s="18" t="n">
        <f aca="false">($X44*$C$38)+($Y44*$D$38)+($Z44*$E$38)</f>
        <v>1.31317102936277</v>
      </c>
      <c r="AD44" s="18" t="n">
        <f aca="false">(X44*AA44)+(Y44*AB44)+(Z44*AC44)</f>
        <v>1.31710504177874</v>
      </c>
      <c r="AE44" s="19" t="str">
        <f aca="false">IF(ABS(SUM(X44:Z44)-1)&gt;0.1,"ERROR","OK")</f>
        <v>OK</v>
      </c>
    </row>
    <row r="45" customFormat="false" ht="15.95" hidden="false" customHeight="true" outlineLevel="0" collapsed="false">
      <c r="N45" s="17" t="n">
        <f aca="false">N44+1</f>
        <v>37</v>
      </c>
      <c r="O45" s="4" t="n">
        <f aca="false">O44*(R44/$U44)</f>
        <v>0.371693363273382</v>
      </c>
      <c r="P45" s="4" t="n">
        <f aca="false">P44*(S44/$U44)</f>
        <v>0.0970641310901714</v>
      </c>
      <c r="Q45" s="4" t="n">
        <f aca="false">Q44*(T44/$U44)</f>
        <v>0.531242505636447</v>
      </c>
      <c r="R45" s="18" t="n">
        <f aca="false">($O45*$C$27)+($P45*$D$27)+($Q45*$E$27)</f>
        <v>1.53124250563645</v>
      </c>
      <c r="S45" s="18" t="n">
        <f aca="false">($O45*$C$28)+($P45*$D$28)+($Q45*$E$28)</f>
        <v>0.89357510820058</v>
      </c>
      <c r="T45" s="18" t="n">
        <f aca="false">($O45*$C$29)+($P45*$D$29)+($Q45*$E$29)</f>
        <v>1.03100703897915</v>
      </c>
      <c r="U45" s="18" t="n">
        <f aca="false">(O45*R45)+(P45*S45)+(Q45*T45)</f>
        <v>1.20360153106456</v>
      </c>
      <c r="W45" s="17" t="n">
        <f aca="false">W44+1</f>
        <v>37</v>
      </c>
      <c r="X45" s="4" t="n">
        <f aca="false">X44*(AA44/$AD44)</f>
        <v>0.344396193682202</v>
      </c>
      <c r="Y45" s="4" t="n">
        <f aca="false">Y44*(AB44/$AD44)</f>
        <v>0.303566313135175</v>
      </c>
      <c r="Z45" s="4" t="n">
        <f aca="false">Z44*(AC44/$AD44)</f>
        <v>0.352037493182623</v>
      </c>
      <c r="AA45" s="18" t="n">
        <f aca="false">($X45*$C$36)+($Y45*$D$36)+($Z45*$E$36)</f>
        <v>1.33137509787859</v>
      </c>
      <c r="AB45" s="18" t="n">
        <f aca="false">($X45*$C$37)+($Y45*$D$37)+($Z45*$E$37)</f>
        <v>1.30919244436394</v>
      </c>
      <c r="AC45" s="18" t="n">
        <f aca="false">($X45*$C$38)+($Y45*$D$38)+($Z45*$E$38)</f>
        <v>1.31173228924458</v>
      </c>
      <c r="AD45" s="18" t="n">
        <f aca="false">(X45*AA45)+(Y45*AB45)+(Z45*AC45)</f>
        <v>1.31772618642501</v>
      </c>
      <c r="AE45" s="19" t="str">
        <f aca="false">IF(ABS(SUM(X45:Z45)-1)&gt;0.1,"ERROR","OK")</f>
        <v>OK</v>
      </c>
    </row>
    <row r="46" customFormat="false" ht="15.95" hidden="false" customHeight="true" outlineLevel="0" collapsed="false">
      <c r="N46" s="17" t="n">
        <f aca="false">N45+1</f>
        <v>38</v>
      </c>
      <c r="O46" s="4" t="n">
        <f aca="false">O45*(R45/$U45)</f>
        <v>0.472874670077702</v>
      </c>
      <c r="P46" s="4" t="n">
        <f aca="false">P45*(S45/$U45)</f>
        <v>0.0720621311976735</v>
      </c>
      <c r="Q46" s="4" t="n">
        <f aca="false">Q45*(T45/$U45)</f>
        <v>0.455063198724625</v>
      </c>
      <c r="R46" s="18" t="n">
        <f aca="false">($O46*$C$27)+($P46*$D$27)+($Q46*$E$27)</f>
        <v>1.45506319872463</v>
      </c>
      <c r="S46" s="18" t="n">
        <f aca="false">($O46*$C$28)+($P46*$D$28)+($Q46*$E$28)</f>
        <v>1.06331779122554</v>
      </c>
      <c r="T46" s="18" t="n">
        <f aca="false">($O46*$C$29)+($P46*$D$29)+($Q46*$E$29)</f>
        <v>0.885174124538629</v>
      </c>
      <c r="U46" s="18" t="n">
        <f aca="false">(O46*R46)+(P46*S46)+(Q46*T46)</f>
        <v>1.16749764475605</v>
      </c>
      <c r="W46" s="17" t="n">
        <f aca="false">W45+1</f>
        <v>38</v>
      </c>
      <c r="X46" s="4" t="n">
        <f aca="false">X45*(AA45/$AD45)</f>
        <v>0.347963424265417</v>
      </c>
      <c r="Y46" s="4" t="n">
        <f aca="false">Y45*(AB45/$AD45)</f>
        <v>0.301600383762735</v>
      </c>
      <c r="Z46" s="4" t="n">
        <f aca="false">Z45*(AC45/$AD45)</f>
        <v>0.350436191971847</v>
      </c>
      <c r="AA46" s="18" t="n">
        <f aca="false">($X46*$C$36)+($Y46*$D$36)+($Z46*$E$36)</f>
        <v>1.3300433152374</v>
      </c>
      <c r="AB46" s="18" t="n">
        <f aca="false">($X46*$C$37)+($Y46*$D$37)+($Z46*$E$37)</f>
        <v>1.31291980506823</v>
      </c>
      <c r="AC46" s="18" t="n">
        <f aca="false">($X46*$C$38)+($Y46*$D$38)+($Z46*$E$38)</f>
        <v>1.31087299186327</v>
      </c>
      <c r="AD46" s="18" t="n">
        <f aca="false">(X46*AA46)+(Y46*AB46)+(Z46*AC46)</f>
        <v>1.31816088287691</v>
      </c>
      <c r="AE46" s="19" t="str">
        <f aca="false">IF(ABS(SUM(X46:Z46)-1)&gt;0.1,"ERROR","OK")</f>
        <v>OK</v>
      </c>
    </row>
    <row r="47" customFormat="false" ht="15.95" hidden="false" customHeight="true" outlineLevel="0" collapsed="false">
      <c r="N47" s="17" t="n">
        <f aca="false">N46+1</f>
        <v>39</v>
      </c>
      <c r="O47" s="4" t="n">
        <f aca="false">O46*(R46/$U46)</f>
        <v>0.589348109719644</v>
      </c>
      <c r="P47" s="4" t="n">
        <f aca="false">P46*(S46/$U46)</f>
        <v>0.0656317779485768</v>
      </c>
      <c r="Q47" s="4" t="n">
        <f aca="false">Q46*(T46/$U46)</f>
        <v>0.345020112331779</v>
      </c>
      <c r="R47" s="18" t="n">
        <f aca="false">($O47*$C$27)+($P47*$D$27)+($Q47*$E$27)</f>
        <v>1.34502011233178</v>
      </c>
      <c r="S47" s="18" t="n">
        <f aca="false">($O47*$C$28)+($P47*$D$28)+($Q47*$E$28)</f>
        <v>1.27883000862104</v>
      </c>
      <c r="T47" s="18" t="n">
        <f aca="false">($O47*$C$29)+($P47*$D$29)+($Q47*$E$29)</f>
        <v>0.784351657041979</v>
      </c>
      <c r="U47" s="18" t="n">
        <f aca="false">(O47*R47)+(P47*S47)+(Q47*T47)</f>
        <v>1.14723404471767</v>
      </c>
      <c r="W47" s="17" t="n">
        <f aca="false">W46+1</f>
        <v>39</v>
      </c>
      <c r="X47" s="4" t="n">
        <f aca="false">X46*(AA46/$AD46)</f>
        <v>0.351100106522087</v>
      </c>
      <c r="Y47" s="4" t="n">
        <f aca="false">Y46*(AB46/$AD46)</f>
        <v>0.300401204588962</v>
      </c>
      <c r="Z47" s="4" t="n">
        <f aca="false">Z46*(AC46/$AD46)</f>
        <v>0.348498688888951</v>
      </c>
      <c r="AA47" s="18" t="n">
        <f aca="false">($X47*$C$36)+($Y47*$D$36)+($Z47*$E$36)</f>
        <v>1.32807806529005</v>
      </c>
      <c r="AB47" s="18" t="n">
        <f aca="false">($X47*$C$37)+($Y47*$D$37)+($Z47*$E$37)</f>
        <v>1.31625023763319</v>
      </c>
      <c r="AC47" s="18" t="n">
        <f aca="false">($X47*$C$38)+($Y47*$D$38)+($Z47*$E$38)</f>
        <v>1.31054098497559</v>
      </c>
      <c r="AD47" s="18" t="n">
        <f aca="false">(X47*AA47)+(Y47*AB47)+(Z47*AC47)</f>
        <v>1.31841332211773</v>
      </c>
      <c r="AE47" s="19" t="str">
        <f aca="false">IF(ABS(SUM(X47:Z47)-1)&gt;0.1,"ERROR","OK")</f>
        <v>OK</v>
      </c>
    </row>
    <row r="48" customFormat="false" ht="15.95" hidden="false" customHeight="true" outlineLevel="0" collapsed="false">
      <c r="N48" s="17" t="n">
        <f aca="false">N47+1</f>
        <v>40</v>
      </c>
      <c r="O48" s="4" t="n">
        <f aca="false">O47*(R47/$U47)</f>
        <v>0.690953223004042</v>
      </c>
      <c r="P48" s="4" t="n">
        <f aca="false">P47*(S47/$U47)</f>
        <v>0.0731602130761802</v>
      </c>
      <c r="Q48" s="4" t="n">
        <f aca="false">Q47*(T47/$U47)</f>
        <v>0.235886563919778</v>
      </c>
      <c r="R48" s="18" t="n">
        <f aca="false">($O48*$C$27)+($P48*$D$27)+($Q48*$E$27)</f>
        <v>1.23588656391978</v>
      </c>
      <c r="S48" s="18" t="n">
        <f aca="false">($O48*$C$28)+($P48*$D$28)+($Q48*$E$28)</f>
        <v>1.47865531547624</v>
      </c>
      <c r="T48" s="18" t="n">
        <f aca="false">($O48*$C$29)+($P48*$D$29)+($Q48*$E$29)</f>
        <v>0.735813383125712</v>
      </c>
      <c r="U48" s="18" t="n">
        <f aca="false">(O48*R48)+(P48*S48)+(Q48*T48)</f>
        <v>1.13568703318594</v>
      </c>
      <c r="W48" s="17" t="n">
        <f aca="false">W47+1</f>
        <v>40</v>
      </c>
      <c r="X48" s="4" t="n">
        <f aca="false">X47*(AA47/$AD47)</f>
        <v>0.353673876295484</v>
      </c>
      <c r="Y48" s="4" t="n">
        <f aca="false">Y47*(AB47/$AD47)</f>
        <v>0.299908344592873</v>
      </c>
      <c r="Z48" s="4" t="n">
        <f aca="false">Z47*(AC47/$AD47)</f>
        <v>0.346417779111643</v>
      </c>
      <c r="AA48" s="18" t="n">
        <f aca="false">($X48*$C$36)+($Y48*$D$36)+($Z48*$E$36)</f>
        <v>1.32572883155611</v>
      </c>
      <c r="AB48" s="18" t="n">
        <f aca="false">($X48*$C$37)+($Y48*$D$37)+($Z48*$E$37)</f>
        <v>1.31903209838432</v>
      </c>
      <c r="AC48" s="18" t="n">
        <f aca="false">($X48*$C$38)+($Y48*$D$38)+($Z48*$E$38)</f>
        <v>1.3106614509334</v>
      </c>
      <c r="AD48" s="18" t="n">
        <f aca="false">(X48*AA48)+(Y48*AB48)+(Z48*AC48)</f>
        <v>1.31850081686403</v>
      </c>
      <c r="AE48" s="19" t="str">
        <f aca="false">IF(ABS(SUM(X48:Z48)-1)&gt;0.1,"ERROR","OK")</f>
        <v>OK</v>
      </c>
    </row>
    <row r="49" customFormat="false" ht="15.95" hidden="false" customHeight="true" outlineLevel="0" collapsed="false">
      <c r="N49" s="17" t="n">
        <f aca="false">N48+1</f>
        <v>41</v>
      </c>
      <c r="O49" s="4" t="n">
        <f aca="false">O48*(R48/$U48)</f>
        <v>0.751914726200761</v>
      </c>
      <c r="P49" s="4" t="n">
        <f aca="false">P48*(S48/$U48)</f>
        <v>0.0952540046556617</v>
      </c>
      <c r="Q49" s="4" t="n">
        <f aca="false">Q48*(T48/$U48)</f>
        <v>0.152831269143577</v>
      </c>
      <c r="R49" s="18" t="n">
        <f aca="false">($O49*$C$27)+($P49*$D$27)+($Q49*$E$27)</f>
        <v>1.15283126914358</v>
      </c>
      <c r="S49" s="18" t="n">
        <f aca="false">($O49*$C$28)+($P49*$D$28)+($Q49*$E$28)</f>
        <v>1.61436658397154</v>
      </c>
      <c r="T49" s="18" t="n">
        <f aca="false">($O49*$C$29)+($P49*$D$29)+($Q49*$E$29)</f>
        <v>0.759421705626453</v>
      </c>
      <c r="U49" s="18" t="n">
        <f aca="false">(O49*R49)+(P49*S49)+(Q49*T49)</f>
        <v>1.13666907328541</v>
      </c>
      <c r="W49" s="17" t="n">
        <f aca="false">W48+1</f>
        <v>41</v>
      </c>
      <c r="X49" s="4" t="n">
        <f aca="false">X48*(AA48/$AD48)</f>
        <v>0.355612714665073</v>
      </c>
      <c r="Y49" s="4" t="n">
        <f aca="false">Y48*(AB48/$AD48)</f>
        <v>0.300029190753319</v>
      </c>
      <c r="Z49" s="4" t="n">
        <f aca="false">Z48*(AC48/$AD48)</f>
        <v>0.344358094581608</v>
      </c>
      <c r="AA49" s="18" t="n">
        <f aca="false">($X49*$C$36)+($Y49*$D$36)+($Z49*$E$36)</f>
        <v>1.32322095627193</v>
      </c>
      <c r="AB49" s="18" t="n">
        <f aca="false">($X49*$C$37)+($Y49*$D$37)+($Z49*$E$37)</f>
        <v>1.32117690520691</v>
      </c>
      <c r="AC49" s="18" t="n">
        <f aca="false">($X49*$C$38)+($Y49*$D$38)+($Z49*$E$38)</f>
        <v>1.31114589553567</v>
      </c>
      <c r="AD49" s="18" t="n">
        <f aca="false">(X49*AA49)+(Y49*AB49)+(Z49*AC49)</f>
        <v>1.31844953637794</v>
      </c>
      <c r="AE49" s="19" t="str">
        <f aca="false">IF(ABS(SUM(X49:Z49)-1)&gt;0.1,"ERROR","OK")</f>
        <v>OK</v>
      </c>
    </row>
    <row r="50" customFormat="false" ht="15.95" hidden="false" customHeight="true" outlineLevel="0" collapsed="false">
      <c r="N50" s="17" t="n">
        <f aca="false">N49+1</f>
        <v>42</v>
      </c>
      <c r="O50" s="4" t="n">
        <f aca="false">O49*(R49/$U49)</f>
        <v>0.76260613442072</v>
      </c>
      <c r="P50" s="4" t="n">
        <f aca="false">P49*(S49/$U49)</f>
        <v>0.135285533599592</v>
      </c>
      <c r="Q50" s="4" t="n">
        <f aca="false">Q49*(T49/$U49)</f>
        <v>0.102108331979688</v>
      </c>
      <c r="R50" s="18" t="n">
        <f aca="false">($O50*$C$27)+($P50*$D$27)+($Q50*$E$27)</f>
        <v>1.10210833197969</v>
      </c>
      <c r="S50" s="18" t="n">
        <f aca="false">($O50*$C$28)+($P50*$D$28)+($Q50*$E$28)</f>
        <v>1.670708635639</v>
      </c>
      <c r="T50" s="18" t="n">
        <f aca="false">($O50*$C$29)+($P50*$D$29)+($Q50*$E$29)</f>
        <v>0.87203230670427</v>
      </c>
      <c r="U50" s="18" t="n">
        <f aca="false">(O50*R50)+(P50*S50)+(Q50*T50)</f>
        <v>1.15553904829574</v>
      </c>
      <c r="W50" s="17" t="n">
        <f aca="false">W49+1</f>
        <v>42</v>
      </c>
      <c r="X50" s="4" t="n">
        <f aca="false">X49*(AA49/$AD49)</f>
        <v>0.356899663869038</v>
      </c>
      <c r="Y50" s="4" t="n">
        <f aca="false">Y49*(AB49/$AD49)</f>
        <v>0.30064983662566</v>
      </c>
      <c r="Z50" s="4" t="n">
        <f aca="false">Z49*(AC49/$AD49)</f>
        <v>0.342450499505302</v>
      </c>
      <c r="AA50" s="18" t="n">
        <f aca="false">($X50*$C$36)+($Y50*$D$36)+($Z50*$E$36)</f>
        <v>1.32074564841866</v>
      </c>
      <c r="AB50" s="18" t="n">
        <f aca="false">($X50*$C$37)+($Y50*$D$37)+($Z50*$E$37)</f>
        <v>1.32265461391851</v>
      </c>
      <c r="AC50" s="18" t="n">
        <f aca="false">($X50*$C$38)+($Y50*$D$38)+($Z50*$E$38)</f>
        <v>1.31189980207434</v>
      </c>
      <c r="AD50" s="18" t="n">
        <f aca="false">(X50*AA50)+(Y50*AB50)+(Z50*AC50)</f>
        <v>1.31829031408515</v>
      </c>
      <c r="AE50" s="19" t="str">
        <f aca="false">IF(ABS(SUM(X50:Z50)-1)&gt;0.1,"ERROR","OK")</f>
        <v>OK</v>
      </c>
    </row>
    <row r="51" customFormat="false" ht="15.95" hidden="false" customHeight="true" outlineLevel="0" collapsed="false">
      <c r="N51" s="17" t="n">
        <f aca="false">N50+1</f>
        <v>43</v>
      </c>
      <c r="O51" s="4" t="n">
        <f aca="false">O50*(R50/$U50)</f>
        <v>0.727344156827485</v>
      </c>
      <c r="P51" s="4" t="n">
        <f aca="false">P50*(S50/$U50)</f>
        <v>0.195599369484935</v>
      </c>
      <c r="Q51" s="4" t="n">
        <f aca="false">Q50*(T50/$U50)</f>
        <v>0.0770564736875809</v>
      </c>
      <c r="R51" s="18" t="n">
        <f aca="false">($O51*$C$27)+($P51*$D$27)+($Q51*$E$27)</f>
        <v>1.07705647368758</v>
      </c>
      <c r="S51" s="18" t="n">
        <f aca="false">($O51*$C$28)+($P51*$D$28)+($Q51*$E$28)</f>
        <v>1.65799333050866</v>
      </c>
      <c r="T51" s="18" t="n">
        <f aca="false">($O51*$C$29)+($P51*$D$29)+($Q51*$E$29)</f>
        <v>1.07765719867556</v>
      </c>
      <c r="U51" s="18" t="n">
        <f aca="false">(O51*R51)+(P51*S51)+(Q51*T51)</f>
        <v>1.19073364634157</v>
      </c>
      <c r="W51" s="17" t="n">
        <f aca="false">W50+1</f>
        <v>43</v>
      </c>
      <c r="X51" s="4" t="n">
        <f aca="false">X50*(AA50/$AD50)</f>
        <v>0.357564394534926</v>
      </c>
      <c r="Y51" s="4" t="n">
        <f aca="false">Y50*(AB50/$AD50)</f>
        <v>0.301645160658511</v>
      </c>
      <c r="Z51" s="4" t="n">
        <f aca="false">Z50*(AC50/$AD50)</f>
        <v>0.340790444806563</v>
      </c>
      <c r="AA51" s="18" t="n">
        <f aca="false">($X51*$C$36)+($Y51*$D$36)+($Z51*$E$36)</f>
        <v>1.31845498557032</v>
      </c>
      <c r="AB51" s="18" t="n">
        <f aca="false">($X51*$C$37)+($Y51*$D$37)+($Z51*$E$37)</f>
        <v>1.32348535005427</v>
      </c>
      <c r="AC51" s="18" t="n">
        <f aca="false">($X51*$C$38)+($Y51*$D$38)+($Z51*$E$38)</f>
        <v>1.31282900743379</v>
      </c>
      <c r="AD51" s="18" t="n">
        <f aca="false">(X51*AA51)+(Y51*AB51)+(Z51*AC51)</f>
        <v>1.31805509108163</v>
      </c>
      <c r="AE51" s="19" t="str">
        <f aca="false">IF(ABS(SUM(X51:Z51)-1)&gt;0.1,"ERROR","OK")</f>
        <v>OK</v>
      </c>
    </row>
    <row r="52" customFormat="false" ht="15.95" hidden="false" customHeight="true" outlineLevel="0" collapsed="false">
      <c r="N52" s="17" t="n">
        <f aca="false">N51+1</f>
        <v>44</v>
      </c>
      <c r="O52" s="4" t="n">
        <f aca="false">O51*(R51/$U51)</f>
        <v>0.657905934813195</v>
      </c>
      <c r="P52" s="4" t="n">
        <f aca="false">P51*(S51/$U51)</f>
        <v>0.272355157724914</v>
      </c>
      <c r="Q52" s="4" t="n">
        <f aca="false">Q51*(T51/$U51)</f>
        <v>0.0697389074618916</v>
      </c>
      <c r="R52" s="18" t="n">
        <f aca="false">($O52*$C$27)+($P52*$D$27)+($Q52*$E$27)</f>
        <v>1.06973890746189</v>
      </c>
      <c r="S52" s="18" t="n">
        <f aca="false">($O52*$C$28)+($P52*$D$28)+($Q52*$E$28)</f>
        <v>1.59514091809749</v>
      </c>
      <c r="T52" s="18" t="n">
        <f aca="false">($O52*$C$29)+($P52*$D$29)+($Q52*$E$29)</f>
        <v>1.3565313188055</v>
      </c>
      <c r="U52" s="18" t="n">
        <f aca="false">(O52*R52)+(P52*S52)+(Q52*T52)</f>
        <v>1.232835444373</v>
      </c>
      <c r="W52" s="17" t="n">
        <f aca="false">W51+1</f>
        <v>44</v>
      </c>
      <c r="X52" s="4" t="n">
        <f aca="false">X51*(AA51/$AD51)</f>
        <v>0.357672878642831</v>
      </c>
      <c r="Y52" s="4" t="n">
        <f aca="false">Y51*(AB51/$AD51)</f>
        <v>0.302887909426222</v>
      </c>
      <c r="Z52" s="4" t="n">
        <f aca="false">Z51*(AC51/$AD51)</f>
        <v>0.339439211930946</v>
      </c>
      <c r="AA52" s="18" t="n">
        <f aca="false">($X52*$C$36)+($Y52*$D$36)+($Z52*$E$36)</f>
        <v>1.31646068148927</v>
      </c>
      <c r="AB52" s="18" t="n">
        <f aca="false">($X52*$C$37)+($Y52*$D$37)+($Z52*$E$37)</f>
        <v>1.32372895744974</v>
      </c>
      <c r="AC52" s="18" t="n">
        <f aca="false">($X52*$C$38)+($Y52*$D$38)+($Z52*$E$38)</f>
        <v>1.31384490326954</v>
      </c>
      <c r="AD52" s="18" t="n">
        <f aca="false">(X52*AA52)+(Y52*AB52)+(Z52*AC52)</f>
        <v>1.31777425670258</v>
      </c>
      <c r="AE52" s="19" t="str">
        <f aca="false">IF(ABS(SUM(X52:Z52)-1)&gt;0.1,"ERROR","OK")</f>
        <v>OK</v>
      </c>
    </row>
    <row r="53" customFormat="false" ht="15.95" hidden="false" customHeight="true" outlineLevel="0" collapsed="false">
      <c r="N53" s="17" t="n">
        <f aca="false">N52+1</f>
        <v>45</v>
      </c>
      <c r="O53" s="4" t="n">
        <f aca="false">O52*(R52/$U52)</f>
        <v>0.570869031331018</v>
      </c>
      <c r="P53" s="4" t="n">
        <f aca="false">P52*(S52/$U52)</f>
        <v>0.352394845820528</v>
      </c>
      <c r="Q53" s="4" t="n">
        <f aca="false">Q52*(T52/$U52)</f>
        <v>0.0767361228484538</v>
      </c>
      <c r="R53" s="18" t="n">
        <f aca="false">($O53*$C$27)+($P53*$D$27)+($Q53*$E$27)</f>
        <v>1.07673612284845</v>
      </c>
      <c r="S53" s="18" t="n">
        <f aca="false">($O53*$C$28)+($P53*$D$28)+($Q53*$E$28)</f>
        <v>1.50180652076741</v>
      </c>
      <c r="T53" s="18" t="n">
        <f aca="false">($O53*$C$29)+($P53*$D$29)+($Q53*$E$29)</f>
        <v>1.65757621552987</v>
      </c>
      <c r="U53" s="18" t="n">
        <f aca="false">(O53*R53)+(P53*S53)+(Q53*T53)</f>
        <v>1.27110015689328</v>
      </c>
      <c r="W53" s="17" t="n">
        <f aca="false">W52+1</f>
        <v>45</v>
      </c>
      <c r="X53" s="4" t="n">
        <f aca="false">X52*(AA52/$AD52)</f>
        <v>0.357316345476799</v>
      </c>
      <c r="Y53" s="4" t="n">
        <f aca="false">Y52*(AB52/$AD52)</f>
        <v>0.304256586080355</v>
      </c>
      <c r="Z53" s="4" t="n">
        <f aca="false">Z52*(AC52/$AD52)</f>
        <v>0.338427068442846</v>
      </c>
      <c r="AA53" s="18" t="n">
        <f aca="false">($X53*$C$36)+($Y53*$D$36)+($Z53*$E$36)</f>
        <v>1.31483550630731</v>
      </c>
      <c r="AB53" s="18" t="n">
        <f aca="false">($X53*$C$37)+($Y53*$D$37)+($Z53*$E$37)</f>
        <v>1.32347363863251</v>
      </c>
      <c r="AC53" s="18" t="n">
        <f aca="false">($X53*$C$38)+($Y53*$D$38)+($Z53*$E$38)</f>
        <v>1.31486853795964</v>
      </c>
      <c r="AD53" s="18" t="n">
        <f aca="false">(X53*AA53)+(Y53*AB53)+(Z53*AC53)</f>
        <v>1.31747489376395</v>
      </c>
      <c r="AE53" s="19" t="str">
        <f aca="false">IF(ABS(SUM(X53:Z53)-1)&gt;0.1,"ERROR","OK")</f>
        <v>OK</v>
      </c>
    </row>
    <row r="54" customFormat="false" ht="15.95" hidden="false" customHeight="true" outlineLevel="0" collapsed="false">
      <c r="N54" s="17" t="n">
        <f aca="false">N53+1</f>
        <v>46</v>
      </c>
      <c r="O54" s="4" t="n">
        <f aca="false">O53*(R53/$U53)</f>
        <v>0.483577398772376</v>
      </c>
      <c r="P54" s="4" t="n">
        <f aca="false">P53*(S53/$U53)</f>
        <v>0.416354977590115</v>
      </c>
      <c r="Q54" s="4" t="n">
        <f aca="false">Q53*(T53/$U53)</f>
        <v>0.100067623637509</v>
      </c>
      <c r="R54" s="18" t="n">
        <f aca="false">($O54*$C$27)+($P54*$D$27)+($Q54*$E$27)</f>
        <v>1.10006762363751</v>
      </c>
      <c r="S54" s="18" t="n">
        <f aca="false">($O54*$C$28)+($P54*$D$28)+($Q54*$E$28)</f>
        <v>1.39351653749862</v>
      </c>
      <c r="T54" s="18" t="n">
        <f aca="false">($O54*$C$29)+($P54*$D$29)+($Q54*$E$29)</f>
        <v>1.91056075362968</v>
      </c>
      <c r="U54" s="18" t="n">
        <f aca="false">(O54*R54)+(P54*S54)+(Q54*T54)</f>
        <v>1.30335066108484</v>
      </c>
      <c r="W54" s="17" t="n">
        <f aca="false">W53+1</f>
        <v>46</v>
      </c>
      <c r="X54" s="4" t="n">
        <f aca="false">X53*(AA53/$AD53)</f>
        <v>0.3566005092322</v>
      </c>
      <c r="Y54" s="4" t="n">
        <f aca="false">Y53*(AB53/$AD53)</f>
        <v>0.305641931367096</v>
      </c>
      <c r="Z54" s="4" t="n">
        <f aca="false">Z53*(AC53/$AD53)</f>
        <v>0.337757559400703</v>
      </c>
      <c r="AA54" s="18" t="n">
        <f aca="false">($X54*$C$36)+($Y54*$D$36)+($Z54*$E$36)</f>
        <v>1.31361649187072</v>
      </c>
      <c r="AB54" s="18" t="n">
        <f aca="false">($X54*$C$37)+($Y54*$D$37)+($Z54*$E$37)</f>
        <v>1.32282475329213</v>
      </c>
      <c r="AC54" s="18" t="n">
        <f aca="false">($X54*$C$38)+($Y54*$D$38)+($Z54*$E$38)</f>
        <v>1.31583364694012</v>
      </c>
      <c r="AD54" s="18" t="n">
        <f aca="false">(X54*AA54)+(Y54*AB54)+(Z54*AC54)</f>
        <v>1.31717978356114</v>
      </c>
      <c r="AE54" s="19" t="str">
        <f aca="false">IF(ABS(SUM(X54:Z54)-1)&gt;0.1,"ERROR","OK")</f>
        <v>OK</v>
      </c>
    </row>
    <row r="55" customFormat="false" ht="15.95" hidden="false" customHeight="true" outlineLevel="0" collapsed="false">
      <c r="N55" s="17" t="n">
        <f aca="false">N54+1</f>
        <v>47</v>
      </c>
      <c r="O55" s="4" t="n">
        <f aca="false">O54*(R54/$U54)</f>
        <v>0.408154041575853</v>
      </c>
      <c r="P55" s="4" t="n">
        <f aca="false">P54*(S54/$U54)</f>
        <v>0.44515843975463</v>
      </c>
      <c r="Q55" s="4" t="n">
        <f aca="false">Q54*(T54/$U54)</f>
        <v>0.146687518669517</v>
      </c>
      <c r="R55" s="18" t="n">
        <f aca="false">($O55*$C$27)+($P55*$D$27)+($Q55*$E$27)</f>
        <v>1.14668751866952</v>
      </c>
      <c r="S55" s="18" t="n">
        <f aca="false">($O55*$C$28)+($P55*$D$28)+($Q55*$E$28)</f>
        <v>1.27613527477329</v>
      </c>
      <c r="T55" s="18" t="n">
        <f aca="false">($O55*$C$29)+($P55*$D$29)+($Q55*$E$29)</f>
        <v>2.04976749016079</v>
      </c>
      <c r="U55" s="18" t="n">
        <f aca="false">(O55*R55)+(P55*S55)+(Q55*T55)</f>
        <v>1.3367828399846</v>
      </c>
      <c r="W55" s="17" t="n">
        <f aca="false">W54+1</f>
        <v>47</v>
      </c>
      <c r="X55" s="4" t="n">
        <f aca="false">X54*(AA54/$AD54)</f>
        <v>0.355635818119257</v>
      </c>
      <c r="Y55" s="4" t="n">
        <f aca="false">Y54*(AB54/$AD54)</f>
        <v>0.306951805290626</v>
      </c>
      <c r="Z55" s="4" t="n">
        <f aca="false">Z54*(AC54/$AD54)</f>
        <v>0.337412376590117</v>
      </c>
      <c r="AA55" s="18" t="n">
        <f aca="false">($X55*$C$36)+($Y55*$D$36)+($Z55*$E$36)</f>
        <v>1.31280931032095</v>
      </c>
      <c r="AB55" s="18" t="n">
        <f aca="false">($X55*$C$37)+($Y55*$D$37)+($Z55*$E$37)</f>
        <v>1.32189458046025</v>
      </c>
      <c r="AC55" s="18" t="n">
        <f aca="false">($X55*$C$38)+($Y55*$D$38)+($Z55*$E$38)</f>
        <v>1.31668860785635</v>
      </c>
      <c r="AD55" s="18" t="n">
        <f aca="false">(X55*AA55)+(Y55*AB55)+(Z55*AC55)</f>
        <v>1.31690697339268</v>
      </c>
      <c r="AE55" s="19" t="str">
        <f aca="false">IF(ABS(SUM(X55:Z55)-1)&gt;0.1,"ERROR","OK")</f>
        <v>OK</v>
      </c>
    </row>
    <row r="56" customFormat="false" ht="15.95" hidden="false" customHeight="true" outlineLevel="0" collapsed="false">
      <c r="N56" s="17" t="n">
        <f aca="false">N55+1</f>
        <v>48</v>
      </c>
      <c r="O56" s="4" t="n">
        <f aca="false">O55*(R55/$U55)</f>
        <v>0.350113070852211</v>
      </c>
      <c r="P56" s="4" t="n">
        <f aca="false">P55*(S55/$U55)</f>
        <v>0.424962358015058</v>
      </c>
      <c r="Q56" s="4" t="n">
        <f aca="false">Q55*(T55/$U55)</f>
        <v>0.224924571132731</v>
      </c>
      <c r="R56" s="18" t="n">
        <f aca="false">($O56*$C$27)+($P56*$D$27)+($Q56*$E$27)</f>
        <v>1.22492457113273</v>
      </c>
      <c r="S56" s="18" t="n">
        <f aca="false">($O56*$C$28)+($P56*$D$28)+($Q56*$E$28)</f>
        <v>1.14768095683275</v>
      </c>
      <c r="T56" s="18" t="n">
        <f aca="false">($O56*$C$29)+($P56*$D$29)+($Q56*$E$29)</f>
        <v>2.02980792444863</v>
      </c>
      <c r="U56" s="18" t="n">
        <f aca="false">(O56*R56)+(P56*S56)+(Q56*T56)</f>
        <v>1.37313698571466</v>
      </c>
      <c r="W56" s="17" t="n">
        <f aca="false">W55+1</f>
        <v>48</v>
      </c>
      <c r="X56" s="4" t="n">
        <f aca="false">X55*(AA55/$AD55)</f>
        <v>0.35452922836893</v>
      </c>
      <c r="Y56" s="4" t="n">
        <f aca="false">Y55*(AB55/$AD55)</f>
        <v>0.308114343742014</v>
      </c>
      <c r="Z56" s="4" t="n">
        <f aca="false">Z55*(AC55/$AD55)</f>
        <v>0.337356427889057</v>
      </c>
      <c r="AA56" s="18" t="n">
        <f aca="false">($X56*$C$36)+($Y56*$D$36)+($Z56*$E$36)</f>
        <v>1.31239341034426</v>
      </c>
      <c r="AB56" s="18" t="n">
        <f aca="false">($X56*$C$37)+($Y56*$D$37)+($Z56*$E$37)</f>
        <v>1.32079358558002</v>
      </c>
      <c r="AC56" s="18" t="n">
        <f aca="false">($X56*$C$38)+($Y56*$D$38)+($Z56*$E$38)</f>
        <v>1.3173973206674</v>
      </c>
      <c r="AD56" s="18" t="n">
        <f aca="false">(X56*AA56)+(Y56*AB56)+(Z56*AC56)</f>
        <v>1.31666972613644</v>
      </c>
      <c r="AE56" s="19" t="str">
        <f aca="false">IF(ABS(SUM(X56:Z56)-1)&gt;0.1,"ERROR","OK")</f>
        <v>OK</v>
      </c>
    </row>
    <row r="57" customFormat="false" ht="15.95" hidden="false" customHeight="true" outlineLevel="0" collapsed="false">
      <c r="N57" s="17" t="n">
        <f aca="false">N56+1</f>
        <v>49</v>
      </c>
      <c r="O57" s="4" t="n">
        <f aca="false">O56*(R56/$U56)</f>
        <v>0.31232288374958</v>
      </c>
      <c r="P57" s="4" t="n">
        <f aca="false">P56*(S56/$U56)</f>
        <v>0.355187581966403</v>
      </c>
      <c r="Q57" s="4" t="n">
        <f aca="false">Q56*(T56/$U56)</f>
        <v>0.332489534284017</v>
      </c>
      <c r="R57" s="18" t="n">
        <f aca="false">($O57*$C$27)+($P57*$D$27)+($Q57*$E$27)</f>
        <v>1.33248953428402</v>
      </c>
      <c r="S57" s="18" t="n">
        <f aca="false">($O57*$C$28)+($P57*$D$28)+($Q57*$E$28)</f>
        <v>1.01308230289396</v>
      </c>
      <c r="T57" s="18" t="n">
        <f aca="false">($O57*$C$29)+($P57*$D$29)+($Q57*$E$29)</f>
        <v>1.8469367272745</v>
      </c>
      <c r="U57" s="18" t="n">
        <f aca="false">(O57*R57)+(P57*S57)+(Q57*T57)</f>
        <v>1.39008835971513</v>
      </c>
      <c r="W57" s="17" t="n">
        <f aca="false">W56+1</f>
        <v>49</v>
      </c>
      <c r="X57" s="4" t="n">
        <f aca="false">X56*(AA56/$AD56)</f>
        <v>0.353377778686472</v>
      </c>
      <c r="Y57" s="4" t="n">
        <f aca="false">Y56*(AB56/$AD56)</f>
        <v>0.30907936953468</v>
      </c>
      <c r="Z57" s="4" t="n">
        <f aca="false">Z56*(AC56/$AD56)</f>
        <v>0.337542851778847</v>
      </c>
      <c r="AA57" s="18" t="n">
        <f aca="false">($X57*$C$36)+($Y57*$D$36)+($Z57*$E$36)</f>
        <v>1.31232761127421</v>
      </c>
      <c r="AB57" s="18" t="n">
        <f aca="false">($X57*$C$37)+($Y57*$D$37)+($Z57*$E$37)</f>
        <v>1.31962349350859</v>
      </c>
      <c r="AC57" s="18" t="n">
        <f aca="false">($X57*$C$38)+($Y57*$D$38)+($Z57*$E$38)</f>
        <v>1.31793905136504</v>
      </c>
      <c r="AD57" s="18" t="n">
        <f aca="false">(X57*AA57)+(Y57*AB57)+(Z57*AC57)</f>
        <v>1.31647671944626</v>
      </c>
      <c r="AE57" s="19" t="str">
        <f aca="false">IF(ABS(SUM(X57:Z57)-1)&gt;0.1,"ERROR","OK")</f>
        <v>OK</v>
      </c>
    </row>
    <row r="58" customFormat="false" ht="15.95" hidden="false" customHeight="true" outlineLevel="0" collapsed="false">
      <c r="N58" s="17" t="n">
        <f aca="false">N57+1</f>
        <v>50</v>
      </c>
      <c r="O58" s="4" t="n">
        <f aca="false">O57*(R57/$U57)</f>
        <v>0.299381669521357</v>
      </c>
      <c r="P58" s="4" t="n">
        <f aca="false">P57*(S57/$U57)</f>
        <v>0.258857108602509</v>
      </c>
      <c r="Q58" s="4" t="n">
        <f aca="false">Q57*(T57/$U57)</f>
        <v>0.441761221876134</v>
      </c>
      <c r="R58" s="18" t="n">
        <f aca="false">($O58*$C$27)+($P58*$D$27)+($Q58*$E$27)</f>
        <v>1.44176122187613</v>
      </c>
      <c r="S58" s="18" t="n">
        <f aca="false">($O58*$C$28)+($P58*$D$28)+($Q58*$E$28)</f>
        <v>0.901796569832836</v>
      </c>
      <c r="T58" s="18" t="n">
        <f aca="false">($O58*$C$29)+($P58*$D$29)+($Q58*$E$29)</f>
        <v>1.56700415714258</v>
      </c>
      <c r="U58" s="18" t="n">
        <f aca="false">(O58*R58)+(P58*S58)+(Q58*T58)</f>
        <v>1.3573150054153</v>
      </c>
      <c r="W58" s="17" t="n">
        <f aca="false">W57+1</f>
        <v>50</v>
      </c>
      <c r="X58" s="4" t="n">
        <f aca="false">X57*(AA57/$AD57)</f>
        <v>0.352264046398078</v>
      </c>
      <c r="Y58" s="4" t="n">
        <f aca="false">Y57*(AB57/$AD57)</f>
        <v>0.309818161895295</v>
      </c>
      <c r="Z58" s="4" t="n">
        <f aca="false">Z57*(AC57/$AD57)</f>
        <v>0.337917791706627</v>
      </c>
      <c r="AA58" s="18" t="n">
        <f aca="false">($X58*$C$36)+($Y58*$D$36)+($Z58*$E$36)</f>
        <v>1.31255590147936</v>
      </c>
      <c r="AB58" s="18" t="n">
        <f aca="false">($X58*$C$37)+($Y58*$D$37)+($Z58*$E$37)</f>
        <v>1.31847226722742</v>
      </c>
      <c r="AC58" s="18" t="n">
        <f aca="false">($X58*$C$38)+($Y58*$D$38)+($Z58*$E$38)</f>
        <v>1.31830733879585</v>
      </c>
      <c r="AD58" s="18" t="n">
        <f aca="false">(X58*AA58)+(Y58*AB58)+(Z58*AC58)</f>
        <v>1.31633241203765</v>
      </c>
      <c r="AE58" s="19" t="str">
        <f aca="false">IF(ABS(SUM(X58:Z58)-1)&gt;0.1,"ERROR","OK")</f>
        <v>OK</v>
      </c>
    </row>
    <row r="59" customFormat="false" ht="15.95" hidden="false" customHeight="true" outlineLevel="0" collapsed="false">
      <c r="N59" s="17" t="n">
        <f aca="false">N58+1</f>
        <v>51</v>
      </c>
      <c r="O59" s="4" t="n">
        <f aca="false">O58*(R58/$U58)</f>
        <v>0.3180078905297</v>
      </c>
      <c r="P59" s="4" t="n">
        <f aca="false">P58*(S58/$U58)</f>
        <v>0.171983991691864</v>
      </c>
      <c r="Q59" s="4" t="n">
        <f aca="false">Q58*(T58/$U58)</f>
        <v>0.510008117778436</v>
      </c>
      <c r="R59" s="18" t="n">
        <f aca="false">($O59*$C$27)+($P59*$D$27)+($Q59*$E$27)</f>
        <v>1.51000811777844</v>
      </c>
      <c r="S59" s="18" t="n">
        <f aca="false">($O59*$C$28)+($P59*$D$28)+($Q59*$E$28)</f>
        <v>0.859000584529107</v>
      </c>
      <c r="T59" s="18" t="n">
        <f aca="false">($O59*$C$29)+($P59*$D$29)+($Q59*$E$29)</f>
        <v>1.2933464517048</v>
      </c>
      <c r="U59" s="18" t="n">
        <f aca="false">(O59*R59)+(P59*S59)+(Q59*T59)</f>
        <v>1.28754603507979</v>
      </c>
      <c r="W59" s="17" t="n">
        <f aca="false">W58+1</f>
        <v>51</v>
      </c>
      <c r="X59" s="4" t="n">
        <f aca="false">X58*(AA58/$AD58)</f>
        <v>0.351253413461928</v>
      </c>
      <c r="Y59" s="4" t="n">
        <f aca="false">Y58*(AB58/$AD58)</f>
        <v>0.310321808235346</v>
      </c>
      <c r="Z59" s="4" t="n">
        <f aca="false">Z58*(AC58/$AD58)</f>
        <v>0.338424778302726</v>
      </c>
      <c r="AA59" s="18" t="n">
        <f aca="false">($X59*$C$36)+($Y59*$D$36)+($Z59*$E$36)</f>
        <v>1.31301319149267</v>
      </c>
      <c r="AB59" s="18" t="n">
        <f aca="false">($X59*$C$37)+($Y59*$D$37)+($Z59*$E$37)</f>
        <v>1.31741093563166</v>
      </c>
      <c r="AC59" s="18" t="n">
        <f aca="false">($X59*$C$38)+($Y59*$D$38)+($Z59*$E$38)</f>
        <v>1.31850812928066</v>
      </c>
      <c r="AD59" s="18" t="n">
        <f aca="false">(X59*AA59)+(Y59*AB59)+(Z59*AC59)</f>
        <v>1.31623753050872</v>
      </c>
      <c r="AE59" s="19" t="str">
        <f aca="false">IF(ABS(SUM(X59:Z59)-1)&gt;0.1,"ERROR","OK")</f>
        <v>OK</v>
      </c>
    </row>
    <row r="60" customFormat="false" ht="15.95" hidden="false" customHeight="true" outlineLevel="0" collapsed="false">
      <c r="N60" s="17" t="n">
        <f aca="false">N59+1</f>
        <v>52</v>
      </c>
      <c r="O60" s="4" t="n">
        <f aca="false">O59*(R59/$U59)</f>
        <v>0.372953263910043</v>
      </c>
      <c r="P60" s="4" t="n">
        <f aca="false">P59*(S59/$U59)</f>
        <v>0.114741023130723</v>
      </c>
      <c r="Q60" s="4" t="n">
        <f aca="false">Q59*(T59/$U59)</f>
        <v>0.512305712959234</v>
      </c>
      <c r="R60" s="18" t="n">
        <f aca="false">($O60*$C$27)+($P60*$D$27)+($Q60*$E$27)</f>
        <v>1.51230571295923</v>
      </c>
      <c r="S60" s="18" t="n">
        <f aca="false">($O60*$C$28)+($P60*$D$28)+($Q60*$E$28)</f>
        <v>0.911878122246733</v>
      </c>
      <c r="T60" s="18" t="n">
        <f aca="false">($O60*$C$29)+($P60*$D$29)+($Q60*$E$29)</f>
        <v>1.08315578465514</v>
      </c>
      <c r="U60" s="18" t="n">
        <f aca="false">(O60*R60)+(P60*S60)+(Q60*T60)</f>
        <v>1.22355607689873</v>
      </c>
      <c r="W60" s="17" t="n">
        <f aca="false">W59+1</f>
        <v>52</v>
      </c>
      <c r="X60" s="4" t="n">
        <f aca="false">X59*(AA59/$AD59)</f>
        <v>0.350392960800993</v>
      </c>
      <c r="Y60" s="4" t="n">
        <f aca="false">Y59*(AB59/$AD59)</f>
        <v>0.31059845526227</v>
      </c>
      <c r="Z60" s="4" t="n">
        <f aca="false">Z59*(AC59/$AD59)</f>
        <v>0.339008583936737</v>
      </c>
      <c r="AA60" s="18" t="n">
        <f aca="false">($X60*$C$36)+($Y60*$D$36)+($Z60*$E$36)</f>
        <v>1.3136307641454</v>
      </c>
      <c r="AB60" s="18" t="n">
        <f aca="false">($X60*$C$37)+($Y60*$D$37)+($Z60*$E$37)</f>
        <v>1.31649210240732</v>
      </c>
      <c r="AC60" s="18" t="n">
        <f aca="false">($X60*$C$38)+($Y60*$D$38)+($Z60*$E$38)</f>
        <v>1.31855735637001</v>
      </c>
      <c r="AD60" s="18" t="n">
        <f aca="false">(X60*AA60)+(Y60*AB60)+(Z60*AC60)</f>
        <v>1.31618964844324</v>
      </c>
      <c r="AE60" s="19" t="str">
        <f aca="false">IF(ABS(SUM(X60:Z60)-1)&gt;0.1,"ERROR","OK")</f>
        <v>OK</v>
      </c>
    </row>
    <row r="61" customFormat="false" ht="15.95" hidden="false" customHeight="true" outlineLevel="0" collapsed="false">
      <c r="N61" s="17" t="n">
        <f aca="false">N60+1</f>
        <v>53</v>
      </c>
      <c r="O61" s="4" t="n">
        <f aca="false">O60*(R60/$U60)</f>
        <v>0.46096730859082</v>
      </c>
      <c r="P61" s="4" t="n">
        <f aca="false">P60*(S60/$U60)</f>
        <v>0.085512900219752</v>
      </c>
      <c r="Q61" s="4" t="n">
        <f aca="false">Q60*(T60/$U60)</f>
        <v>0.453519791189428</v>
      </c>
      <c r="R61" s="18" t="n">
        <f aca="false">($O61*$C$27)+($P61*$D$27)+($Q61*$E$27)</f>
        <v>1.45351979118943</v>
      </c>
      <c r="S61" s="18" t="n">
        <f aca="false">($O61*$C$28)+($P61*$D$28)+($Q61*$E$28)</f>
        <v>1.05279949652034</v>
      </c>
      <c r="T61" s="18" t="n">
        <f aca="false">($O61*$C$29)+($P61*$D$29)+($Q61*$E$29)</f>
        <v>0.933861584645682</v>
      </c>
      <c r="U61" s="18" t="n">
        <f aca="false">(O61*R61)+(P61*S61)+(Q61*T61)</f>
        <v>1.18357775529377</v>
      </c>
      <c r="W61" s="17" t="n">
        <f aca="false">W60+1</f>
        <v>53</v>
      </c>
      <c r="X61" s="4" t="n">
        <f aca="false">X60*(AA60/$AD60)</f>
        <v>0.349711740547874</v>
      </c>
      <c r="Y61" s="4" t="n">
        <f aca="false">Y60*(AB60/$AD60)</f>
        <v>0.310669829272956</v>
      </c>
      <c r="Z61" s="4" t="n">
        <f aca="false">Z60*(AC60/$AD60)</f>
        <v>0.33961843017917</v>
      </c>
      <c r="AA61" s="18" t="n">
        <f aca="false">($X61*$C$36)+($Y61*$D$36)+($Z61*$E$36)</f>
        <v>1.31434116743312</v>
      </c>
      <c r="AB61" s="18" t="n">
        <f aca="false">($X61*$C$37)+($Y61*$D$37)+($Z61*$E$37)</f>
        <v>1.31574989752996</v>
      </c>
      <c r="AC61" s="18" t="n">
        <f aca="false">($X61*$C$38)+($Y61*$D$38)+($Z61*$E$38)</f>
        <v>1.31847821152794</v>
      </c>
      <c r="AD61" s="18" t="n">
        <f aca="false">(X61*AA61)+(Y61*AB61)+(Z61*AC61)</f>
        <v>1.31618383379286</v>
      </c>
      <c r="AE61" s="19" t="str">
        <f aca="false">IF(ABS(SUM(X61:Z61)-1)&gt;0.1,"ERROR","OK")</f>
        <v>OK</v>
      </c>
    </row>
    <row r="62" customFormat="false" ht="15.95" hidden="false" customHeight="true" outlineLevel="0" collapsed="false">
      <c r="N62" s="17" t="n">
        <f aca="false">N61+1</f>
        <v>54</v>
      </c>
      <c r="O62" s="4" t="n">
        <f aca="false">O61*(R61/$U61)</f>
        <v>0.566101469152552</v>
      </c>
      <c r="P62" s="4" t="n">
        <f aca="false">P61*(S61/$U61)</f>
        <v>0.0760642365021497</v>
      </c>
      <c r="Q62" s="4" t="n">
        <f aca="false">Q61*(T61/$U61)</f>
        <v>0.357834294345298</v>
      </c>
      <c r="R62" s="18" t="n">
        <f aca="false">($O62*$C$27)+($P62*$D$27)+($Q62*$E$27)</f>
        <v>1.3578342943453</v>
      </c>
      <c r="S62" s="18" t="n">
        <f aca="false">($O62*$C$28)+($P62*$D$28)+($Q62*$E$28)</f>
        <v>1.24405060424178</v>
      </c>
      <c r="T62" s="18" t="n">
        <f aca="false">($O62*$C$29)+($P62*$D$29)+($Q62*$E$29)</f>
        <v>0.831921681099663</v>
      </c>
      <c r="U62" s="18" t="n">
        <f aca="false">(O62*R62)+(P62*S62)+(Q62*T62)</f>
        <v>1.16098985598313</v>
      </c>
      <c r="W62" s="17" t="n">
        <f aca="false">W61+1</f>
        <v>54</v>
      </c>
      <c r="X62" s="4" t="n">
        <f aca="false">X61*(AA61/$AD61)</f>
        <v>0.349222141721806</v>
      </c>
      <c r="Y62" s="4" t="n">
        <f aca="false">Y61*(AB61/$AD61)</f>
        <v>0.310567403683725</v>
      </c>
      <c r="Z62" s="4" t="n">
        <f aca="false">Z61*(AC61/$AD61)</f>
        <v>0.340210454594468</v>
      </c>
      <c r="AA62" s="18" t="n">
        <f aca="false">($X62*$C$36)+($Y62*$D$36)+($Z62*$E$36)</f>
        <v>1.31508232440824</v>
      </c>
      <c r="AB62" s="18" t="n">
        <f aca="false">($X62*$C$37)+($Y62*$D$37)+($Z62*$E$37)</f>
        <v>1.31520109626236</v>
      </c>
      <c r="AC62" s="18" t="n">
        <f aca="false">($X62*$C$38)+($Y62*$D$38)+($Z62*$E$38)</f>
        <v>1.31829835129134</v>
      </c>
      <c r="AD62" s="18" t="n">
        <f aca="false">(X62*AA62)+(Y62*AB62)+(Z62*AC62)</f>
        <v>1.31621333704249</v>
      </c>
      <c r="AE62" s="19" t="str">
        <f aca="false">IF(ABS(SUM(X62:Z62)-1)&gt;0.1,"ERROR","OK")</f>
        <v>OK</v>
      </c>
    </row>
    <row r="63" customFormat="false" ht="15.95" hidden="false" customHeight="true" outlineLevel="0" collapsed="false">
      <c r="N63" s="17" t="n">
        <f aca="false">N62+1</f>
        <v>55</v>
      </c>
      <c r="O63" s="4" t="n">
        <f aca="false">O62*(R62/$U62)</f>
        <v>0.66208329464143</v>
      </c>
      <c r="P63" s="4" t="n">
        <f aca="false">P62*(S62/$U62)</f>
        <v>0.0815061035150543</v>
      </c>
      <c r="Q63" s="4" t="n">
        <f aca="false">Q62*(T62/$U62)</f>
        <v>0.256410601843516</v>
      </c>
      <c r="R63" s="18" t="n">
        <f aca="false">($O63*$C$27)+($P63*$D$27)+($Q63*$E$27)</f>
        <v>1.25641060184352</v>
      </c>
      <c r="S63" s="18" t="n">
        <f aca="false">($O63*$C$28)+($P63*$D$28)+($Q63*$E$28)</f>
        <v>1.43131375298227</v>
      </c>
      <c r="T63" s="18" t="n">
        <f aca="false">($O63*$C$29)+($P63*$D$29)+($Q63*$E$29)</f>
        <v>0.781060004296162</v>
      </c>
      <c r="U63" s="18" t="n">
        <f aca="false">(O63*R63)+(P63*S63)+(Q63*T63)</f>
        <v>1.14878134338155</v>
      </c>
      <c r="W63" s="17" t="n">
        <f aca="false">W62+1</f>
        <v>55</v>
      </c>
      <c r="X63" s="4" t="n">
        <f aca="false">X62*(AA62/$AD62)</f>
        <v>0.348922057652354</v>
      </c>
      <c r="Y63" s="4" t="n">
        <f aca="false">Y62*(AB62/$AD62)</f>
        <v>0.310328560190698</v>
      </c>
      <c r="Z63" s="4" t="n">
        <f aca="false">Z62*(AC62/$AD62)</f>
        <v>0.340749382156949</v>
      </c>
      <c r="AA63" s="18" t="n">
        <f aca="false">($X63*$C$36)+($Y63*$D$36)+($Z63*$E$36)</f>
        <v>1.31580069053113</v>
      </c>
      <c r="AB63" s="18" t="n">
        <f aca="false">($X63*$C$37)+($Y63*$D$37)+($Z63*$E$37)</f>
        <v>1.31484711943666</v>
      </c>
      <c r="AC63" s="18" t="n">
        <f aca="false">($X63*$C$38)+($Y63*$D$38)+($Z63*$E$38)</f>
        <v>1.31804725968303</v>
      </c>
      <c r="AD63" s="18" t="n">
        <f aca="false">(X63*AA63)+(Y63*AB63)+(Z63*AC63)</f>
        <v>1.31627028723683</v>
      </c>
      <c r="AE63" s="19" t="str">
        <f aca="false">IF(ABS(SUM(X63:Z63)-1)&gt;0.1,"ERROR","OK")</f>
        <v>OK</v>
      </c>
    </row>
    <row r="64" customFormat="false" ht="15.95" hidden="false" customHeight="true" outlineLevel="0" collapsed="false">
      <c r="N64" s="17" t="n">
        <f aca="false">N63+1</f>
        <v>56</v>
      </c>
      <c r="O64" s="4" t="n">
        <f aca="false">O63*(R63/$U63)</f>
        <v>0.724113840709104</v>
      </c>
      <c r="P64" s="4" t="n">
        <f aca="false">P63*(S63/$U63)</f>
        <v>0.101551794503984</v>
      </c>
      <c r="Q64" s="4" t="n">
        <f aca="false">Q63*(T63/$U63)</f>
        <v>0.174334364786912</v>
      </c>
      <c r="R64" s="18" t="n">
        <f aca="false">($O64*$C$27)+($P64*$D$27)+($Q64*$E$27)</f>
        <v>1.17433436478691</v>
      </c>
      <c r="S64" s="18" t="n">
        <f aca="false">($O64*$C$28)+($P64*$D$28)+($Q64*$E$28)</f>
        <v>1.56721291240088</v>
      </c>
      <c r="T64" s="18" t="n">
        <f aca="false">($O64*$C$29)+($P64*$D$29)+($Q64*$E$29)</f>
        <v>0.797775695015579</v>
      </c>
      <c r="U64" s="18" t="n">
        <f aca="false">(O64*R64)+(P64*S64)+(Q64*T64)</f>
        <v>1.14858476981964</v>
      </c>
      <c r="W64" s="17" t="n">
        <f aca="false">W63+1</f>
        <v>56</v>
      </c>
      <c r="X64" s="4" t="n">
        <f aca="false">X63*(AA63/$AD63)</f>
        <v>0.348797575127445</v>
      </c>
      <c r="Y64" s="4" t="n">
        <f aca="false">Y63*(AB63/$AD63)</f>
        <v>0.309993029093006</v>
      </c>
      <c r="Z64" s="4" t="n">
        <f aca="false">Z63*(AC63/$AD63)</f>
        <v>0.341209395779549</v>
      </c>
      <c r="AA64" s="18" t="n">
        <f aca="false">($X64*$C$36)+($Y64*$D$36)+($Z64*$E$36)</f>
        <v>1.31645336620756</v>
      </c>
      <c r="AB64" s="18" t="n">
        <f aca="false">($X64*$C$37)+($Y64*$D$37)+($Z64*$E$37)</f>
        <v>1.31467663554949</v>
      </c>
      <c r="AC64" s="18" t="n">
        <f aca="false">($X64*$C$38)+($Y64*$D$38)+($Z64*$E$38)</f>
        <v>1.31775393829989</v>
      </c>
      <c r="AD64" s="18" t="n">
        <f aca="false">(X64*AA64)+(Y64*AB64)+(Z64*AC64)</f>
        <v>1.31634635950677</v>
      </c>
      <c r="AE64" s="19" t="str">
        <f aca="false">IF(ABS(SUM(X64:Z64)-1)&gt;0.1,"ERROR","OK")</f>
        <v>OK</v>
      </c>
    </row>
    <row r="65" customFormat="false" ht="15.95" hidden="false" customHeight="true" outlineLevel="0" collapsed="false">
      <c r="N65" s="17" t="n">
        <f aca="false">N64+1</f>
        <v>57</v>
      </c>
      <c r="O65" s="4" t="n">
        <f aca="false">O64*(R64/$U64)</f>
        <v>0.740347416670052</v>
      </c>
      <c r="P65" s="4" t="n">
        <f aca="false">P64*(S64/$U64)</f>
        <v>0.138564682212455</v>
      </c>
      <c r="Q65" s="4" t="n">
        <f aca="false">Q64*(T64/$U64)</f>
        <v>0.121087901117493</v>
      </c>
      <c r="R65" s="18" t="n">
        <f aca="false">($O65*$C$27)+($P65*$D$27)+($Q65*$E$27)</f>
        <v>1.12108790111749</v>
      </c>
      <c r="S65" s="18" t="n">
        <f aca="false">($O65*$C$28)+($P65*$D$28)+($Q65*$E$28)</f>
        <v>1.63136830566431</v>
      </c>
      <c r="T65" s="18" t="n">
        <f aca="false">($O65*$C$29)+($P65*$D$29)+($Q65*$E$29)</f>
        <v>0.897450854968329</v>
      </c>
      <c r="U65" s="18" t="n">
        <f aca="false">(O65*R65)+(P65*S65)+(Q65*T65)</f>
        <v>1.16471500268245</v>
      </c>
      <c r="W65" s="17" t="n">
        <f aca="false">W64+1</f>
        <v>57</v>
      </c>
      <c r="X65" s="4" t="n">
        <f aca="false">X64*(AA64/$AD64)</f>
        <v>0.348825929122186</v>
      </c>
      <c r="Y65" s="4" t="n">
        <f aca="false">Y64*(AB64/$AD64)</f>
        <v>0.309599817394938</v>
      </c>
      <c r="Z65" s="4" t="n">
        <f aca="false">Z64*(AC64/$AD64)</f>
        <v>0.341574253482876</v>
      </c>
      <c r="AA65" s="18" t="n">
        <f aca="false">($X65*$C$36)+($Y65*$D$36)+($Z65*$E$36)</f>
        <v>1.31700915896097</v>
      </c>
      <c r="AB65" s="18" t="n">
        <f aca="false">($X65*$C$37)+($Y65*$D$37)+($Z65*$E$37)</f>
        <v>1.3146685037739</v>
      </c>
      <c r="AC65" s="18" t="n">
        <f aca="false">($X65*$C$38)+($Y65*$D$38)+($Z65*$E$38)</f>
        <v>1.31744503974039</v>
      </c>
      <c r="AD65" s="18" t="n">
        <f aca="false">(X65*AA65)+(Y65*AB65)+(Z65*AC65)</f>
        <v>1.31643337819431</v>
      </c>
      <c r="AE65" s="19" t="str">
        <f aca="false">IF(ABS(SUM(X65:Z65)-1)&gt;0.1,"ERROR","OK")</f>
        <v>OK</v>
      </c>
    </row>
    <row r="66" customFormat="false" ht="15.95" hidden="false" customHeight="true" outlineLevel="0" collapsed="false">
      <c r="N66" s="17" t="n">
        <f aca="false">N65+1</f>
        <v>58</v>
      </c>
      <c r="O66" s="4" t="n">
        <f aca="false">O65*(R65/$U65)</f>
        <v>0.712615987207885</v>
      </c>
      <c r="P66" s="4" t="n">
        <f aca="false">P65*(S65/$U65)</f>
        <v>0.194081840042613</v>
      </c>
      <c r="Q66" s="4" t="n">
        <f aca="false">Q65*(T65/$U65)</f>
        <v>0.0933021727495018</v>
      </c>
      <c r="R66" s="18" t="n">
        <f aca="false">($O66*$C$27)+($P66*$D$27)+($Q66*$E$27)</f>
        <v>1.0933021727495</v>
      </c>
      <c r="S66" s="18" t="n">
        <f aca="false">($O66*$C$28)+($P66*$D$28)+($Q66*$E$28)</f>
        <v>1.62864403173333</v>
      </c>
      <c r="T66" s="18" t="n">
        <f aca="false">($O66*$C$29)+($P66*$D$29)+($Q66*$E$29)</f>
        <v>1.08341432908232</v>
      </c>
      <c r="U66" s="18" t="n">
        <f aca="false">(O66*R66)+(P66*S66)+(Q66*T66)</f>
        <v>1.19627974849496</v>
      </c>
      <c r="W66" s="17" t="n">
        <f aca="false">W65+1</f>
        <v>58</v>
      </c>
      <c r="X66" s="4" t="n">
        <f aca="false">X65*(AA65/$AD65)</f>
        <v>0.348978498378048</v>
      </c>
      <c r="Y66" s="4" t="n">
        <f aca="false">Y65*(AB65/$AD65)</f>
        <v>0.309184752867303</v>
      </c>
      <c r="Z66" s="4" t="n">
        <f aca="false">Z65*(AC65/$AD65)</f>
        <v>0.341836748754649</v>
      </c>
      <c r="AA66" s="18" t="n">
        <f aca="false">($X66*$C$36)+($Y66*$D$36)+($Z66*$E$36)</f>
        <v>1.31744867264539</v>
      </c>
      <c r="AB66" s="18" t="n">
        <f aca="false">($X66*$C$37)+($Y66*$D$37)+($Z66*$E$37)</f>
        <v>1.31479482350258</v>
      </c>
      <c r="AC66" s="18" t="n">
        <f aca="false">($X66*$C$38)+($Y66*$D$38)+($Z66*$E$38)</f>
        <v>1.31714350196945</v>
      </c>
      <c r="AD66" s="18" t="n">
        <f aca="false">(X66*AA66)+(Y66*AB66)+(Z66*AC66)</f>
        <v>1.31652382440235</v>
      </c>
      <c r="AE66" s="19" t="str">
        <f aca="false">IF(ABS(SUM(X66:Z66)-1)&gt;0.1,"ERROR","OK")</f>
        <v>OK</v>
      </c>
    </row>
    <row r="67" customFormat="false" ht="15.95" hidden="false" customHeight="true" outlineLevel="0" collapsed="false">
      <c r="N67" s="17" t="n">
        <f aca="false">N66+1</f>
        <v>59</v>
      </c>
      <c r="O67" s="4" t="n">
        <f aca="false">O66*(R66/$U66)</f>
        <v>0.651272921848425</v>
      </c>
      <c r="P67" s="4" t="n">
        <f aca="false">P66*(S66/$U66)</f>
        <v>0.26422768658493</v>
      </c>
      <c r="Q67" s="4" t="n">
        <f aca="false">Q66*(T66/$U66)</f>
        <v>0.0844993915666456</v>
      </c>
      <c r="R67" s="18" t="n">
        <f aca="false">($O67*$C$27)+($P67*$D$27)+($Q67*$E$27)</f>
        <v>1.08449939156665</v>
      </c>
      <c r="S67" s="18" t="n">
        <f aca="false">($O67*$C$28)+($P67*$D$28)+($Q67*$E$28)</f>
        <v>1.57522346943844</v>
      </c>
      <c r="T67" s="18" t="n">
        <f aca="false">($O67*$C$29)+($P67*$D$29)+($Q67*$E$29)</f>
        <v>1.33679201446089</v>
      </c>
      <c r="U67" s="18" t="n">
        <f aca="false">(O67*R67)+(P67*S67)+(Q67*T67)</f>
        <v>1.23548085254555</v>
      </c>
      <c r="W67" s="17" t="n">
        <f aca="false">W66+1</f>
        <v>59</v>
      </c>
      <c r="X67" s="4" t="n">
        <f aca="false">X66*(AA66/$AD66)</f>
        <v>0.349223653190367</v>
      </c>
      <c r="Y67" s="4" t="n">
        <f aca="false">Y66*(AB66/$AD66)</f>
        <v>0.308778698145017</v>
      </c>
      <c r="Z67" s="4" t="n">
        <f aca="false">Z66*(AC66/$AD66)</f>
        <v>0.341997648664616</v>
      </c>
      <c r="AA67" s="18" t="n">
        <f aca="false">($X67*$C$36)+($Y67*$D$36)+($Z67*$E$36)</f>
        <v>1.31776356895403</v>
      </c>
      <c r="AB67" s="18" t="n">
        <f aca="false">($X67*$C$37)+($Y67*$D$37)+($Z67*$E$37)</f>
        <v>1.31502388832391</v>
      </c>
      <c r="AC67" s="18" t="n">
        <f aca="false">($X67*$C$38)+($Y67*$D$38)+($Z67*$E$38)</f>
        <v>1.31686768915409</v>
      </c>
      <c r="AD67" s="18" t="n">
        <f aca="false">(X67*AA67)+(Y67*AB67)+(Z67*AC67)</f>
        <v>1.31661122515066</v>
      </c>
      <c r="AE67" s="19" t="str">
        <f aca="false">IF(ABS(SUM(X67:Z67)-1)&gt;0.1,"ERROR","OK")</f>
        <v>OK</v>
      </c>
    </row>
    <row r="68" customFormat="false" ht="15.95" hidden="false" customHeight="true" outlineLevel="0" collapsed="false">
      <c r="N68" s="17" t="n">
        <f aca="false">N67+1</f>
        <v>60</v>
      </c>
      <c r="O68" s="4" t="n">
        <f aca="false">O67*(R67/$U67)</f>
        <v>0.571684365672844</v>
      </c>
      <c r="P68" s="4" t="n">
        <f aca="false">P67*(S67/$U67)</f>
        <v>0.336887174193306</v>
      </c>
      <c r="Q68" s="4" t="n">
        <f aca="false">Q67*(T67/$U67)</f>
        <v>0.09142846013385</v>
      </c>
      <c r="R68" s="18" t="n">
        <f aca="false">($O68*$C$27)+($P68*$D$27)+($Q68*$E$27)</f>
        <v>1.09142846013385</v>
      </c>
      <c r="S68" s="18" t="n">
        <f aca="false">($O68*$C$28)+($P68*$D$28)+($Q68*$E$28)</f>
        <v>1.48939875155238</v>
      </c>
      <c r="T68" s="18" t="n">
        <f aca="false">($O68*$C$29)+($P68*$D$29)+($Q68*$E$29)</f>
        <v>1.61048246660893</v>
      </c>
      <c r="U68" s="18" t="n">
        <f aca="false">(O68*R68)+(P68*S68)+(Q68*T68)</f>
        <v>1.27295585556105</v>
      </c>
      <c r="W68" s="17" t="n">
        <f aca="false">W67+1</f>
        <v>60</v>
      </c>
      <c r="X68" s="4" t="n">
        <f aca="false">X67*(AA67/$AD67)</f>
        <v>0.349529305842462</v>
      </c>
      <c r="Y68" s="4" t="n">
        <f aca="false">Y67*(AB67/$AD67)</f>
        <v>0.308406427432508</v>
      </c>
      <c r="Z68" s="4" t="n">
        <f aca="false">Z67*(AC67/$AD67)</f>
        <v>0.34206426672503</v>
      </c>
      <c r="AA68" s="18" t="n">
        <f aca="false">($X68*$C$36)+($Y68*$D$36)+($Z68*$E$36)</f>
        <v>1.31795519184028</v>
      </c>
      <c r="AB68" s="18" t="n">
        <f aca="false">($X68*$C$37)+($Y68*$D$37)+($Z68*$E$37)</f>
        <v>1.31532287916996</v>
      </c>
      <c r="AC68" s="18" t="n">
        <f aca="false">($X68*$C$38)+($Y68*$D$38)+($Z68*$E$38)</f>
        <v>1.3166310031145</v>
      </c>
      <c r="AD68" s="18" t="n">
        <f aca="false">(X68*AA68)+(Y68*AB68)+(Z68*AC68)</f>
        <v>1.31669041204825</v>
      </c>
      <c r="AE68" s="19" t="str">
        <f aca="false">IF(ABS(SUM(X68:Z68)-1)&gt;0.1,"ERROR","OK")</f>
        <v>OK</v>
      </c>
    </row>
    <row r="69" customFormat="false" ht="15.95" hidden="false" customHeight="true" outlineLevel="0" collapsed="false">
      <c r="N69" s="17" t="n">
        <f aca="false">N68+1</f>
        <v>61</v>
      </c>
      <c r="O69" s="4" t="n">
        <f aca="false">O68*(R68/$U68)</f>
        <v>0.490160427938726</v>
      </c>
      <c r="P69" s="4" t="n">
        <f aca="false">P68*(S68/$U68)</f>
        <v>0.394168685791835</v>
      </c>
      <c r="Q69" s="4" t="n">
        <f aca="false">Q68*(T68/$U68)</f>
        <v>0.115670886269439</v>
      </c>
      <c r="R69" s="18" t="n">
        <f aca="false">($O69*$C$27)+($P69*$D$27)+($Q69*$E$27)</f>
        <v>1.11567088626944</v>
      </c>
      <c r="S69" s="18" t="n">
        <f aca="false">($O69*$C$28)+($P69*$D$28)+($Q69*$E$28)</f>
        <v>1.38605663029623</v>
      </c>
      <c r="T69" s="18" t="n">
        <f aca="false">($O69*$C$29)+($P69*$D$29)+($Q69*$E$29)</f>
        <v>1.8393937578184</v>
      </c>
      <c r="U69" s="18" t="n">
        <f aca="false">(O69*R69)+(P69*S69)+(Q69*T69)</f>
        <v>1.30596214561486</v>
      </c>
      <c r="W69" s="17" t="n">
        <f aca="false">W68+1</f>
        <v>61</v>
      </c>
      <c r="X69" s="4" t="n">
        <f aca="false">X68*(AA68/$AD68)</f>
        <v>0.349865054928737</v>
      </c>
      <c r="Y69" s="4" t="n">
        <f aca="false">Y68*(AB68/$AD68)</f>
        <v>0.308086112250191</v>
      </c>
      <c r="Z69" s="4" t="n">
        <f aca="false">Z68*(AC68/$AD68)</f>
        <v>0.342048832821073</v>
      </c>
      <c r="AA69" s="18" t="n">
        <f aca="false">($X69*$C$36)+($Y69*$D$36)+($Z69*$E$36)</f>
        <v>1.31803276571023</v>
      </c>
      <c r="AB69" s="18" t="n">
        <f aca="false">($X69*$C$37)+($Y69*$D$37)+($Z69*$E$37)</f>
        <v>1.31566017164663</v>
      </c>
      <c r="AC69" s="18" t="n">
        <f aca="false">($X69*$C$38)+($Y69*$D$38)+($Z69*$E$38)</f>
        <v>1.3164419007859</v>
      </c>
      <c r="AD69" s="18" t="n">
        <f aca="false">(X69*AA69)+(Y69*AB69)+(Z69*AC69)</f>
        <v>1.31675764893868</v>
      </c>
      <c r="AE69" s="19" t="str">
        <f aca="false">IF(ABS(SUM(X69:Z69)-1)&gt;0.1,"ERROR","OK")</f>
        <v>OK</v>
      </c>
    </row>
    <row r="70" customFormat="false" ht="15.95" hidden="false" customHeight="true" outlineLevel="0" collapsed="false">
      <c r="N70" s="17" t="n">
        <f aca="false">N69+1</f>
        <v>62</v>
      </c>
      <c r="O70" s="4" t="n">
        <f aca="false">O69*(R69/$U69)</f>
        <v>0.418739333975979</v>
      </c>
      <c r="P70" s="4" t="n">
        <f aca="false">P69*(S69/$U69)</f>
        <v>0.418342998862117</v>
      </c>
      <c r="Q70" s="4" t="n">
        <f aca="false">Q69*(T69/$U69)</f>
        <v>0.162917667161905</v>
      </c>
      <c r="R70" s="18" t="n">
        <f aca="false">($O70*$C$27)+($P70*$D$27)+($Q70*$E$27)</f>
        <v>1.1629176671619</v>
      </c>
      <c r="S70" s="18" t="n">
        <f aca="false">($O70*$C$28)+($P70*$D$28)+($Q70*$E$28)</f>
        <v>1.27211343353026</v>
      </c>
      <c r="T70" s="18" t="n">
        <f aca="false">($O70*$C$29)+($P70*$D$29)+($Q70*$E$29)</f>
        <v>1.96191146280316</v>
      </c>
      <c r="U70" s="18" t="n">
        <f aca="false">(O70*R70)+(P70*S70)+(Q70*T70)</f>
        <v>1.3387691567902</v>
      </c>
      <c r="W70" s="17" t="n">
        <f aca="false">W69+1</f>
        <v>62</v>
      </c>
      <c r="X70" s="4" t="n">
        <f aca="false">X69*(AA69/$AD69)</f>
        <v>0.350203855921977</v>
      </c>
      <c r="Y70" s="4" t="n">
        <f aca="false">Y69*(AB69/$AD69)</f>
        <v>0.307829331883306</v>
      </c>
      <c r="Z70" s="4" t="n">
        <f aca="false">Z69*(AC69/$AD69)</f>
        <v>0.341966812194716</v>
      </c>
      <c r="AA70" s="18" t="n">
        <f aca="false">($X70*$C$36)+($Y70*$D$36)+($Z70*$E$36)</f>
        <v>1.31801137506867</v>
      </c>
      <c r="AB70" s="18" t="n">
        <f aca="false">($X70*$C$37)+($Y70*$D$37)+($Z70*$E$37)</f>
        <v>1.31600717470251</v>
      </c>
      <c r="AC70" s="18" t="n">
        <f aca="false">($X70*$C$38)+($Y70*$D$38)+($Z70*$E$38)</f>
        <v>1.31630423669104</v>
      </c>
      <c r="AD70" s="18" t="n">
        <f aca="false">(X70*AA70)+(Y70*AB70)+(Z70*AC70)</f>
        <v>1.31681063874002</v>
      </c>
      <c r="AE70" s="19" t="str">
        <f aca="false">IF(ABS(SUM(X70:Z70)-1)&gt;0.1,"ERROR","OK")</f>
        <v>OK</v>
      </c>
    </row>
    <row r="71" customFormat="false" ht="15.95" hidden="false" customHeight="true" outlineLevel="0" collapsed="false">
      <c r="N71" s="17" t="n">
        <f aca="false">N70+1</f>
        <v>63</v>
      </c>
      <c r="O71" s="4" t="n">
        <f aca="false">O70*(R70/$U70)</f>
        <v>0.363736621019711</v>
      </c>
      <c r="P71" s="4" t="n">
        <f aca="false">P70*(S70/$U70)</f>
        <v>0.397514198752364</v>
      </c>
      <c r="Q71" s="4" t="n">
        <f aca="false">Q70*(T70/$U70)</f>
        <v>0.238749180227925</v>
      </c>
      <c r="R71" s="18" t="n">
        <f aca="false">($O71*$C$27)+($P71*$D$27)+($Q71*$E$27)</f>
        <v>1.23874918022793</v>
      </c>
      <c r="S71" s="18" t="n">
        <f aca="false">($O71*$C$28)+($P71*$D$28)+($Q71*$E$28)</f>
        <v>1.14886235881458</v>
      </c>
      <c r="T71" s="18" t="n">
        <f aca="false">($O71*$C$29)+($P71*$D$29)+($Q71*$E$29)</f>
        <v>1.93792696154329</v>
      </c>
      <c r="U71" s="18" t="n">
        <f aca="false">(O71*R71)+(P71*S71)+(Q71*T71)</f>
        <v>1.36994601455803</v>
      </c>
      <c r="W71" s="17" t="n">
        <f aca="false">W70+1</f>
        <v>63</v>
      </c>
      <c r="X71" s="4" t="n">
        <f aca="false">X70*(AA70/$AD70)</f>
        <v>0.35052318998556</v>
      </c>
      <c r="Y71" s="4" t="n">
        <f aca="false">Y70*(AB70/$AD70)</f>
        <v>0.307641507005086</v>
      </c>
      <c r="Z71" s="4" t="n">
        <f aca="false">Z70*(AC70/$AD70)</f>
        <v>0.341835303009353</v>
      </c>
      <c r="AA71" s="18" t="n">
        <f aca="false">($X71*$C$36)+($Y71*$D$36)+($Z71*$E$36)</f>
        <v>1.3179099115097</v>
      </c>
      <c r="AB71" s="18" t="n">
        <f aca="false">($X71*$C$37)+($Y71*$D$37)+($Z71*$E$37)</f>
        <v>1.31633965968462</v>
      </c>
      <c r="AC71" s="18" t="n">
        <f aca="false">($X71*$C$38)+($Y71*$D$38)+($Z71*$E$38)</f>
        <v>1.31621784360118</v>
      </c>
      <c r="AD71" s="18" t="n">
        <f aca="false">(X71*AA71)+(Y71*AB71)+(Z71*AC71)</f>
        <v>1.31684842832563</v>
      </c>
      <c r="AE71" s="19" t="str">
        <f aca="false">IF(ABS(SUM(X71:Z71)-1)&gt;0.1,"ERROR","OK")</f>
        <v>OK</v>
      </c>
    </row>
    <row r="72" customFormat="false" ht="15.95" hidden="false" customHeight="true" outlineLevel="0" collapsed="false">
      <c r="N72" s="17" t="n">
        <f aca="false">N71+1</f>
        <v>64</v>
      </c>
      <c r="O72" s="4" t="n">
        <f aca="false">O71*(R71/$U71)</f>
        <v>0.328902333609407</v>
      </c>
      <c r="P72" s="4" t="n">
        <f aca="false">P71*(S71/$U71)</f>
        <v>0.333362844365999</v>
      </c>
      <c r="Q72" s="4" t="n">
        <f aca="false">Q71*(T71/$U71)</f>
        <v>0.337734822024593</v>
      </c>
      <c r="R72" s="18" t="n">
        <f aca="false">($O72*$C$27)+($P72*$D$27)+($Q72*$E$27)</f>
        <v>1.33773482202459</v>
      </c>
      <c r="S72" s="18" t="n">
        <f aca="false">($O72*$C$28)+($P72*$D$28)+($Q72*$E$28)</f>
        <v>1.02494099378727</v>
      </c>
      <c r="T72" s="18" t="n">
        <f aca="false">($O72*$C$29)+($P72*$D$29)+($Q72*$E$29)</f>
        <v>1.76985689957141</v>
      </c>
      <c r="U72" s="18" t="n">
        <f aca="false">(O72*R72)+(P72*S72)+(Q72*T72)</f>
        <v>1.37940365469644</v>
      </c>
      <c r="W72" s="17" t="n">
        <f aca="false">W71+1</f>
        <v>64</v>
      </c>
      <c r="X72" s="4" t="n">
        <f aca="false">X71*(AA71/$AD71)</f>
        <v>0.350805739186965</v>
      </c>
      <c r="Y72" s="4" t="n">
        <f aca="false">Y71*(AB71/$AD71)</f>
        <v>0.307522648715802</v>
      </c>
      <c r="Z72" s="4" t="n">
        <f aca="false">Z71*(AC71/$AD71)</f>
        <v>0.341671612097233</v>
      </c>
      <c r="AA72" s="18" t="n">
        <f aca="false">($X72*$C$36)+($Y72*$D$36)+($Z72*$E$36)</f>
        <v>1.31774913990194</v>
      </c>
      <c r="AB72" s="18" t="n">
        <f aca="false">($X72*$C$37)+($Y72*$D$37)+($Z72*$E$37)</f>
        <v>1.31663857797724</v>
      </c>
      <c r="AC72" s="18" t="n">
        <f aca="false">($X72*$C$38)+($Y72*$D$38)+($Z72*$E$38)</f>
        <v>1.31617926681003</v>
      </c>
      <c r="AD72" s="18" t="n">
        <f aca="false">(X72*AA72)+(Y72*AB72)+(Z72*AC72)</f>
        <v>1.31687123588719</v>
      </c>
      <c r="AE72" s="19" t="str">
        <f aca="false">IF(ABS(SUM(X72:Z72)-1)&gt;0.1,"ERROR","OK")</f>
        <v>OK</v>
      </c>
    </row>
    <row r="73" customFormat="false" ht="15.95" hidden="false" customHeight="true" outlineLevel="0" collapsed="false">
      <c r="N73" s="17" t="n">
        <f aca="false">N72+1</f>
        <v>65</v>
      </c>
      <c r="O73" s="4" t="n">
        <f aca="false">O72*(R72/$U72)</f>
        <v>0.318966897917404</v>
      </c>
      <c r="P73" s="4" t="n">
        <f aca="false">P72*(S72/$U72)</f>
        <v>0.247699245853767</v>
      </c>
      <c r="Q73" s="4" t="n">
        <f aca="false">Q72*(T72/$U72)</f>
        <v>0.433333856228829</v>
      </c>
      <c r="R73" s="18" t="n">
        <f aca="false">($O73*$C$27)+($P73*$D$27)+($Q73*$E$27)</f>
        <v>1.43333385622883</v>
      </c>
      <c r="S73" s="18" t="n">
        <f aca="false">($O73*$C$28)+($P73*$D$28)+($Q73*$E$28)</f>
        <v>0.928966427311458</v>
      </c>
      <c r="T73" s="18" t="n">
        <f aca="false">($O73*$C$29)+($P73*$D$29)+($Q73*$E$29)</f>
        <v>1.51982090901912</v>
      </c>
      <c r="U73" s="18" t="n">
        <f aca="false">(O73*R73)+(P73*S73)+(Q73*T73)</f>
        <v>1.34588019255228</v>
      </c>
      <c r="W73" s="17" t="n">
        <f aca="false">W72+1</f>
        <v>65</v>
      </c>
      <c r="X73" s="4" t="n">
        <f aca="false">X72*(AA72/$AD72)</f>
        <v>0.351039606977858</v>
      </c>
      <c r="Y73" s="4" t="n">
        <f aca="false">Y72*(AB72/$AD72)</f>
        <v>0.307468317225552</v>
      </c>
      <c r="Z73" s="4" t="n">
        <f aca="false">Z72*(AC72/$AD72)</f>
        <v>0.34149207579659</v>
      </c>
      <c r="AA73" s="18" t="n">
        <f aca="false">($X73*$C$36)+($Y73*$D$36)+($Z73*$E$36)</f>
        <v>1.31754999578824</v>
      </c>
      <c r="AB73" s="18" t="n">
        <f aca="false">($X73*$C$37)+($Y73*$D$37)+($Z73*$E$37)</f>
        <v>1.3168903993982</v>
      </c>
      <c r="AC73" s="18" t="n">
        <f aca="false">($X73*$C$38)+($Y73*$D$38)+($Z73*$E$38)</f>
        <v>1.31618257517601</v>
      </c>
      <c r="AD73" s="18" t="n">
        <f aca="false">(X73*AA73)+(Y73*AB73)+(Z73*AC73)</f>
        <v>1.31688022749279</v>
      </c>
      <c r="AE73" s="19" t="str">
        <f aca="false">IF(ABS(SUM(X73:Z73)-1)&gt;0.1,"ERROR","OK")</f>
        <v>OK</v>
      </c>
    </row>
    <row r="74" customFormat="false" ht="15.95" hidden="false" customHeight="true" outlineLevel="0" collapsed="false">
      <c r="N74" s="17" t="n">
        <f aca="false">N73+1</f>
        <v>66</v>
      </c>
      <c r="O74" s="4" t="n">
        <f aca="false">O73*(R73/$U73)</f>
        <v>0.339692980349395</v>
      </c>
      <c r="P74" s="4" t="n">
        <f aca="false">P73*(S73/$U73)</f>
        <v>0.170969366175273</v>
      </c>
      <c r="Q74" s="4" t="n">
        <f aca="false">Q73*(T73/$U73)</f>
        <v>0.489337653475332</v>
      </c>
      <c r="R74" s="18" t="n">
        <f aca="false">($O74*$C$27)+($P74*$D$27)+($Q74*$E$27)</f>
        <v>1.48933765347533</v>
      </c>
      <c r="S74" s="18" t="n">
        <f aca="false">($O74*$C$28)+($P74*$D$28)+($Q74*$E$28)</f>
        <v>0.899289092221596</v>
      </c>
      <c r="T74" s="18" t="n">
        <f aca="false">($O74*$C$29)+($P74*$D$29)+($Q74*$E$29)</f>
        <v>1.27512301228124</v>
      </c>
      <c r="U74" s="18" t="n">
        <f aca="false">(O74*R74)+(P74*S74)+(Q74*T74)</f>
        <v>1.28363413508317</v>
      </c>
      <c r="W74" s="17" t="n">
        <f aca="false">W73+1</f>
        <v>66</v>
      </c>
      <c r="X74" s="4" t="n">
        <f aca="false">X73*(AA73/$AD73)</f>
        <v>0.351218146524806</v>
      </c>
      <c r="Y74" s="4" t="n">
        <f aca="false">Y73*(AB73/$AD73)</f>
        <v>0.30747069218614</v>
      </c>
      <c r="Z74" s="4" t="n">
        <f aca="false">Z73*(AC73/$AD73)</f>
        <v>0.341311161289054</v>
      </c>
      <c r="AA74" s="18" t="n">
        <f aca="false">($X74*$C$36)+($Y74*$D$36)+($Z74*$E$36)</f>
        <v>1.31733218589102</v>
      </c>
      <c r="AB74" s="18" t="n">
        <f aca="false">($X74*$C$37)+($Y74*$D$37)+($Z74*$E$37)</f>
        <v>1.3170870303959</v>
      </c>
      <c r="AC74" s="18" t="n">
        <f aca="false">($X74*$C$38)+($Y74*$D$38)+($Z74*$E$38)</f>
        <v>1.31622018305387</v>
      </c>
      <c r="AD74" s="18" t="n">
        <f aca="false">(X74*AA74)+(Y74*AB74)+(Z74*AC74)</f>
        <v>1.31687726878154</v>
      </c>
      <c r="AE74" s="19" t="str">
        <f aca="false">IF(ABS(SUM(X74:Z74)-1)&gt;0.1,"ERROR","OK")</f>
        <v>OK</v>
      </c>
    </row>
    <row r="75" customFormat="false" ht="15.95" hidden="false" customHeight="true" outlineLevel="0" collapsed="false">
      <c r="N75" s="17" t="n">
        <f aca="false">N74+1</f>
        <v>67</v>
      </c>
      <c r="O75" s="4" t="n">
        <f aca="false">O74*(R74/$U74)</f>
        <v>0.394129084314846</v>
      </c>
      <c r="P75" s="4" t="n">
        <f aca="false">P74*(S74/$U74)</f>
        <v>0.119777810439343</v>
      </c>
      <c r="Q75" s="4" t="n">
        <f aca="false">Q74*(T74/$U74)</f>
        <v>0.486093105245811</v>
      </c>
      <c r="R75" s="18" t="n">
        <f aca="false">($O75*$C$27)+($P75*$D$27)+($Q75*$E$27)</f>
        <v>1.48609310524581</v>
      </c>
      <c r="S75" s="18" t="n">
        <f aca="false">($O75*$C$28)+($P75*$D$28)+($Q75*$E$28)</f>
        <v>0.956645289593616</v>
      </c>
      <c r="T75" s="18" t="n">
        <f aca="false">($O75*$C$29)+($P75*$D$29)+($Q75*$E$29)</f>
        <v>1.08344307229764</v>
      </c>
      <c r="U75" s="18" t="n">
        <f aca="false">(O75*R75)+(P75*S75)+(Q75*T75)</f>
        <v>1.22695160030199</v>
      </c>
      <c r="W75" s="17" t="n">
        <f aca="false">W74+1</f>
        <v>67</v>
      </c>
      <c r="X75" s="4" t="n">
        <f aca="false">X74*(AA74/$AD74)</f>
        <v>0.35133947532879</v>
      </c>
      <c r="Y75" s="4" t="n">
        <f aca="false">Y74*(AB74/$AD74)</f>
        <v>0.307519668313445</v>
      </c>
      <c r="Z75" s="4" t="n">
        <f aca="false">Z74*(AC74/$AD74)</f>
        <v>0.341140856357765</v>
      </c>
      <c r="AA75" s="18" t="n">
        <f aca="false">($X75*$C$36)+($Y75*$D$36)+($Z75*$E$36)</f>
        <v>1.31711312713528</v>
      </c>
      <c r="AB75" s="18" t="n">
        <f aca="false">($X75*$C$37)+($Y75*$D$37)+($Z75*$E$37)</f>
        <v>1.31722538969301</v>
      </c>
      <c r="AC75" s="18" t="n">
        <f aca="false">($X75*$C$38)+($Y75*$D$38)+($Z75*$E$38)</f>
        <v>1.31628362971651</v>
      </c>
      <c r="AD75" s="18" t="n">
        <f aca="false">(X75*AA75)+(Y75*AB75)+(Z75*AC75)</f>
        <v>1.31686467462002</v>
      </c>
      <c r="AE75" s="19" t="str">
        <f aca="false">IF(ABS(SUM(X75:Z75)-1)&gt;0.1,"ERROR","OK")</f>
        <v>OK</v>
      </c>
    </row>
    <row r="76" customFormat="false" ht="15.95" hidden="false" customHeight="true" outlineLevel="0" collapsed="false">
      <c r="N76" s="17" t="n">
        <f aca="false">N75+1</f>
        <v>68</v>
      </c>
      <c r="O76" s="4" t="n">
        <f aca="false">O75*(R75/$U75)</f>
        <v>0.477372142986711</v>
      </c>
      <c r="P76" s="4" t="n">
        <f aca="false">P75*(S75/$U75)</f>
        <v>0.0933898925812817</v>
      </c>
      <c r="Q76" s="4" t="n">
        <f aca="false">Q75*(T75/$U75)</f>
        <v>0.429237964432007</v>
      </c>
      <c r="R76" s="18" t="n">
        <f aca="false">($O76*$C$27)+($P76*$D$27)+($Q76*$E$27)</f>
        <v>1.42923796443201</v>
      </c>
      <c r="S76" s="18" t="n">
        <f aca="false">($O76*$C$28)+($P76*$D$28)+($Q76*$E$28)</f>
        <v>1.09105797499791</v>
      </c>
      <c r="T76" s="18" t="n">
        <f aca="false">($O76*$C$29)+($P76*$D$29)+($Q76*$E$29)</f>
        <v>0.946009177653147</v>
      </c>
      <c r="U76" s="18" t="n">
        <f aca="false">(O76*R76)+(P76*S76)+(Q76*T76)</f>
        <v>1.19023523075371</v>
      </c>
      <c r="W76" s="17" t="n">
        <f aca="false">W75+1</f>
        <v>68</v>
      </c>
      <c r="X76" s="4" t="n">
        <f aca="false">X75*(AA75/$AD75)</f>
        <v>0.351405762456117</v>
      </c>
      <c r="Y76" s="4" t="n">
        <f aca="false">Y75*(AB75/$AD75)</f>
        <v>0.307603903984537</v>
      </c>
      <c r="Z76" s="4" t="n">
        <f aca="false">Z75*(AC75/$AD75)</f>
        <v>0.340990333559346</v>
      </c>
      <c r="AA76" s="18" t="n">
        <f aca="false">($X76*$C$36)+($Y76*$D$36)+($Z76*$E$36)</f>
        <v>1.31690722907585</v>
      </c>
      <c r="AB76" s="18" t="n">
        <f aca="false">($X76*$C$37)+($Y76*$D$37)+($Z76*$E$37)</f>
        <v>1.31730672910018</v>
      </c>
      <c r="AC76" s="18" t="n">
        <f aca="false">($X76*$C$38)+($Y76*$D$38)+($Z76*$E$38)</f>
        <v>1.31636427567885</v>
      </c>
      <c r="AD76" s="18" t="n">
        <f aca="false">(X76*AA76)+(Y76*AB76)+(Z76*AC76)</f>
        <v>1.31684497498303</v>
      </c>
      <c r="AE76" s="19" t="str">
        <f aca="false">IF(ABS(SUM(X76:Z76)-1)&gt;0.1,"ERROR","OK")</f>
        <v>OK</v>
      </c>
    </row>
    <row r="77" customFormat="false" ht="15.95" hidden="false" customHeight="true" outlineLevel="0" collapsed="false">
      <c r="N77" s="17" t="n">
        <f aca="false">N76+1</f>
        <v>69</v>
      </c>
      <c r="O77" s="4" t="n">
        <f aca="false">O76*(R76/$U76)</f>
        <v>0.573229872793148</v>
      </c>
      <c r="P77" s="4" t="n">
        <f aca="false">P76*(S76/$U76)</f>
        <v>0.0856081087605526</v>
      </c>
      <c r="Q77" s="4" t="n">
        <f aca="false">Q76*(T76/$U76)</f>
        <v>0.3411620184463</v>
      </c>
      <c r="R77" s="18" t="n">
        <f aca="false">($O77*$C$27)+($P77*$D$27)+($Q77*$E$27)</f>
        <v>1.3411620184463</v>
      </c>
      <c r="S77" s="18" t="n">
        <f aca="false">($O77*$C$28)+($P77*$D$28)+($Q77*$E$28)</f>
        <v>1.26618405619148</v>
      </c>
      <c r="T77" s="18" t="n">
        <f aca="false">($O77*$C$29)+($P77*$D$29)+($Q77*$E$29)</f>
        <v>0.855563415326455</v>
      </c>
      <c r="U77" s="18" t="n">
        <f aca="false">(O77*R77)+(P77*S77)+(Q77*T77)</f>
        <v>1.16907549730387</v>
      </c>
      <c r="W77" s="17" t="n">
        <f aca="false">W76+1</f>
        <v>69</v>
      </c>
      <c r="X77" s="4" t="n">
        <f aca="false">X76*(AA76/$AD76)</f>
        <v>0.351422375229352</v>
      </c>
      <c r="Y77" s="4" t="n">
        <f aca="false">Y76*(AB76/$AD76)</f>
        <v>0.30771176586032</v>
      </c>
      <c r="Z77" s="4" t="n">
        <f aca="false">Z76*(AC76/$AD76)</f>
        <v>0.340865858910327</v>
      </c>
      <c r="AA77" s="18" t="n">
        <f aca="false">($X77*$C$36)+($Y77*$D$36)+($Z77*$E$36)</f>
        <v>1.3167255009343</v>
      </c>
      <c r="AB77" s="18" t="n">
        <f aca="false">($X77*$C$37)+($Y77*$D$37)+($Z77*$E$37)</f>
        <v>1.31733578933832</v>
      </c>
      <c r="AC77" s="18" t="n">
        <f aca="false">($X77*$C$38)+($Y77*$D$38)+($Z77*$E$38)</f>
        <v>1.31645388773413</v>
      </c>
      <c r="AD77" s="18" t="n">
        <f aca="false">(X77*AA77)+(Y77*AB77)+(Z77*AC77)</f>
        <v>1.31682071019002</v>
      </c>
      <c r="AE77" s="19" t="str">
        <f aca="false">IF(ABS(SUM(X77:Z77)-1)&gt;0.1,"ERROR","OK")</f>
        <v>OK</v>
      </c>
    </row>
    <row r="78" customFormat="false" ht="15.95" hidden="false" customHeight="true" outlineLevel="0" collapsed="false">
      <c r="N78" s="17" t="n">
        <f aca="false">N77+1</f>
        <v>70</v>
      </c>
      <c r="O78" s="4" t="n">
        <f aca="false">O77*(R77/$U77)</f>
        <v>0.657608627502645</v>
      </c>
      <c r="P78" s="4" t="n">
        <f aca="false">P77*(S77/$U77)</f>
        <v>0.0927190952537283</v>
      </c>
      <c r="Q78" s="4" t="n">
        <f aca="false">Q77*(T77/$U77)</f>
        <v>0.249672277243626</v>
      </c>
      <c r="R78" s="18" t="n">
        <f aca="false">($O78*$C$27)+($P78*$D$27)+($Q78*$E$27)</f>
        <v>1.24967227724363</v>
      </c>
      <c r="S78" s="18" t="n">
        <f aca="false">($O78*$C$28)+($P78*$D$28)+($Q78*$E$28)</f>
        <v>1.43290357798338</v>
      </c>
      <c r="T78" s="18" t="n">
        <f aca="false">($O78*$C$29)+($P78*$D$29)+($Q78*$E$29)</f>
        <v>0.817831246509333</v>
      </c>
      <c r="U78" s="18" t="n">
        <f aca="false">(O78*R78)+(P78*S78)+(Q78*T78)</f>
        <v>1.15884258411971</v>
      </c>
      <c r="W78" s="17" t="n">
        <f aca="false">W77+1</f>
        <v>70</v>
      </c>
      <c r="X78" s="4" t="n">
        <f aca="false">X77*(AA77/$AD77)</f>
        <v>0.351396966559417</v>
      </c>
      <c r="Y78" s="4" t="n">
        <f aca="false">Y77*(AB77/$AD77)</f>
        <v>0.307832128422252</v>
      </c>
      <c r="Z78" s="4" t="n">
        <f aca="false">Z77*(AC77/$AD77)</f>
        <v>0.340770905018331</v>
      </c>
      <c r="AA78" s="18" t="n">
        <f aca="false">($X78*$C$36)+($Y78*$D$36)+($Z78*$E$36)</f>
        <v>1.31657544749532</v>
      </c>
      <c r="AB78" s="18" t="n">
        <f aca="false">($X78*$C$37)+($Y78*$D$37)+($Z78*$E$37)</f>
        <v>1.31731987605758</v>
      </c>
      <c r="AC78" s="18" t="n">
        <f aca="false">($X78*$C$38)+($Y78*$D$38)+($Z78*$E$38)</f>
        <v>1.31654509604968</v>
      </c>
      <c r="AD78" s="18" t="n">
        <f aca="false">(X78*AA78)+(Y78*AB78)+(Z78*AC78)</f>
        <v>1.3167942636345</v>
      </c>
      <c r="AE78" s="19" t="str">
        <f aca="false">IF(ABS(SUM(X78:Z78)-1)&gt;0.1,"ERROR","OK")</f>
        <v>OK</v>
      </c>
    </row>
    <row r="79" customFormat="false" ht="15.95" hidden="false" customHeight="true" outlineLevel="0" collapsed="false">
      <c r="N79" s="17" t="n">
        <f aca="false">N78+1</f>
        <v>71</v>
      </c>
      <c r="O79" s="4" t="n">
        <f aca="false">O78*(R78/$U78)</f>
        <v>0.709151771196381</v>
      </c>
      <c r="P79" s="4" t="n">
        <f aca="false">P78*(S78/$U78)</f>
        <v>0.114646739045555</v>
      </c>
      <c r="Q79" s="4" t="n">
        <f aca="false">Q78*(T78/$U78)</f>
        <v>0.176201489758064</v>
      </c>
      <c r="R79" s="18" t="n">
        <f aca="false">($O79*$C$27)+($P79*$D$27)+($Q79*$E$27)</f>
        <v>1.17620148975806</v>
      </c>
      <c r="S79" s="18" t="n">
        <f aca="false">($O79*$C$28)+($P79*$D$28)+($Q79*$E$28)</f>
        <v>1.55057043041412</v>
      </c>
      <c r="T79" s="18" t="n">
        <f aca="false">($O79*$C$29)+($P79*$D$29)+($Q79*$E$29)</f>
        <v>0.847533977299198</v>
      </c>
      <c r="U79" s="18" t="n">
        <f aca="false">(O79*R79)+(P79*S79)+(Q79*T79)</f>
        <v>1.16120996267389</v>
      </c>
      <c r="W79" s="17" t="n">
        <f aca="false">W78+1</f>
        <v>71</v>
      </c>
      <c r="X79" s="4" t="n">
        <f aca="false">X78*(AA78/$AD78)</f>
        <v>0.351338573741598</v>
      </c>
      <c r="Y79" s="4" t="n">
        <f aca="false">Y78*(AB78/$AD78)</f>
        <v>0.307955002887451</v>
      </c>
      <c r="Z79" s="4" t="n">
        <f aca="false">Z78*(AC78/$AD78)</f>
        <v>0.340706423370951</v>
      </c>
      <c r="AA79" s="18" t="n">
        <f aca="false">($X79*$C$36)+($Y79*$D$36)+($Z79*$E$36)</f>
        <v>1.31646120717891</v>
      </c>
      <c r="AB79" s="18" t="n">
        <f aca="false">($X79*$C$37)+($Y79*$D$37)+($Z79*$E$37)</f>
        <v>1.3172679314045</v>
      </c>
      <c r="AC79" s="18" t="n">
        <f aca="false">($X79*$C$38)+($Y79*$D$38)+($Z79*$E$38)</f>
        <v>1.31663171705828</v>
      </c>
      <c r="AD79" s="18" t="n">
        <f aca="false">(X79*AA79)+(Y79*AB79)+(Z79*AC79)</f>
        <v>1.31676773575128</v>
      </c>
      <c r="AE79" s="19" t="str">
        <f aca="false">IF(ABS(SUM(X79:Z79)-1)&gt;0.1,"ERROR","OK")</f>
        <v>OK</v>
      </c>
    </row>
    <row r="80" customFormat="false" ht="15.95" hidden="false" customHeight="true" outlineLevel="0" collapsed="false">
      <c r="N80" s="17" t="n">
        <f aca="false">N79+1</f>
        <v>72</v>
      </c>
      <c r="O80" s="4" t="n">
        <f aca="false">O79*(R79/$U79)</f>
        <v>0.718307107721569</v>
      </c>
      <c r="P80" s="4" t="n">
        <f aca="false">P79*(S79/$U79)</f>
        <v>0.153088458781476</v>
      </c>
      <c r="Q80" s="4" t="n">
        <f aca="false">Q79*(T79/$U79)</f>
        <v>0.128604433496955</v>
      </c>
      <c r="R80" s="18" t="n">
        <f aca="false">($O80*$C$27)+($P80*$D$27)+($Q80*$E$27)</f>
        <v>1.12860443349696</v>
      </c>
      <c r="S80" s="18" t="n">
        <f aca="false">($O80*$C$28)+($P80*$D$28)+($Q80*$E$28)</f>
        <v>1.60256311757431</v>
      </c>
      <c r="T80" s="18" t="n">
        <f aca="false">($O80*$C$29)+($P80*$D$29)+($Q80*$E$29)</f>
        <v>0.95645040093933</v>
      </c>
      <c r="U80" s="18" t="n">
        <f aca="false">(O80*R80)+(P80*S80)+(Q80*T80)</f>
        <v>1.17902226613716</v>
      </c>
      <c r="W80" s="17" t="n">
        <f aca="false">W79+1</f>
        <v>72</v>
      </c>
      <c r="X80" s="4" t="n">
        <f aca="false">X79*(AA79/$AD79)</f>
        <v>0.35125678611231</v>
      </c>
      <c r="Y80" s="4" t="n">
        <f aca="false">Y79*(AB79/$AD79)</f>
        <v>0.308071984606892</v>
      </c>
      <c r="Z80" s="4" t="n">
        <f aca="false">Z79*(AC79/$AD79)</f>
        <v>0.340671229280797</v>
      </c>
      <c r="AA80" s="18" t="n">
        <f aca="false">($X80*$C$36)+($Y80*$D$36)+($Z80*$E$36)</f>
        <v>1.31638387975489</v>
      </c>
      <c r="AB80" s="18" t="n">
        <f aca="false">($X80*$C$37)+($Y80*$D$37)+($Z80*$E$37)</f>
        <v>1.31718966318423</v>
      </c>
      <c r="AC80" s="18" t="n">
        <f aca="false">($X80*$C$38)+($Y80*$D$38)+($Z80*$E$38)</f>
        <v>1.31670894490798</v>
      </c>
      <c r="AD80" s="18" t="n">
        <f aca="false">(X80*AA80)+(Y80*AB80)+(Z80*AC80)</f>
        <v>1.31674285940043</v>
      </c>
      <c r="AE80" s="19" t="str">
        <f aca="false">IF(ABS(SUM(X80:Z80)-1)&gt;0.1,"ERROR","OK")</f>
        <v>OK</v>
      </c>
    </row>
    <row r="81" customFormat="false" ht="15.95" hidden="false" customHeight="true" outlineLevel="0" collapsed="false">
      <c r="N81" s="17" t="n">
        <f aca="false">N80+1</f>
        <v>73</v>
      </c>
      <c r="O81" s="4" t="n">
        <f aca="false">O80*(R80/$U80)</f>
        <v>0.687590565225699</v>
      </c>
      <c r="P81" s="4" t="n">
        <f aca="false">P80*(S80/$U80)</f>
        <v>0.208082514483189</v>
      </c>
      <c r="Q81" s="4" t="n">
        <f aca="false">Q80*(T80/$U80)</f>
        <v>0.104326920291112</v>
      </c>
      <c r="R81" s="18" t="n">
        <f aca="false">($O81*$C$27)+($P81*$D$27)+($Q81*$E$27)</f>
        <v>1.10432692029111</v>
      </c>
      <c r="S81" s="18" t="n">
        <f aca="false">($O81*$C$28)+($P81*$D$28)+($Q81*$E$28)</f>
        <v>1.5936963369637</v>
      </c>
      <c r="T81" s="18" t="n">
        <f aca="false">($O81*$C$29)+($P81*$D$29)+($Q81*$E$29)</f>
        <v>1.14293414779158</v>
      </c>
      <c r="U81" s="18" t="n">
        <f aca="false">(O81*R81)+(P81*S81)+(Q81*T81)</f>
        <v>1.21018391216962</v>
      </c>
      <c r="W81" s="17" t="n">
        <f aca="false">W80+1</f>
        <v>73</v>
      </c>
      <c r="X81" s="4" t="n">
        <f aca="false">X80*(AA80/$AD80)</f>
        <v>0.351161024031148</v>
      </c>
      <c r="Y81" s="4" t="n">
        <f aca="false">Y80*(AB80/$AD80)</f>
        <v>0.308176521136119</v>
      </c>
      <c r="Z81" s="4" t="n">
        <f aca="false">Z80*(AC80/$AD80)</f>
        <v>0.340662454832733</v>
      </c>
      <c r="AA81" s="18" t="n">
        <f aca="false">($X81*$C$36)+($Y81*$D$36)+($Z81*$E$36)</f>
        <v>1.31634198945844</v>
      </c>
      <c r="AB81" s="18" t="n">
        <f aca="false">($X81*$C$37)+($Y81*$D$37)+($Z81*$E$37)</f>
        <v>1.31709477854788</v>
      </c>
      <c r="AC81" s="18" t="n">
        <f aca="false">($X81*$C$38)+($Y81*$D$38)+($Z81*$E$38)</f>
        <v>1.31677342171513</v>
      </c>
      <c r="AD81" s="18" t="n">
        <f aca="false">(X81*AA81)+(Y81*AB81)+(Z81*AC81)</f>
        <v>1.31672095415283</v>
      </c>
      <c r="AE81" s="19" t="str">
        <f aca="false">IF(ABS(SUM(X81:Z81)-1)&gt;0.1,"ERROR","OK")</f>
        <v>OK</v>
      </c>
    </row>
    <row r="82" customFormat="false" ht="15.95" hidden="false" customHeight="true" outlineLevel="0" collapsed="false">
      <c r="N82" s="17" t="n">
        <f aca="false">N81+1</f>
        <v>74</v>
      </c>
      <c r="O82" s="4" t="n">
        <f aca="false">O81*(R81/$U81)</f>
        <v>0.627445765623842</v>
      </c>
      <c r="P82" s="4" t="n">
        <f aca="false">P81*(S81/$U81)</f>
        <v>0.274024747629908</v>
      </c>
      <c r="Q82" s="4" t="n">
        <f aca="false">Q81*(T81/$U81)</f>
        <v>0.0985294867462506</v>
      </c>
      <c r="R82" s="18" t="n">
        <f aca="false">($O82*$C$27)+($P82*$D$27)+($Q82*$E$27)</f>
        <v>1.09852948674625</v>
      </c>
      <c r="S82" s="18" t="n">
        <f aca="false">($O82*$C$28)+($P82*$D$28)+($Q82*$E$28)</f>
        <v>1.53876922755222</v>
      </c>
      <c r="T82" s="18" t="n">
        <f aca="false">($O82*$C$29)+($P82*$D$29)+($Q82*$E$29)</f>
        <v>1.38286220695303</v>
      </c>
      <c r="U82" s="18" t="n">
        <f aca="false">(O82*R82)+(P82*S82)+(Q82*T82)</f>
        <v>1.2471812276044</v>
      </c>
      <c r="W82" s="17" t="n">
        <f aca="false">W81+1</f>
        <v>74</v>
      </c>
      <c r="X82" s="4" t="n">
        <f aca="false">X81*(AA81/$AD81)</f>
        <v>0.351059956580423</v>
      </c>
      <c r="Y82" s="4" t="n">
        <f aca="false">Y81*(AB81/$AD81)</f>
        <v>0.308264014162806</v>
      </c>
      <c r="Z82" s="4" t="n">
        <f aca="false">Z81*(AC81/$AD81)</f>
        <v>0.34067602925677</v>
      </c>
      <c r="AA82" s="18" t="n">
        <f aca="false">($X82*$C$36)+($Y82*$D$36)+($Z82*$E$36)</f>
        <v>1.31633203085928</v>
      </c>
      <c r="AB82" s="18" t="n">
        <f aca="false">($X82*$C$37)+($Y82*$D$37)+($Z82*$E$37)</f>
        <v>1.31699235365475</v>
      </c>
      <c r="AC82" s="18" t="n">
        <f aca="false">($X82*$C$38)+($Y82*$D$38)+($Z82*$E$38)</f>
        <v>1.31682320264633</v>
      </c>
      <c r="AD82" s="18" t="n">
        <f aca="false">(X82*AA82)+(Y82*AB82)+(Z82*AC82)</f>
        <v>1.31670291506895</v>
      </c>
      <c r="AE82" s="19" t="str">
        <f aca="false">IF(ABS(SUM(X82:Z82)-1)&gt;0.1,"ERROR","OK")</f>
        <v>OK</v>
      </c>
    </row>
    <row r="83" customFormat="false" ht="15.95" hidden="false" customHeight="true" outlineLevel="0" collapsed="false">
      <c r="N83" s="17" t="n">
        <f aca="false">N82+1</f>
        <v>75</v>
      </c>
      <c r="O83" s="4" t="n">
        <f aca="false">O82*(R82/$U82)</f>
        <v>0.552660398998965</v>
      </c>
      <c r="P83" s="4" t="n">
        <f aca="false">P82*(S82/$U82)</f>
        <v>0.338091080837221</v>
      </c>
      <c r="Q83" s="4" t="n">
        <f aca="false">Q82*(T82/$U82)</f>
        <v>0.109248520163814</v>
      </c>
      <c r="R83" s="18" t="n">
        <f aca="false">($O83*$C$27)+($P83*$D$27)+($Q83*$E$27)</f>
        <v>1.10924852016381</v>
      </c>
      <c r="S83" s="18" t="n">
        <f aca="false">($O83*$C$28)+($P83*$D$28)+($Q83*$E$28)</f>
        <v>1.45433673085153</v>
      </c>
      <c r="T83" s="18" t="n">
        <f aca="false">($O83*$C$29)+($P83*$D$29)+($Q83*$E$29)</f>
        <v>1.62741096321239</v>
      </c>
      <c r="U83" s="18" t="n">
        <f aca="false">(O83*R83)+(P83*S83)+(Q83*T83)</f>
        <v>1.28252824640693</v>
      </c>
      <c r="W83" s="17" t="n">
        <f aca="false">W82+1</f>
        <v>75</v>
      </c>
      <c r="X83" s="4" t="n">
        <f aca="false">X82*(AA82/$AD82)</f>
        <v>0.350961071256292</v>
      </c>
      <c r="Y83" s="4" t="n">
        <f aca="false">Y82*(AB82/$AD82)</f>
        <v>0.308331776981047</v>
      </c>
      <c r="Z83" s="4" t="n">
        <f aca="false">Z82*(AC82/$AD82)</f>
        <v>0.340707151762661</v>
      </c>
      <c r="AA83" s="18" t="n">
        <f aca="false">($X83*$C$36)+($Y83*$D$36)+($Z83*$E$36)</f>
        <v>1.31634904902088</v>
      </c>
      <c r="AB83" s="18" t="n">
        <f aca="false">($X83*$C$37)+($Y83*$D$37)+($Z83*$E$37)</f>
        <v>1.31689035608003</v>
      </c>
      <c r="AC83" s="18" t="n">
        <f aca="false">($X83*$C$38)+($Y83*$D$38)+($Z83*$E$38)</f>
        <v>1.3168576358361</v>
      </c>
      <c r="AD83" s="18" t="n">
        <f aca="false">(X83*AA83)+(Y83*AB83)+(Z83*AC83)</f>
        <v>1.31668923035356</v>
      </c>
      <c r="AE83" s="19" t="str">
        <f aca="false">IF(ABS(SUM(X83:Z83)-1)&gt;0.1,"ERROR","OK")</f>
        <v>OK</v>
      </c>
    </row>
    <row r="84" customFormat="false" ht="15.95" hidden="false" customHeight="true" outlineLevel="0" collapsed="false">
      <c r="N84" s="17" t="n">
        <f aca="false">N83+1</f>
        <v>76</v>
      </c>
      <c r="O84" s="4" t="n">
        <f aca="false">O83*(R83/$U83)</f>
        <v>0.477991600933704</v>
      </c>
      <c r="P84" s="4" t="n">
        <f aca="false">P83*(S83/$U83)</f>
        <v>0.383382025785696</v>
      </c>
      <c r="Q84" s="4" t="n">
        <f aca="false">Q83*(T83/$U83)</f>
        <v>0.1386263732806</v>
      </c>
      <c r="R84" s="18" t="n">
        <f aca="false">($O84*$C$27)+($P84*$D$27)+($Q84*$E$27)</f>
        <v>1.1386263732806</v>
      </c>
      <c r="S84" s="18" t="n">
        <f aca="false">($O84*$C$28)+($P84*$D$28)+($Q84*$E$28)</f>
        <v>1.35322786498116</v>
      </c>
      <c r="T84" s="18" t="n">
        <f aca="false">($O84*$C$29)+($P84*$D$29)+($Q84*$E$29)</f>
        <v>1.8155519567035</v>
      </c>
      <c r="U84" s="18" t="n">
        <f aca="false">(O84*R84)+(P84*S84)+(Q84*T84)</f>
        <v>1.31474046651616</v>
      </c>
      <c r="W84" s="17" t="n">
        <f aca="false">W83+1</f>
        <v>76</v>
      </c>
      <c r="X84" s="4" t="n">
        <f aca="false">X83*(AA83/$AD83)</f>
        <v>0.350870396553268</v>
      </c>
      <c r="Y84" s="4" t="n">
        <f aca="false">Y83*(AB83/$AD83)</f>
        <v>0.308378874998719</v>
      </c>
      <c r="Z84" s="4" t="n">
        <f aca="false">Z83*(AC83/$AD83)</f>
        <v>0.340750728448013</v>
      </c>
      <c r="AA84" s="18" t="n">
        <f aca="false">($X84*$C$36)+($Y84*$D$36)+($Z84*$E$36)</f>
        <v>1.316387211638</v>
      </c>
      <c r="AB84" s="18" t="n">
        <f aca="false">($X84*$C$37)+($Y84*$D$37)+($Z84*$E$37)</f>
        <v>1.31679532370847</v>
      </c>
      <c r="AC84" s="18" t="n">
        <f aca="false">($X84*$C$38)+($Y84*$D$38)+($Z84*$E$38)</f>
        <v>1.31687717930963</v>
      </c>
      <c r="AD84" s="18" t="n">
        <f aca="false">(X84*AA84)+(Y84*AB84)+(Z84*AC84)</f>
        <v>1.31668002162019</v>
      </c>
      <c r="AE84" s="19" t="str">
        <f aca="false">IF(ABS(SUM(X84:Z84)-1)&gt;0.1,"ERROR","OK")</f>
        <v>OK</v>
      </c>
    </row>
    <row r="85" customFormat="false" ht="15.95" hidden="false" customHeight="true" outlineLevel="0" collapsed="false">
      <c r="N85" s="17" t="n">
        <f aca="false">N84+1</f>
        <v>77</v>
      </c>
      <c r="O85" s="4" t="n">
        <f aca="false">O84*(R84/$U84)</f>
        <v>0.413962950780628</v>
      </c>
      <c r="P85" s="4" t="n">
        <f aca="false">P84*(S84/$U84)</f>
        <v>0.394605059659318</v>
      </c>
      <c r="Q85" s="4" t="n">
        <f aca="false">Q84*(T84/$U84)</f>
        <v>0.191431989560054</v>
      </c>
      <c r="R85" s="18" t="n">
        <f aca="false">($O85*$C$27)+($P85*$D$27)+($Q85*$E$27)</f>
        <v>1.19143198956005</v>
      </c>
      <c r="S85" s="18" t="n">
        <f aca="false">($O85*$C$28)+($P85*$D$28)+($Q85*$E$28)</f>
        <v>1.24167416017658</v>
      </c>
      <c r="T85" s="18" t="n">
        <f aca="false">($O85*$C$29)+($P85*$D$29)+($Q85*$E$29)</f>
        <v>1.89404111343151</v>
      </c>
      <c r="U85" s="18" t="n">
        <f aca="false">(O85*R85)+(P85*S85)+(Q85*T85)</f>
        <v>1.34575966675936</v>
      </c>
      <c r="W85" s="17" t="n">
        <f aca="false">W84+1</f>
        <v>77</v>
      </c>
      <c r="X85" s="4" t="n">
        <f aca="false">X84*(AA84/$AD84)</f>
        <v>0.35079236821466</v>
      </c>
      <c r="Y85" s="4" t="n">
        <f aca="false">Y84*(AB84/$AD84)</f>
        <v>0.308405879834886</v>
      </c>
      <c r="Z85" s="4" t="n">
        <f aca="false">Z84*(AC84/$AD84)</f>
        <v>0.340801751950454</v>
      </c>
      <c r="AA85" s="18" t="n">
        <f aca="false">($X85*$C$36)+($Y85*$D$36)+($Z85*$E$36)</f>
        <v>1.31644033839008</v>
      </c>
      <c r="AB85" s="18" t="n">
        <f aca="false">($X85*$C$37)+($Y85*$D$37)+($Z85*$E$37)</f>
        <v>1.31671219301961</v>
      </c>
      <c r="AC85" s="18" t="n">
        <f aca="false">($X85*$C$38)+($Y85*$D$38)+($Z85*$E$38)</f>
        <v>1.31688317751084</v>
      </c>
      <c r="AD85" s="18" t="n">
        <f aca="false">(X85*AA85)+(Y85*AB85)+(Z85*AC85)</f>
        <v>1.31667510030448</v>
      </c>
      <c r="AE85" s="19" t="str">
        <f aca="false">IF(ABS(SUM(X85:Z85)-1)&gt;0.1,"ERROR","OK")</f>
        <v>OK</v>
      </c>
    </row>
    <row r="86" customFormat="false" ht="15.95" hidden="false" customHeight="true" outlineLevel="0" collapsed="false">
      <c r="N86" s="17" t="n">
        <f aca="false">N85+1</f>
        <v>78</v>
      </c>
      <c r="O86" s="4" t="n">
        <f aca="false">O85*(R85/$U85)</f>
        <v>0.36649092273688</v>
      </c>
      <c r="P86" s="4" t="n">
        <f aca="false">P85*(S85/$U85)</f>
        <v>0.364084998351735</v>
      </c>
      <c r="Q86" s="4" t="n">
        <f aca="false">Q85*(T85/$U85)</f>
        <v>0.269424078911385</v>
      </c>
      <c r="R86" s="18" t="n">
        <f aca="false">($O86*$C$27)+($P86*$D$27)+($Q86*$E$27)</f>
        <v>1.26942407891139</v>
      </c>
      <c r="S86" s="18" t="n">
        <f aca="false">($O86*$C$28)+($P86*$D$28)+($Q86*$E$28)</f>
        <v>1.12400925171663</v>
      </c>
      <c r="T86" s="18" t="n">
        <f aca="false">($O86*$C$29)+($P86*$D$29)+($Q86*$E$29)</f>
        <v>1.83571134913939</v>
      </c>
      <c r="U86" s="18" t="n">
        <f aca="false">(O86*R86)+(P86*S86)+(Q86*T86)</f>
        <v>1.36905214797229</v>
      </c>
      <c r="W86" s="17" t="n">
        <f aca="false">W85+1</f>
        <v>78</v>
      </c>
      <c r="X86" s="4" t="n">
        <f aca="false">X85*(AA85/$AD85)</f>
        <v>0.350729822270031</v>
      </c>
      <c r="Y86" s="4" t="n">
        <f aca="false">Y85*(AB85/$AD85)</f>
        <v>0.308414568091727</v>
      </c>
      <c r="Z86" s="4" t="n">
        <f aca="false">Z85*(AC85/$AD85)</f>
        <v>0.340855609638242</v>
      </c>
      <c r="AA86" s="18" t="n">
        <f aca="false">($X86*$C$36)+($Y86*$D$36)+($Z86*$E$36)</f>
        <v>1.31650236113837</v>
      </c>
      <c r="AB86" s="18" t="n">
        <f aca="false">($X86*$C$37)+($Y86*$D$37)+($Z86*$E$37)</f>
        <v>1.31664426130621</v>
      </c>
      <c r="AC86" s="18" t="n">
        <f aca="false">($X86*$C$38)+($Y86*$D$38)+($Z86*$E$38)</f>
        <v>1.31687761892739</v>
      </c>
      <c r="AD86" s="18" t="n">
        <f aca="false">(X86*AA86)+(Y86*AB86)+(Z86*AC86)</f>
        <v>1.31667403393979</v>
      </c>
      <c r="AE86" s="19" t="str">
        <f aca="false">IF(ABS(SUM(X86:Z86)-1)&gt;0.1,"ERROR","OK")</f>
        <v>OK</v>
      </c>
    </row>
    <row r="87" customFormat="false" ht="15.95" hidden="false" customHeight="true" outlineLevel="0" collapsed="false">
      <c r="N87" s="17" t="n">
        <f aca="false">N86+1</f>
        <v>79</v>
      </c>
      <c r="O87" s="4" t="n">
        <f aca="false">O86*(R86/$U86)</f>
        <v>0.339820804279593</v>
      </c>
      <c r="P87" s="4" t="n">
        <f aca="false">P86*(S86/$U86)</f>
        <v>0.298918421160731</v>
      </c>
      <c r="Q87" s="4" t="n">
        <f aca="false">Q86*(T86/$U86)</f>
        <v>0.361260774559675</v>
      </c>
      <c r="R87" s="18" t="n">
        <f aca="false">($O87*$C$27)+($P87*$D$27)+($Q87*$E$27)</f>
        <v>1.36126077455968</v>
      </c>
      <c r="S87" s="18" t="n">
        <f aca="false">($O87*$C$28)+($P87*$D$28)+($Q87*$E$28)</f>
        <v>1.01468610717589</v>
      </c>
      <c r="T87" s="18" t="n">
        <f aca="false">($O87*$C$29)+($P87*$D$29)+($Q87*$E$29)</f>
        <v>1.65888070048648</v>
      </c>
      <c r="U87" s="18" t="n">
        <f aca="false">(O87*R87)+(P87*S87)+(Q87*T87)</f>
        <v>1.36518162713572</v>
      </c>
      <c r="W87" s="17" t="n">
        <f aca="false">W86+1</f>
        <v>79</v>
      </c>
      <c r="X87" s="4" t="n">
        <f aca="false">X86*(AA86/$AD86)</f>
        <v>0.350684092826312</v>
      </c>
      <c r="Y87" s="4" t="n">
        <f aca="false">Y86*(AB86/$AD86)</f>
        <v>0.308407594221436</v>
      </c>
      <c r="Z87" s="4" t="n">
        <f aca="false">Z86*(AC86/$AD86)</f>
        <v>0.340908312952252</v>
      </c>
      <c r="AA87" s="18" t="n">
        <f aca="false">($X87*$C$36)+($Y87*$D$36)+($Z87*$E$36)</f>
        <v>1.31656769727627</v>
      </c>
      <c r="AB87" s="18" t="n">
        <f aca="false">($X87*$C$37)+($Y87*$D$37)+($Z87*$E$37)</f>
        <v>1.31659326153109</v>
      </c>
      <c r="AC87" s="18" t="n">
        <f aca="false">($X87*$C$38)+($Y87*$D$38)+($Z87*$E$38)</f>
        <v>1.31686289394241</v>
      </c>
      <c r="AD87" s="18" t="n">
        <f aca="false">(X87*AA87)+(Y87*AB87)+(Z87*AC87)</f>
        <v>1.31667621648404</v>
      </c>
      <c r="AE87" s="19" t="str">
        <f aca="false">IF(ABS(SUM(X87:Z87)-1)&gt;0.1,"ERROR","OK")</f>
        <v>OK</v>
      </c>
    </row>
    <row r="88" customFormat="false" ht="15.95" hidden="false" customHeight="true" outlineLevel="0" collapsed="false">
      <c r="N88" s="17" t="n">
        <f aca="false">N87+1</f>
        <v>80</v>
      </c>
      <c r="O88" s="4" t="n">
        <f aca="false">O87*(R87/$U87)</f>
        <v>0.338844826249001</v>
      </c>
      <c r="P88" s="4" t="n">
        <f aca="false">P87*(S87/$U87)</f>
        <v>0.222174370868962</v>
      </c>
      <c r="Q88" s="4" t="n">
        <f aca="false">Q87*(T87/$U87)</f>
        <v>0.438980802882037</v>
      </c>
      <c r="R88" s="18" t="n">
        <f aca="false">($O88*$C$27)+($P88*$D$27)+($Q88*$E$27)</f>
        <v>1.43898080288204</v>
      </c>
      <c r="S88" s="18" t="n">
        <f aca="false">($O88*$C$28)+($P88*$D$28)+($Q88*$E$28)</f>
        <v>0.943762103655168</v>
      </c>
      <c r="T88" s="18" t="n">
        <f aca="false">($O88*$C$29)+($P88*$D$29)+($Q88*$E$29)</f>
        <v>1.42933173423259</v>
      </c>
      <c r="U88" s="18" t="n">
        <f aca="false">(O88*R88)+(P88*S88)+(Q88*T88)</f>
        <v>1.32472014403596</v>
      </c>
      <c r="W88" s="17" t="n">
        <f aca="false">W87+1</f>
        <v>80</v>
      </c>
      <c r="X88" s="4" t="n">
        <f aca="false">X87*(AA87/$AD87)</f>
        <v>0.35065518977524</v>
      </c>
      <c r="Y88" s="4" t="n">
        <f aca="false">Y87*(AB87/$AD87)</f>
        <v>0.308388163523783</v>
      </c>
      <c r="Z88" s="4" t="n">
        <f aca="false">Z87*(AC87/$AD87)</f>
        <v>0.340956646700977</v>
      </c>
      <c r="AA88" s="18" t="n">
        <f aca="false">($X88*$C$36)+($Y88*$D$36)+($Z88*$E$36)</f>
        <v>1.31663152698404</v>
      </c>
      <c r="AB88" s="18" t="n">
        <f aca="false">($X88*$C$37)+($Y88*$D$37)+($Z88*$E$37)</f>
        <v>1.31655952510514</v>
      </c>
      <c r="AC88" s="18" t="n">
        <f aca="false">($X88*$C$38)+($Y88*$D$38)+($Z88*$E$38)</f>
        <v>1.31684156877407</v>
      </c>
      <c r="AD88" s="18" t="n">
        <f aca="false">(X88*AA88)+(Y88*AB88)+(Z88*AC88)</f>
        <v>1.31668093760123</v>
      </c>
      <c r="AE88" s="19" t="str">
        <f aca="false">IF(ABS(SUM(X88:Z88)-1)&gt;0.1,"ERROR","OK")</f>
        <v>OK</v>
      </c>
    </row>
    <row r="89" customFormat="false" ht="15.95" hidden="false" customHeight="true" outlineLevel="0" collapsed="false">
      <c r="N89" s="17" t="n">
        <f aca="false">N88+1</f>
        <v>81</v>
      </c>
      <c r="O89" s="4" t="n">
        <f aca="false">O88*(R88/$U88)</f>
        <v>0.368071099638216</v>
      </c>
      <c r="P89" s="4" t="n">
        <f aca="false">P88*(S88/$U88)</f>
        <v>0.158282300283239</v>
      </c>
      <c r="Q89" s="4" t="n">
        <f aca="false">Q88*(T88/$U88)</f>
        <v>0.473646600078546</v>
      </c>
      <c r="R89" s="18" t="n">
        <f aca="false">($O89*$C$27)+($P89*$D$27)+($Q89*$E$27)</f>
        <v>1.47364660007855</v>
      </c>
      <c r="S89" s="18" t="n">
        <f aca="false">($O89*$C$28)+($P89*$D$28)+($Q89*$E$28)</f>
        <v>0.941789159567524</v>
      </c>
      <c r="T89" s="18" t="n">
        <f aca="false">($O89*$C$29)+($P89*$D$29)+($Q89*$E$29)</f>
        <v>1.21719713110297</v>
      </c>
      <c r="U89" s="18" t="n">
        <f aca="false">(O89*R89)+(P89*S89)+(Q89*T89)</f>
        <v>1.26799656189947</v>
      </c>
      <c r="W89" s="17" t="n">
        <f aca="false">W88+1</f>
        <v>81</v>
      </c>
      <c r="X89" s="4" t="n">
        <f aca="false">X88*(AA88/$AD88)</f>
        <v>0.350642030862663</v>
      </c>
      <c r="Y89" s="4" t="n">
        <f aca="false">Y88*(AB88/$AD88)</f>
        <v>0.308359726735774</v>
      </c>
      <c r="Z89" s="4" t="n">
        <f aca="false">Z88*(AC88/$AD88)</f>
        <v>0.340998242401563</v>
      </c>
      <c r="AA89" s="18" t="n">
        <f aca="false">($X89*$C$36)+($Y89*$D$36)+($Z89*$E$36)</f>
        <v>1.31668997286114</v>
      </c>
      <c r="AB89" s="18" t="n">
        <f aca="false">($X89*$C$37)+($Y89*$D$37)+($Z89*$E$37)</f>
        <v>1.31654220662251</v>
      </c>
      <c r="AC89" s="18" t="n">
        <f aca="false">($X89*$C$38)+($Y89*$D$38)+($Z89*$E$38)</f>
        <v>1.31681618756115</v>
      </c>
      <c r="AD89" s="18" t="n">
        <f aca="false">(X89*AA89)+(Y89*AB89)+(Z89*AC89)</f>
        <v>1.31668744669505</v>
      </c>
      <c r="AE89" s="19" t="str">
        <f aca="false">IF(ABS(SUM(X89:Z89)-1)&gt;0.1,"ERROR","OK")</f>
        <v>OK</v>
      </c>
    </row>
    <row r="90" customFormat="false" ht="15.95" hidden="false" customHeight="true" outlineLevel="0" collapsed="false">
      <c r="N90" s="17" t="n">
        <f aca="false">N89+1</f>
        <v>82</v>
      </c>
      <c r="O90" s="4" t="n">
        <f aca="false">O89*(R89/$U89)</f>
        <v>0.427766715515771</v>
      </c>
      <c r="P90" s="4" t="n">
        <f aca="false">P89*(S89/$U89)</f>
        <v>0.117562270306837</v>
      </c>
      <c r="Q90" s="4" t="n">
        <f aca="false">Q89*(T89/$U89)</f>
        <v>0.454671014177392</v>
      </c>
      <c r="R90" s="18" t="n">
        <f aca="false">($O90*$C$27)+($P90*$D$27)+($Q90*$E$27)</f>
        <v>1.45467101417739</v>
      </c>
      <c r="S90" s="18" t="n">
        <f aca="false">($O90*$C$28)+($P90*$D$28)+($Q90*$E$28)</f>
        <v>1.01856280275612</v>
      </c>
      <c r="T90" s="18" t="n">
        <f aca="false">($O90*$C$29)+($P90*$D$29)+($Q90*$E$29)</f>
        <v>1.05325011005947</v>
      </c>
      <c r="U90" s="18" t="n">
        <f aca="false">(O90*R90)+(P90*S90)+(Q90*T90)</f>
        <v>1.22088669315595</v>
      </c>
      <c r="W90" s="17" t="n">
        <f aca="false">W89+1</f>
        <v>82</v>
      </c>
      <c r="X90" s="4" t="n">
        <f aca="false">X89*(AA89/$AD89)</f>
        <v>0.350642703596358</v>
      </c>
      <c r="Y90" s="4" t="n">
        <f aca="false">Y89*(AB89/$AD89)</f>
        <v>0.308325712445449</v>
      </c>
      <c r="Z90" s="4" t="n">
        <f aca="false">Z89*(AC89/$AD89)</f>
        <v>0.341031583958193</v>
      </c>
      <c r="AA90" s="18" t="n">
        <f aca="false">($X90*$C$36)+($Y90*$D$36)+($Z90*$E$36)</f>
        <v>1.3167401870162</v>
      </c>
      <c r="AB90" s="18" t="n">
        <f aca="false">($X90*$C$37)+($Y90*$D$37)+($Z90*$E$37)</f>
        <v>1.31653954520054</v>
      </c>
      <c r="AC90" s="18" t="n">
        <f aca="false">($X90*$C$38)+($Y90*$D$38)+($Z90*$E$38)</f>
        <v>1.31678911067563</v>
      </c>
      <c r="AD90" s="18" t="n">
        <f aca="false">(X90*AA90)+(Y90*AB90)+(Z90*AC90)</f>
        <v>1.31669500849851</v>
      </c>
      <c r="AE90" s="19" t="str">
        <f aca="false">IF(ABS(SUM(X90:Z90)-1)&gt;0.1,"ERROR","OK")</f>
        <v>OK</v>
      </c>
    </row>
    <row r="91" customFormat="false" ht="15.95" hidden="false" customHeight="true" outlineLevel="0" collapsed="false">
      <c r="N91" s="17" t="n">
        <f aca="false">N90+1</f>
        <v>83</v>
      </c>
      <c r="O91" s="4" t="n">
        <f aca="false">O90*(R90/$U90)</f>
        <v>0.509678617499006</v>
      </c>
      <c r="P91" s="4" t="n">
        <f aca="false">P90*(S90/$U90)</f>
        <v>0.098079990725895</v>
      </c>
      <c r="Q91" s="4" t="n">
        <f aca="false">Q90*(T90/$U90)</f>
        <v>0.392241391775099</v>
      </c>
      <c r="R91" s="18" t="n">
        <f aca="false">($O91*$C$27)+($P91*$D$27)+($Q91*$E$27)</f>
        <v>1.3922413917751</v>
      </c>
      <c r="S91" s="18" t="n">
        <f aca="false">($O91*$C$28)+($P91*$D$28)+($Q91*$E$28)</f>
        <v>1.15666136490142</v>
      </c>
      <c r="T91" s="18" t="n">
        <f aca="false">($O91*$C$29)+($P91*$D$29)+($Q91*$E$29)</f>
        <v>0.937464939928381</v>
      </c>
      <c r="U91" s="18" t="n">
        <f aca="false">(O91*R91)+(P91*S91)+(Q91*T91)</f>
        <v>1.19075355650522</v>
      </c>
      <c r="W91" s="17" t="n">
        <f aca="false">W90+1</f>
        <v>83</v>
      </c>
      <c r="X91" s="4" t="n">
        <f aca="false">X90*(AA90/$AD90)</f>
        <v>0.350654734869724</v>
      </c>
      <c r="Y91" s="4" t="n">
        <f aca="false">Y90*(AB90/$AD90)</f>
        <v>0.308289308166709</v>
      </c>
      <c r="Z91" s="4" t="n">
        <f aca="false">Z90*(AC90/$AD90)</f>
        <v>0.341055956963567</v>
      </c>
      <c r="AA91" s="18" t="n">
        <f aca="false">($X91*$C$36)+($Y91*$D$36)+($Z91*$E$36)</f>
        <v>1.31678035590627</v>
      </c>
      <c r="AB91" s="18" t="n">
        <f aca="false">($X91*$C$37)+($Y91*$D$37)+($Z91*$E$37)</f>
        <v>1.31654913917337</v>
      </c>
      <c r="AC91" s="18" t="n">
        <f aca="false">($X91*$C$38)+($Y91*$D$38)+($Z91*$E$38)</f>
        <v>1.31676239350731</v>
      </c>
      <c r="AD91" s="18" t="n">
        <f aca="false">(X91*AA91)+(Y91*AB91)+(Z91*AC91)</f>
        <v>1.31670294807648</v>
      </c>
      <c r="AE91" s="19" t="str">
        <f aca="false">IF(ABS(SUM(X91:Z91)-1)&gt;0.1,"ERROR","OK")</f>
        <v>OK</v>
      </c>
    </row>
    <row r="92" customFormat="false" ht="15.95" hidden="false" customHeight="true" outlineLevel="0" collapsed="false">
      <c r="N92" s="17" t="n">
        <f aca="false">N91+1</f>
        <v>84</v>
      </c>
      <c r="O92" s="4" t="n">
        <f aca="false">O91*(R91/$U91)</f>
        <v>0.595921518695637</v>
      </c>
      <c r="P92" s="4" t="n">
        <f aca="false">P91*(S91/$U91)</f>
        <v>0.0952718850368046</v>
      </c>
      <c r="Q92" s="4" t="n">
        <f aca="false">Q91*(T91/$U91)</f>
        <v>0.308806596267558</v>
      </c>
      <c r="R92" s="18" t="n">
        <f aca="false">($O92*$C$27)+($P92*$D$27)+($Q92*$E$27)</f>
        <v>1.30880659626756</v>
      </c>
      <c r="S92" s="18" t="n">
        <f aca="false">($O92*$C$28)+($P92*$D$28)+($Q92*$E$28)</f>
        <v>1.31799558205483</v>
      </c>
      <c r="T92" s="18" t="n">
        <f aca="false">($O92*$C$29)+($P92*$D$29)+($Q92*$E$29)</f>
        <v>0.868670592023468</v>
      </c>
      <c r="U92" s="18" t="n">
        <f aca="false">(O92*R92)+(P92*S92)+(Q92*T92)</f>
        <v>1.17376514689967</v>
      </c>
      <c r="W92" s="17" t="n">
        <f aca="false">W91+1</f>
        <v>84</v>
      </c>
      <c r="X92" s="4" t="n">
        <f aca="false">X91*(AA91/$AD91)</f>
        <v>0.350675349558915</v>
      </c>
      <c r="Y92" s="4" t="n">
        <f aca="false">Y91*(AB91/$AD91)</f>
        <v>0.30825329576133</v>
      </c>
      <c r="Z92" s="4" t="n">
        <f aca="false">Z91*(AC91/$AD91)</f>
        <v>0.341071354679756</v>
      </c>
      <c r="AA92" s="18" t="n">
        <f aca="false">($X92*$C$36)+($Y92*$D$36)+($Z92*$E$36)</f>
        <v>1.31680963688731</v>
      </c>
      <c r="AB92" s="18" t="n">
        <f aca="false">($X92*$C$37)+($Y92*$D$37)+($Z92*$E$37)</f>
        <v>1.31656821409094</v>
      </c>
      <c r="AC92" s="18" t="n">
        <f aca="false">($X92*$C$38)+($Y92*$D$38)+($Z92*$E$38)</f>
        <v>1.31673770652085</v>
      </c>
      <c r="AD92" s="18" t="n">
        <f aca="false">(X92*AA92)+(Y92*AB92)+(Z92*AC92)</f>
        <v>1.31671068412712</v>
      </c>
      <c r="AE92" s="19" t="str">
        <f aca="false">IF(ABS(SUM(X92:Z92)-1)&gt;0.1,"ERROR","OK")</f>
        <v>OK</v>
      </c>
    </row>
    <row r="93" customFormat="false" ht="15.95" hidden="false" customHeight="true" outlineLevel="0" collapsed="false">
      <c r="N93" s="17" t="n">
        <f aca="false">N92+1</f>
        <v>85</v>
      </c>
      <c r="O93" s="4" t="n">
        <f aca="false">O92*(R92/$U92)</f>
        <v>0.664482172252896</v>
      </c>
      <c r="P93" s="4" t="n">
        <f aca="false">P92*(S92/$U92)</f>
        <v>0.106978746050021</v>
      </c>
      <c r="Q93" s="4" t="n">
        <f aca="false">Q92*(T92/$U92)</f>
        <v>0.228539081697083</v>
      </c>
      <c r="R93" s="18" t="n">
        <f aca="false">($O93*$C$27)+($P93*$D$27)+($Q93*$E$27)</f>
        <v>1.22853908169708</v>
      </c>
      <c r="S93" s="18" t="n">
        <f aca="false">($O93*$C$28)+($P93*$D$28)+($Q93*$E$28)</f>
        <v>1.45879699872552</v>
      </c>
      <c r="T93" s="18" t="n">
        <f aca="false">($O93*$C$29)+($P93*$D$29)+($Q93*$E$29)</f>
        <v>0.855798717573034</v>
      </c>
      <c r="U93" s="18" t="n">
        <f aca="false">(O93*R93)+(P93*S93)+(Q93*T93)</f>
        <v>1.16798604440053</v>
      </c>
      <c r="W93" s="17" t="n">
        <f aca="false">W92+1</f>
        <v>85</v>
      </c>
      <c r="X93" s="4" t="n">
        <f aca="false">X92*(AA92/$AD92)</f>
        <v>0.350701703331376</v>
      </c>
      <c r="Y93" s="4" t="n">
        <f aca="false">Y92*(AB92/$AD92)</f>
        <v>0.30821994230052</v>
      </c>
      <c r="Z93" s="4" t="n">
        <f aca="false">Z92*(AC92/$AD92)</f>
        <v>0.341078354368104</v>
      </c>
      <c r="AA93" s="18" t="n">
        <f aca="false">($X93*$C$36)+($Y93*$D$36)+($Z93*$E$36)</f>
        <v>1.31682804255157</v>
      </c>
      <c r="AB93" s="18" t="n">
        <f aca="false">($X93*$C$37)+($Y93*$D$37)+($Z93*$E$37)</f>
        <v>1.31659386789457</v>
      </c>
      <c r="AC93" s="18" t="n">
        <f aca="false">($X93*$C$38)+($Y93*$D$38)+($Z93*$E$38)</f>
        <v>1.31671629450669</v>
      </c>
      <c r="AD93" s="18" t="n">
        <f aca="false">(X93*AA93)+(Y93*AB93)+(Z93*AC93)</f>
        <v>1.31671775041305</v>
      </c>
      <c r="AE93" s="19" t="str">
        <f aca="false">IF(ABS(SUM(X93:Z93)-1)&gt;0.1,"ERROR","OK")</f>
        <v>OK</v>
      </c>
    </row>
    <row r="94" customFormat="false" ht="15.95" hidden="false" customHeight="true" outlineLevel="0" collapsed="false">
      <c r="N94" s="17" t="n">
        <f aca="false">N93+1</f>
        <v>86</v>
      </c>
      <c r="O94" s="4" t="n">
        <f aca="false">O93*(R93/$U93)</f>
        <v>0.698931568247158</v>
      </c>
      <c r="P94" s="4" t="n">
        <f aca="false">P93*(S93/$U93)</f>
        <v>0.133614844469557</v>
      </c>
      <c r="Q94" s="4" t="n">
        <f aca="false">Q93*(T93/$U93)</f>
        <v>0.167453587283285</v>
      </c>
      <c r="R94" s="18" t="n">
        <f aca="false">($O94*$C$27)+($P94*$D$27)+($Q94*$E$27)</f>
        <v>1.16745358728329</v>
      </c>
      <c r="S94" s="18" t="n">
        <f aca="false">($O94*$C$28)+($P94*$D$28)+($Q94*$E$28)</f>
        <v>1.5482233396922</v>
      </c>
      <c r="T94" s="18" t="n">
        <f aca="false">($O94*$C$29)+($P94*$D$29)+($Q94*$E$29)</f>
        <v>0.91159243563566</v>
      </c>
      <c r="U94" s="18" t="n">
        <f aca="false">(O94*R94)+(P94*S94)+(Q94*T94)</f>
        <v>1.17548521084029</v>
      </c>
      <c r="W94" s="17" t="n">
        <f aca="false">W93+1</f>
        <v>86</v>
      </c>
      <c r="X94" s="4" t="n">
        <f aca="false">X93*(AA93/$AD93)</f>
        <v>0.350731079134073</v>
      </c>
      <c r="Y94" s="4" t="n">
        <f aca="false">Y93*(AB93/$AD93)</f>
        <v>0.308190943631149</v>
      </c>
      <c r="Z94" s="4" t="n">
        <f aca="false">Z93*(AC93/$AD93)</f>
        <v>0.341077977234778</v>
      </c>
      <c r="AA94" s="18" t="n">
        <f aca="false">($X94*$C$36)+($Y94*$D$36)+($Z94*$E$36)</f>
        <v>1.31683628959239</v>
      </c>
      <c r="AB94" s="18" t="n">
        <f aca="false">($X94*$C$37)+($Y94*$D$37)+($Z94*$E$37)</f>
        <v>1.3166232814106</v>
      </c>
      <c r="AC94" s="18" t="n">
        <f aca="false">($X94*$C$38)+($Y94*$D$38)+($Z94*$E$38)</f>
        <v>1.31669897073173</v>
      </c>
      <c r="AD94" s="18" t="n">
        <f aca="false">(X94*AA94)+(Y94*AB94)+(Z94*AC94)</f>
        <v>1.31672380596061</v>
      </c>
      <c r="AE94" s="19" t="str">
        <f aca="false">IF(ABS(SUM(X94:Z94)-1)&gt;0.1,"ERROR","OK")</f>
        <v>OK</v>
      </c>
    </row>
    <row r="95" customFormat="false" ht="15.95" hidden="false" customHeight="true" outlineLevel="0" collapsed="false">
      <c r="N95" s="17" t="n">
        <f aca="false">N94+1</f>
        <v>87</v>
      </c>
      <c r="O95" s="4" t="n">
        <f aca="false">O94*(R94/$U94)</f>
        <v>0.694156046448587</v>
      </c>
      <c r="P95" s="4" t="n">
        <f aca="false">P94*(S94/$U94)</f>
        <v>0.175983175993542</v>
      </c>
      <c r="Q95" s="4" t="n">
        <f aca="false">Q94*(T94/$U94)</f>
        <v>0.129860777557872</v>
      </c>
      <c r="R95" s="18" t="n">
        <f aca="false">($O95*$C$27)+($P95*$D$27)+($Q95*$E$27)</f>
        <v>1.12986077755787</v>
      </c>
      <c r="S95" s="18" t="n">
        <f aca="false">($O95*$C$28)+($P95*$D$28)+($Q95*$E$28)</f>
        <v>1.5772813466465</v>
      </c>
      <c r="T95" s="18" t="n">
        <f aca="false">($O95*$C$29)+($P95*$D$29)+($Q95*$E$29)</f>
        <v>1.04204029546661</v>
      </c>
      <c r="U95" s="18" t="n">
        <f aca="false">(O95*R95)+(P95*S95)+(Q95*T95)</f>
        <v>1.19719483422105</v>
      </c>
      <c r="W95" s="17" t="n">
        <f aca="false">W94+1</f>
        <v>87</v>
      </c>
      <c r="X95" s="4" t="n">
        <f aca="false">X94*(AA94/$AD94)</f>
        <v>0.350761041002598</v>
      </c>
      <c r="Y95" s="4" t="n">
        <f aca="false">Y94*(AB94/$AD94)</f>
        <v>0.308167414964174</v>
      </c>
      <c r="Z95" s="4" t="n">
        <f aca="false">Z94*(AC94/$AD94)</f>
        <v>0.341071544033228</v>
      </c>
      <c r="AA95" s="18" t="n">
        <f aca="false">($X95*$C$36)+($Y95*$D$36)+($Z95*$E$36)</f>
        <v>1.31683562835062</v>
      </c>
      <c r="AB95" s="18" t="n">
        <f aca="false">($X95*$C$37)+($Y95*$D$37)+($Z95*$E$37)</f>
        <v>1.31665388659928</v>
      </c>
      <c r="AC95" s="18" t="n">
        <f aca="false">($X95*$C$38)+($Y95*$D$38)+($Z95*$E$38)</f>
        <v>1.31668614017186</v>
      </c>
      <c r="AD95" s="18" t="n">
        <f aca="false">(X95*AA95)+(Y95*AB95)+(Z95*AC95)</f>
        <v>1.31672863530097</v>
      </c>
      <c r="AE95" s="19" t="str">
        <f aca="false">IF(ABS(SUM(X95:Z95)-1)&gt;0.1,"ERROR","OK")</f>
        <v>OK</v>
      </c>
    </row>
    <row r="96" customFormat="false" ht="15.95" hidden="false" customHeight="true" outlineLevel="0" collapsed="false">
      <c r="N96" s="17" t="n">
        <f aca="false">N95+1</f>
        <v>88</v>
      </c>
      <c r="O96" s="4" t="n">
        <f aca="false">O95*(R95/$U95)</f>
        <v>0.655114495960217</v>
      </c>
      <c r="P96" s="4" t="n">
        <f aca="false">P95*(S95/$U95)</f>
        <v>0.231854475883055</v>
      </c>
      <c r="Q96" s="4" t="n">
        <f aca="false">Q95*(T95/$U95)</f>
        <v>0.113031028156728</v>
      </c>
      <c r="R96" s="18" t="n">
        <f aca="false">($O96*$C$27)+($P96*$D$27)+($Q96*$E$27)</f>
        <v>1.11303102815673</v>
      </c>
      <c r="S96" s="18" t="n">
        <f aca="false">($O96*$C$28)+($P96*$D$28)+($Q96*$E$28)</f>
        <v>1.55338657061916</v>
      </c>
      <c r="T96" s="18" t="n">
        <f aca="false">($O96*$C$29)+($P96*$D$29)+($Q96*$E$29)</f>
        <v>1.23698328047701</v>
      </c>
      <c r="U96" s="18" t="n">
        <f aca="false">(O96*R96)+(P96*S96)+(Q96*T96)</f>
        <v>1.22913988217866</v>
      </c>
      <c r="W96" s="17" t="n">
        <f aca="false">W95+1</f>
        <v>88</v>
      </c>
      <c r="X96" s="4" t="n">
        <f aca="false">X95*(AA95/$AD95)</f>
        <v>0.350789542694191</v>
      </c>
      <c r="Y96" s="4" t="n">
        <f aca="false">Y95*(AB95/$AD95)</f>
        <v>0.308149920764112</v>
      </c>
      <c r="Z96" s="4" t="n">
        <f aca="false">Z95*(AC95/$AD95)</f>
        <v>0.341060536541697</v>
      </c>
      <c r="AA96" s="18" t="n">
        <f aca="false">($X96*$C$36)+($Y96*$D$36)+($Z96*$E$36)</f>
        <v>1.3168276676208</v>
      </c>
      <c r="AB96" s="18" t="n">
        <f aca="false">($X96*$C$37)+($Y96*$D$37)+($Z96*$E$37)</f>
        <v>1.31668348904002</v>
      </c>
      <c r="AC96" s="18" t="n">
        <f aca="false">($X96*$C$38)+($Y96*$D$38)+($Z96*$E$38)</f>
        <v>1.31667784515013</v>
      </c>
      <c r="AD96" s="18" t="n">
        <f aca="false">(X96*AA96)+(Y96*AB96)+(Z96*AC96)</f>
        <v>1.31673214047032</v>
      </c>
      <c r="AE96" s="19" t="str">
        <f aca="false">IF(ABS(SUM(X96:Z96)-1)&gt;0.1,"ERROR","OK")</f>
        <v>OK</v>
      </c>
    </row>
    <row r="97" customFormat="false" ht="15.95" hidden="false" customHeight="true" outlineLevel="0" collapsed="false">
      <c r="N97" s="17" t="n">
        <f aca="false">N96+1</f>
        <v>89</v>
      </c>
      <c r="O97" s="4" t="n">
        <f aca="false">O96*(R96/$U96)</f>
        <v>0.593230088431052</v>
      </c>
      <c r="P97" s="4" t="n">
        <f aca="false">P96*(S96/$U96)</f>
        <v>0.293017608814626</v>
      </c>
      <c r="Q97" s="4" t="n">
        <f aca="false">Q96*(T96/$U96)</f>
        <v>0.113752302754323</v>
      </c>
      <c r="R97" s="18" t="n">
        <f aca="false">($O97*$C$27)+($P97*$D$27)+($Q97*$E$27)</f>
        <v>1.11375230275432</v>
      </c>
      <c r="S97" s="18" t="n">
        <f aca="false">($O97*$C$28)+($P97*$D$28)+($Q97*$E$28)</f>
        <v>1.49085301595216</v>
      </c>
      <c r="T97" s="18" t="n">
        <f aca="false">($O97*$C$29)+($P97*$D$29)+($Q97*$E$29)</f>
        <v>1.46379176454214</v>
      </c>
      <c r="U97" s="18" t="n">
        <f aca="false">(O97*R97)+(P97*S97)+(Q97*T97)</f>
        <v>1.26406724685109</v>
      </c>
      <c r="W97" s="17" t="n">
        <f aca="false">W96+1</f>
        <v>89</v>
      </c>
      <c r="X97" s="4" t="n">
        <f aca="false">X96*(AA96/$AD96)</f>
        <v>0.350814992004951</v>
      </c>
      <c r="Y97" s="4" t="n">
        <f aca="false">Y96*(AB96/$AD96)</f>
        <v>0.308138535051003</v>
      </c>
      <c r="Z97" s="4" t="n">
        <f aca="false">Z96*(AC96/$AD96)</f>
        <v>0.341046472944046</v>
      </c>
      <c r="AA97" s="18" t="n">
        <f aca="false">($X97*$C$36)+($Y97*$D$36)+($Z97*$E$36)</f>
        <v>1.31681420701756</v>
      </c>
      <c r="AB97" s="18" t="n">
        <f aca="false">($X97*$C$37)+($Y97*$D$37)+($Z97*$E$37)</f>
        <v>1.31671034471055</v>
      </c>
      <c r="AC97" s="18" t="n">
        <f aca="false">($X97*$C$38)+($Y97*$D$38)+($Z97*$E$38)</f>
        <v>1.31667382644179</v>
      </c>
      <c r="AD97" s="18" t="n">
        <f aca="false">(X97*AA97)+(Y97*AB97)+(Z97*AC97)</f>
        <v>1.31673432673819</v>
      </c>
      <c r="AE97" s="19" t="str">
        <f aca="false">IF(ABS(SUM(X97:Z97)-1)&gt;0.1,"ERROR","OK")</f>
        <v>OK</v>
      </c>
    </row>
    <row r="98" customFormat="false" ht="15.95" hidden="false" customHeight="true" outlineLevel="0" collapsed="false">
      <c r="N98" s="17" t="n">
        <f aca="false">N97+1</f>
        <v>90</v>
      </c>
      <c r="O98" s="4" t="n">
        <f aca="false">O97*(R97/$U97)</f>
        <v>0.522686889245115</v>
      </c>
      <c r="P98" s="4" t="n">
        <f aca="false">P97*(S97/$U97)</f>
        <v>0.345587773843994</v>
      </c>
      <c r="Q98" s="4" t="n">
        <f aca="false">Q97*(T97/$U97)</f>
        <v>0.13172533691089</v>
      </c>
      <c r="R98" s="18" t="n">
        <f aca="false">($O98*$C$27)+($P98*$D$27)+($Q98*$E$27)</f>
        <v>1.13172533691089</v>
      </c>
      <c r="S98" s="18" t="n">
        <f aca="false">($O98*$C$28)+($P98*$D$28)+($Q98*$E$28)</f>
        <v>1.40413408602531</v>
      </c>
      <c r="T98" s="18" t="n">
        <f aca="false">($O98*$C$29)+($P98*$D$29)+($Q98*$E$29)</f>
        <v>1.6708824990604</v>
      </c>
      <c r="U98" s="18" t="n">
        <f aca="false">(O98*R98)+(P98*S98)+(Q98*T98)</f>
        <v>1.29688712892504</v>
      </c>
      <c r="W98" s="17" t="n">
        <f aca="false">W97+1</f>
        <v>90</v>
      </c>
      <c r="X98" s="4" t="n">
        <f aca="false">X97*(AA97/$AD97)</f>
        <v>0.350836274354015</v>
      </c>
      <c r="Y98" s="4" t="n">
        <f aca="false">Y97*(AB97/$AD97)</f>
        <v>0.308132922843045</v>
      </c>
      <c r="Z98" s="4" t="n">
        <f aca="false">Z97*(AC97/$AD97)</f>
        <v>0.34103080280294</v>
      </c>
      <c r="AA98" s="18" t="n">
        <f aca="false">($X98*$C$36)+($Y98*$D$36)+($Z98*$E$36)</f>
        <v>1.31679708651061</v>
      </c>
      <c r="AB98" s="18" t="n">
        <f aca="false">($X98*$C$37)+($Y98*$D$37)+($Z98*$E$37)</f>
        <v>1.31673319407372</v>
      </c>
      <c r="AC98" s="18" t="n">
        <f aca="false">($X98*$C$38)+($Y98*$D$38)+($Z98*$E$38)</f>
        <v>1.31667359314524</v>
      </c>
      <c r="AD98" s="18" t="n">
        <f aca="false">(X98*AA98)+(Y98*AB98)+(Z98*AC98)</f>
        <v>1.31673528410575</v>
      </c>
      <c r="AE98" s="19" t="str">
        <f aca="false">IF(ABS(SUM(X98:Z98)-1)&gt;0.1,"ERROR","OK")</f>
        <v>OK</v>
      </c>
    </row>
    <row r="99" customFormat="false" ht="15.95" hidden="false" customHeight="true" outlineLevel="0" collapsed="false">
      <c r="N99" s="17" t="n">
        <f aca="false">N98+1</f>
        <v>91</v>
      </c>
      <c r="O99" s="4" t="n">
        <f aca="false">O98*(R98/$U98)</f>
        <v>0.456121417690488</v>
      </c>
      <c r="P99" s="4" t="n">
        <f aca="false">P98*(S98/$U98)</f>
        <v>0.374166388226997</v>
      </c>
      <c r="Q99" s="4" t="n">
        <f aca="false">Q98*(T98/$U98)</f>
        <v>0.169712194082516</v>
      </c>
      <c r="R99" s="18" t="n">
        <f aca="false">($O99*$C$27)+($P99*$D$27)+($Q99*$E$27)</f>
        <v>1.16971219408252</v>
      </c>
      <c r="S99" s="18" t="n">
        <f aca="false">($O99*$C$28)+($P99*$D$28)+($Q99*$E$28)</f>
        <v>1.30338044301622</v>
      </c>
      <c r="T99" s="18" t="n">
        <f aca="false">($O99*$C$29)+($P99*$D$29)+($Q99*$E$29)</f>
        <v>1.80321417229765</v>
      </c>
      <c r="U99" s="18" t="n">
        <f aca="false">(O99*R99)+(P99*S99)+(Q99*T99)</f>
        <v>1.32723937068517</v>
      </c>
      <c r="W99" s="17" t="n">
        <f aca="false">W98+1</f>
        <v>91</v>
      </c>
      <c r="X99" s="4" t="n">
        <f aca="false">X98*(AA98/$AD98)</f>
        <v>0.350852741236713</v>
      </c>
      <c r="Y99" s="4" t="n">
        <f aca="false">Y98*(AB98/$AD98)</f>
        <v>0.308132433748778</v>
      </c>
      <c r="Z99" s="4" t="n">
        <f aca="false">Z98*(AC98/$AD98)</f>
        <v>0.341014825014509</v>
      </c>
      <c r="AA99" s="18" t="n">
        <f aca="false">($X99*$C$36)+($Y99*$D$36)+($Z99*$E$36)</f>
        <v>1.31677805989278</v>
      </c>
      <c r="AB99" s="18" t="n">
        <f aca="false">($X99*$C$37)+($Y99*$D$37)+($Z99*$E$37)</f>
        <v>1.31675125873526</v>
      </c>
      <c r="AC99" s="18" t="n">
        <f aca="false">($X99*$C$38)+($Y99*$D$38)+($Z99*$E$38)</f>
        <v>1.31667649524637</v>
      </c>
      <c r="AD99" s="18" t="n">
        <f aca="false">(X99*AA99)+(Y99*AB99)+(Z99*AC99)</f>
        <v>1.31673516653676</v>
      </c>
      <c r="AE99" s="19" t="str">
        <f aca="false">IF(ABS(SUM(X99:Z99)-1)&gt;0.1,"ERROR","OK")</f>
        <v>OK</v>
      </c>
    </row>
    <row r="100" customFormat="false" ht="15.95" hidden="false" customHeight="true" outlineLevel="0" collapsed="false">
      <c r="N100" s="17" t="n">
        <f aca="false">N99+1</f>
        <v>92</v>
      </c>
      <c r="O100" s="4" t="n">
        <f aca="false">O99*(R99/$U99)</f>
        <v>0.401985350976545</v>
      </c>
      <c r="P100" s="4" t="n">
        <f aca="false">P99*(S99/$U99)</f>
        <v>0.367440239960124</v>
      </c>
      <c r="Q100" s="4" t="n">
        <f aca="false">Q99*(T99/$U99)</f>
        <v>0.230574409063331</v>
      </c>
      <c r="R100" s="18" t="n">
        <f aca="false">($O100*$C$27)+($P100*$D$27)+($Q100*$E$27)</f>
        <v>1.23057440906333</v>
      </c>
      <c r="S100" s="18" t="n">
        <f aca="false">($O100*$C$28)+($P100*$D$28)+($Q100*$E$28)</f>
        <v>1.19446838281955</v>
      </c>
      <c r="T100" s="18" t="n">
        <f aca="false">($O100*$C$29)+($P100*$D$29)+($Q100*$E$29)</f>
        <v>1.82093097419679</v>
      </c>
      <c r="U100" s="18" t="n">
        <f aca="false">(O100*R100)+(P100*S100)+(Q100*T100)</f>
        <v>1.35342871825861</v>
      </c>
      <c r="W100" s="17" t="n">
        <f aca="false">W99+1</f>
        <v>92</v>
      </c>
      <c r="X100" s="4" t="n">
        <f aca="false">X99*(AA99/$AD99)</f>
        <v>0.350864170453401</v>
      </c>
      <c r="Y100" s="4" t="n">
        <f aca="false">Y99*(AB99/$AD99)</f>
        <v>0.308136199523715</v>
      </c>
      <c r="Z100" s="4" t="n">
        <f aca="false">Z99*(AC99/$AD99)</f>
        <v>0.340999630022884</v>
      </c>
      <c r="AA100" s="18" t="n">
        <f aca="false">($X100*$C$36)+($Y100*$D$36)+($Z100*$E$36)</f>
        <v>1.31675869617035</v>
      </c>
      <c r="AB100" s="18" t="n">
        <f aca="false">($X100*$C$37)+($Y100*$D$37)+($Z100*$E$37)</f>
        <v>1.31676420745111</v>
      </c>
      <c r="AC100" s="18" t="n">
        <f aca="false">($X100*$C$38)+($Y100*$D$38)+($Z100*$E$38)</f>
        <v>1.31668179370965</v>
      </c>
      <c r="AD100" s="18" t="n">
        <f aca="false">(X100*AA100)+(Y100*AB100)+(Z100*AC100)</f>
        <v>1.31673417068481</v>
      </c>
      <c r="AE100" s="19" t="str">
        <f aca="false">IF(ABS(SUM(X100:Z100)-1)&gt;0.1,"ERROR","OK")</f>
        <v>OK</v>
      </c>
    </row>
    <row r="101" customFormat="false" ht="15.95" hidden="false" customHeight="true" outlineLevel="0" collapsed="false">
      <c r="N101" s="17" t="n">
        <f aca="false">N100+1</f>
        <v>93</v>
      </c>
      <c r="O101" s="4" t="n">
        <f aca="false">O100*(R100/$U100)</f>
        <v>0.365496076044956</v>
      </c>
      <c r="P101" s="4" t="n">
        <f aca="false">P100*(S100/$U100)</f>
        <v>0.32428434781013</v>
      </c>
      <c r="Q101" s="4" t="n">
        <f aca="false">Q100*(T100/$U100)</f>
        <v>0.310219576144914</v>
      </c>
      <c r="R101" s="18" t="n">
        <f aca="false">($O101*$C$27)+($P101*$D$27)+($Q101*$E$27)</f>
        <v>1.31021957614491</v>
      </c>
      <c r="S101" s="18" t="n">
        <f aca="false">($O101*$C$28)+($P101*$D$28)+($Q101*$E$28)</f>
        <v>1.08629845751453</v>
      </c>
      <c r="T101" s="18" t="n">
        <f aca="false">($O101*$C$29)+($P101*$D$29)+($Q101*$E$29)</f>
        <v>1.71700579019892</v>
      </c>
      <c r="U101" s="18" t="n">
        <f aca="false">(O101*R101)+(P101*S101)+(Q101*T101)</f>
        <v>1.36379850913437</v>
      </c>
      <c r="W101" s="17" t="n">
        <f aca="false">W100+1</f>
        <v>93</v>
      </c>
      <c r="X101" s="4" t="n">
        <f aca="false">X100*(AA100/$AD100)</f>
        <v>0.350870705648073</v>
      </c>
      <c r="Y101" s="4" t="n">
        <f aca="false">Y100*(AB100/$AD100)</f>
        <v>0.308143228592467</v>
      </c>
      <c r="Z101" s="4" t="n">
        <f aca="false">Z100*(AC100/$AD100)</f>
        <v>0.340986065759459</v>
      </c>
      <c r="AA101" s="18" t="n">
        <f aca="false">($X101*$C$36)+($Y101*$D$36)+($Z101*$E$36)</f>
        <v>1.31674031033361</v>
      </c>
      <c r="AB101" s="18" t="n">
        <f aca="false">($X101*$C$37)+($Y101*$D$37)+($Z101*$E$37)</f>
        <v>1.31677209907213</v>
      </c>
      <c r="AC101" s="18" t="n">
        <f aca="false">($X101*$C$38)+($Y101*$D$38)+($Z101*$E$38)</f>
        <v>1.31668872400359</v>
      </c>
      <c r="AD101" s="18" t="n">
        <f aca="false">(X101*AA101)+(Y101*AB101)+(Z101*AC101)</f>
        <v>1.31673251559841</v>
      </c>
      <c r="AE101" s="19" t="str">
        <f aca="false">IF(ABS(SUM(X101:Z101)-1)&gt;0.1,"ERROR","OK")</f>
        <v>OK</v>
      </c>
    </row>
    <row r="102" customFormat="false" ht="15.95" hidden="false" customHeight="true" outlineLevel="0" collapsed="false">
      <c r="N102" s="17" t="n">
        <f aca="false">N101+1</f>
        <v>94</v>
      </c>
      <c r="O102" s="4" t="n">
        <f aca="false">O101*(R101/$U101)</f>
        <v>0.35113699760693</v>
      </c>
      <c r="P102" s="4" t="n">
        <f aca="false">P101*(S101/$U101)</f>
        <v>0.258300316698427</v>
      </c>
      <c r="Q102" s="4" t="n">
        <f aca="false">Q101*(T101/$U101)</f>
        <v>0.390562685694643</v>
      </c>
      <c r="R102" s="18" t="n">
        <f aca="false">($O102*$C$27)+($P102*$D$27)+($Q102*$E$27)</f>
        <v>1.39056268569464</v>
      </c>
      <c r="S102" s="18" t="n">
        <f aca="false">($O102*$C$28)+($P102*$D$28)+($Q102*$E$28)</f>
        <v>0.999630580481751</v>
      </c>
      <c r="T102" s="18" t="n">
        <f aca="false">($O102*$C$29)+($P102*$D$29)+($Q102*$E$29)</f>
        <v>1.52910505177043</v>
      </c>
      <c r="U102" s="18" t="n">
        <f aca="false">(O102*R102)+(P102*S102)+(Q102*T102)</f>
        <v>1.34369427768762</v>
      </c>
      <c r="W102" s="17" t="n">
        <f aca="false">W101+1</f>
        <v>94</v>
      </c>
      <c r="X102" s="4" t="n">
        <f aca="false">X101*(AA101/$AD101)</f>
        <v>0.350872782717036</v>
      </c>
      <c r="Y102" s="4" t="n">
        <f aca="false">Y101*(AB101/$AD101)</f>
        <v>0.308152491961637</v>
      </c>
      <c r="Z102" s="4" t="n">
        <f aca="false">Z101*(AC101/$AD101)</f>
        <v>0.340974725321326</v>
      </c>
      <c r="AA102" s="18" t="n">
        <f aca="false">($X102*$C$36)+($Y102*$D$36)+($Z102*$E$36)</f>
        <v>1.3167239227971</v>
      </c>
      <c r="AB102" s="18" t="n">
        <f aca="false">($X102*$C$37)+($Y102*$D$37)+($Z102*$E$37)</f>
        <v>1.3167753101849</v>
      </c>
      <c r="AC102" s="18" t="n">
        <f aca="false">($X102*$C$38)+($Y102*$D$38)+($Z102*$E$38)</f>
        <v>1.31669655011272</v>
      </c>
      <c r="AD102" s="18" t="n">
        <f aca="false">(X102*AA102)+(Y102*AB102)+(Z102*AC102)</f>
        <v>1.31673042455517</v>
      </c>
      <c r="AE102" s="19" t="str">
        <f aca="false">IF(ABS(SUM(X102:Z102)-1)&gt;0.1,"ERROR","OK")</f>
        <v>OK</v>
      </c>
    </row>
    <row r="103" customFormat="false" ht="15.95" hidden="false" customHeight="true" outlineLevel="0" collapsed="false">
      <c r="N103" s="17" t="n">
        <f aca="false">N102+1</f>
        <v>95</v>
      </c>
      <c r="O103" s="4" t="n">
        <f aca="false">O102*(R102/$U102)</f>
        <v>0.363384747964641</v>
      </c>
      <c r="P103" s="4" t="n">
        <f aca="false">P102*(S102/$U102)</f>
        <v>0.192160448851666</v>
      </c>
      <c r="Q103" s="4" t="n">
        <f aca="false">Q102*(T102/$U102)</f>
        <v>0.444454803183693</v>
      </c>
      <c r="R103" s="18" t="n">
        <f aca="false">($O103*$C$27)+($P103*$D$27)+($Q103*$E$27)</f>
        <v>1.44445480318369</v>
      </c>
      <c r="S103" s="18" t="n">
        <f aca="false">($O103*$C$28)+($P103*$D$28)+($Q103*$E$28)</f>
        <v>0.963375425099318</v>
      </c>
      <c r="T103" s="18" t="n">
        <f aca="false">($O103*$C$29)+($P103*$D$29)+($Q103*$E$29)</f>
        <v>1.32211202297975</v>
      </c>
      <c r="U103" s="18" t="n">
        <f aca="false">(O103*R103)+(P103*S103)+(Q103*T103)</f>
        <v>1.29763453766123</v>
      </c>
      <c r="W103" s="17" t="n">
        <f aca="false">W102+1</f>
        <v>95</v>
      </c>
      <c r="X103" s="4" t="n">
        <f aca="false">X102*(AA102/$AD102)</f>
        <v>0.350871050175657</v>
      </c>
      <c r="Y103" s="4" t="n">
        <f aca="false">Y102*(AB102/$AD102)</f>
        <v>0.308162996479797</v>
      </c>
      <c r="Z103" s="4" t="n">
        <f aca="false">Z102*(AC102/$AD102)</f>
        <v>0.340965953344546</v>
      </c>
      <c r="AA103" s="18" t="n">
        <f aca="false">($X103*$C$36)+($Y103*$D$36)+($Z103*$E$36)</f>
        <v>1.31671024506952</v>
      </c>
      <c r="AB103" s="18" t="n">
        <f aca="false">($X103*$C$37)+($Y103*$D$37)+($Z103*$E$37)</f>
        <v>1.3167744548412</v>
      </c>
      <c r="AC103" s="18" t="n">
        <f aca="false">($X103*$C$38)+($Y103*$D$38)+($Z103*$E$38)</f>
        <v>1.31670460721897</v>
      </c>
      <c r="AD103" s="18" t="n">
        <f aca="false">(X103*AA103)+(Y103*AB103)+(Z103*AC103)</f>
        <v>1.31672810983008</v>
      </c>
      <c r="AE103" s="19" t="str">
        <f aca="false">IF(ABS(SUM(X103:Z103)-1)&gt;0.1,"ERROR","OK")</f>
        <v>OK</v>
      </c>
    </row>
    <row r="104" customFormat="false" ht="15.95" hidden="false" customHeight="true" outlineLevel="0" collapsed="false">
      <c r="N104" s="17" t="n">
        <f aca="false">N103+1</f>
        <v>96</v>
      </c>
      <c r="O104" s="4" t="n">
        <f aca="false">O103*(R103/$U103)</f>
        <v>0.404499748864001</v>
      </c>
      <c r="P104" s="4" t="n">
        <f aca="false">P103*(S103/$U103)</f>
        <v>0.14266162677313</v>
      </c>
      <c r="Q104" s="4" t="n">
        <f aca="false">Q103*(T103/$U103)</f>
        <v>0.452838624362869</v>
      </c>
      <c r="R104" s="18" t="n">
        <f aca="false">($O104*$C$27)+($P104*$D$27)+($Q104*$E$27)</f>
        <v>1.45283862436287</v>
      </c>
      <c r="S104" s="18" t="n">
        <f aca="false">($O104*$C$28)+($P104*$D$28)+($Q104*$E$28)</f>
        <v>0.996944986937419</v>
      </c>
      <c r="T104" s="18" t="n">
        <f aca="false">($O104*$C$29)+($P104*$D$29)+($Q104*$E$29)</f>
        <v>1.14483505611459</v>
      </c>
      <c r="U104" s="18" t="n">
        <f aca="false">(O104*R104)+(P104*S104)+(Q104*T104)</f>
        <v>1.24832418426783</v>
      </c>
      <c r="W104" s="17" t="n">
        <f aca="false">W103+1</f>
        <v>96</v>
      </c>
      <c r="X104" s="4" t="n">
        <f aca="false">X103*(AA103/$AD103)</f>
        <v>0.350866289718846</v>
      </c>
      <c r="Y104" s="4" t="n">
        <f aca="false">Y103*(AB103/$AD103)</f>
        <v>0.308173842923641</v>
      </c>
      <c r="Z104" s="4" t="n">
        <f aca="false">Z103*(AC103/$AD103)</f>
        <v>0.340959867357513</v>
      </c>
      <c r="AA104" s="18" t="n">
        <f aca="false">($X104*$C$36)+($Y104*$D$36)+($Z104*$E$36)</f>
        <v>1.31669968795192</v>
      </c>
      <c r="AB104" s="18" t="n">
        <f aca="false">($X104*$C$37)+($Y104*$D$37)+($Z104*$E$37)</f>
        <v>1.31677030298309</v>
      </c>
      <c r="AC104" s="18" t="n">
        <f aca="false">($X104*$C$38)+($Y104*$D$38)+($Z104*$E$38)</f>
        <v>1.31671233228268</v>
      </c>
      <c r="AD104" s="18" t="n">
        <f aca="false">(X104*AA104)+(Y104*AB104)+(Z104*AC104)</f>
        <v>1.31672576086679</v>
      </c>
      <c r="AE104" s="19" t="str">
        <f aca="false">IF(ABS(SUM(X104:Z104)-1)&gt;0.1,"ERROR","OK")</f>
        <v>OK</v>
      </c>
    </row>
    <row r="105" customFormat="false" ht="15.95" hidden="false" customHeight="true" outlineLevel="0" collapsed="false">
      <c r="N105" s="17" t="n">
        <f aca="false">N104+1</f>
        <v>97</v>
      </c>
      <c r="O105" s="4" t="n">
        <f aca="false">O104*(R104/$U104)</f>
        <v>0.470769425202945</v>
      </c>
      <c r="P105" s="4" t="n">
        <f aca="false">P104*(S104/$U104)</f>
        <v>0.113933379992336</v>
      </c>
      <c r="Q105" s="4" t="n">
        <f aca="false">Q104*(T104/$U104)</f>
        <v>0.415297194804719</v>
      </c>
      <c r="R105" s="18" t="n">
        <f aca="false">($O105*$C$27)+($P105*$D$27)+($Q105*$E$27)</f>
        <v>1.41529719480472</v>
      </c>
      <c r="S105" s="18" t="n">
        <f aca="false">($O105*$C$28)+($P105*$D$28)+($Q105*$E$28)</f>
        <v>1.0970019498787</v>
      </c>
      <c r="T105" s="18" t="n">
        <f aca="false">($O105*$C$29)+($P105*$D$29)+($Q105*$E$29)</f>
        <v>1.01226154233495</v>
      </c>
      <c r="U105" s="18" t="n">
        <f aca="false">(O105*R105)+(P105*S105)+(Q105*T105)</f>
        <v>1.21165316583782</v>
      </c>
      <c r="W105" s="17" t="n">
        <f aca="false">W104+1</f>
        <v>97</v>
      </c>
      <c r="X105" s="4" t="n">
        <f aca="false">X104*(AA104/$AD104)</f>
        <v>0.350859342101376</v>
      </c>
      <c r="Y105" s="4" t="n">
        <f aca="false">Y104*(AB104/$AD104)</f>
        <v>0.308184267809037</v>
      </c>
      <c r="Z105" s="4" t="n">
        <f aca="false">Z104*(AC104/$AD104)</f>
        <v>0.340956390089588</v>
      </c>
      <c r="AA105" s="18" t="n">
        <f aca="false">($X105*$C$36)+($Y105*$D$36)+($Z105*$E$36)</f>
        <v>1.31669238776479</v>
      </c>
      <c r="AB105" s="18" t="n">
        <f aca="false">($X105*$C$37)+($Y105*$D$37)+($Z105*$E$37)</f>
        <v>1.31676370309242</v>
      </c>
      <c r="AC105" s="18" t="n">
        <f aca="false">($X105*$C$38)+($Y105*$D$38)+($Z105*$E$38)</f>
        <v>1.3167192826675</v>
      </c>
      <c r="AD105" s="18" t="n">
        <f aca="false">(X105*AA105)+(Y105*AB105)+(Z105*AC105)</f>
        <v>1.31672353601576</v>
      </c>
      <c r="AE105" s="19" t="str">
        <f aca="false">IF(ABS(SUM(X105:Z105)-1)&gt;0.1,"ERROR","OK")</f>
        <v>OK</v>
      </c>
    </row>
    <row r="106" customFormat="false" ht="15.95" hidden="false" customHeight="true" outlineLevel="0" collapsed="false">
      <c r="N106" s="17" t="n">
        <f aca="false">N105+1</f>
        <v>98</v>
      </c>
      <c r="O106" s="4" t="n">
        <f aca="false">O105*(R105/$U105)</f>
        <v>0.549892218066254</v>
      </c>
      <c r="P106" s="4" t="n">
        <f aca="false">P105*(S105/$U105)</f>
        <v>0.103152571653159</v>
      </c>
      <c r="Q106" s="4" t="n">
        <f aca="false">Q105*(T105/$U105)</f>
        <v>0.346955210280588</v>
      </c>
      <c r="R106" s="18" t="n">
        <f aca="false">($O106*$C$27)+($P106*$D$27)+($Q106*$E$27)</f>
        <v>1.34695521028059</v>
      </c>
      <c r="S106" s="18" t="n">
        <f aca="false">($O106*$C$28)+($P106*$D$28)+($Q106*$E$28)</f>
        <v>1.23763252881373</v>
      </c>
      <c r="T106" s="18" t="n">
        <f aca="false">($O106*$C$29)+($P106*$D$29)+($Q106*$E$29)</f>
        <v>0.9245331623131</v>
      </c>
      <c r="U106" s="18" t="n">
        <f aca="false">(O106*R106)+(P106*S106)+(Q106*T106)</f>
        <v>1.18911676406755</v>
      </c>
      <c r="W106" s="17" t="n">
        <f aca="false">W105+1</f>
        <v>98</v>
      </c>
      <c r="X106" s="4" t="n">
        <f aca="false">X105*(AA105/$AD105)</f>
        <v>0.35085104221568</v>
      </c>
      <c r="Y106" s="4" t="n">
        <f aca="false">Y105*(AB105/$AD105)</f>
        <v>0.308193669069644</v>
      </c>
      <c r="Z106" s="4" t="n">
        <f aca="false">Z105*(AC105/$AD105)</f>
        <v>0.340955288714677</v>
      </c>
      <c r="AA106" s="18" t="n">
        <f aca="false">($X106*$C$36)+($Y106*$D$36)+($Z106*$E$36)</f>
        <v>1.31668824573672</v>
      </c>
      <c r="AB106" s="18" t="n">
        <f aca="false">($X106*$C$37)+($Y106*$D$37)+($Z106*$E$37)</f>
        <v>1.31675551334421</v>
      </c>
      <c r="AC106" s="18" t="n">
        <f aca="false">($X106*$C$38)+($Y106*$D$38)+($Z106*$E$38)</f>
        <v>1.31672514369885</v>
      </c>
      <c r="AD106" s="18" t="n">
        <f aca="false">(X106*AA106)+(Y106*AB106)+(Z106*AC106)</f>
        <v>1.31672155774281</v>
      </c>
      <c r="AE106" s="19" t="str">
        <f aca="false">IF(ABS(SUM(X106:Z106)-1)&gt;0.1,"ERROR","OK")</f>
        <v>OK</v>
      </c>
    </row>
    <row r="107" customFormat="false" ht="15.95" hidden="false" customHeight="true" outlineLevel="0" collapsed="false">
      <c r="N107" s="17" t="n">
        <f aca="false">N106+1</f>
        <v>99</v>
      </c>
      <c r="O107" s="4" t="n">
        <f aca="false">O106*(R106/$U106)</f>
        <v>0.622882639113997</v>
      </c>
      <c r="P107" s="4" t="n">
        <f aca="false">P106*(S106/$U106)</f>
        <v>0.107361179294153</v>
      </c>
      <c r="Q107" s="4" t="n">
        <f aca="false">Q106*(T106/$U106)</f>
        <v>0.26975618159185</v>
      </c>
      <c r="R107" s="18" t="n">
        <f aca="false">($O107*$C$27)+($P107*$D$27)+($Q107*$E$27)</f>
        <v>1.26975618159185</v>
      </c>
      <c r="S107" s="18" t="n">
        <f aca="false">($O107*$C$28)+($P107*$D$28)+($Q107*$E$28)</f>
        <v>1.38010207568133</v>
      </c>
      <c r="T107" s="18" t="n">
        <f aca="false">($O107*$C$29)+($P107*$D$29)+($Q107*$E$29)</f>
        <v>0.886065690502659</v>
      </c>
      <c r="U107" s="18" t="n">
        <f aca="false">(O107*R107)+(P107*S107)+(Q107*T107)</f>
        <v>1.17810016512224</v>
      </c>
      <c r="W107" s="17" t="n">
        <f aca="false">W106+1</f>
        <v>99</v>
      </c>
      <c r="X107" s="4" t="n">
        <f aca="false">X106*(AA106/$AD106)</f>
        <v>0.350842165963911</v>
      </c>
      <c r="Y107" s="4" t="n">
        <f aca="false">Y106*(AB106/$AD106)</f>
        <v>0.308201616764674</v>
      </c>
      <c r="Z107" s="4" t="n">
        <f aca="false">Z106*(AC106/$AD106)</f>
        <v>0.340956217271416</v>
      </c>
      <c r="AA107" s="18" t="n">
        <f aca="false">($X107*$C$36)+($Y107*$D$36)+($Z107*$E$36)</f>
        <v>1.3166869756963</v>
      </c>
      <c r="AB107" s="18" t="n">
        <f aca="false">($X107*$C$37)+($Y107*$D$37)+($Z107*$E$37)</f>
        <v>1.31674654423677</v>
      </c>
      <c r="AC107" s="18" t="n">
        <f aca="false">($X107*$C$38)+($Y107*$D$38)+($Z107*$E$38)</f>
        <v>1.31672972660452</v>
      </c>
      <c r="AD107" s="18" t="n">
        <f aca="false">(X107*AA107)+(Y107*AB107)+(Z107*AC107)</f>
        <v>1.31671991100473</v>
      </c>
      <c r="AE107" s="19" t="str">
        <f aca="false">IF(ABS(SUM(X107:Z107)-1)&gt;0.1,"ERROR","OK")</f>
        <v>OK</v>
      </c>
    </row>
    <row r="108" customFormat="false" ht="15.95" hidden="false" customHeight="true" outlineLevel="0" collapsed="false">
      <c r="N108" s="17" t="n">
        <f aca="false">N107+1</f>
        <v>100</v>
      </c>
      <c r="O108" s="4" t="n">
        <f aca="false">O107*(R107/$U107)</f>
        <v>0.671342815183441</v>
      </c>
      <c r="P108" s="4" t="n">
        <f aca="false">P107*(S107/$U107)</f>
        <v>0.125769769649494</v>
      </c>
      <c r="Q108" s="4" t="n">
        <f aca="false">Q107*(T107/$U107)</f>
        <v>0.202887415167064</v>
      </c>
      <c r="R108" s="18" t="n">
        <f aca="false">($O108*$C$27)+($P108*$D$27)+($Q108*$E$27)</f>
        <v>1.20288741516706</v>
      </c>
      <c r="S108" s="18" t="n">
        <f aca="false">($O108*$C$28)+($P108*$D$28)+($Q108*$E$28)</f>
        <v>1.48874414153308</v>
      </c>
      <c r="T108" s="18" t="n">
        <f aca="false">($O108*$C$29)+($P108*$D$29)+($Q108*$E$29)</f>
        <v>0.907369338320074</v>
      </c>
      <c r="U108" s="18" t="n">
        <f aca="false">(O108*R108)+(P108*S108)+(Q108*T108)</f>
        <v>1.17888265104825</v>
      </c>
      <c r="W108" s="17" t="n">
        <f aca="false">W107+1</f>
        <v>100</v>
      </c>
      <c r="X108" s="4" t="n">
        <f aca="false">X107*(AA107/$AD107)</f>
        <v>0.350833390297308</v>
      </c>
      <c r="Y108" s="4" t="n">
        <f aca="false">Y107*(AB107/$AD107)</f>
        <v>0.308207850744357</v>
      </c>
      <c r="Z108" s="4" t="n">
        <f aca="false">Z107*(AC107/$AD107)</f>
        <v>0.340958758958335</v>
      </c>
      <c r="AA108" s="18" t="n">
        <f aca="false">($X108*$C$36)+($Y108*$D$36)+($Z108*$E$36)</f>
        <v>1.3166881555267</v>
      </c>
      <c r="AB108" s="18" t="n">
        <f aca="false">($X108*$C$37)+($Y108*$D$37)+($Z108*$E$37)</f>
        <v>1.31673751440147</v>
      </c>
      <c r="AC108" s="18" t="n">
        <f aca="false">($X108*$C$38)+($Y108*$D$38)+($Z108*$E$38)</f>
        <v>1.31673295865495</v>
      </c>
      <c r="AD108" s="18" t="n">
        <f aca="false">(X108*AA108)+(Y108*AB108)+(Z108*AC108)</f>
        <v>1.31671864433841</v>
      </c>
      <c r="AE108" s="19" t="str">
        <f aca="false">IF(ABS(SUM(X108:Z108)-1)&gt;0.1,"ERROR","OK")</f>
        <v>OK</v>
      </c>
    </row>
    <row r="109" customFormat="false" ht="15" hidden="false" customHeight="false" outlineLevel="0" collapsed="false">
      <c r="N109" s="17" t="n">
        <f aca="false">N108+1</f>
        <v>101</v>
      </c>
      <c r="O109" s="4" t="n">
        <f aca="false">O108*(R108/$U108)</f>
        <v>0.685012900078668</v>
      </c>
      <c r="P109" s="4" t="n">
        <f aca="false">P108*(S108/$U108)</f>
        <v>0.158827519924192</v>
      </c>
      <c r="Q109" s="4" t="n">
        <f aca="false">Q108*(T108/$U108)</f>
        <v>0.15615957999714</v>
      </c>
      <c r="R109" s="18" t="n">
        <f aca="false">($O109*$C$27)+($P109*$D$27)+($Q109*$E$27)</f>
        <v>1.15615957999714</v>
      </c>
      <c r="S109" s="18" t="n">
        <f aca="false">($O109*$C$28)+($P109*$D$28)+($Q109*$E$28)</f>
        <v>1.54446927808124</v>
      </c>
      <c r="T109" s="18" t="n">
        <f aca="false">($O109*$C$29)+($P109*$D$29)+($Q109*$E$29)</f>
        <v>0.996973529717508</v>
      </c>
      <c r="U109" s="18" t="n">
        <f aca="false">(O109*R109)+(P109*S109)+(Q109*T109)</f>
        <v>1.19297541955328</v>
      </c>
      <c r="W109" s="17" t="n">
        <f aca="false">W108+1</f>
        <v>101</v>
      </c>
      <c r="X109" s="4" t="n">
        <f aca="false">X108*(AA108/$AD108)</f>
        <v>0.350825266699129</v>
      </c>
      <c r="Y109" s="4" t="n">
        <f aca="false">Y108*(AB108/$AD108)</f>
        <v>0.30821226771043</v>
      </c>
      <c r="Z109" s="4" t="n">
        <f aca="false">Z108*(AC108/$AD108)</f>
        <v>0.340962465590441</v>
      </c>
      <c r="AA109" s="18" t="n">
        <f aca="false">($X109*$C$36)+($Y109*$D$36)+($Z109*$E$36)</f>
        <v>1.3166912783954</v>
      </c>
      <c r="AB109" s="18" t="n">
        <f aca="false">($X109*$C$37)+($Y109*$D$37)+($Z109*$E$37)</f>
        <v>1.31672902014009</v>
      </c>
      <c r="AC109" s="18" t="n">
        <f aca="false">($X109*$C$38)+($Y109*$D$38)+($Z109*$E$38)</f>
        <v>1.31673486750817</v>
      </c>
      <c r="AD109" s="18" t="n">
        <f aca="false">(X109*AA109)+(Y109*AB109)+(Z109*AC109)</f>
        <v>1.31671777311548</v>
      </c>
      <c r="AE109" s="19" t="str">
        <f aca="false">IF(ABS(SUM(X109:Z109)-1)&gt;0.1,"ERROR","OK")</f>
        <v>OK</v>
      </c>
    </row>
    <row r="110" customFormat="false" ht="15" hidden="false" customHeight="false" outlineLevel="0" collapsed="false">
      <c r="N110" s="17" t="n">
        <f aca="false">N109+1</f>
        <v>102</v>
      </c>
      <c r="O110" s="4" t="n">
        <f aca="false">O109*(R109/$U109)</f>
        <v>0.663873047060888</v>
      </c>
      <c r="P110" s="4" t="n">
        <f aca="false">P109*(S109/$U109)</f>
        <v>0.205623872056481</v>
      </c>
      <c r="Q110" s="4" t="n">
        <f aca="false">Q109*(T109/$U109)</f>
        <v>0.130503080882631</v>
      </c>
      <c r="R110" s="18" t="n">
        <f aca="false">($O110*$C$27)+($P110*$D$27)+($Q110*$E$27)</f>
        <v>1.13050308088263</v>
      </c>
      <c r="S110" s="18" t="n">
        <f aca="false">($O110*$C$28)+($P110*$D$28)+($Q110*$E$28)</f>
        <v>1.54642027426652</v>
      </c>
      <c r="T110" s="18" t="n">
        <f aca="false">($O110*$C$29)+($P110*$D$29)+($Q110*$E$29)</f>
        <v>1.15216048322682</v>
      </c>
      <c r="U110" s="18" t="n">
        <f aca="false">(O110*R110)+(P110*S110)+(Q110*T110)</f>
        <v>1.21885194237092</v>
      </c>
      <c r="W110" s="17" t="n">
        <f aca="false">W109+1</f>
        <v>102</v>
      </c>
      <c r="X110" s="4" t="n">
        <f aca="false">X109*(AA109/$AD109)</f>
        <v>0.350818207466371</v>
      </c>
      <c r="Y110" s="4" t="n">
        <f aca="false">Y109*(AB109/$AD109)</f>
        <v>0.308214900370996</v>
      </c>
      <c r="Z110" s="4" t="n">
        <f aca="false">Z109*(AC109/$AD109)</f>
        <v>0.340966892162633</v>
      </c>
      <c r="AA110" s="18" t="n">
        <f aca="false">($X110*$C$36)+($Y110*$D$36)+($Z110*$E$36)</f>
        <v>1.31669580048386</v>
      </c>
      <c r="AB110" s="18" t="n">
        <f aca="false">($X110*$C$37)+($Y110*$D$37)+($Z110*$E$37)</f>
        <v>1.31672151825011</v>
      </c>
      <c r="AC110" s="18" t="n">
        <f aca="false">($X110*$C$38)+($Y110*$D$38)+($Z110*$E$38)</f>
        <v>1.31673556179007</v>
      </c>
      <c r="AD110" s="18" t="n">
        <f aca="false">(X110*AA110)+(Y110*AB110)+(Z110*AC110)</f>
        <v>1.31671728437163</v>
      </c>
      <c r="AE110" s="19" t="str">
        <f aca="false">IF(ABS(SUM(X110:Z110)-1)&gt;0.1,"ERROR","OK")</f>
        <v>OK</v>
      </c>
    </row>
    <row r="111" customFormat="false" ht="15" hidden="false" customHeight="false" outlineLevel="0" collapsed="false">
      <c r="N111" s="17" t="n">
        <f aca="false">N110+1</f>
        <v>103</v>
      </c>
      <c r="O111" s="4" t="n">
        <f aca="false">O110*(R110/$U110)</f>
        <v>0.615752003116452</v>
      </c>
      <c r="P111" s="4" t="n">
        <f aca="false">P110*(S110/$U110)</f>
        <v>0.260885603548195</v>
      </c>
      <c r="Q111" s="4" t="n">
        <f aca="false">Q110*(T110/$U110)</f>
        <v>0.123362393335353</v>
      </c>
      <c r="R111" s="18" t="n">
        <f aca="false">($O111*$C$27)+($P111*$D$27)+($Q111*$E$27)</f>
        <v>1.12336239333535</v>
      </c>
      <c r="S111" s="18" t="n">
        <f aca="false">($O111*$C$28)+($P111*$D$28)+($Q111*$E$28)</f>
        <v>1.50472584911463</v>
      </c>
      <c r="T111" s="18" t="n">
        <f aca="false">($O111*$C$29)+($P111*$D$29)+($Q111*$E$29)</f>
        <v>1.35163040846307</v>
      </c>
      <c r="U111" s="18" t="n">
        <f aca="false">(O111*R111)+(P111*S111)+(Q111*T111)</f>
        <v>1.25101431733562</v>
      </c>
      <c r="W111" s="17" t="n">
        <f aca="false">W110+1</f>
        <v>103</v>
      </c>
      <c r="X111" s="4" t="n">
        <f aca="false">X110*(AA110/$AD110)</f>
        <v>0.350812483428959</v>
      </c>
      <c r="Y111" s="4" t="n">
        <f aca="false">Y110*(AB110/$AD110)</f>
        <v>0.308215891429934</v>
      </c>
      <c r="Z111" s="4" t="n">
        <f aca="false">Z110*(AC110/$AD110)</f>
        <v>0.340971625141107</v>
      </c>
      <c r="AA111" s="18" t="n">
        <f aca="false">($X111*$C$36)+($Y111*$D$36)+($Z111*$E$36)</f>
        <v>1.31670118274035</v>
      </c>
      <c r="AB111" s="18" t="n">
        <f aca="false">($X111*$C$37)+($Y111*$D$37)+($Z111*$E$37)</f>
        <v>1.31671532091485</v>
      </c>
      <c r="AC111" s="18" t="n">
        <f aca="false">($X111*$C$38)+($Y111*$D$38)+($Z111*$E$38)</f>
        <v>1.31673520982974</v>
      </c>
      <c r="AD111" s="18" t="n">
        <f aca="false">(X111*AA111)+(Y111*AB111)+(Z111*AC111)</f>
        <v>1.31671714262237</v>
      </c>
      <c r="AE111" s="19" t="str">
        <f aca="false">IF(ABS(SUM(X111:Z111)-1)&gt;0.1,"ERROR","OK")</f>
        <v>OK</v>
      </c>
    </row>
    <row r="112" customFormat="false" ht="15" hidden="false" customHeight="false" outlineLevel="0" collapsed="false">
      <c r="N112" s="17" t="n">
        <f aca="false">N111+1</f>
        <v>104</v>
      </c>
      <c r="O112" s="4" t="n">
        <f aca="false">O111*(R111/$U111)</f>
        <v>0.552921444892115</v>
      </c>
      <c r="P112" s="4" t="n">
        <f aca="false">P111*(S111/$U111)</f>
        <v>0.313794419361169</v>
      </c>
      <c r="Q112" s="4" t="n">
        <f aca="false">Q111*(T111/$U111)</f>
        <v>0.133284135746715</v>
      </c>
      <c r="R112" s="18" t="n">
        <f aca="false">($O112*$C$27)+($P112*$D$27)+($Q112*$E$27)</f>
        <v>1.13328413574672</v>
      </c>
      <c r="S112" s="18" t="n">
        <f aca="false">($O112*$C$28)+($P112*$D$28)+($Q112*$E$28)</f>
        <v>1.43296572272007</v>
      </c>
      <c r="T112" s="18" t="n">
        <f aca="false">($O112*$C$29)+($P112*$D$29)+($Q112*$E$29)</f>
        <v>1.55433824665903</v>
      </c>
      <c r="U112" s="18" t="n">
        <f aca="false">(O112*R112)+(P112*S112)+(Q112*T112)</f>
        <v>1.2834423785998</v>
      </c>
      <c r="W112" s="17" t="n">
        <f aca="false">W111+1</f>
        <v>104</v>
      </c>
      <c r="X112" s="4" t="n">
        <f aca="false">X111*(AA111/$AD111)</f>
        <v>0.350808231243226</v>
      </c>
      <c r="Y112" s="4" t="n">
        <f aca="false">Y111*(AB111/$AD111)</f>
        <v>0.308215465006376</v>
      </c>
      <c r="Z112" s="4" t="n">
        <f aca="false">Z111*(AC111/$AD111)</f>
        <v>0.340976303750398</v>
      </c>
      <c r="AA112" s="18" t="n">
        <f aca="false">($X112*$C$36)+($Y112*$D$36)+($Z112*$E$36)</f>
        <v>1.31670692499856</v>
      </c>
      <c r="AB112" s="18" t="n">
        <f aca="false">($X112*$C$37)+($Y112*$D$37)+($Z112*$E$37)</f>
        <v>1.31671060086819</v>
      </c>
      <c r="AC112" s="18" t="n">
        <f aca="false">($X112*$C$38)+($Y112*$D$38)+($Z112*$E$38)</f>
        <v>1.31673401825375</v>
      </c>
      <c r="AD112" s="18" t="n">
        <f aca="false">(X112*AA112)+(Y112*AB112)+(Z112*AC112)</f>
        <v>1.31671729611644</v>
      </c>
      <c r="AE112" s="19" t="str">
        <f aca="false">IF(ABS(SUM(X112:Z112)-1)&gt;0.1,"ERROR","OK")</f>
        <v>OK</v>
      </c>
    </row>
    <row r="113" customFormat="false" ht="15" hidden="false" customHeight="false" outlineLevel="0" collapsed="false">
      <c r="N113" s="17" t="n">
        <f aca="false">N112+1</f>
        <v>105</v>
      </c>
      <c r="O113" s="4" t="n">
        <f aca="false">O112*(R112/$U112)</f>
        <v>0.488231581143523</v>
      </c>
      <c r="P113" s="4" t="n">
        <f aca="false">P112*(S112/$U112)</f>
        <v>0.350352033268502</v>
      </c>
      <c r="Q113" s="4" t="n">
        <f aca="false">Q112*(T112/$U112)</f>
        <v>0.161416385587975</v>
      </c>
      <c r="R113" s="18" t="n">
        <f aca="false">($O113*$C$27)+($P113*$D$27)+($Q113*$E$27)</f>
        <v>1.16141638558797</v>
      </c>
      <c r="S113" s="18" t="n">
        <f aca="false">($O113*$C$28)+($P113*$D$28)+($Q113*$E$28)</f>
        <v>1.34295683411435</v>
      </c>
      <c r="T113" s="18" t="n">
        <f aca="false">($O113*$C$29)+($P113*$D$29)+($Q113*$E$29)</f>
        <v>1.70929399300504</v>
      </c>
      <c r="U113" s="18" t="n">
        <f aca="false">(O113*R113)+(P113*S113)+(Q113*T113)</f>
        <v>1.31345587398352</v>
      </c>
      <c r="W113" s="17" t="n">
        <f aca="false">W112+1</f>
        <v>105</v>
      </c>
      <c r="X113" s="4" t="n">
        <f aca="false">X112*(AA112/$AD112)</f>
        <v>0.350805468103767</v>
      </c>
      <c r="Y113" s="4" t="n">
        <f aca="false">Y112*(AB112/$AD112)</f>
        <v>0.30821389779141</v>
      </c>
      <c r="Z113" s="4" t="n">
        <f aca="false">Z112*(AC112/$AD112)</f>
        <v>0.340980634104823</v>
      </c>
      <c r="AA113" s="18" t="n">
        <f aca="false">($X113*$C$36)+($Y113*$D$36)+($Z113*$E$36)</f>
        <v>1.31671259158837</v>
      </c>
      <c r="AB113" s="18" t="n">
        <f aca="false">($X113*$C$37)+($Y113*$D$37)+($Z113*$E$37)</f>
        <v>1.31670740469328</v>
      </c>
      <c r="AC113" s="18" t="n">
        <f aca="false">($X113*$C$38)+($Y113*$D$38)+($Z113*$E$38)</f>
        <v>1.31673221185388</v>
      </c>
      <c r="AD113" s="18" t="n">
        <f aca="false">(X113*AA113)+(Y113*AB113)+(Z113*AC113)</f>
        <v>1.31671768304579</v>
      </c>
      <c r="AE113" s="19" t="str">
        <f aca="false">IF(ABS(SUM(X113:Z113)-1)&gt;0.1,"ERROR","OK")</f>
        <v>OK</v>
      </c>
    </row>
    <row r="114" customFormat="false" ht="15" hidden="false" customHeight="false" outlineLevel="0" collapsed="false">
      <c r="N114" s="17" t="n">
        <f aca="false">N113+1</f>
        <v>106</v>
      </c>
      <c r="O114" s="4" t="n">
        <f aca="false">O113*(R113/$U113)</f>
        <v>0.431716184405849</v>
      </c>
      <c r="P114" s="4" t="n">
        <f aca="false">P113*(S113/$U113)</f>
        <v>0.358221137644169</v>
      </c>
      <c r="Q114" s="4" t="n">
        <f aca="false">Q113*(T113/$U113)</f>
        <v>0.210062677949982</v>
      </c>
      <c r="R114" s="18" t="n">
        <f aca="false">($O114*$C$27)+($P114*$D$27)+($Q114*$E$27)</f>
        <v>1.21006267794998</v>
      </c>
      <c r="S114" s="18" t="n">
        <f aca="false">($O114*$C$28)+($P114*$D$28)+($Q114*$E$28)</f>
        <v>1.24265977425087</v>
      </c>
      <c r="T114" s="18" t="n">
        <f aca="false">($O114*$C$29)+($P114*$D$29)+($Q114*$E$29)</f>
        <v>1.77246208384841</v>
      </c>
      <c r="U114" s="18" t="n">
        <f aca="false">(O114*R114)+(P114*S114)+(Q114*T114)</f>
        <v>1.33987877215128</v>
      </c>
      <c r="W114" s="17" t="n">
        <f aca="false">W113+1</f>
        <v>106</v>
      </c>
      <c r="X114" s="4" t="n">
        <f aca="false">X113*(AA113/$AD113)</f>
        <v>0.350804111616246</v>
      </c>
      <c r="Y114" s="4" t="n">
        <f aca="false">Y113*(AB113/$AD113)</f>
        <v>0.308211491861019</v>
      </c>
      <c r="Z114" s="4" t="n">
        <f aca="false">Z113*(AC113/$AD113)</f>
        <v>0.340984396522735</v>
      </c>
      <c r="AA114" s="18" t="n">
        <f aca="false">($X114*$C$36)+($Y114*$D$36)+($Z114*$E$36)</f>
        <v>1.31671782826898</v>
      </c>
      <c r="AB114" s="18" t="n">
        <f aca="false">($X114*$C$37)+($Y114*$D$37)+($Z114*$E$37)</f>
        <v>1.31670567196397</v>
      </c>
      <c r="AC114" s="18" t="n">
        <f aca="false">($X114*$C$38)+($Y114*$D$38)+($Z114*$E$38)</f>
        <v>1.31673001581206</v>
      </c>
      <c r="AD114" s="18" t="n">
        <f aca="false">(X114*AA114)+(Y114*AB114)+(Z114*AC114)</f>
        <v>1.3167182373181</v>
      </c>
      <c r="AE114" s="19" t="str">
        <f aca="false">IF(ABS(SUM(X114:Z114)-1)&gt;0.1,"ERROR","OK")</f>
        <v>OK</v>
      </c>
    </row>
    <row r="115" customFormat="false" ht="15" hidden="false" customHeight="false" outlineLevel="0" collapsed="false">
      <c r="N115" s="17" t="n">
        <f aca="false">N114+1</f>
        <v>107</v>
      </c>
      <c r="O115" s="4" t="n">
        <f aca="false">O114*(R114/$U114)</f>
        <v>0.389888737006952</v>
      </c>
      <c r="P115" s="4" t="n">
        <f aca="false">P114*(S114/$U114)</f>
        <v>0.332229308568022</v>
      </c>
      <c r="Q115" s="4" t="n">
        <f aca="false">Q114*(T114/$U114)</f>
        <v>0.277881954425026</v>
      </c>
      <c r="R115" s="18" t="n">
        <f aca="false">($O115*$C$27)+($P115*$D$27)+($Q115*$E$27)</f>
        <v>1.27788195442503</v>
      </c>
      <c r="S115" s="18" t="n">
        <f aca="false">($O115*$C$28)+($P115*$D$28)+($Q115*$E$28)</f>
        <v>1.13979497802443</v>
      </c>
      <c r="T115" s="18" t="n">
        <f aca="false">($O115*$C$29)+($P115*$D$29)+($Q115*$E$29)</f>
        <v>1.7237658097992</v>
      </c>
      <c r="U115" s="18" t="n">
        <f aca="false">(O115*R115)+(P115*S115)+(Q115*T115)</f>
        <v>1.35590849091115</v>
      </c>
      <c r="W115" s="17" t="n">
        <f aca="false">W114+1</f>
        <v>107</v>
      </c>
      <c r="X115" s="4" t="n">
        <f aca="false">X114*(AA114/$AD114)</f>
        <v>0.350804002636123</v>
      </c>
      <c r="Y115" s="4" t="n">
        <f aca="false">Y114*(AB114/$AD114)</f>
        <v>0.308208550619354</v>
      </c>
      <c r="Z115" s="4" t="n">
        <f aca="false">Z114*(AC114/$AD114)</f>
        <v>0.340987446744523</v>
      </c>
      <c r="AA115" s="18" t="n">
        <f aca="false">($X115*$C$36)+($Y115*$D$36)+($Z115*$E$36)</f>
        <v>1.31672237090762</v>
      </c>
      <c r="AB115" s="18" t="n">
        <f aca="false">($X115*$C$37)+($Y115*$D$37)+($Z115*$E$37)</f>
        <v>1.31670525796167</v>
      </c>
      <c r="AC115" s="18" t="n">
        <f aca="false">($X115*$C$38)+($Y115*$D$38)+($Z115*$E$38)</f>
        <v>1.31672764102271</v>
      </c>
      <c r="AD115" s="18" t="n">
        <f aca="false">(X115*AA115)+(Y115*AB115)+(Z115*AC115)</f>
        <v>1.31671889359444</v>
      </c>
      <c r="AE115" s="19" t="str">
        <f aca="false">IF(ABS(SUM(X115:Z115)-1)&gt;0.1,"ERROR","OK")</f>
        <v>OK</v>
      </c>
    </row>
    <row r="116" customFormat="false" ht="15" hidden="false" customHeight="false" outlineLevel="0" collapsed="false">
      <c r="N116" s="17" t="n">
        <f aca="false">N115+1</f>
        <v>108</v>
      </c>
      <c r="O116" s="4" t="n">
        <f aca="false">O115*(R115/$U115)</f>
        <v>0.367452364665071</v>
      </c>
      <c r="P116" s="4" t="n">
        <f aca="false">P115*(S115/$U115)</f>
        <v>0.27927644084882</v>
      </c>
      <c r="Q116" s="4" t="n">
        <f aca="false">Q115*(T115/$U115)</f>
        <v>0.353271194486109</v>
      </c>
      <c r="R116" s="18" t="n">
        <f aca="false">($O116*$C$27)+($P116*$D$27)+($Q116*$E$27)</f>
        <v>1.35327119448611</v>
      </c>
      <c r="S116" s="18" t="n">
        <f aca="false">($O116*$C$28)+($P116*$D$28)+($Q116*$E$28)</f>
        <v>1.04950828962757</v>
      </c>
      <c r="T116" s="18" t="n">
        <f aca="false">($O116*$C$29)+($P116*$D$29)+($Q116*$E$29)</f>
        <v>1.58061266728091</v>
      </c>
      <c r="U116" s="18" t="n">
        <f aca="false">(O116*R116)+(P116*S116)+(Q116*T116)</f>
        <v>1.34875056520577</v>
      </c>
      <c r="W116" s="17" t="n">
        <f aca="false">W115+1</f>
        <v>108</v>
      </c>
      <c r="X116" s="4" t="n">
        <f aca="false">X115*(AA115/$AD115)</f>
        <v>0.350804929071817</v>
      </c>
      <c r="Y116" s="4" t="n">
        <f aca="false">Y115*(AB115/$AD115)</f>
        <v>0.30820535888372</v>
      </c>
      <c r="Z116" s="4" t="n">
        <f aca="false">Z115*(AC115/$AD115)</f>
        <v>0.340989712044463</v>
      </c>
      <c r="AA116" s="18" t="n">
        <f aca="false">($X116*$C$36)+($Y116*$D$36)+($Z116*$E$36)</f>
        <v>1.31672604678824</v>
      </c>
      <c r="AB116" s="18" t="n">
        <f aca="false">($X116*$C$37)+($Y116*$D$37)+($Z116*$E$37)</f>
        <v>1.31670595786737</v>
      </c>
      <c r="AC116" s="18" t="n">
        <f aca="false">($X116*$C$38)+($Y116*$D$38)+($Z116*$E$38)</f>
        <v>1.31672527292134</v>
      </c>
      <c r="AD116" s="18" t="n">
        <f aca="false">(X116*AA116)+(Y116*AB116)+(Z116*AC116)</f>
        <v>1.31671959139452</v>
      </c>
      <c r="AE116" s="19" t="str">
        <f aca="false">IF(ABS(SUM(X116:Z116)-1)&gt;0.1,"ERROR","OK")</f>
        <v>OK</v>
      </c>
    </row>
    <row r="117" customFormat="false" ht="15" hidden="false" customHeight="false" outlineLevel="0" collapsed="false">
      <c r="N117" s="17" t="n">
        <f aca="false">N116+1</f>
        <v>109</v>
      </c>
      <c r="O117" s="4" t="n">
        <f aca="false">O116*(R116/$U116)</f>
        <v>0.368683960752359</v>
      </c>
      <c r="P117" s="4" t="n">
        <f aca="false">P116*(S116/$U116)</f>
        <v>0.217314414784919</v>
      </c>
      <c r="Q117" s="4" t="n">
        <f aca="false">Q116*(T116/$U116)</f>
        <v>0.414001624462722</v>
      </c>
      <c r="R117" s="18" t="n">
        <f aca="false">($O117*$C$27)+($P117*$D$27)+($Q117*$E$27)</f>
        <v>1.41400162446272</v>
      </c>
      <c r="S117" s="18" t="n">
        <f aca="false">($O117*$C$28)+($P117*$D$28)+($Q117*$E$28)</f>
        <v>0.996082498735909</v>
      </c>
      <c r="T117" s="18" t="n">
        <f aca="false">($O117*$C$29)+($P117*$D$29)+($Q117*$E$29)</f>
        <v>1.39386447182811</v>
      </c>
      <c r="U117" s="18" t="n">
        <f aca="false">(O117*R117)+(P117*S117)+(Q117*T117)</f>
        <v>1.31484496032519</v>
      </c>
      <c r="W117" s="17" t="n">
        <f aca="false">W116+1</f>
        <v>109</v>
      </c>
      <c r="X117" s="4" t="n">
        <f aca="false">X116*(AA116/$AD116)</f>
        <v>0.350806648939852</v>
      </c>
      <c r="Y117" s="4" t="n">
        <f aca="false">Y116*(AB116/$AD116)</f>
        <v>0.308202167675693</v>
      </c>
      <c r="Z117" s="4" t="n">
        <f aca="false">Z116*(AC116/$AD116)</f>
        <v>0.340991183384455</v>
      </c>
      <c r="AA117" s="18" t="n">
        <f aca="false">($X117*$C$36)+($Y117*$D$36)+($Z117*$E$36)</f>
        <v>1.31672876975864</v>
      </c>
      <c r="AB117" s="18" t="n">
        <f aca="false">($X117*$C$37)+($Y117*$D$37)+($Z117*$E$37)</f>
        <v>1.31670753060141</v>
      </c>
      <c r="AC117" s="18" t="n">
        <f aca="false">($X117*$C$38)+($Y117*$D$38)+($Z117*$E$38)</f>
        <v>1.31672306392853</v>
      </c>
      <c r="AD117" s="18" t="n">
        <f aca="false">(X117*AA117)+(Y117*AB117)+(Z117*AC117)</f>
        <v>1.31672027816658</v>
      </c>
      <c r="AE117" s="19" t="str">
        <f aca="false">IF(ABS(SUM(X117:Z117)-1)&gt;0.1,"ERROR","OK")</f>
        <v>OK</v>
      </c>
    </row>
    <row r="118" customFormat="false" ht="15" hidden="false" customHeight="false" outlineLevel="0" collapsed="false">
      <c r="N118" s="17" t="n">
        <f aca="false">N117+1</f>
        <v>110</v>
      </c>
      <c r="O118" s="4" t="n">
        <f aca="false">O117*(R117/$U117)</f>
        <v>0.396487597509787</v>
      </c>
      <c r="P118" s="4" t="n">
        <f aca="false">P117*(S117/$U117)</f>
        <v>0.164630121285751</v>
      </c>
      <c r="Q118" s="4" t="n">
        <f aca="false">Q117*(T117/$U117)</f>
        <v>0.438882281204462</v>
      </c>
      <c r="R118" s="18" t="n">
        <f aca="false">($O118*$C$27)+($P118*$D$27)+($Q118*$E$27)</f>
        <v>1.43888228120446</v>
      </c>
      <c r="S118" s="18" t="n">
        <f aca="false">($O118*$C$28)+($P118*$D$28)+($Q118*$E$28)</f>
        <v>1.00149354442577</v>
      </c>
      <c r="T118" s="18" t="n">
        <f aca="false">($O118*$C$29)+($P118*$D$29)+($Q118*$E$29)</f>
        <v>1.2163490456004</v>
      </c>
      <c r="U118" s="18" t="n">
        <f aca="false">(O118*R118)+(P118*S118)+(Q118*T118)</f>
        <v>1.26920902633384</v>
      </c>
      <c r="W118" s="17" t="n">
        <f aca="false">W117+1</f>
        <v>110</v>
      </c>
      <c r="X118" s="4" t="n">
        <f aca="false">X117*(AA117/$AD117)</f>
        <v>0.350808911308712</v>
      </c>
      <c r="Y118" s="4" t="n">
        <f aca="false">Y117*(AB117/$AD117)</f>
        <v>0.30819918387778</v>
      </c>
      <c r="Z118" s="4" t="n">
        <f aca="false">Z117*(AC117/$AD117)</f>
        <v>0.340991904813508</v>
      </c>
      <c r="AA118" s="18" t="n">
        <f aca="false">($X118*$C$36)+($Y118*$D$36)+($Z118*$E$36)</f>
        <v>1.31673053061288</v>
      </c>
      <c r="AB118" s="18" t="n">
        <f aca="false">($X118*$C$37)+($Y118*$D$37)+($Z118*$E$37)</f>
        <v>1.31670972082736</v>
      </c>
      <c r="AC118" s="18" t="n">
        <f aca="false">($X118*$C$38)+($Y118*$D$38)+($Z118*$E$38)</f>
        <v>1.31672112936397</v>
      </c>
      <c r="AD118" s="18" t="n">
        <f aca="false">(X118*AA118)+(Y118*AB118)+(Z118*AC118)</f>
        <v>1.31672091130419</v>
      </c>
      <c r="AE118" s="19" t="str">
        <f aca="false">IF(ABS(SUM(X118:Z118)-1)&gt;0.1,"ERROR","OK")</f>
        <v>OK</v>
      </c>
    </row>
    <row r="119" customFormat="false" ht="15" hidden="false" customHeight="false" outlineLevel="0" collapsed="false">
      <c r="N119" s="17" t="n">
        <f aca="false">N118+1</f>
        <v>111</v>
      </c>
      <c r="O119" s="4" t="n">
        <f aca="false">O118*(R118/$U118)</f>
        <v>0.449491744021129</v>
      </c>
      <c r="P119" s="4" t="n">
        <f aca="false">P118*(S118/$U118)</f>
        <v>0.12990453129849</v>
      </c>
      <c r="Q119" s="4" t="n">
        <f aca="false">Q118*(T118/$U118)</f>
        <v>0.420603724680381</v>
      </c>
      <c r="R119" s="18" t="n">
        <f aca="false">($O119*$C$27)+($P119*$D$27)+($Q119*$E$27)</f>
        <v>1.42060372468038</v>
      </c>
      <c r="S119" s="18" t="n">
        <f aca="false">($O119*$C$28)+($P119*$D$28)+($Q119*$E$28)</f>
        <v>1.07094839180879</v>
      </c>
      <c r="T119" s="18" t="n">
        <f aca="false">($O119*$C$29)+($P119*$D$29)+($Q119*$E$29)</f>
        <v>1.07506937308068</v>
      </c>
      <c r="U119" s="18" t="n">
        <f aca="false">(O119*R119)+(P119*S119)+(Q119*T119)</f>
        <v>1.22984887725982</v>
      </c>
      <c r="W119" s="17" t="n">
        <f aca="false">W118+1</f>
        <v>111</v>
      </c>
      <c r="X119" s="4" t="n">
        <f aca="false">X118*(AA118/$AD118)</f>
        <v>0.350811474144297</v>
      </c>
      <c r="Y119" s="4" t="n">
        <f aca="false">Y118*(AB118/$AD118)</f>
        <v>0.30819656457114</v>
      </c>
      <c r="Z119" s="4" t="n">
        <f aca="false">Z118*(AC118/$AD118)</f>
        <v>0.340991961284563</v>
      </c>
      <c r="AA119" s="18" t="n">
        <f aca="false">($X119*$C$36)+($Y119*$D$36)+($Z119*$E$36)</f>
        <v>1.31673138417013</v>
      </c>
      <c r="AB119" s="18" t="n">
        <f aca="false">($X119*$C$37)+($Y119*$D$37)+($Z119*$E$37)</f>
        <v>1.31671227801584</v>
      </c>
      <c r="AC119" s="18" t="n">
        <f aca="false">($X119*$C$38)+($Y119*$D$38)+($Z119*$E$38)</f>
        <v>1.31671954648577</v>
      </c>
      <c r="AD119" s="18" t="n">
        <f aca="false">(X119*AA119)+(Y119*AB119)+(Z119*AC119)</f>
        <v>1.31672145916381</v>
      </c>
      <c r="AE119" s="19" t="str">
        <f aca="false">IF(ABS(SUM(X119:Z119)-1)&gt;0.1,"ERROR","OK")</f>
        <v>OK</v>
      </c>
    </row>
    <row r="120" customFormat="false" ht="15" hidden="false" customHeight="false" outlineLevel="0" collapsed="false">
      <c r="N120" s="17" t="n">
        <f aca="false">N119+1</f>
        <v>112</v>
      </c>
      <c r="O120" s="4" t="n">
        <f aca="false">O119*(R119/$U119)</f>
        <v>0.519209845678131</v>
      </c>
      <c r="P120" s="4" t="n">
        <f aca="false">P119*(S119/$U119)</f>
        <v>0.113120442239019</v>
      </c>
      <c r="Q120" s="4" t="n">
        <f aca="false">Q119*(T119/$U119)</f>
        <v>0.36766971208285</v>
      </c>
      <c r="R120" s="18" t="n">
        <f aca="false">($O120*$C$27)+($P120*$D$27)+($Q120*$E$27)</f>
        <v>1.36766971208285</v>
      </c>
      <c r="S120" s="18" t="n">
        <f aca="false">($O120*$C$28)+($P120*$D$28)+($Q120*$E$28)</f>
        <v>1.18830710480357</v>
      </c>
      <c r="T120" s="18" t="n">
        <f aca="false">($O120*$C$29)+($P120*$D$29)+($Q120*$E$29)</f>
        <v>0.975914434742365</v>
      </c>
      <c r="U120" s="18" t="n">
        <f aca="false">(O120*R120)+(P120*S120)+(Q120*T120)</f>
        <v>1.20334358459956</v>
      </c>
      <c r="W120" s="17" t="n">
        <f aca="false">W119+1</f>
        <v>112</v>
      </c>
      <c r="X120" s="4" t="n">
        <f aca="false">X119*(AA119/$AD119)</f>
        <v>0.350814118443951</v>
      </c>
      <c r="Y120" s="4" t="n">
        <f aca="false">Y119*(AB119/$AD119)</f>
        <v>0.308194415598597</v>
      </c>
      <c r="Z120" s="4" t="n">
        <f aca="false">Z119*(AC119/$AD119)</f>
        <v>0.340991465957452</v>
      </c>
      <c r="AA120" s="18" t="n">
        <f aca="false">($X120*$C$36)+($Y120*$D$36)+($Z120*$E$36)</f>
        <v>1.31673143446936</v>
      </c>
      <c r="AB120" s="18" t="n">
        <f aca="false">($X120*$C$37)+($Y120*$D$37)+($Z120*$E$37)</f>
        <v>1.31671497184821</v>
      </c>
      <c r="AC120" s="18" t="n">
        <f aca="false">($X120*$C$38)+($Y120*$D$38)+($Z120*$E$38)</f>
        <v>1.31671835616767</v>
      </c>
      <c r="AD120" s="18" t="n">
        <f aca="false">(X120*AA120)+(Y120*AB120)+(Z120*AC120)</f>
        <v>1.31672190119219</v>
      </c>
      <c r="AE120" s="19" t="str">
        <f aca="false">IF(ABS(SUM(X120:Z120)-1)&gt;0.1,"ERROR","OK")</f>
        <v>OK</v>
      </c>
    </row>
    <row r="121" customFormat="false" ht="15" hidden="false" customHeight="false" outlineLevel="0" collapsed="false">
      <c r="N121" s="17" t="n">
        <f aca="false">N120+1</f>
        <v>113</v>
      </c>
      <c r="O121" s="4" t="n">
        <f aca="false">O120*(R120/$U120)</f>
        <v>0.590112075418173</v>
      </c>
      <c r="P121" s="4" t="n">
        <f aca="false">P120*(S120/$U120)</f>
        <v>0.111706936349255</v>
      </c>
      <c r="Q121" s="4" t="n">
        <f aca="false">Q120*(T120/$U120)</f>
        <v>0.298180988232572</v>
      </c>
      <c r="R121" s="18" t="n">
        <f aca="false">($O121*$C$27)+($P121*$D$27)+($Q121*$E$27)</f>
        <v>1.29818098823257</v>
      </c>
      <c r="S121" s="18" t="n">
        <f aca="false">($O121*$C$28)+($P121*$D$28)+($Q121*$E$28)</f>
        <v>1.32174918600886</v>
      </c>
      <c r="T121" s="18" t="n">
        <f aca="false">($O121*$C$29)+($P121*$D$29)+($Q121*$E$29)</f>
        <v>0.922042356255044</v>
      </c>
      <c r="U121" s="18" t="n">
        <f aca="false">(O121*R121)+(P121*S121)+(Q121*T121)</f>
        <v>1.18865633040593</v>
      </c>
      <c r="W121" s="17" t="n">
        <f aca="false">W120+1</f>
        <v>113</v>
      </c>
      <c r="X121" s="4" t="n">
        <f aca="false">X120*(AA120/$AD120)</f>
        <v>0.350816658394281</v>
      </c>
      <c r="Y121" s="4" t="n">
        <f aca="false">Y120*(AB120/$AD120)</f>
        <v>0.308192793703254</v>
      </c>
      <c r="Z121" s="4" t="n">
        <f aca="false">Z120*(AC120/$AD120)</f>
        <v>0.340990547902465</v>
      </c>
      <c r="AA121" s="18" t="n">
        <f aca="false">($X121*$C$36)+($Y121*$D$36)+($Z121*$E$36)</f>
        <v>1.31673081937198</v>
      </c>
      <c r="AB121" s="18" t="n">
        <f aca="false">($X121*$C$37)+($Y121*$D$37)+($Z121*$E$37)</f>
        <v>1.31671760360403</v>
      </c>
      <c r="AC121" s="18" t="n">
        <f aca="false">($X121*$C$38)+($Y121*$D$38)+($Z121*$E$38)</f>
        <v>1.31671756664146</v>
      </c>
      <c r="AD121" s="18" t="n">
        <f aca="false">(X121*AA121)+(Y121*AB121)+(Z121*AC121)</f>
        <v>1.3167222273117</v>
      </c>
      <c r="AE121" s="19" t="str">
        <f aca="false">IF(ABS(SUM(X121:Z121)-1)&gt;0.1,"ERROR","OK")</f>
        <v>OK</v>
      </c>
    </row>
    <row r="122" customFormat="false" ht="15" hidden="false" customHeight="false" outlineLevel="0" collapsed="false">
      <c r="N122" s="17" t="n">
        <f aca="false">N121+1</f>
        <v>114</v>
      </c>
      <c r="O122" s="4" t="n">
        <f aca="false">O121*(R121/$U121)</f>
        <v>0.644485927208854</v>
      </c>
      <c r="P122" s="4" t="n">
        <f aca="false">P121*(S121/$U121)</f>
        <v>0.124214668625665</v>
      </c>
      <c r="Q122" s="4" t="n">
        <f aca="false">Q121*(T121/$U121)</f>
        <v>0.231299404165481</v>
      </c>
      <c r="R122" s="18" t="n">
        <f aca="false">($O122*$C$27)+($P122*$D$27)+($Q122*$E$27)</f>
        <v>1.23129940416548</v>
      </c>
      <c r="S122" s="18" t="n">
        <f aca="false">($O122*$C$28)+($P122*$D$28)+($Q122*$E$28)</f>
        <v>1.43631646345992</v>
      </c>
      <c r="T122" s="18" t="n">
        <f aca="false">($O122*$C$29)+($P122*$D$29)+($Q122*$E$29)</f>
        <v>0.921503856830797</v>
      </c>
      <c r="U122" s="18" t="n">
        <f aca="false">(O122*R122)+(P122*S122)+(Q122*T122)</f>
        <v>1.18511000473672</v>
      </c>
      <c r="W122" s="17" t="n">
        <f aca="false">W121+1</f>
        <v>114</v>
      </c>
      <c r="X122" s="4" t="n">
        <f aca="false">X121*(AA121/$AD121)</f>
        <v>0.350818947592273</v>
      </c>
      <c r="Y122" s="4" t="n">
        <f aca="false">Y121*(AB121/$AD121)</f>
        <v>0.308191711475468</v>
      </c>
      <c r="Z122" s="4" t="n">
        <f aca="false">Z121*(AC121/$AD121)</f>
        <v>0.340989340932259</v>
      </c>
      <c r="AA122" s="18" t="n">
        <f aca="false">($X122*$C$36)+($Y122*$D$36)+($Z122*$E$36)</f>
        <v>1.31672969567607</v>
      </c>
      <c r="AB122" s="18" t="n">
        <f aca="false">($X122*$C$37)+($Y122*$D$37)+($Z122*$E$37)</f>
        <v>1.31672001349905</v>
      </c>
      <c r="AC122" s="18" t="n">
        <f aca="false">($X122*$C$38)+($Y122*$D$38)+($Z122*$E$38)</f>
        <v>1.31671715869883</v>
      </c>
      <c r="AD122" s="18" t="n">
        <f aca="false">(X122*AA122)+(Y122*AB122)+(Z122*AC122)</f>
        <v>1.31672243673376</v>
      </c>
      <c r="AE122" s="19" t="str">
        <f aca="false">IF(ABS(SUM(X122:Z122)-1)&gt;0.1,"ERROR","OK")</f>
        <v>OK</v>
      </c>
    </row>
    <row r="123" customFormat="false" ht="15" hidden="false" customHeight="false" outlineLevel="0" collapsed="false">
      <c r="N123" s="17" t="n">
        <f aca="false">N122+1</f>
        <v>115</v>
      </c>
      <c r="O123" s="4" t="n">
        <f aca="false">O122*(R122/$U122)</f>
        <v>0.66960462319411</v>
      </c>
      <c r="P123" s="4" t="n">
        <f aca="false">P122*(S122/$U122)</f>
        <v>0.150544314736333</v>
      </c>
      <c r="Q123" s="4" t="n">
        <f aca="false">Q122*(T122/$U122)</f>
        <v>0.179851062069557</v>
      </c>
      <c r="R123" s="18" t="n">
        <f aca="false">($O123*$C$27)+($P123*$D$27)+($Q123*$E$27)</f>
        <v>1.17985106206956</v>
      </c>
      <c r="S123" s="18" t="n">
        <f aca="false">($O123*$C$28)+($P123*$D$28)+($Q123*$E$28)</f>
        <v>1.50773866733151</v>
      </c>
      <c r="T123" s="18" t="n">
        <f aca="false">($O123*$C$29)+($P123*$D$29)+($Q123*$E$29)</f>
        <v>0.982909707973121</v>
      </c>
      <c r="U123" s="18" t="n">
        <f aca="false">(O123*R123)+(P123*S123)+(Q123*T123)</f>
        <v>1.19379256521459</v>
      </c>
      <c r="W123" s="17" t="n">
        <f aca="false">W122+1</f>
        <v>115</v>
      </c>
      <c r="X123" s="4" t="n">
        <f aca="false">X122*(AA122/$AD122)</f>
        <v>0.350820881617571</v>
      </c>
      <c r="Y123" s="4" t="n">
        <f aca="false">Y122*(AB122/$AD122)</f>
        <v>0.308191144293781</v>
      </c>
      <c r="Z123" s="4" t="n">
        <f aca="false">Z122*(AC122/$AD122)</f>
        <v>0.340987974088647</v>
      </c>
      <c r="AA123" s="18" t="n">
        <f aca="false">($X123*$C$36)+($Y123*$D$36)+($Z123*$E$36)</f>
        <v>1.31672822561824</v>
      </c>
      <c r="AB123" s="18" t="n">
        <f aca="false">($X123*$C$37)+($Y123*$D$37)+($Z123*$E$37)</f>
        <v>1.31672208420871</v>
      </c>
      <c r="AC123" s="18" t="n">
        <f aca="false">($X123*$C$38)+($Y123*$D$38)+($Z123*$E$38)</f>
        <v>1.31671709175854</v>
      </c>
      <c r="AD123" s="18" t="n">
        <f aca="false">(X123*AA123)+(Y123*AB123)+(Z123*AC123)</f>
        <v>1.31672253637795</v>
      </c>
      <c r="AE123" s="19" t="str">
        <f aca="false">IF(ABS(SUM(X123:Z123)-1)&gt;0.1,"ERROR","OK")</f>
        <v>OK</v>
      </c>
    </row>
    <row r="124" customFormat="false" ht="15" hidden="false" customHeight="false" outlineLevel="0" collapsed="false">
      <c r="N124" s="17" t="n">
        <f aca="false">N123+1</f>
        <v>116</v>
      </c>
      <c r="O124" s="4" t="n">
        <f aca="false">O123*(R123/$U123)</f>
        <v>0.661784759649798</v>
      </c>
      <c r="P124" s="4" t="n">
        <f aca="false">P123*(S123/$U123)</f>
        <v>0.190134778091947</v>
      </c>
      <c r="Q124" s="4" t="n">
        <f aca="false">Q123*(T123/$U123)</f>
        <v>0.148080462258254</v>
      </c>
      <c r="R124" s="18" t="n">
        <f aca="false">($O124*$C$27)+($P124*$D$27)+($Q124*$E$27)</f>
        <v>1.14808046225825</v>
      </c>
      <c r="S124" s="18" t="n">
        <f aca="false">($O124*$C$28)+($P124*$D$28)+($Q124*$E$28)</f>
        <v>1.52851234361737</v>
      </c>
      <c r="T124" s="18" t="n">
        <f aca="false">($O124*$C$29)+($P124*$D$29)+($Q124*$E$29)</f>
        <v>1.10715500252098</v>
      </c>
      <c r="U124" s="18" t="n">
        <f aca="false">(O124*R124)+(P124*S124)+(Q124*T124)</f>
        <v>1.21435353260354</v>
      </c>
      <c r="W124" s="17" t="n">
        <f aca="false">W123+1</f>
        <v>116</v>
      </c>
      <c r="X124" s="4" t="n">
        <f aca="false">X123*(AA123/$AD123)</f>
        <v>0.350822397429932</v>
      </c>
      <c r="Y124" s="4" t="n">
        <f aca="false">Y123*(AB123/$AD123)</f>
        <v>0.308191038459369</v>
      </c>
      <c r="Z124" s="4" t="n">
        <f aca="false">Z123*(AC123/$AD123)</f>
        <v>0.340986564110698</v>
      </c>
      <c r="AA124" s="18" t="n">
        <f aca="false">($X124*$C$36)+($Y124*$D$36)+($Z124*$E$36)</f>
        <v>1.31672656539503</v>
      </c>
      <c r="AB124" s="18" t="n">
        <f aca="false">($X124*$C$37)+($Y124*$D$37)+($Z124*$E$37)</f>
        <v>1.31672374101886</v>
      </c>
      <c r="AC124" s="18" t="n">
        <f aca="false">($X124*$C$38)+($Y124*$D$38)+($Z124*$E$38)</f>
        <v>1.31671731025348</v>
      </c>
      <c r="AD124" s="18" t="n">
        <f aca="false">(X124*AA124)+(Y124*AB124)+(Z124*AC124)</f>
        <v>1.31672253906869</v>
      </c>
      <c r="AE124" s="19" t="str">
        <f aca="false">IF(ABS(SUM(X124:Z124)-1)&gt;0.1,"ERROR","OK")</f>
        <v>OK</v>
      </c>
    </row>
    <row r="125" customFormat="false" ht="15" hidden="false" customHeight="false" outlineLevel="0" collapsed="false">
      <c r="N125" s="17" t="n">
        <f aca="false">N124+1</f>
        <v>117</v>
      </c>
      <c r="O125" s="4" t="n">
        <f aca="false">O124*(R124/$U124)</f>
        <v>0.625668005547983</v>
      </c>
      <c r="P125" s="4" t="n">
        <f aca="false">P124*(S124/$U124)</f>
        <v>0.23932351449697</v>
      </c>
      <c r="Q125" s="4" t="n">
        <f aca="false">Q124*(T124/$U124)</f>
        <v>0.135008479955047</v>
      </c>
      <c r="R125" s="18" t="n">
        <f aca="false">($O125*$C$27)+($P125*$D$27)+($Q125*$E$27)</f>
        <v>1.13500847995505</v>
      </c>
      <c r="S125" s="18" t="n">
        <f aca="false">($O125*$C$28)+($P125*$D$28)+($Q125*$E$28)</f>
        <v>1.50416037358844</v>
      </c>
      <c r="T125" s="18" t="n">
        <f aca="false">($O125*$C$29)+($P125*$D$29)+($Q125*$E$29)</f>
        <v>1.28000293960732</v>
      </c>
      <c r="U125" s="18" t="n">
        <f aca="false">(O125*R125)+(P125*S125)+(Q125*T125)</f>
        <v>1.24293069012216</v>
      </c>
      <c r="W125" s="17" t="n">
        <f aca="false">W124+1</f>
        <v>117</v>
      </c>
      <c r="X125" s="4" t="n">
        <f aca="false">X124*(AA124/$AD124)</f>
        <v>0.350823470188556</v>
      </c>
      <c r="Y125" s="4" t="n">
        <f aca="false">Y124*(AB124/$AD124)</f>
        <v>0.308191319786879</v>
      </c>
      <c r="Z125" s="4" t="n">
        <f aca="false">Z124*(AC124/$AD124)</f>
        <v>0.340985210024565</v>
      </c>
      <c r="AA125" s="18" t="n">
        <f aca="false">($X125*$C$36)+($Y125*$D$36)+($Z125*$E$36)</f>
        <v>1.31672485609341</v>
      </c>
      <c r="AB125" s="18" t="n">
        <f aca="false">($X125*$C$37)+($Y125*$D$37)+($Z125*$E$37)</f>
        <v>1.3167249491861</v>
      </c>
      <c r="AC125" s="18" t="n">
        <f aca="false">($X125*$C$38)+($Y125*$D$38)+($Z125*$E$38)</f>
        <v>1.31671774986721</v>
      </c>
      <c r="AD125" s="18" t="n">
        <f aca="false">(X125*AA125)+(Y125*AB125)+(Z125*AC125)</f>
        <v>1.31672246166574</v>
      </c>
      <c r="AE125" s="19" t="str">
        <f aca="false">IF(ABS(SUM(X125:Z125)-1)&gt;0.1,"ERROR","OK")</f>
        <v>OK</v>
      </c>
    </row>
    <row r="126" customFormat="false" ht="15" hidden="false" customHeight="false" outlineLevel="0" collapsed="false">
      <c r="N126" s="17" t="n">
        <f aca="false">N125+1</f>
        <v>118</v>
      </c>
      <c r="O126" s="4" t="n">
        <f aca="false">O125*(R125/$U125)</f>
        <v>0.571341988396575</v>
      </c>
      <c r="P126" s="4" t="n">
        <f aca="false">P125*(S125/$U125)</f>
        <v>0.289622703691451</v>
      </c>
      <c r="Q126" s="4" t="n">
        <f aca="false">Q125*(T125/$U125)</f>
        <v>0.139035307911973</v>
      </c>
      <c r="R126" s="18" t="n">
        <f aca="false">($O126*$C$27)+($P126*$D$27)+($Q126*$E$27)</f>
        <v>1.13903530791197</v>
      </c>
      <c r="S126" s="18" t="n">
        <f aca="false">($O126*$C$28)+($P126*$D$28)+($Q126*$E$28)</f>
        <v>1.4462102112758</v>
      </c>
      <c r="T126" s="18" t="n">
        <f aca="false">($O126*$C$29)+($P126*$D$29)+($Q126*$E$29)</f>
        <v>1.46892871919675</v>
      </c>
      <c r="U126" s="18" t="n">
        <f aca="false">(O126*R126)+(P126*S126)+(Q126*T126)</f>
        <v>1.27386696594648</v>
      </c>
      <c r="W126" s="17" t="n">
        <f aca="false">W125+1</f>
        <v>118</v>
      </c>
      <c r="X126" s="4" t="n">
        <f aca="false">X125*(AA125/$AD125)</f>
        <v>0.350824108152479</v>
      </c>
      <c r="Y126" s="4" t="n">
        <f aca="false">Y125*(AB125/$AD125)</f>
        <v>0.308191902014497</v>
      </c>
      <c r="Z126" s="4" t="n">
        <f aca="false">Z125*(AC125/$AD125)</f>
        <v>0.340983989833024</v>
      </c>
      <c r="AA126" s="18" t="n">
        <f aca="false">($X126*$C$36)+($Y126*$D$36)+($Z126*$E$36)</f>
        <v>1.31672321719528</v>
      </c>
      <c r="AB126" s="18" t="n">
        <f aca="false">($X126*$C$37)+($Y126*$D$37)+($Z126*$E$37)</f>
        <v>1.31672570916918</v>
      </c>
      <c r="AC126" s="18" t="n">
        <f aca="false">($X126*$C$38)+($Y126*$D$38)+($Z126*$E$38)</f>
        <v>1.31671834324209</v>
      </c>
      <c r="AD126" s="18" t="n">
        <f aca="false">(X126*AA126)+(Y126*AB126)+(Z126*AC126)</f>
        <v>1.31672232326145</v>
      </c>
      <c r="AE126" s="19" t="str">
        <f aca="false">IF(ABS(SUM(X126:Z126)-1)&gt;0.1,"ERROR","OK")</f>
        <v>OK</v>
      </c>
    </row>
    <row r="127" customFormat="false" ht="15" hidden="false" customHeight="false" outlineLevel="0" collapsed="false">
      <c r="N127" s="17" t="n">
        <f aca="false">N126+1</f>
        <v>119</v>
      </c>
      <c r="O127" s="4" t="n">
        <f aca="false">O126*(R126/$U126)</f>
        <v>0.510868650395379</v>
      </c>
      <c r="P127" s="4" t="n">
        <f aca="false">P126*(S126/$U126)</f>
        <v>0.328806164766723</v>
      </c>
      <c r="Q127" s="4" t="n">
        <f aca="false">Q126*(T126/$U126)</f>
        <v>0.160325184837898</v>
      </c>
      <c r="R127" s="18" t="n">
        <f aca="false">($O127*$C$27)+($P127*$D$27)+($Q127*$E$27)</f>
        <v>1.1603251848379</v>
      </c>
      <c r="S127" s="18" t="n">
        <f aca="false">($O127*$C$28)+($P127*$D$28)+($Q127*$E$28)</f>
        <v>1.36657598404127</v>
      </c>
      <c r="T127" s="18" t="n">
        <f aca="false">($O127*$C$29)+($P127*$D$29)+($Q127*$E$29)</f>
        <v>1.6288104390234</v>
      </c>
      <c r="U127" s="18" t="n">
        <f aca="false">(O127*R127)+(P127*S127)+(Q127*T127)</f>
        <v>1.30325170407515</v>
      </c>
      <c r="W127" s="17" t="n">
        <f aca="false">W126+1</f>
        <v>119</v>
      </c>
      <c r="X127" s="4" t="n">
        <f aca="false">X126*(AA126/$AD126)</f>
        <v>0.350824346329908</v>
      </c>
      <c r="Y127" s="4" t="n">
        <f aca="false">Y126*(AB126/$AD126)</f>
        <v>0.308192694519738</v>
      </c>
      <c r="Z127" s="4" t="n">
        <f aca="false">Z126*(AC126/$AD126)</f>
        <v>0.340982959150354</v>
      </c>
      <c r="AA127" s="18" t="n">
        <f aca="false">($X127*$C$36)+($Y127*$D$36)+($Z127*$E$36)</f>
        <v>1.3167217426245</v>
      </c>
      <c r="AB127" s="18" t="n">
        <f aca="false">($X127*$C$37)+($Y127*$D$37)+($Z127*$E$37)</f>
        <v>1.31672605041487</v>
      </c>
      <c r="AC127" s="18" t="n">
        <f aca="false">($X127*$C$38)+($Y127*$D$38)+($Z127*$E$38)</f>
        <v>1.31671902488177</v>
      </c>
      <c r="AD127" s="18" t="n">
        <f aca="false">(X127*AA127)+(Y127*AB127)+(Z127*AC127)</f>
        <v>1.31672214355007</v>
      </c>
      <c r="AE127" s="19" t="str">
        <f aca="false">IF(ABS(SUM(X127:Z127)-1)&gt;0.1,"ERROR","OK")</f>
        <v>OK</v>
      </c>
    </row>
    <row r="128" customFormat="false" ht="15" hidden="false" customHeight="false" outlineLevel="0" collapsed="false">
      <c r="N128" s="17" t="n">
        <f aca="false">N127+1</f>
        <v>120</v>
      </c>
      <c r="O128" s="4" t="n">
        <f aca="false">O127*(R127/$U127)</f>
        <v>0.454842114799739</v>
      </c>
      <c r="P128" s="4" t="n">
        <f aca="false">P127*(S127/$U127)</f>
        <v>0.344782674574588</v>
      </c>
      <c r="Q128" s="4" t="n">
        <f aca="false">Q127*(T127/$U127)</f>
        <v>0.200375210625672</v>
      </c>
      <c r="R128" s="18" t="n">
        <f aca="false">($O128*$C$27)+($P128*$D$27)+($Q128*$E$27)</f>
        <v>1.20037521062567</v>
      </c>
      <c r="S128" s="18" t="n">
        <f aca="false">($O128*$C$28)+($P128*$D$28)+($Q128*$E$28)</f>
        <v>1.27450442523663</v>
      </c>
      <c r="T128" s="18" t="n">
        <f aca="false">($O128*$C$29)+($P128*$D$29)+($Q128*$E$29)</f>
        <v>1.71595854336395</v>
      </c>
      <c r="U128" s="18" t="n">
        <f aca="false">(O128*R128)+(P128*S128)+(Q128*T128)</f>
        <v>1.32924379839587</v>
      </c>
      <c r="W128" s="17" t="n">
        <f aca="false">W127+1</f>
        <v>120</v>
      </c>
      <c r="X128" s="4" t="n">
        <f aca="false">X127*(AA127/$AD127)</f>
        <v>0.350824239508246</v>
      </c>
      <c r="Y128" s="4" t="n">
        <f aca="false">Y127*(AB127/$AD127)</f>
        <v>0.30819360896262</v>
      </c>
      <c r="Z128" s="4" t="n">
        <f aca="false">Z127*(AC127/$AD127)</f>
        <v>0.340982151529134</v>
      </c>
      <c r="AA128" s="18" t="n">
        <f aca="false">($X128*$C$36)+($Y128*$D$36)+($Z128*$E$36)</f>
        <v>1.31672049914618</v>
      </c>
      <c r="AB128" s="18" t="n">
        <f aca="false">($X128*$C$37)+($Y128*$D$37)+($Z128*$E$37)</f>
        <v>1.31672602435533</v>
      </c>
      <c r="AC128" s="18" t="n">
        <f aca="false">($X128*$C$38)+($Y128*$D$38)+($Z128*$E$38)</f>
        <v>1.31671973507175</v>
      </c>
      <c r="AD128" s="18" t="n">
        <f aca="false">(X128*AA128)+(Y128*AB128)+(Z128*AC128)</f>
        <v>1.31672194144458</v>
      </c>
      <c r="AE128" s="19" t="str">
        <f aca="false">IF(ABS(SUM(X128:Z128)-1)&gt;0.1,"ERROR","OK")</f>
        <v>OK</v>
      </c>
    </row>
    <row r="129" customFormat="false" ht="15" hidden="false" customHeight="false" outlineLevel="0" collapsed="false">
      <c r="N129" s="17" t="n">
        <f aca="false">N128+1</f>
        <v>121</v>
      </c>
      <c r="O129" s="4" t="n">
        <f aca="false">O128*(R128/$U128)</f>
        <v>0.410745718741026</v>
      </c>
      <c r="P129" s="4" t="n">
        <f aca="false">P128*(S128/$U128)</f>
        <v>0.330584235202402</v>
      </c>
      <c r="Q129" s="4" t="n">
        <f aca="false">Q128*(T128/$U128)</f>
        <v>0.258670046056572</v>
      </c>
      <c r="R129" s="18" t="n">
        <f aca="false">($O129*$C$27)+($P129*$D$27)+($Q129*$E$27)</f>
        <v>1.25867004605657</v>
      </c>
      <c r="S129" s="18" t="n">
        <f aca="false">($O129*$C$28)+($P129*$D$28)+($Q129*$E$28)</f>
        <v>1.17794267729011</v>
      </c>
      <c r="T129" s="18" t="n">
        <f aca="false">($O129*$C$29)+($P129*$D$29)+($Q129*$E$29)</f>
        <v>1.70423070248849</v>
      </c>
      <c r="U129" s="18" t="n">
        <f aca="false">(O129*R129)+(P129*S129)+(Q129*T129)</f>
        <v>1.34723604611325</v>
      </c>
      <c r="W129" s="17" t="n">
        <f aca="false">W128+1</f>
        <v>121</v>
      </c>
      <c r="X129" s="4" t="n">
        <f aca="false">X128*(AA128/$AD128)</f>
        <v>0.350823855225713</v>
      </c>
      <c r="Y129" s="4" t="n">
        <f aca="false">Y128*(AB128/$AD128)</f>
        <v>0.308194564613893</v>
      </c>
      <c r="Z129" s="4" t="n">
        <f aca="false">Z128*(AC128/$AD128)</f>
        <v>0.340981580160394</v>
      </c>
      <c r="AA129" s="18" t="n">
        <f aca="false">($X129*$C$36)+($Y129*$D$36)+($Z129*$E$36)</f>
        <v>1.31671952680831</v>
      </c>
      <c r="AB129" s="18" t="n">
        <f aca="false">($X129*$C$37)+($Y129*$D$37)+($Z129*$E$37)</f>
        <v>1.31672569720967</v>
      </c>
      <c r="AC129" s="18" t="n">
        <f aca="false">($X129*$C$38)+($Y129*$D$38)+($Z129*$E$38)</f>
        <v>1.31672042273626</v>
      </c>
      <c r="AD129" s="18" t="n">
        <f aca="false">(X129*AA129)+(Y129*AB129)+(Z129*AC129)</f>
        <v>1.3167217339874</v>
      </c>
      <c r="AE129" s="19" t="str">
        <f aca="false">IF(ABS(SUM(X129:Z129)-1)&gt;0.1,"ERROR","OK")</f>
        <v>OK</v>
      </c>
    </row>
    <row r="130" customFormat="false" ht="15" hidden="false" customHeight="false" outlineLevel="0" collapsed="false">
      <c r="N130" s="17" t="n">
        <f aca="false">N129+1</f>
        <v>122</v>
      </c>
      <c r="O130" s="4" t="n">
        <f aca="false">O129*(R129/$U129)</f>
        <v>0.383743690808172</v>
      </c>
      <c r="P130" s="4" t="n">
        <f aca="false">P129*(S129/$U129)</f>
        <v>0.289043096944786</v>
      </c>
      <c r="Q130" s="4" t="n">
        <f aca="false">Q129*(T129/$U129)</f>
        <v>0.327213212247043</v>
      </c>
      <c r="R130" s="18" t="n">
        <f aca="false">($O130*$C$27)+($P130*$D$27)+($Q130*$E$27)</f>
        <v>1.32721321224704</v>
      </c>
      <c r="S130" s="18" t="n">
        <f aca="false">($O130*$C$28)+($P130*$D$28)+($Q130*$E$28)</f>
        <v>1.08925179978583</v>
      </c>
      <c r="T130" s="18" t="n">
        <f aca="false">($O130*$C$29)+($P130*$D$29)+($Q130*$E$29)</f>
        <v>1.59850870726864</v>
      </c>
      <c r="U130" s="18" t="n">
        <f aca="false">(O130*R130)+(P130*S130)+(Q130*T130)</f>
        <v>1.34720357903007</v>
      </c>
      <c r="W130" s="17" t="n">
        <f aca="false">W129+1</f>
        <v>122</v>
      </c>
      <c r="X130" s="4" t="n">
        <f aca="false">X129*(AA129/$AD129)</f>
        <v>0.350823267150755</v>
      </c>
      <c r="Y130" s="4" t="n">
        <f aca="false">Y129*(AB129/$AD129)</f>
        <v>0.308195492253752</v>
      </c>
      <c r="Z130" s="4" t="n">
        <f aca="false">Z129*(AC129/$AD129)</f>
        <v>0.340981240595493</v>
      </c>
      <c r="AA130" s="18" t="n">
        <f aca="false">($X130*$C$36)+($Y130*$D$36)+($Z130*$E$36)</f>
        <v>1.31671884103847</v>
      </c>
      <c r="AB130" s="18" t="n">
        <f aca="false">($X130*$C$37)+($Y130*$D$37)+($Z130*$E$37)</f>
        <v>1.31672514309121</v>
      </c>
      <c r="AC130" s="18" t="n">
        <f aca="false">($X130*$C$38)+($Y130*$D$38)+($Z130*$E$38)</f>
        <v>1.31672104723315</v>
      </c>
      <c r="AD130" s="18" t="n">
        <f aca="false">(X130*AA130)+(Y130*AB130)+(Z130*AC130)</f>
        <v>1.31672153557371</v>
      </c>
      <c r="AE130" s="19" t="str">
        <f aca="false">IF(ABS(SUM(X130:Z130)-1)&gt;0.1,"ERROR","OK")</f>
        <v>OK</v>
      </c>
    </row>
    <row r="131" customFormat="false" ht="15" hidden="false" customHeight="false" outlineLevel="0" collapsed="false">
      <c r="N131" s="17" t="n">
        <f aca="false">N130+1</f>
        <v>123</v>
      </c>
      <c r="O131" s="4" t="n">
        <f aca="false">O130*(R130/$U130)</f>
        <v>0.378049542388933</v>
      </c>
      <c r="P131" s="4" t="n">
        <f aca="false">P130*(S130/$U130)</f>
        <v>0.233699433748129</v>
      </c>
      <c r="Q131" s="4" t="n">
        <f aca="false">Q130*(T130/$U130)</f>
        <v>0.388251023862938</v>
      </c>
      <c r="R131" s="18" t="n">
        <f aca="false">($O131*$C$27)+($P131*$D$27)+($Q131*$E$27)</f>
        <v>1.38825102386294</v>
      </c>
      <c r="S131" s="18" t="n">
        <f aca="false">($O131*$C$28)+($P131*$D$28)+($Q131*$E$28)</f>
        <v>1.02862362091229</v>
      </c>
      <c r="T131" s="18" t="n">
        <f aca="false">($O131*$C$29)+($P131*$D$29)+($Q131*$E$29)</f>
        <v>1.43646362157213</v>
      </c>
      <c r="U131" s="18" t="n">
        <f aca="false">(O131*R131)+(P131*S131)+(Q131*T131)</f>
        <v>1.32292489385675</v>
      </c>
      <c r="W131" s="17" t="n">
        <f aca="false">W130+1</f>
        <v>123</v>
      </c>
      <c r="X131" s="4" t="n">
        <f aca="false">X130*(AA130/$AD130)</f>
        <v>0.350822549227008</v>
      </c>
      <c r="Y131" s="4" t="n">
        <f aca="false">Y130*(AB130/$AD130)</f>
        <v>0.308196336639295</v>
      </c>
      <c r="Z131" s="4" t="n">
        <f aca="false">Z130*(AC130/$AD130)</f>
        <v>0.340981114133697</v>
      </c>
      <c r="AA131" s="18" t="n">
        <f aca="false">($X131*$C$36)+($Y131*$D$36)+($Z131*$E$36)</f>
        <v>1.31671843596865</v>
      </c>
      <c r="AB131" s="18" t="n">
        <f aca="false">($X131*$C$37)+($Y131*$D$37)+($Z131*$E$37)</f>
        <v>1.31672443781364</v>
      </c>
      <c r="AC131" s="18" t="n">
        <f aca="false">($X131*$C$38)+($Y131*$D$38)+($Z131*$E$38)</f>
        <v>1.31672157915684</v>
      </c>
      <c r="AD131" s="18" t="n">
        <f aca="false">(X131*AA131)+(Y131*AB131)+(Z131*AC131)</f>
        <v>1.3167213574831</v>
      </c>
      <c r="AE131" s="19" t="str">
        <f aca="false">IF(ABS(SUM(X131:Z131)-1)&gt;0.1,"ERROR","OK")</f>
        <v>OK</v>
      </c>
    </row>
    <row r="132" customFormat="false" ht="15" hidden="false" customHeight="false" outlineLevel="0" collapsed="false">
      <c r="N132" s="17" t="n">
        <f aca="false">N131+1</f>
        <v>124</v>
      </c>
      <c r="O132" s="4" t="n">
        <f aca="false">O131*(R131/$U131)</f>
        <v>0.396717657010982</v>
      </c>
      <c r="P132" s="4" t="n">
        <f aca="false">P131*(S131/$U131)</f>
        <v>0.181710056907571</v>
      </c>
      <c r="Q132" s="4" t="n">
        <f aca="false">Q131*(T131/$U131)</f>
        <v>0.421572286081447</v>
      </c>
      <c r="R132" s="18" t="n">
        <f aca="false">($O132*$C$27)+($P132*$D$27)+($Q132*$E$27)</f>
        <v>1.42157228608145</v>
      </c>
      <c r="S132" s="18" t="n">
        <f aca="false">($O132*$C$28)+($P132*$D$28)+($Q132*$E$28)</f>
        <v>1.01730259953768</v>
      </c>
      <c r="T132" s="18" t="n">
        <f aca="false">($O132*$C$29)+($P132*$D$29)+($Q132*$E$29)</f>
        <v>1.26742781081502</v>
      </c>
      <c r="U132" s="18" t="n">
        <f aca="false">(O132*R132)+(P132*S132)+(Q132*T132)</f>
        <v>1.28312937950868</v>
      </c>
      <c r="W132" s="17" t="n">
        <f aca="false">W131+1</f>
        <v>124</v>
      </c>
      <c r="X132" s="4" t="n">
        <f aca="false">X131*(AA131/$AD131)</f>
        <v>0.350821770829102</v>
      </c>
      <c r="Y132" s="4" t="n">
        <f aca="false">Y131*(AB131/$AD131)</f>
        <v>0.308197057632073</v>
      </c>
      <c r="Z132" s="4" t="n">
        <f aca="false">Z131*(AC131/$AD131)</f>
        <v>0.340981171538825</v>
      </c>
      <c r="AA132" s="18" t="n">
        <f aca="false">($X132*$C$36)+($Y132*$D$36)+($Z132*$E$36)</f>
        <v>1.31671828855697</v>
      </c>
      <c r="AB132" s="18" t="n">
        <f aca="false">($X132*$C$37)+($Y132*$D$37)+($Z132*$E$37)</f>
        <v>1.31672365367522</v>
      </c>
      <c r="AC132" s="18" t="n">
        <f aca="false">($X132*$C$38)+($Y132*$D$38)+($Z132*$E$38)</f>
        <v>1.31672200027148</v>
      </c>
      <c r="AD132" s="18" t="n">
        <f aca="false">(X132*AA132)+(Y132*AB132)+(Z132*AC132)</f>
        <v>1.31672120769539</v>
      </c>
      <c r="AE132" s="19" t="str">
        <f aca="false">IF(ABS(SUM(X132:Z132)-1)&gt;0.1,"ERROR","OK")</f>
        <v>OK</v>
      </c>
    </row>
    <row r="133" customFormat="false" ht="15" hidden="false" customHeight="false" outlineLevel="0" collapsed="false">
      <c r="N133" s="17" t="n">
        <f aca="false">N132+1</f>
        <v>125</v>
      </c>
      <c r="O133" s="4" t="n">
        <f aca="false">O132*(R132/$U132)</f>
        <v>0.439521404164187</v>
      </c>
      <c r="P133" s="4" t="n">
        <f aca="false">P132*(S132/$U132)</f>
        <v>0.144065061720427</v>
      </c>
      <c r="Q133" s="4" t="n">
        <f aca="false">Q132*(T132/$U132)</f>
        <v>0.416413534115386</v>
      </c>
      <c r="R133" s="18" t="n">
        <f aca="false">($O133*$C$27)+($P133*$D$27)+($Q133*$E$27)</f>
        <v>1.41641353411539</v>
      </c>
      <c r="S133" s="18" t="n">
        <f aca="false">($O133*$C$28)+($P133*$D$28)+($Q133*$E$28)</f>
        <v>1.06474922346034</v>
      </c>
      <c r="T133" s="18" t="n">
        <f aca="false">($O133*$C$29)+($P133*$D$29)+($Q133*$E$29)</f>
        <v>1.12453020224635</v>
      </c>
      <c r="U133" s="18" t="n">
        <f aca="false">(O133*R133)+(P133*S133)+(Q133*T133)</f>
        <v>1.24420682372304</v>
      </c>
      <c r="W133" s="17" t="n">
        <f aca="false">W132+1</f>
        <v>125</v>
      </c>
      <c r="X133" s="4" t="n">
        <f aca="false">X132*(AA132/$AD132)</f>
        <v>0.350820993065894</v>
      </c>
      <c r="Y133" s="4" t="n">
        <f aca="false">Y132*(AB132/$AD132)</f>
        <v>0.308197630147942</v>
      </c>
      <c r="Z133" s="4" t="n">
        <f aca="false">Z132*(AC132/$AD132)</f>
        <v>0.340981376786164</v>
      </c>
      <c r="AA133" s="18" t="n">
        <f aca="false">($X133*$C$36)+($Y133*$D$36)+($Z133*$E$36)</f>
        <v>1.31671836309901</v>
      </c>
      <c r="AB133" s="18" t="n">
        <f aca="false">($X133*$C$37)+($Y133*$D$37)+($Z133*$E$37)</f>
        <v>1.31672285538728</v>
      </c>
      <c r="AC133" s="18" t="n">
        <f aca="false">($X133*$C$38)+($Y133*$D$38)+($Z133*$E$38)</f>
        <v>1.31672230273153</v>
      </c>
      <c r="AD133" s="18" t="n">
        <f aca="false">(X133*AA133)+(Y133*AB133)+(Z133*AC133)</f>
        <v>1.31672109095293</v>
      </c>
      <c r="AE133" s="19" t="str">
        <f aca="false">IF(ABS(SUM(X133:Z133)-1)&gt;0.1,"ERROR","OK")</f>
        <v>OK</v>
      </c>
    </row>
    <row r="134" customFormat="false" ht="15" hidden="false" customHeight="false" outlineLevel="0" collapsed="false">
      <c r="N134" s="17" t="n">
        <f aca="false">N133+1</f>
        <v>126</v>
      </c>
      <c r="O134" s="4" t="n">
        <f aca="false">O133*(R133/$U133)</f>
        <v>0.5003541642126</v>
      </c>
      <c r="P134" s="4" t="n">
        <f aca="false">P133*(S133/$U133)</f>
        <v>0.123285903653536</v>
      </c>
      <c r="Q134" s="4" t="n">
        <f aca="false">Q133*(T133/$U133)</f>
        <v>0.376359932133864</v>
      </c>
      <c r="R134" s="18" t="n">
        <f aca="false">($O134*$C$27)+($P134*$D$27)+($Q134*$E$27)</f>
        <v>1.37635993213386</v>
      </c>
      <c r="S134" s="18" t="n">
        <f aca="false">($O134*$C$28)+($P134*$D$28)+($Q134*$E$28)</f>
        <v>1.16163022529212</v>
      </c>
      <c r="T134" s="18" t="n">
        <f aca="false">($O134*$C$29)+($P134*$D$29)+($Q134*$E$29)</f>
        <v>1.01960979601179</v>
      </c>
      <c r="U134" s="18" t="n">
        <f aca="false">(O134*R134)+(P134*S134)+(Q134*T134)</f>
        <v>1.21562032916497</v>
      </c>
      <c r="W134" s="17" t="n">
        <f aca="false">W133+1</f>
        <v>126</v>
      </c>
      <c r="X134" s="4" t="n">
        <f aca="false">X133*(AA133/$AD133)</f>
        <v>0.350820266269288</v>
      </c>
      <c r="Y134" s="4" t="n">
        <f aca="false">Y133*(AB133/$AD133)</f>
        <v>0.30819804313934</v>
      </c>
      <c r="Z134" s="4" t="n">
        <f aca="false">Z133*(AC133/$AD133)</f>
        <v>0.340981690591372</v>
      </c>
      <c r="AA134" s="18" t="n">
        <f aca="false">($X134*$C$36)+($Y134*$D$36)+($Z134*$E$36)</f>
        <v>1.31671861576784</v>
      </c>
      <c r="AB134" s="18" t="n">
        <f aca="false">($X134*$C$37)+($Y134*$D$37)+($Z134*$E$37)</f>
        <v>1.31672209721015</v>
      </c>
      <c r="AC134" s="18" t="n">
        <f aca="false">($X134*$C$38)+($Y134*$D$38)+($Z134*$E$38)</f>
        <v>1.31672248776533</v>
      </c>
      <c r="AD134" s="18" t="n">
        <f aca="false">(X134*AA134)+(Y134*AB134)+(Z134*AC134)</f>
        <v>1.3167210090218</v>
      </c>
      <c r="AE134" s="19" t="str">
        <f aca="false">IF(ABS(SUM(X134:Z134)-1)&gt;0.1,"ERROR","OK")</f>
        <v>OK</v>
      </c>
    </row>
    <row r="135" customFormat="false" ht="15" hidden="false" customHeight="false" outlineLevel="0" collapsed="false">
      <c r="N135" s="17" t="n">
        <f aca="false">N134+1</f>
        <v>127</v>
      </c>
      <c r="O135" s="4" t="n">
        <f aca="false">O134*(R134/$U134)</f>
        <v>0.566515224347726</v>
      </c>
      <c r="P135" s="4" t="n">
        <f aca="false">P134*(S134/$U134)</f>
        <v>0.117810329920013</v>
      </c>
      <c r="Q135" s="4" t="n">
        <f aca="false">Q134*(T134/$U134)</f>
        <v>0.315674445732261</v>
      </c>
      <c r="R135" s="18" t="n">
        <f aca="false">($O135*$C$27)+($P135*$D$27)+($Q135*$E$27)</f>
        <v>1.31567444573226</v>
      </c>
      <c r="S135" s="18" t="n">
        <f aca="false">($O135*$C$28)+($P135*$D$28)+($Q135*$E$28)</f>
        <v>1.28240822318869</v>
      </c>
      <c r="T135" s="18" t="n">
        <f aca="false">($O135*$C$29)+($P135*$D$29)+($Q135*$E$29)</f>
        <v>0.95687033271663</v>
      </c>
      <c r="U135" s="18" t="n">
        <f aca="false">(O135*R135)+(P135*S135)+(Q135*T135)</f>
        <v>1.19849005157655</v>
      </c>
      <c r="W135" s="17" t="n">
        <f aca="false">W134+1</f>
        <v>127</v>
      </c>
      <c r="X135" s="4" t="n">
        <f aca="false">X134*(AA134/$AD134)</f>
        <v>0.350819628623208</v>
      </c>
      <c r="Y135" s="4" t="n">
        <f aca="false">Y134*(AB134/$AD134)</f>
        <v>0.308198297845932</v>
      </c>
      <c r="Z135" s="4" t="n">
        <f aca="false">Z134*(AC134/$AD134)</f>
        <v>0.34098207353086</v>
      </c>
      <c r="AA135" s="18" t="n">
        <f aca="false">($X135*$C$36)+($Y135*$D$36)+($Z135*$E$36)</f>
        <v>1.31671899888325</v>
      </c>
      <c r="AB135" s="18" t="n">
        <f aca="false">($X135*$C$37)+($Y135*$D$37)+($Z135*$E$37)</f>
        <v>1.31672142127012</v>
      </c>
      <c r="AC135" s="18" t="n">
        <f aca="false">($X135*$C$38)+($Y135*$D$38)+($Z135*$E$38)</f>
        <v>1.31672256400139</v>
      </c>
      <c r="AD135" s="18" t="n">
        <f aca="false">(X135*AA135)+(Y135*AB135)+(Z135*AC135)</f>
        <v>1.31672096110014</v>
      </c>
      <c r="AE135" s="19" t="str">
        <f aca="false">IF(ABS(SUM(X135:Z135)-1)&gt;0.1,"ERROR","OK")</f>
        <v>OK</v>
      </c>
    </row>
    <row r="136" customFormat="false" ht="15" hidden="false" customHeight="false" outlineLevel="0" collapsed="false">
      <c r="N136" s="17" t="n">
        <f aca="false">N135+1</f>
        <v>128</v>
      </c>
      <c r="O136" s="4" t="n">
        <f aca="false">O135*(R135/$U135)</f>
        <v>0.621907209669465</v>
      </c>
      <c r="P136" s="4" t="n">
        <f aca="false">P135*(S135/$U135)</f>
        <v>0.126059399214252</v>
      </c>
      <c r="Q136" s="4" t="n">
        <f aca="false">Q135*(T135/$U135)</f>
        <v>0.252033391116283</v>
      </c>
      <c r="R136" s="18" t="n">
        <f aca="false">($O136*$C$27)+($P136*$D$27)+($Q136*$E$27)</f>
        <v>1.25203339111628</v>
      </c>
      <c r="S136" s="18" t="n">
        <f aca="false">($O136*$C$28)+($P136*$D$28)+($Q136*$E$28)</f>
        <v>1.39507715766481</v>
      </c>
      <c r="T136" s="18" t="n">
        <f aca="false">($O136*$C$29)+($P136*$D$29)+($Q136*$E$29)</f>
        <v>0.942843150874131</v>
      </c>
      <c r="U136" s="18" t="n">
        <f aca="false">(O136*R136)+(P136*S136)+(Q136*T136)</f>
        <v>1.19213913764045</v>
      </c>
      <c r="W136" s="17" t="n">
        <f aca="false">W135+1</f>
        <v>128</v>
      </c>
      <c r="X136" s="4" t="n">
        <f aca="false">X135*(AA135/$AD135)</f>
        <v>0.350819105821325</v>
      </c>
      <c r="Y136" s="4" t="n">
        <f aca="false">Y135*(AB135/$AD135)</f>
        <v>0.308198405555622</v>
      </c>
      <c r="Z136" s="4" t="n">
        <f aca="false">Z135*(AC135/$AD135)</f>
        <v>0.340982488623053</v>
      </c>
      <c r="AA136" s="18" t="n">
        <f aca="false">($X136*$C$36)+($Y136*$D$36)+($Z136*$E$36)</f>
        <v>1.31671946468098</v>
      </c>
      <c r="AB136" s="18" t="n">
        <f aca="false">($X136*$C$37)+($Y136*$D$37)+($Z136*$E$37)</f>
        <v>1.31672085695902</v>
      </c>
      <c r="AC136" s="18" t="n">
        <f aca="false">($X136*$C$38)+($Y136*$D$38)+($Z136*$E$38)</f>
        <v>1.31672254560876</v>
      </c>
      <c r="AD136" s="18" t="n">
        <f aca="false">(X136*AA136)+(Y136*AB136)+(Z136*AC136)</f>
        <v>1.31672094432127</v>
      </c>
      <c r="AE136" s="19" t="str">
        <f aca="false">IF(ABS(SUM(X136:Z136)-1)&gt;0.1,"ERROR","OK")</f>
        <v>OK</v>
      </c>
    </row>
    <row r="137" customFormat="false" ht="15" hidden="false" customHeight="false" outlineLevel="0" collapsed="false">
      <c r="N137" s="17" t="n">
        <f aca="false">N136+1</f>
        <v>129</v>
      </c>
      <c r="O137" s="4" t="n">
        <f aca="false">O136*(R136/$U136)</f>
        <v>0.653152445127566</v>
      </c>
      <c r="P137" s="4" t="n">
        <f aca="false">P136*(S136/$U136)</f>
        <v>0.1475185092076</v>
      </c>
      <c r="Q137" s="4" t="n">
        <f aca="false">Q136*(T136/$U136)</f>
        <v>0.199329045664834</v>
      </c>
      <c r="R137" s="18" t="n">
        <f aca="false">($O137*$C$27)+($P137*$D$27)+($Q137*$E$27)</f>
        <v>1.19932904566483</v>
      </c>
      <c r="S137" s="18" t="n">
        <f aca="false">($O137*$C$28)+($P137*$D$28)+($Q137*$E$28)</f>
        <v>1.47375630402921</v>
      </c>
      <c r="T137" s="18" t="n">
        <f aca="false">($O137*$C$29)+($P137*$D$29)+($Q137*$E$29)</f>
        <v>0.985348816033504</v>
      </c>
      <c r="U137" s="18" t="n">
        <f aca="false">(O137*R137)+(P137*S137)+(Q137*T137)</f>
        <v>1.19715967074112</v>
      </c>
      <c r="W137" s="17" t="n">
        <f aca="false">W136+1</f>
        <v>129</v>
      </c>
      <c r="X137" s="4" t="n">
        <f aca="false">X136*(AA136/$AD136)</f>
        <v>0.35081871159498</v>
      </c>
      <c r="Y137" s="4" t="n">
        <f aca="false">Y136*(AB136/$AD136)</f>
        <v>0.308198385107168</v>
      </c>
      <c r="Z137" s="4" t="n">
        <f aca="false">Z136*(AC136/$AD136)</f>
        <v>0.340982903297852</v>
      </c>
      <c r="AA137" s="18" t="n">
        <f aca="false">($X137*$C$36)+($Y137*$D$36)+($Z137*$E$36)</f>
        <v>1.31671996842527</v>
      </c>
      <c r="AB137" s="18" t="n">
        <f aca="false">($X137*$C$37)+($Y137*$D$37)+($Z137*$E$37)</f>
        <v>1.31672042126519</v>
      </c>
      <c r="AC137" s="18" t="n">
        <f aca="false">($X137*$C$38)+($Y137*$D$38)+($Z137*$E$38)</f>
        <v>1.31672245040473</v>
      </c>
      <c r="AD137" s="18" t="n">
        <f aca="false">(X137*AA137)+(Y137*AB137)+(Z137*AC137)</f>
        <v>1.31672095430237</v>
      </c>
      <c r="AE137" s="19" t="str">
        <f aca="false">IF(ABS(SUM(X137:Z137)-1)&gt;0.1,"ERROR","OK")</f>
        <v>OK</v>
      </c>
    </row>
    <row r="138" customFormat="false" ht="15" hidden="false" customHeight="false" outlineLevel="0" collapsed="false">
      <c r="N138" s="17" t="n">
        <f aca="false">N137+1</f>
        <v>130</v>
      </c>
      <c r="O138" s="4" t="n">
        <f aca="false">O137*(R137/$U137)</f>
        <v>0.654336023701462</v>
      </c>
      <c r="P138" s="4" t="n">
        <f aca="false">P137*(S137/$U137)</f>
        <v>0.18160178480712</v>
      </c>
      <c r="Q138" s="4" t="n">
        <f aca="false">Q137*(T137/$U137)</f>
        <v>0.164062191491418</v>
      </c>
      <c r="R138" s="18" t="n">
        <f aca="false">($O138*$C$27)+($P138*$D$27)+($Q138*$E$27)</f>
        <v>1.16406219149142</v>
      </c>
      <c r="S138" s="18" t="n">
        <f aca="false">($O138*$C$28)+($P138*$D$28)+($Q138*$E$28)</f>
        <v>1.50668005135919</v>
      </c>
      <c r="T138" s="18" t="n">
        <f aca="false">($O138*$C$29)+($P138*$D$29)+($Q138*$E$29)</f>
        <v>1.08677013783034</v>
      </c>
      <c r="U138" s="18" t="n">
        <f aca="false">(O138*R138)+(P138*S138)+(Q138*T138)</f>
        <v>1.21360150264169</v>
      </c>
      <c r="W138" s="17" t="n">
        <f aca="false">W137+1</f>
        <v>130</v>
      </c>
      <c r="X138" s="4" t="n">
        <f aca="false">X137*(AA137/$AD137)</f>
        <v>0.350818448924191</v>
      </c>
      <c r="Y138" s="4" t="n">
        <f aca="false">Y137*(AB137/$AD137)</f>
        <v>0.308198260341784</v>
      </c>
      <c r="Z138" s="4" t="n">
        <f aca="false">Z137*(AC137/$AD137)</f>
        <v>0.340983290734025</v>
      </c>
      <c r="AA138" s="18" t="n">
        <f aca="false">($X138*$C$36)+($Y138*$D$36)+($Z138*$E$36)</f>
        <v>1.3167204707783</v>
      </c>
      <c r="AB138" s="18" t="n">
        <f aca="false">($X138*$C$37)+($Y138*$D$37)+($Z138*$E$37)</f>
        <v>1.31672011985079</v>
      </c>
      <c r="AC138" s="18" t="n">
        <f aca="false">($X138*$C$38)+($Y138*$D$38)+($Z138*$E$38)</f>
        <v>1.31672229805827</v>
      </c>
      <c r="AD138" s="18" t="n">
        <f aca="false">(X138*AA138)+(Y138*AB138)+(Z138*AC138)</f>
        <v>1.31672098569499</v>
      </c>
      <c r="AE138" s="19" t="str">
        <f aca="false">IF(ABS(SUM(X138:Z138)-1)&gt;0.1,"ERROR","OK")</f>
        <v>OK</v>
      </c>
    </row>
    <row r="139" customFormat="false" ht="15" hidden="false" customHeight="false" outlineLevel="0" collapsed="false">
      <c r="N139" s="17" t="n">
        <f aca="false">N138+1</f>
        <v>131</v>
      </c>
      <c r="O139" s="4" t="n">
        <f aca="false">O138*(R138/$U138)</f>
        <v>0.627625974476556</v>
      </c>
      <c r="P139" s="4" t="n">
        <f aca="false">P138*(S138/$U138)</f>
        <v>0.225457685957476</v>
      </c>
      <c r="Q139" s="4" t="n">
        <f aca="false">Q138*(T138/$U138)</f>
        <v>0.146916339565968</v>
      </c>
      <c r="R139" s="18" t="n">
        <f aca="false">($O139*$C$27)+($P139*$D$27)+($Q139*$E$27)</f>
        <v>1.14691633956597</v>
      </c>
      <c r="S139" s="18" t="n">
        <f aca="false">($O139*$C$28)+($P139*$D$28)+($Q139*$E$28)</f>
        <v>1.49540126886718</v>
      </c>
      <c r="T139" s="18" t="n">
        <f aca="false">($O139*$C$29)+($P139*$D$29)+($Q139*$E$29)</f>
        <v>1.23703487573884</v>
      </c>
      <c r="U139" s="18" t="n">
        <f aca="false">(O139*R139)+(P139*S139)+(Q139*T139)</f>
        <v>1.23872483077884</v>
      </c>
      <c r="W139" s="17" t="n">
        <f aca="false">W138+1</f>
        <v>131</v>
      </c>
      <c r="X139" s="4" t="n">
        <f aca="false">X138*(AA138/$AD138)</f>
        <v>0.350818311733186</v>
      </c>
      <c r="Y139" s="4" t="n">
        <f aca="false">Y138*(AB138/$AD138)</f>
        <v>0.308198057677986</v>
      </c>
      <c r="Z139" s="4" t="n">
        <f aca="false">Z138*(AC138/$AD138)</f>
        <v>0.340983630588827</v>
      </c>
      <c r="AA139" s="18" t="n">
        <f aca="false">($X139*$C$36)+($Y139*$D$36)+($Z139*$E$36)</f>
        <v>1.3167209394032</v>
      </c>
      <c r="AB139" s="18" t="n">
        <f aca="false">($X139*$C$37)+($Y139*$D$37)+($Z139*$E$37)</f>
        <v>1.3167199486743</v>
      </c>
      <c r="AC139" s="18" t="n">
        <f aca="false">($X139*$C$38)+($Y139*$D$38)+($Z139*$E$38)</f>
        <v>1.31672210848903</v>
      </c>
      <c r="AD139" s="18" t="n">
        <f aca="false">(X139*AA139)+(Y139*AB139)+(Z139*AC139)</f>
        <v>1.31672103270161</v>
      </c>
      <c r="AE139" s="19" t="str">
        <f aca="false">IF(ABS(SUM(X139:Z139)-1)&gt;0.1,"ERROR","OK")</f>
        <v>OK</v>
      </c>
    </row>
    <row r="140" customFormat="false" ht="15" hidden="false" customHeight="false" outlineLevel="0" collapsed="false">
      <c r="N140" s="17" t="n">
        <f aca="false">N139+1</f>
        <v>132</v>
      </c>
      <c r="O140" s="4" t="n">
        <f aca="false">O139*(R139/$U139)</f>
        <v>0.581109272517437</v>
      </c>
      <c r="P140" s="4" t="n">
        <f aca="false">P139*(S139/$U139)</f>
        <v>0.272174821461107</v>
      </c>
      <c r="Q140" s="4" t="n">
        <f aca="false">Q139*(T139/$U139)</f>
        <v>0.146715906021456</v>
      </c>
      <c r="R140" s="18" t="n">
        <f aca="false">($O140*$C$27)+($P140*$D$27)+($Q140*$E$27)</f>
        <v>1.14671590602146</v>
      </c>
      <c r="S140" s="18" t="n">
        <f aca="false">($O140*$C$28)+($P140*$D$28)+($Q140*$E$28)</f>
        <v>1.44906495709813</v>
      </c>
      <c r="T140" s="18" t="n">
        <f aca="false">($O140*$C$29)+($P140*$D$29)+($Q140*$E$29)</f>
        <v>1.40974797362111</v>
      </c>
      <c r="U140" s="18" t="n">
        <f aca="false">(O140*R140)+(P140*S140)+(Q140*T140)</f>
        <v>1.26759869312777</v>
      </c>
      <c r="W140" s="17" t="n">
        <f aca="false">W139+1</f>
        <v>132</v>
      </c>
      <c r="X140" s="4" t="n">
        <f aca="false">X139*(AA139/$AD139)</f>
        <v>0.350818286875384</v>
      </c>
      <c r="Y140" s="4" t="n">
        <f aca="false">Y139*(AB139/$AD139)</f>
        <v>0.308197803945342</v>
      </c>
      <c r="Z140" s="4" t="n">
        <f aca="false">Z139*(AC139/$AD139)</f>
        <v>0.340983909179274</v>
      </c>
      <c r="AA140" s="18" t="n">
        <f aca="false">($X140*$C$36)+($Y140*$D$36)+($Z140*$E$36)</f>
        <v>1.31672134983153</v>
      </c>
      <c r="AB140" s="18" t="n">
        <f aca="false">($X140*$C$37)+($Y140*$D$37)+($Z140*$E$37)</f>
        <v>1.31671989595746</v>
      </c>
      <c r="AC140" s="18" t="n">
        <f aca="false">($X140*$C$38)+($Y140*$D$38)+($Z140*$E$38)</f>
        <v>1.31672190053135</v>
      </c>
      <c r="AD140" s="18" t="n">
        <f aca="false">(X140*AA140)+(Y140*AB140)+(Z140*AC140)</f>
        <v>1.31672108953051</v>
      </c>
      <c r="AE140" s="19" t="str">
        <f aca="false">IF(ABS(SUM(X140:Z140)-1)&gt;0.1,"ERROR","OK")</f>
        <v>OK</v>
      </c>
    </row>
    <row r="141" customFormat="false" ht="15" hidden="false" customHeight="false" outlineLevel="0" collapsed="false">
      <c r="N141" s="17" t="n">
        <f aca="false">N140+1</f>
        <v>133</v>
      </c>
      <c r="O141" s="4" t="n">
        <f aca="false">O140*(R140/$U140)</f>
        <v>0.525692594623981</v>
      </c>
      <c r="P141" s="4" t="n">
        <f aca="false">P140*(S140/$U140)</f>
        <v>0.311138689335944</v>
      </c>
      <c r="Q141" s="4" t="n">
        <f aca="false">Q140*(T140/$U140)</f>
        <v>0.163168716040075</v>
      </c>
      <c r="R141" s="18" t="n">
        <f aca="false">($O141*$C$27)+($P141*$D$27)+($Q141*$E$27)</f>
        <v>1.16316871604007</v>
      </c>
      <c r="S141" s="18" t="n">
        <f aca="false">($O141*$C$28)+($P141*$D$28)+($Q141*$E$28)</f>
        <v>1.37884075018791</v>
      </c>
      <c r="T141" s="18" t="n">
        <f aca="false">($O141*$C$29)+($P141*$D$29)+($Q141*$E$29)</f>
        <v>1.56543125177105</v>
      </c>
      <c r="U141" s="18" t="n">
        <f aca="false">(O141*R141)+(P141*S141)+(Q141*T141)</f>
        <v>1.2959092915375</v>
      </c>
      <c r="W141" s="17" t="n">
        <f aca="false">W140+1</f>
        <v>133</v>
      </c>
      <c r="X141" s="4" t="n">
        <f aca="false">X140*(AA140/$AD140)</f>
        <v>0.350818356228232</v>
      </c>
      <c r="Y141" s="4" t="n">
        <f aca="false">Y140*(AB140/$AD140)</f>
        <v>0.308197524572135</v>
      </c>
      <c r="Z141" s="4" t="n">
        <f aca="false">Z140*(AC140/$AD140)</f>
        <v>0.340984119199633</v>
      </c>
      <c r="AA141" s="18" t="n">
        <f aca="false">($X141*$C$36)+($Y141*$D$36)+($Z141*$E$36)</f>
        <v>1.31672168566792</v>
      </c>
      <c r="AB141" s="18" t="n">
        <f aca="false">($X141*$C$37)+($Y141*$D$37)+($Z141*$E$37)</f>
        <v>1.31671994430827</v>
      </c>
      <c r="AC141" s="18" t="n">
        <f aca="false">($X141*$C$38)+($Y141*$D$38)+($Z141*$E$38)</f>
        <v>1.31672169090335</v>
      </c>
      <c r="AD141" s="18" t="n">
        <f aca="false">(X141*AA141)+(Y141*AB141)+(Z141*AC141)</f>
        <v>1.31672115077039</v>
      </c>
      <c r="AE141" s="19" t="str">
        <f aca="false">IF(ABS(SUM(X141:Z141)-1)&gt;0.1,"ERROR","OK")</f>
        <v>OK</v>
      </c>
    </row>
    <row r="142" customFormat="false" ht="15" hidden="false" customHeight="false" outlineLevel="0" collapsed="false">
      <c r="N142" s="17" t="n">
        <f aca="false">N141+1</f>
        <v>134</v>
      </c>
      <c r="O142" s="4" t="n">
        <f aca="false">O141*(R141/$U141)</f>
        <v>0.471845664132163</v>
      </c>
      <c r="P142" s="4" t="n">
        <f aca="false">P141*(S141/$U141)</f>
        <v>0.331049948185393</v>
      </c>
      <c r="Q142" s="4" t="n">
        <f aca="false">Q141*(T141/$U141)</f>
        <v>0.197104387682444</v>
      </c>
      <c r="R142" s="18" t="n">
        <f aca="false">($O142*$C$27)+($P142*$D$27)+($Q142*$E$27)</f>
        <v>1.19710438768244</v>
      </c>
      <c r="S142" s="18" t="n">
        <f aca="false">($O142*$C$28)+($P142*$D$28)+($Q142*$E$28)</f>
        <v>1.29445171521796</v>
      </c>
      <c r="T142" s="18" t="n">
        <f aca="false">($O142*$C$29)+($P142*$D$29)+($Q142*$E$29)</f>
        <v>1.66285787966366</v>
      </c>
      <c r="U142" s="18" t="n">
        <f aca="false">(O142*R142)+(P142*S142)+(Q142*T142)</f>
        <v>1.32113327226698</v>
      </c>
      <c r="W142" s="17" t="n">
        <f aca="false">W141+1</f>
        <v>134</v>
      </c>
      <c r="X142" s="4" t="n">
        <f aca="false">X141*(AA141/$AD141)</f>
        <v>0.350818498742745</v>
      </c>
      <c r="Y142" s="4" t="n">
        <f aca="false">Y141*(AB141/$AD141)</f>
        <v>0.308197242182323</v>
      </c>
      <c r="Z142" s="4" t="n">
        <f aca="false">Z141*(AC141/$AD141)</f>
        <v>0.340984259074932</v>
      </c>
      <c r="AA142" s="18" t="n">
        <f aca="false">($X142*$C$36)+($Y142*$D$36)+($Z142*$E$36)</f>
        <v>1.31672193823522</v>
      </c>
      <c r="AB142" s="18" t="n">
        <f aca="false">($X142*$C$37)+($Y142*$D$37)+($Z142*$E$37)</f>
        <v>1.31672007283525</v>
      </c>
      <c r="AC142" s="18" t="n">
        <f aca="false">($X142*$C$38)+($Y142*$D$38)+($Z142*$E$38)</f>
        <v>1.31672149349441</v>
      </c>
      <c r="AD142" s="18" t="n">
        <f aca="false">(X142*AA142)+(Y142*AB142)+(Z142*AC142)</f>
        <v>1.31672121167448</v>
      </c>
      <c r="AE142" s="19" t="str">
        <f aca="false">IF(ABS(SUM(X142:Z142)-1)&gt;0.1,"ERROR","OK")</f>
        <v>OK</v>
      </c>
    </row>
    <row r="143" customFormat="false" ht="15" hidden="false" customHeight="false" outlineLevel="0" collapsed="false">
      <c r="N143" s="17" t="n">
        <f aca="false">N142+1</f>
        <v>135</v>
      </c>
      <c r="O143" s="4" t="n">
        <f aca="false">O142*(R142/$U142)</f>
        <v>0.427548474252188</v>
      </c>
      <c r="P143" s="4" t="n">
        <f aca="false">P142*(S142/$U142)</f>
        <v>0.324364076090576</v>
      </c>
      <c r="Q143" s="4" t="n">
        <f aca="false">Q142*(T142/$U142)</f>
        <v>0.248087449657236</v>
      </c>
      <c r="R143" s="18" t="n">
        <f aca="false">($O143*$C$27)+($P143*$D$27)+($Q143*$E$27)</f>
        <v>1.24808744965724</v>
      </c>
      <c r="S143" s="18" t="n">
        <f aca="false">($O143*$C$28)+($P143*$D$28)+($Q143*$E$28)</f>
        <v>1.20426976956068</v>
      </c>
      <c r="T143" s="18" t="n">
        <f aca="false">($O143*$C$29)+($P143*$D$29)+($Q143*$E$29)</f>
        <v>1.6738082962952</v>
      </c>
      <c r="U143" s="18" t="n">
        <f aca="false">(O143*R143)+(P143*S143)+(Q143*T143)</f>
        <v>1.33949056744461</v>
      </c>
      <c r="W143" s="17" t="n">
        <f aca="false">W142+1</f>
        <v>135</v>
      </c>
      <c r="X143" s="4" t="n">
        <f aca="false">X142*(AA142/$AD142)</f>
        <v>0.350818692322788</v>
      </c>
      <c r="Y143" s="4" t="n">
        <f aca="false">Y142*(AB142/$AD142)</f>
        <v>0.308196975620878</v>
      </c>
      <c r="Z143" s="4" t="n">
        <f aca="false">Z142*(AC142/$AD142)</f>
        <v>0.340984332056334</v>
      </c>
      <c r="AA143" s="18" t="n">
        <f aca="false">($X143*$C$36)+($Y143*$D$36)+($Z143*$E$36)</f>
        <v>1.31672210578134</v>
      </c>
      <c r="AB143" s="18" t="n">
        <f aca="false">($X143*$C$37)+($Y143*$D$37)+($Z143*$E$37)</f>
        <v>1.31672025911715</v>
      </c>
      <c r="AC143" s="18" t="n">
        <f aca="false">($X143*$C$38)+($Y143*$D$38)+($Z143*$E$38)</f>
        <v>1.31672131896126</v>
      </c>
      <c r="AD143" s="18" t="n">
        <f aca="false">(X143*AA143)+(Y143*AB143)+(Z143*AC143)</f>
        <v>1.3167212683517</v>
      </c>
      <c r="AE143" s="19" t="str">
        <f aca="false">IF(ABS(SUM(X143:Z143)-1)&gt;0.1,"ERROR","OK")</f>
        <v>OK</v>
      </c>
    </row>
    <row r="144" customFormat="false" ht="15" hidden="false" customHeight="false" outlineLevel="0" collapsed="false">
      <c r="N144" s="17" t="n">
        <f aca="false">N143+1</f>
        <v>136</v>
      </c>
      <c r="O144" s="4" t="n">
        <f aca="false">O143*(R143/$U143)</f>
        <v>0.398373753278647</v>
      </c>
      <c r="P144" s="4" t="n">
        <f aca="false">P143*(S143/$U143)</f>
        <v>0.291619710254893</v>
      </c>
      <c r="Q144" s="4" t="n">
        <f aca="false">Q143*(T143/$U143)</f>
        <v>0.31000653646646</v>
      </c>
      <c r="R144" s="18" t="n">
        <f aca="false">($O144*$C$27)+($P144*$D$27)+($Q144*$E$27)</f>
        <v>1.31000653646646</v>
      </c>
      <c r="S144" s="18" t="n">
        <f aca="false">($O144*$C$28)+($P144*$D$28)+($Q144*$E$28)</f>
        <v>1.11936787045883</v>
      </c>
      <c r="T144" s="18" t="n">
        <f aca="false">($O144*$C$29)+($P144*$D$29)+($Q144*$E$29)</f>
        <v>1.59599750346962</v>
      </c>
      <c r="U144" s="18" t="n">
        <f aca="false">(O144*R144)+(P144*S144)+(Q144*T144)</f>
        <v>1.34307161306328</v>
      </c>
      <c r="W144" s="17" t="n">
        <f aca="false">W143+1</f>
        <v>136</v>
      </c>
      <c r="X144" s="4" t="n">
        <f aca="false">X143*(AA143/$AD143)</f>
        <v>0.35081891544212</v>
      </c>
      <c r="Y144" s="4" t="n">
        <f aca="false">Y143*(AB143/$AD143)</f>
        <v>0.308196739395457</v>
      </c>
      <c r="Z144" s="4" t="n">
        <f aca="false">Z143*(AC143/$AD143)</f>
        <v>0.340984345162423</v>
      </c>
      <c r="AA144" s="18" t="n">
        <f aca="false">($X144*$C$36)+($Y144*$D$36)+($Z144*$E$36)</f>
        <v>1.31672219237627</v>
      </c>
      <c r="AB144" s="18" t="n">
        <f aca="false">($X144*$C$37)+($Y144*$D$37)+($Z144*$E$37)</f>
        <v>1.31672048092588</v>
      </c>
      <c r="AC144" s="18" t="n">
        <f aca="false">($X144*$C$38)+($Y144*$D$38)+($Z144*$E$38)</f>
        <v>1.31672117460479</v>
      </c>
      <c r="AD144" s="18" t="n">
        <f aca="false">(X144*AA144)+(Y144*AB144)+(Z144*AC144)</f>
        <v>1.3167213178687</v>
      </c>
      <c r="AE144" s="19" t="str">
        <f aca="false">IF(ABS(SUM(X144:Z144)-1)&gt;0.1,"ERROR","OK")</f>
        <v>OK</v>
      </c>
    </row>
    <row r="145" customFormat="false" ht="15" hidden="false" customHeight="false" outlineLevel="0" collapsed="false">
      <c r="N145" s="17" t="n">
        <f aca="false">N144+1</f>
        <v>137</v>
      </c>
      <c r="O145" s="4" t="n">
        <f aca="false">O144*(R144/$U144)</f>
        <v>0.38856619086857</v>
      </c>
      <c r="P145" s="4" t="n">
        <f aca="false">P144*(S144/$U144)</f>
        <v>0.243047154654188</v>
      </c>
      <c r="Q145" s="4" t="n">
        <f aca="false">Q144*(T144/$U144)</f>
        <v>0.368386654477242</v>
      </c>
      <c r="R145" s="18" t="n">
        <f aca="false">($O145*$C$27)+($P145*$D$27)+($Q145*$E$27)</f>
        <v>1.36838665447724</v>
      </c>
      <c r="S145" s="18" t="n">
        <f aca="false">($O145*$C$28)+($P145*$D$28)+($Q145*$E$28)</f>
        <v>1.05701820183905</v>
      </c>
      <c r="T145" s="18" t="n">
        <f aca="false">($O145*$C$29)+($P145*$D$29)+($Q145*$E$29)</f>
        <v>1.45714513035456</v>
      </c>
      <c r="U145" s="18" t="n">
        <f aca="false">(O145*R145)+(P145*S145)+(Q145*T145)</f>
        <v>1.3254068759994</v>
      </c>
      <c r="W145" s="17" t="n">
        <f aca="false">W144+1</f>
        <v>137</v>
      </c>
      <c r="X145" s="4" t="n">
        <f aca="false">X144*(AA144/$AD144)</f>
        <v>0.350819148440397</v>
      </c>
      <c r="Y145" s="4" t="n">
        <f aca="false">Y144*(AB144/$AD144)</f>
        <v>0.308196543497476</v>
      </c>
      <c r="Z145" s="4" t="n">
        <f aca="false">Z144*(AC144/$AD144)</f>
        <v>0.340984308062128</v>
      </c>
      <c r="AA145" s="18" t="n">
        <f aca="false">($X145*$C$36)+($Y145*$D$36)+($Z145*$E$36)</f>
        <v>1.31672220662531</v>
      </c>
      <c r="AB145" s="18" t="n">
        <f aca="false">($X145*$C$37)+($Y145*$D$37)+($Z145*$E$37)</f>
        <v>1.31672071763418</v>
      </c>
      <c r="AC145" s="18" t="n">
        <f aca="false">($X145*$C$38)+($Y145*$D$38)+($Z145*$E$38)</f>
        <v>1.31672106448606</v>
      </c>
      <c r="AD145" s="18" t="n">
        <f aca="false">(X145*AA145)+(Y145*AB145)+(Z145*AC145)</f>
        <v>1.31672135827183</v>
      </c>
      <c r="AE145" s="19" t="str">
        <f aca="false">IF(ABS(SUM(X145:Z145)-1)&gt;0.1,"ERROR","OK")</f>
        <v>OK</v>
      </c>
    </row>
    <row r="146" customFormat="false" ht="15" hidden="false" customHeight="false" outlineLevel="0" collapsed="false">
      <c r="N146" s="17" t="n">
        <f aca="false">N145+1</f>
        <v>138</v>
      </c>
      <c r="O146" s="4" t="n">
        <f aca="false">O145*(R145/$U145)</f>
        <v>0.401166464120448</v>
      </c>
      <c r="P146" s="4" t="n">
        <f aca="false">P145*(S145/$U145)</f>
        <v>0.193831246107693</v>
      </c>
      <c r="Q146" s="4" t="n">
        <f aca="false">Q145*(T145/$U145)</f>
        <v>0.405002289771859</v>
      </c>
      <c r="R146" s="18" t="n">
        <f aca="false">($O146*$C$27)+($P146*$D$27)+($Q146*$E$27)</f>
        <v>1.40500228977186</v>
      </c>
      <c r="S146" s="18" t="n">
        <f aca="false">($O146*$C$28)+($P146*$D$28)+($Q146*$E$28)</f>
        <v>1.03666440332577</v>
      </c>
      <c r="T146" s="18" t="n">
        <f aca="false">($O146*$C$29)+($P146*$D$29)+($Q146*$E$29)</f>
        <v>1.30067721343876</v>
      </c>
      <c r="U146" s="18" t="n">
        <f aca="false">(O146*R146)+(P146*S146)+(Q146*T146)</f>
        <v>1.29135500345781</v>
      </c>
      <c r="W146" s="17" t="n">
        <f aca="false">W145+1</f>
        <v>138</v>
      </c>
      <c r="X146" s="4" t="n">
        <f aca="false">X145*(AA145/$AD145)</f>
        <v>0.350819374470485</v>
      </c>
      <c r="Y146" s="4" t="n">
        <f aca="false">Y145*(AB145/$AD145)</f>
        <v>0.308196393547521</v>
      </c>
      <c r="Z146" s="4" t="n">
        <f aca="false">Z145*(AC145/$AD145)</f>
        <v>0.340984231981993</v>
      </c>
      <c r="AA146" s="18" t="n">
        <f aca="false">($X146*$C$36)+($Y146*$D$36)+($Z146*$E$36)</f>
        <v>1.31672216031414</v>
      </c>
      <c r="AB146" s="18" t="n">
        <f aca="false">($X146*$C$37)+($Y146*$D$37)+($Z146*$E$37)</f>
        <v>1.31672095127229</v>
      </c>
      <c r="AC146" s="18" t="n">
        <f aca="false">($X146*$C$38)+($Y146*$D$38)+($Z146*$E$38)</f>
        <v>1.31672098973211</v>
      </c>
      <c r="AD146" s="18" t="n">
        <f aca="false">(X146*AA146)+(Y146*AB146)+(Z146*AC146)</f>
        <v>1.31672138854179</v>
      </c>
      <c r="AE146" s="19" t="str">
        <f aca="false">IF(ABS(SUM(X146:Z146)-1)&gt;0.1,"ERROR","OK")</f>
        <v>OK</v>
      </c>
    </row>
    <row r="147" customFormat="false" ht="15" hidden="false" customHeight="false" outlineLevel="0" collapsed="false">
      <c r="N147" s="17" t="n">
        <f aca="false">N146+1</f>
        <v>139</v>
      </c>
      <c r="O147" s="4" t="n">
        <f aca="false">O146*(R146/$U146)</f>
        <v>0.436471612499795</v>
      </c>
      <c r="P147" s="4" t="n">
        <f aca="false">P146*(S146/$U146)</f>
        <v>0.15560241184963</v>
      </c>
      <c r="Q147" s="4" t="n">
        <f aca="false">Q146*(T146/$U146)</f>
        <v>0.407925975650576</v>
      </c>
      <c r="R147" s="18" t="n">
        <f aca="false">($O147*$C$27)+($P147*$D$27)+($Q147*$E$27)</f>
        <v>1.40792597565058</v>
      </c>
      <c r="S147" s="18" t="n">
        <f aca="false">($O147*$C$28)+($P147*$D$28)+($Q147*$E$28)</f>
        <v>1.06933823441428</v>
      </c>
      <c r="T147" s="18" t="n">
        <f aca="false">($O147*$C$29)+($P147*$D$29)+($Q147*$E$29)</f>
        <v>1.16127710679903</v>
      </c>
      <c r="U147" s="18" t="n">
        <f aca="false">(O147*R147)+(P147*S147)+(Q147*T147)</f>
        <v>1.25462642602211</v>
      </c>
      <c r="W147" s="17" t="n">
        <f aca="false">W146+1</f>
        <v>139</v>
      </c>
      <c r="X147" s="4" t="n">
        <f aca="false">X146*(AA146/$AD146)</f>
        <v>0.350819580096896</v>
      </c>
      <c r="Y147" s="4" t="n">
        <f aca="false">Y146*(AB146/$AD146)</f>
        <v>0.308196291198699</v>
      </c>
      <c r="Z147" s="4" t="n">
        <f aca="false">Z146*(AC146/$AD146)</f>
        <v>0.340984128704405</v>
      </c>
      <c r="AA147" s="18" t="n">
        <f aca="false">($X147*$C$36)+($Y147*$D$36)+($Z147*$E$36)</f>
        <v>1.31672206708568</v>
      </c>
      <c r="AB147" s="18" t="n">
        <f aca="false">($X147*$C$37)+($Y147*$D$37)+($Z147*$E$37)</f>
        <v>1.31672116722646</v>
      </c>
      <c r="AC147" s="18" t="n">
        <f aca="false">($X147*$C$38)+($Y147*$D$38)+($Z147*$E$38)</f>
        <v>1.31672094897834</v>
      </c>
      <c r="AD147" s="18" t="n">
        <f aca="false">(X147*AA147)+(Y147*AB147)+(Z147*AC147)</f>
        <v>1.31672140849555</v>
      </c>
      <c r="AE147" s="19" t="str">
        <f aca="false">IF(ABS(SUM(X147:Z147)-1)&gt;0.1,"ERROR","OK")</f>
        <v>OK</v>
      </c>
    </row>
    <row r="148" customFormat="false" ht="15" hidden="false" customHeight="false" outlineLevel="0" collapsed="false">
      <c r="N148" s="17" t="n">
        <f aca="false">N147+1</f>
        <v>140</v>
      </c>
      <c r="O148" s="4" t="n">
        <f aca="false">O147*(R147/$U147)</f>
        <v>0.489802947018209</v>
      </c>
      <c r="P148" s="4" t="n">
        <f aca="false">P147*(S147/$U147)</f>
        <v>0.132622432388455</v>
      </c>
      <c r="Q148" s="4" t="n">
        <f aca="false">Q147*(T147/$U147)</f>
        <v>0.377574620593337</v>
      </c>
      <c r="R148" s="18" t="n">
        <f aca="false">($O148*$C$27)+($P148*$D$27)+($Q148*$E$27)</f>
        <v>1.37757462059334</v>
      </c>
      <c r="S148" s="18" t="n">
        <f aca="false">($O148*$C$28)+($P148*$D$28)+($Q148*$E$28)</f>
        <v>1.14998578848421</v>
      </c>
      <c r="T148" s="18" t="n">
        <f aca="false">($O148*$C$29)+($P148*$D$29)+($Q148*$E$29)</f>
        <v>1.05500523425262</v>
      </c>
      <c r="U148" s="18" t="n">
        <f aca="false">(O148*R148)+(P148*S148)+(Q148*T148)</f>
        <v>1.22559722243195</v>
      </c>
      <c r="W148" s="17" t="n">
        <f aca="false">W147+1</f>
        <v>140</v>
      </c>
      <c r="X148" s="4" t="n">
        <f aca="false">X147*(AA147/$AD147)</f>
        <v>0.350819755567813</v>
      </c>
      <c r="Y148" s="4" t="n">
        <f aca="false">Y147*(AB147/$AD147)</f>
        <v>0.308196234726435</v>
      </c>
      <c r="Z148" s="4" t="n">
        <f aca="false">Z147*(AC147/$AD147)</f>
        <v>0.340984009705752</v>
      </c>
      <c r="AA148" s="18" t="n">
        <f aca="false">($X148*$C$36)+($Y148*$D$36)+($Z148*$E$36)</f>
        <v>1.31672194122897</v>
      </c>
      <c r="AB148" s="18" t="n">
        <f aca="false">($X148*$C$37)+($Y148*$D$37)+($Z148*$E$37)</f>
        <v>1.31672135459724</v>
      </c>
      <c r="AC148" s="18" t="n">
        <f aca="false">($X148*$C$38)+($Y148*$D$38)+($Z148*$E$38)</f>
        <v>1.31672093889471</v>
      </c>
      <c r="AD148" s="18" t="n">
        <f aca="false">(X148*AA148)+(Y148*AB148)+(Z148*AC148)</f>
        <v>1.31672141865133</v>
      </c>
      <c r="AE148" s="19" t="str">
        <f aca="false">IF(ABS(SUM(X148:Z148)-1)&gt;0.1,"ERROR","OK")</f>
        <v>OK</v>
      </c>
    </row>
    <row r="149" customFormat="false" ht="15" hidden="false" customHeight="false" outlineLevel="0" collapsed="false">
      <c r="N149" s="17" t="n">
        <f aca="false">N148+1</f>
        <v>141</v>
      </c>
      <c r="O149" s="4" t="n">
        <f aca="false">O148*(R148/$U148)</f>
        <v>0.550539848291447</v>
      </c>
      <c r="P149" s="4" t="n">
        <f aca="false">P148*(S148/$U148)</f>
        <v>0.124440484760807</v>
      </c>
      <c r="Q149" s="4" t="n">
        <f aca="false">Q148*(T148/$U148)</f>
        <v>0.325019666947746</v>
      </c>
      <c r="R149" s="18" t="n">
        <f aca="false">($O149*$C$27)+($P149*$D$27)+($Q149*$E$27)</f>
        <v>1.32501966694775</v>
      </c>
      <c r="S149" s="18" t="n">
        <f aca="false">($O149*$C$28)+($P149*$D$28)+($Q149*$E$28)</f>
        <v>1.25802214803848</v>
      </c>
      <c r="T149" s="18" t="n">
        <f aca="false">($O149*$C$29)+($P149*$D$29)+($Q149*$E$29)</f>
        <v>0.987943560478406</v>
      </c>
      <c r="U149" s="18" t="n">
        <f aca="false">(O149*R149)+(P149*S149)+(Q149*T149)</f>
        <v>1.2071260993562</v>
      </c>
      <c r="W149" s="17" t="n">
        <f aca="false">W148+1</f>
        <v>141</v>
      </c>
      <c r="X149" s="4" t="n">
        <f aca="false">X148*(AA148/$AD148)</f>
        <v>0.350819894800425</v>
      </c>
      <c r="Y149" s="4" t="n">
        <f aca="false">Y148*(AB148/$AD148)</f>
        <v>0.308196219733721</v>
      </c>
      <c r="Z149" s="4" t="n">
        <f aca="false">Z148*(AC148/$AD148)</f>
        <v>0.340983885465854</v>
      </c>
      <c r="AA149" s="18" t="n">
        <f aca="false">($X149*$C$36)+($Y149*$D$36)+($Z149*$E$36)</f>
        <v>1.31672179663891</v>
      </c>
      <c r="AB149" s="18" t="n">
        <f aca="false">($X149*$C$37)+($Y149*$D$37)+($Z149*$E$37)</f>
        <v>1.31672150625384</v>
      </c>
      <c r="AC149" s="18" t="n">
        <f aca="false">($X149*$C$38)+($Y149*$D$38)+($Z149*$E$38)</f>
        <v>1.31672095474706</v>
      </c>
      <c r="AD149" s="18" t="n">
        <f aca="false">(X149*AA149)+(Y149*AB149)+(Z149*AC149)</f>
        <v>1.31672142007177</v>
      </c>
      <c r="AE149" s="19" t="str">
        <f aca="false">IF(ABS(SUM(X149:Z149)-1)&gt;0.1,"ERROR","OK")</f>
        <v>OK</v>
      </c>
    </row>
    <row r="150" customFormat="false" ht="15" hidden="false" customHeight="false" outlineLevel="0" collapsed="false">
      <c r="N150" s="17" t="n">
        <f aca="false">N149+1</f>
        <v>142</v>
      </c>
      <c r="O150" s="4" t="n">
        <f aca="false">O149*(R149/$U149)</f>
        <v>0.604308138821331</v>
      </c>
      <c r="P150" s="4" t="n">
        <f aca="false">P149*(S149/$U149)</f>
        <v>0.129687267987356</v>
      </c>
      <c r="Q150" s="4" t="n">
        <f aca="false">Q149*(T149/$U149)</f>
        <v>0.266004593191313</v>
      </c>
      <c r="R150" s="18" t="n">
        <f aca="false">($O150*$C$27)+($P150*$D$27)+($Q150*$E$27)</f>
        <v>1.26600459319131</v>
      </c>
      <c r="S150" s="18" t="n">
        <f aca="false">($O150*$C$28)+($P150*$D$28)+($Q150*$E$28)</f>
        <v>1.36490400494915</v>
      </c>
      <c r="T150" s="18" t="n">
        <f aca="false">($O150*$C$29)+($P150*$D$29)+($Q150*$E$29)</f>
        <v>0.966046106787137</v>
      </c>
      <c r="U150" s="18" t="n">
        <f aca="false">(O150*R150)+(P150*S150)+(Q150*T150)</f>
        <v>1.19904025255752</v>
      </c>
      <c r="W150" s="17" t="n">
        <f aca="false">W149+1</f>
        <v>142</v>
      </c>
      <c r="X150" s="4" t="n">
        <f aca="false">X149*(AA149/$AD149)</f>
        <v>0.350819995130867</v>
      </c>
      <c r="Y150" s="4" t="n">
        <f aca="false">Y149*(AB149/$AD149)</f>
        <v>0.308196239905783</v>
      </c>
      <c r="Z150" s="4" t="n">
        <f aca="false">Z149*(AC149/$AD149)</f>
        <v>0.34098376496335</v>
      </c>
      <c r="AA150" s="18" t="n">
        <f aca="false">($X150*$C$36)+($Y150*$D$36)+($Z150*$E$36)</f>
        <v>1.31672164598429</v>
      </c>
      <c r="AB150" s="18" t="n">
        <f aca="false">($X150*$C$37)+($Y150*$D$37)+($Z150*$E$37)</f>
        <v>1.31672161863453</v>
      </c>
      <c r="AC150" s="18" t="n">
        <f aca="false">($X150*$C$38)+($Y150*$D$38)+($Z150*$E$38)</f>
        <v>1.3167209909508</v>
      </c>
      <c r="AD150" s="18" t="n">
        <f aca="false">(X150*AA150)+(Y150*AB150)+(Z150*AC150)</f>
        <v>1.31672141419941</v>
      </c>
      <c r="AE150" s="19" t="str">
        <f aca="false">IF(ABS(SUM(X150:Z150)-1)&gt;0.1,"ERROR","OK")</f>
        <v>OK</v>
      </c>
    </row>
    <row r="151" customFormat="false" ht="15" hidden="false" customHeight="false" outlineLevel="0" collapsed="false">
      <c r="N151" s="17" t="n">
        <f aca="false">N150+1</f>
        <v>143</v>
      </c>
      <c r="O151" s="4" t="n">
        <f aca="false">O150*(R150/$U150)</f>
        <v>0.638057711422827</v>
      </c>
      <c r="P151" s="4" t="n">
        <f aca="false">P150*(S150/$U150)</f>
        <v>0.147626963389509</v>
      </c>
      <c r="Q151" s="4" t="n">
        <f aca="false">Q150*(T150/$U150)</f>
        <v>0.214315325187665</v>
      </c>
      <c r="R151" s="18" t="n">
        <f aca="false">($O151*$C$27)+($P151*$D$27)+($Q151*$E$27)</f>
        <v>1.21431532518766</v>
      </c>
      <c r="S151" s="18" t="n">
        <f aca="false">($O151*$C$28)+($P151*$D$28)+($Q151*$E$28)</f>
        <v>1.44517391875393</v>
      </c>
      <c r="T151" s="18" t="n">
        <f aca="false">($O151*$C$29)+($P151*$D$29)+($Q151*$E$29)</f>
        <v>0.996240492172547</v>
      </c>
      <c r="U151" s="18" t="n">
        <f aca="false">(O151*R151)+(P151*S151)+(Q151*T151)</f>
        <v>1.20165949957534</v>
      </c>
      <c r="W151" s="17" t="n">
        <f aca="false">W150+1</f>
        <v>143</v>
      </c>
      <c r="X151" s="4" t="n">
        <f aca="false">X150*(AA150/$AD150)</f>
        <v>0.350820056886352</v>
      </c>
      <c r="Y151" s="4" t="n">
        <f aca="false">Y150*(AB150/$AD150)</f>
        <v>0.308196287756555</v>
      </c>
      <c r="Z151" s="4" t="n">
        <f aca="false">Z150*(AC150/$AD150)</f>
        <v>0.340983655357093</v>
      </c>
      <c r="AA151" s="18" t="n">
        <f aca="false">($X151*$C$36)+($Y151*$D$36)+($Z151*$E$36)</f>
        <v>1.31672150010155</v>
      </c>
      <c r="AB151" s="18" t="n">
        <f aca="false">($X151*$C$37)+($Y151*$D$37)+($Z151*$E$37)</f>
        <v>1.31672169135064</v>
      </c>
      <c r="AC151" s="18" t="n">
        <f aca="false">($X151*$C$38)+($Y151*$D$38)+($Z151*$E$38)</f>
        <v>1.31672104158251</v>
      </c>
      <c r="AD151" s="18" t="n">
        <f aca="false">(X151*AA151)+(Y151*AB151)+(Z151*AC151)</f>
        <v>1.31672140269631</v>
      </c>
      <c r="AE151" s="19" t="str">
        <f aca="false">IF(ABS(SUM(X151:Z151)-1)&gt;0.1,"ERROR","OK")</f>
        <v>OK</v>
      </c>
    </row>
    <row r="152" customFormat="false" ht="15" hidden="false" customHeight="false" outlineLevel="0" collapsed="false">
      <c r="N152" s="17" t="n">
        <f aca="false">N151+1</f>
        <v>144</v>
      </c>
      <c r="O152" s="4" t="n">
        <f aca="false">O151*(R151/$U151)</f>
        <v>0.644777707502596</v>
      </c>
      <c r="P152" s="4" t="n">
        <f aca="false">P151*(S151/$U151)</f>
        <v>0.177543336752843</v>
      </c>
      <c r="Q152" s="4" t="n">
        <f aca="false">Q151*(T151/$U151)</f>
        <v>0.177678955744561</v>
      </c>
      <c r="R152" s="18" t="n">
        <f aca="false">($O152*$C$27)+($P152*$D$27)+($Q152*$E$27)</f>
        <v>1.17767895574456</v>
      </c>
      <c r="S152" s="18" t="n">
        <f aca="false">($O152*$C$28)+($P152*$D$28)+($Q152*$E$28)</f>
        <v>1.48486664733249</v>
      </c>
      <c r="T152" s="18" t="n">
        <f aca="false">($O152*$C$29)+($P152*$D$29)+($Q152*$E$29)</f>
        <v>1.08128561500671</v>
      </c>
      <c r="U152" s="18" t="n">
        <f aca="false">(O152*R152)+(P152*S152)+(Q152*T152)</f>
        <v>1.21509101539545</v>
      </c>
      <c r="W152" s="17" t="n">
        <f aca="false">W151+1</f>
        <v>144</v>
      </c>
      <c r="X152" s="4" t="n">
        <f aca="false">X151*(AA151/$AD151)</f>
        <v>0.35082008283847</v>
      </c>
      <c r="Y152" s="4" t="n">
        <f aca="false">Y151*(AB151/$AD151)</f>
        <v>0.308196355319969</v>
      </c>
      <c r="Z152" s="4" t="n">
        <f aca="false">Z151*(AC151/$AD151)</f>
        <v>0.340983561841561</v>
      </c>
      <c r="AA152" s="18" t="n">
        <f aca="false">($X152*$C$36)+($Y152*$D$36)+($Z152*$E$36)</f>
        <v>1.31672136761388</v>
      </c>
      <c r="AB152" s="18" t="n">
        <f aca="false">($X152*$C$37)+($Y152*$D$37)+($Z152*$E$37)</f>
        <v>1.31672172665431</v>
      </c>
      <c r="AC152" s="18" t="n">
        <f aca="false">($X152*$C$38)+($Y152*$D$38)+($Z152*$E$38)</f>
        <v>1.31672110082367</v>
      </c>
      <c r="AD152" s="18" t="n">
        <f aca="false">(X152*AA152)+(Y152*AB152)+(Z152*AC152)</f>
        <v>1.31672138729776</v>
      </c>
      <c r="AE152" s="19" t="str">
        <f aca="false">IF(ABS(SUM(X152:Z152)-1)&gt;0.1,"ERROR","OK")</f>
        <v>OK</v>
      </c>
    </row>
    <row r="153" customFormat="false" ht="15" hidden="false" customHeight="false" outlineLevel="0" collapsed="false">
      <c r="N153" s="17" t="n">
        <f aca="false">N152+1</f>
        <v>145</v>
      </c>
      <c r="O153" s="4" t="n">
        <f aca="false">O152*(R152/$U152)</f>
        <v>0.624925316406771</v>
      </c>
      <c r="P153" s="4" t="n">
        <f aca="false">P152*(S152/$U152)</f>
        <v>0.216961672714385</v>
      </c>
      <c r="Q153" s="4" t="n">
        <f aca="false">Q152*(T152/$U152)</f>
        <v>0.158113010878845</v>
      </c>
      <c r="R153" s="18" t="n">
        <f aca="false">($O153*$C$27)+($P153*$D$27)+($Q153*$E$27)</f>
        <v>1.15811301087884</v>
      </c>
      <c r="S153" s="18" t="n">
        <f aca="false">($O153*$C$28)+($P153*$D$28)+($Q153*$E$28)</f>
        <v>1.48262360661581</v>
      </c>
      <c r="T153" s="18" t="n">
        <f aca="false">($O153*$C$29)+($P153*$D$29)+($Q153*$E$29)</f>
        <v>1.21343729665841</v>
      </c>
      <c r="U153" s="18" t="n">
        <f aca="false">(O153*R153)+(P153*S153)+(Q153*T153)</f>
        <v>1.23726686194281</v>
      </c>
      <c r="W153" s="17" t="n">
        <f aca="false">W152+1</f>
        <v>145</v>
      </c>
      <c r="X153" s="4" t="n">
        <f aca="false">X152*(AA152/$AD152)</f>
        <v>0.350820077594005</v>
      </c>
      <c r="Y153" s="4" t="n">
        <f aca="false">Y152*(AB152/$AD152)</f>
        <v>0.308196434750936</v>
      </c>
      <c r="Z153" s="4" t="n">
        <f aca="false">Z152*(AC152/$AD152)</f>
        <v>0.340983487655058</v>
      </c>
      <c r="AA153" s="18" t="n">
        <f aca="false">($X153*$C$36)+($Y153*$D$36)+($Z153*$E$36)</f>
        <v>1.31672125476079</v>
      </c>
      <c r="AB153" s="18" t="n">
        <f aca="false">($X153*$C$37)+($Y153*$D$37)+($Z153*$E$37)</f>
        <v>1.3167217288285</v>
      </c>
      <c r="AC153" s="18" t="n">
        <f aca="false">($X153*$C$38)+($Y153*$D$38)+($Z153*$E$38)</f>
        <v>1.31672116331955</v>
      </c>
      <c r="AD153" s="18" t="n">
        <f aca="false">(X153*AA153)+(Y153*AB153)+(Z153*AC153)</f>
        <v>1.31672136968681</v>
      </c>
      <c r="AE153" s="19" t="str">
        <f aca="false">IF(ABS(SUM(X153:Z153)-1)&gt;0.1,"ERROR","OK")</f>
        <v>OK</v>
      </c>
    </row>
    <row r="154" customFormat="false" ht="15" hidden="false" customHeight="false" outlineLevel="0" collapsed="false">
      <c r="N154" s="17" t="n">
        <f aca="false">N153+1</f>
        <v>146</v>
      </c>
      <c r="O154" s="4" t="n">
        <f aca="false">O153*(R153/$U153)</f>
        <v>0.584945869011494</v>
      </c>
      <c r="P154" s="4" t="n">
        <f aca="false">P153*(S153/$U153)</f>
        <v>0.259986351846599</v>
      </c>
      <c r="Q154" s="4" t="n">
        <f aca="false">Q153*(T153/$U153)</f>
        <v>0.155067779141907</v>
      </c>
      <c r="R154" s="18" t="n">
        <f aca="false">($O154*$C$27)+($P154*$D$27)+($Q154*$E$27)</f>
        <v>1.15506777914191</v>
      </c>
      <c r="S154" s="18" t="n">
        <f aca="false">($O154*$C$28)+($P154*$D$28)+($Q154*$E$28)</f>
        <v>1.44538486778378</v>
      </c>
      <c r="T154" s="18" t="n">
        <f aca="false">($O154*$C$29)+($P154*$D$29)+($Q154*$E$29)</f>
        <v>1.37049694723175</v>
      </c>
      <c r="U154" s="18" t="n">
        <f aca="false">(O154*R154)+(P154*S154)+(Q154*T154)</f>
        <v>1.26395238255471</v>
      </c>
      <c r="W154" s="17" t="n">
        <f aca="false">W153+1</f>
        <v>146</v>
      </c>
      <c r="X154" s="4" t="n">
        <f aca="false">X153*(AA153/$AD153)</f>
        <v>0.35082004697374</v>
      </c>
      <c r="Y154" s="4" t="n">
        <f aca="false">Y153*(AB153/$AD153)</f>
        <v>0.308196518812902</v>
      </c>
      <c r="Z154" s="4" t="n">
        <f aca="false">Z153*(AC153/$AD153)</f>
        <v>0.340983434213357</v>
      </c>
      <c r="AA154" s="18" t="n">
        <f aca="false">($X154*$C$36)+($Y154*$D$36)+($Z154*$E$36)</f>
        <v>1.31672116541216</v>
      </c>
      <c r="AB154" s="18" t="n">
        <f aca="false">($X154*$C$37)+($Y154*$D$37)+($Z154*$E$37)</f>
        <v>1.31672170355241</v>
      </c>
      <c r="AC154" s="18" t="n">
        <f aca="false">($X154*$C$38)+($Y154*$D$38)+($Z154*$E$38)</f>
        <v>1.31672122444507</v>
      </c>
      <c r="AD154" s="18" t="n">
        <f aca="false">(X154*AA154)+(Y154*AB154)+(Z154*AC154)</f>
        <v>1.31672135139435</v>
      </c>
      <c r="AE154" s="19" t="str">
        <f aca="false">IF(ABS(SUM(X154:Z154)-1)&gt;0.1,"ERROR","OK")</f>
        <v>OK</v>
      </c>
    </row>
    <row r="155" customFormat="false" ht="15" hidden="false" customHeight="false" outlineLevel="0" collapsed="false">
      <c r="N155" s="17" t="n">
        <f aca="false">N154+1</f>
        <v>147</v>
      </c>
      <c r="O155" s="4" t="n">
        <f aca="false">O154*(R154/$U154)</f>
        <v>0.534555047454956</v>
      </c>
      <c r="P155" s="4" t="n">
        <f aca="false">P154*(S154/$U154)</f>
        <v>0.297305771938854</v>
      </c>
      <c r="Q155" s="4" t="n">
        <f aca="false">Q154*(T154/$U154)</f>
        <v>0.16813918060619</v>
      </c>
      <c r="R155" s="18" t="n">
        <f aca="false">($O155*$C$27)+($P155*$D$27)+($Q155*$E$27)</f>
        <v>1.16813918060619</v>
      </c>
      <c r="S155" s="18" t="n">
        <f aca="false">($O155*$C$28)+($P155*$D$28)+($Q155*$E$28)</f>
        <v>1.38322978490938</v>
      </c>
      <c r="T155" s="18" t="n">
        <f aca="false">($O155*$C$29)+($P155*$D$29)+($Q155*$E$29)</f>
        <v>1.51772878259809</v>
      </c>
      <c r="U155" s="18" t="n">
        <f aca="false">(O155*R155)+(P155*S155)+(Q155*T155)</f>
        <v>1.29086656798271</v>
      </c>
      <c r="W155" s="17" t="n">
        <f aca="false">W154+1</f>
        <v>147</v>
      </c>
      <c r="X155" s="4" t="n">
        <f aca="false">X154*(AA154/$AD154)</f>
        <v>0.35081999742166</v>
      </c>
      <c r="Y155" s="4" t="n">
        <f aca="false">Y154*(AB154/$AD154)</f>
        <v>0.308196601240278</v>
      </c>
      <c r="Z155" s="4" t="n">
        <f aca="false">Z154*(AC154/$AD154)</f>
        <v>0.340983401338062</v>
      </c>
      <c r="AA155" s="18" t="n">
        <f aca="false">($X155*$C$36)+($Y155*$D$36)+($Z155*$E$36)</f>
        <v>1.31672110123359</v>
      </c>
      <c r="AB155" s="18" t="n">
        <f aca="false">($X155*$C$37)+($Y155*$D$37)+($Z155*$E$37)</f>
        <v>1.31672165728785</v>
      </c>
      <c r="AC155" s="18" t="n">
        <f aca="false">($X155*$C$38)+($Y155*$D$38)+($Z155*$E$38)</f>
        <v>1.31672128047655</v>
      </c>
      <c r="AD155" s="18" t="n">
        <f aca="false">(X155*AA155)+(Y155*AB155)+(Z155*AC155)</f>
        <v>1.3167213337265</v>
      </c>
      <c r="AE155" s="19" t="str">
        <f aca="false">IF(ABS(SUM(X155:Z155)-1)&gt;0.1,"ERROR","OK")</f>
        <v>OK</v>
      </c>
    </row>
    <row r="156" customFormat="false" ht="15" hidden="false" customHeight="false" outlineLevel="0" collapsed="false">
      <c r="N156" s="17" t="n">
        <f aca="false">N155+1</f>
        <v>148</v>
      </c>
      <c r="O156" s="4" t="n">
        <f aca="false">O155*(R155/$U155)</f>
        <v>0.483732951654922</v>
      </c>
      <c r="P156" s="4" t="n">
        <f aca="false">P155*(S155/$U155)</f>
        <v>0.318578394677899</v>
      </c>
      <c r="Q156" s="4" t="n">
        <f aca="false">Q155*(T155/$U155)</f>
        <v>0.197688653667179</v>
      </c>
      <c r="R156" s="18" t="n">
        <f aca="false">($O156*$C$27)+($P156*$D$27)+($Q156*$E$27)</f>
        <v>1.19768865366718</v>
      </c>
      <c r="S156" s="18" t="n">
        <f aca="false">($O156*$C$28)+($P156*$D$28)+($Q156*$E$28)</f>
        <v>1.30581316335446</v>
      </c>
      <c r="T156" s="18" t="n">
        <f aca="false">($O156*$C$29)+($P156*$D$29)+($Q156*$E$29)</f>
        <v>1.61712211787525</v>
      </c>
      <c r="U156" s="18" t="n">
        <f aca="false">(O156*R156)+(P156*S156)+(Q156*T156)</f>
        <v>1.31505202323094</v>
      </c>
      <c r="W156" s="17" t="n">
        <f aca="false">W155+1</f>
        <v>148</v>
      </c>
      <c r="X156" s="4" t="n">
        <f aca="false">X155*(AA155/$AD155)</f>
        <v>0.350819935477527</v>
      </c>
      <c r="Y156" s="4" t="n">
        <f aca="false">Y155*(AB155/$AD155)</f>
        <v>0.308196676974229</v>
      </c>
      <c r="Z156" s="4" t="n">
        <f aca="false">Z155*(AC155/$AD155)</f>
        <v>0.340983387548244</v>
      </c>
      <c r="AA156" s="18" t="n">
        <f aca="false">($X156*$C$36)+($Y156*$D$36)+($Z156*$E$36)</f>
        <v>1.31672106196562</v>
      </c>
      <c r="AB156" s="18" t="n">
        <f aca="false">($X156*$C$37)+($Y156*$D$37)+($Z156*$E$37)</f>
        <v>1.3167215967227</v>
      </c>
      <c r="AC156" s="18" t="n">
        <f aca="false">($X156*$C$38)+($Y156*$D$38)+($Z156*$E$38)</f>
        <v>1.31672132867489</v>
      </c>
      <c r="AD156" s="18" t="n">
        <f aca="false">(X156*AA156)+(Y156*AB156)+(Z156*AC156)</f>
        <v>1.31672131771941</v>
      </c>
      <c r="AE156" s="19" t="str">
        <f aca="false">IF(ABS(SUM(X156:Z156)-1)&gt;0.1,"ERROR","OK")</f>
        <v>OK</v>
      </c>
    </row>
    <row r="157" customFormat="false" ht="15" hidden="false" customHeight="false" outlineLevel="0" collapsed="false">
      <c r="N157" s="17" t="n">
        <f aca="false">N156+1</f>
        <v>149</v>
      </c>
      <c r="O157" s="4" t="n">
        <f aca="false">O156*(R156/$U156)</f>
        <v>0.440561633583594</v>
      </c>
      <c r="P157" s="4" t="n">
        <f aca="false">P156*(S156/$U156)</f>
        <v>0.316340231399101</v>
      </c>
      <c r="Q157" s="4" t="n">
        <f aca="false">Q156*(T156/$U156)</f>
        <v>0.243098135017305</v>
      </c>
      <c r="R157" s="18" t="n">
        <f aca="false">($O157*$C$27)+($P157*$D$27)+($Q157*$E$27)</f>
        <v>1.2430981350173</v>
      </c>
      <c r="S157" s="18" t="n">
        <f aca="false">($O157*$C$28)+($P157*$D$28)+($Q157*$E$28)</f>
        <v>1.22177331206802</v>
      </c>
      <c r="T157" s="18" t="n">
        <f aca="false">($O157*$C$29)+($P157*$D$29)+($Q157*$E$29)</f>
        <v>1.64062755068879</v>
      </c>
      <c r="U157" s="18" t="n">
        <f aca="false">(O157*R157)+(P157*S157)+(Q157*T157)</f>
        <v>1.33299089515524</v>
      </c>
      <c r="W157" s="17" t="n">
        <f aca="false">W156+1</f>
        <v>149</v>
      </c>
      <c r="X157" s="4" t="n">
        <f aca="false">X156*(AA156/$AD156)</f>
        <v>0.350819867335905</v>
      </c>
      <c r="Y157" s="4" t="n">
        <f aca="false">Y156*(AB156/$AD156)</f>
        <v>0.308196742278775</v>
      </c>
      <c r="Z157" s="4" t="n">
        <f aca="false">Z156*(AC156/$AD156)</f>
        <v>0.340983390385319</v>
      </c>
      <c r="AA157" s="18" t="n">
        <f aca="false">($X157*$C$36)+($Y157*$D$36)+($Z157*$E$36)</f>
        <v>1.31672104577875</v>
      </c>
      <c r="AB157" s="18" t="n">
        <f aca="false">($X157*$C$37)+($Y157*$D$37)+($Z157*$E$37)</f>
        <v>1.31672152829737</v>
      </c>
      <c r="AC157" s="18" t="n">
        <f aca="false">($X157*$C$38)+($Y157*$D$38)+($Z157*$E$38)</f>
        <v>1.3167213672902</v>
      </c>
      <c r="AD157" s="18" t="n">
        <f aca="false">(X157*AA157)+(Y157*AB157)+(Z157*AC157)</f>
        <v>1.31672130411948</v>
      </c>
      <c r="AE157" s="19" t="str">
        <f aca="false">IF(ABS(SUM(X157:Z157)-1)&gt;0.1,"ERROR","OK")</f>
        <v>OK</v>
      </c>
    </row>
    <row r="158" customFormat="false" ht="15" hidden="false" customHeight="false" outlineLevel="0" collapsed="false">
      <c r="N158" s="17" t="n">
        <f aca="false">N157+1</f>
        <v>150</v>
      </c>
      <c r="O158" s="4" t="n">
        <f aca="false">O157*(R157/$U157)</f>
        <v>0.410851527237298</v>
      </c>
      <c r="P158" s="4" t="n">
        <f aca="false">P157*(S157/$U157)</f>
        <v>0.289946505757515</v>
      </c>
      <c r="Q158" s="4" t="n">
        <f aca="false">Q157*(T157/$U157)</f>
        <v>0.299201967005187</v>
      </c>
      <c r="R158" s="18" t="n">
        <f aca="false">($O158*$C$27)+($P158*$D$27)+($Q158*$E$27)</f>
        <v>1.29920196700519</v>
      </c>
      <c r="S158" s="18" t="n">
        <f aca="false">($O158*$C$28)+($P158*$D$28)+($Q158*$E$28)</f>
        <v>1.14156975693263</v>
      </c>
      <c r="T158" s="18" t="n">
        <f aca="false">($O158*$C$29)+($P158*$D$29)+($Q158*$E$29)</f>
        <v>1.58224344820644</v>
      </c>
      <c r="U158" s="18" t="n">
        <f aca="false">(O158*R158)+(P158*S158)+(Q158*T158)</f>
        <v>1.33818362641929</v>
      </c>
      <c r="W158" s="17" t="n">
        <f aca="false">W157+1</f>
        <v>150</v>
      </c>
      <c r="X158" s="4" t="n">
        <f aca="false">X157*(AA157/$AD157)</f>
        <v>0.350819798505044</v>
      </c>
      <c r="Y158" s="4" t="n">
        <f aca="false">Y157*(AB157/$AD157)</f>
        <v>0.308196794750696</v>
      </c>
      <c r="Z158" s="4" t="n">
        <f aca="false">Z157*(AC157/$AD157)</f>
        <v>0.34098340674426</v>
      </c>
      <c r="AA158" s="18" t="n">
        <f aca="false">($X158*$C$36)+($Y158*$D$36)+($Z158*$E$36)</f>
        <v>1.3167210496679</v>
      </c>
      <c r="AB158" s="18" t="n">
        <f aca="false">($X158*$C$37)+($Y158*$D$37)+($Z158*$E$37)</f>
        <v>1.31672145783062</v>
      </c>
      <c r="AC158" s="18" t="n">
        <f aca="false">($X158*$C$38)+($Y158*$D$38)+($Z158*$E$38)</f>
        <v>1.31672139550157</v>
      </c>
      <c r="AD158" s="18" t="n">
        <f aca="false">(X158*AA158)+(Y158*AB158)+(Z158*AC158)</f>
        <v>1.31672129338588</v>
      </c>
      <c r="AE158" s="19" t="str">
        <f aca="false">IF(ABS(SUM(X158:Z158)-1)&gt;0.1,"ERROR","OK")</f>
        <v>OK</v>
      </c>
    </row>
    <row r="159" customFormat="false" ht="15" hidden="false" customHeight="false" outlineLevel="0" collapsed="false">
      <c r="N159" s="17" t="n">
        <f aca="false">N158+1</f>
        <v>151</v>
      </c>
      <c r="O159" s="4" t="n">
        <f aca="false">O158*(R158/$U158)</f>
        <v>0.398883308535218</v>
      </c>
      <c r="P159" s="4" t="n">
        <f aca="false">P158*(S158/$U158)</f>
        <v>0.247345846688279</v>
      </c>
      <c r="Q159" s="4" t="n">
        <f aca="false">Q158*(T158/$U158)</f>
        <v>0.353770844776503</v>
      </c>
      <c r="R159" s="18" t="n">
        <f aca="false">($O159*$C$27)+($P159*$D$27)+($Q159*$E$27)</f>
        <v>1.3537708447765</v>
      </c>
      <c r="S159" s="18" t="n">
        <f aca="false">($O159*$C$28)+($P159*$D$28)+($Q159*$E$28)</f>
        <v>1.08048954823637</v>
      </c>
      <c r="T159" s="18" t="n">
        <f aca="false">($O159*$C$29)+($P159*$D$29)+($Q159*$E$29)</f>
        <v>1.46281922409019</v>
      </c>
      <c r="U159" s="18" t="n">
        <f aca="false">(O159*R159)+(P159*S159)+(Q159*T159)</f>
        <v>1.32475398837102</v>
      </c>
      <c r="W159" s="17" t="n">
        <f aca="false">W158+1</f>
        <v>151</v>
      </c>
      <c r="X159" s="4" t="n">
        <f aca="false">X158*(AA158/$AD158)</f>
        <v>0.350819733570199</v>
      </c>
      <c r="Y159" s="4" t="n">
        <f aca="false">Y158*(AB158/$AD158)</f>
        <v>0.308196833241256</v>
      </c>
      <c r="Z159" s="4" t="n">
        <f aca="false">Z158*(AC158/$AD158)</f>
        <v>0.340983433188545</v>
      </c>
      <c r="AA159" s="18" t="n">
        <f aca="false">($X159*$C$36)+($Y159*$D$36)+($Z159*$E$36)</f>
        <v>1.31672106985388</v>
      </c>
      <c r="AB159" s="18" t="n">
        <f aca="false">($X159*$C$37)+($Y159*$D$37)+($Z159*$E$37)</f>
        <v>1.31672139025134</v>
      </c>
      <c r="AC159" s="18" t="n">
        <f aca="false">($X159*$C$38)+($Y159*$D$38)+($Z159*$E$38)</f>
        <v>1.31672141330704</v>
      </c>
      <c r="AD159" s="18" t="n">
        <f aca="false">(X159*AA159)+(Y159*AB159)+(Z159*AC159)</f>
        <v>1.3167212857112</v>
      </c>
      <c r="AE159" s="19" t="str">
        <f aca="false">IF(ABS(SUM(X159:Z159)-1)&gt;0.1,"ERROR","OK")</f>
        <v>OK</v>
      </c>
    </row>
    <row r="160" customFormat="false" ht="15" hidden="false" customHeight="false" outlineLevel="0" collapsed="false">
      <c r="N160" s="17" t="n">
        <f aca="false">N159+1</f>
        <v>152</v>
      </c>
      <c r="O160" s="4" t="n">
        <f aca="false">O159*(R159/$U159)</f>
        <v>0.407620281428232</v>
      </c>
      <c r="P160" s="4" t="n">
        <f aca="false">P159*(S159/$U159)</f>
        <v>0.201739043243032</v>
      </c>
      <c r="Q160" s="4" t="n">
        <f aca="false">Q159*(T159/$U159)</f>
        <v>0.390640675328737</v>
      </c>
      <c r="R160" s="18" t="n">
        <f aca="false">($O160*$C$27)+($P160*$D$27)+($Q160*$E$27)</f>
        <v>1.39064067532874</v>
      </c>
      <c r="S160" s="18" t="n">
        <f aca="false">($O160*$C$28)+($P160*$D$28)+($Q160*$E$28)</f>
        <v>1.05604367363237</v>
      </c>
      <c r="T160" s="18" t="n">
        <f aca="false">($O160*$C$29)+($P160*$D$29)+($Q160*$E$29)</f>
        <v>1.31988293272933</v>
      </c>
      <c r="U160" s="18" t="n">
        <f aca="false">(O160*R160)+(P160*S160)+(Q160*T160)</f>
        <v>1.29549854398076</v>
      </c>
      <c r="W160" s="17" t="n">
        <f aca="false">W159+1</f>
        <v>152</v>
      </c>
      <c r="X160" s="4" t="n">
        <f aca="false">X159*(AA159/$AD159)</f>
        <v>0.350819676058401</v>
      </c>
      <c r="Y160" s="4" t="n">
        <f aca="false">Y159*(AB159/$AD159)</f>
        <v>0.308196857710323</v>
      </c>
      <c r="Z160" s="4" t="n">
        <f aca="false">Z159*(AC159/$AD159)</f>
        <v>0.340983466231277</v>
      </c>
      <c r="AA160" s="18" t="n">
        <f aca="false">($X160*$C$36)+($Y160*$D$36)+($Z160*$E$36)</f>
        <v>1.31672110216444</v>
      </c>
      <c r="AB160" s="18" t="n">
        <f aca="false">($X160*$C$37)+($Y160*$D$37)+($Z160*$E$37)</f>
        <v>1.31672132943527</v>
      </c>
      <c r="AC160" s="18" t="n">
        <f aca="false">($X160*$C$38)+($Y160*$D$38)+($Z160*$E$38)</f>
        <v>1.31672142137994</v>
      </c>
      <c r="AD160" s="18" t="n">
        <f aca="false">(X160*AA160)+(Y160*AB160)+(Z160*AC160)</f>
        <v>1.3167212810558</v>
      </c>
      <c r="AE160" s="19" t="str">
        <f aca="false">IF(ABS(SUM(X160:Z160)-1)&gt;0.1,"ERROR","OK")</f>
        <v>OK</v>
      </c>
    </row>
    <row r="161" customFormat="false" ht="15" hidden="false" customHeight="false" outlineLevel="0" collapsed="false">
      <c r="N161" s="17" t="n">
        <f aca="false">N160+1</f>
        <v>153</v>
      </c>
      <c r="O161" s="4" t="n">
        <f aca="false">O160*(R160/$U160)</f>
        <v>0.437556140897883</v>
      </c>
      <c r="P161" s="4" t="n">
        <f aca="false">P160*(S160/$U160)</f>
        <v>0.164450389644448</v>
      </c>
      <c r="Q161" s="4" t="n">
        <f aca="false">Q160*(T160/$U160)</f>
        <v>0.397993469457669</v>
      </c>
      <c r="R161" s="18" t="n">
        <f aca="false">($O161*$C$27)+($P161*$D$27)+($Q161*$E$27)</f>
        <v>1.39799346945767</v>
      </c>
      <c r="S161" s="18" t="n">
        <f aca="false">($O161*$C$28)+($P161*$D$28)+($Q161*$E$28)</f>
        <v>1.07936201838598</v>
      </c>
      <c r="T161" s="18" t="n">
        <f aca="false">($O161*$C$29)+($P161*$D$29)+($Q161*$E$29)</f>
        <v>1.18706187030483</v>
      </c>
      <c r="U161" s="18" t="n">
        <f aca="false">(O161*R161)+(P161*S161)+(Q161*T161)</f>
        <v>1.26164500421086</v>
      </c>
      <c r="W161" s="17" t="n">
        <f aca="false">W160+1</f>
        <v>153</v>
      </c>
      <c r="X161" s="4" t="n">
        <f aca="false">X160*(AA160/$AD160)</f>
        <v>0.35081962839561</v>
      </c>
      <c r="Y161" s="4" t="n">
        <f aca="false">Y160*(AB160/$AD160)</f>
        <v>0.308196869034208</v>
      </c>
      <c r="Z161" s="4" t="n">
        <f aca="false">Z160*(AC160/$AD160)</f>
        <v>0.340983502570182</v>
      </c>
      <c r="AA161" s="18" t="n">
        <f aca="false">($X161*$C$36)+($Y161*$D$36)+($Z161*$E$36)</f>
        <v>1.31672114237396</v>
      </c>
      <c r="AB161" s="18" t="n">
        <f aca="false">($X161*$C$37)+($Y161*$D$37)+($Z161*$E$37)</f>
        <v>1.31672127813859</v>
      </c>
      <c r="AC161" s="18" t="n">
        <f aca="false">($X161*$C$38)+($Y161*$D$38)+($Z161*$E$38)</f>
        <v>1.31672142090649</v>
      </c>
      <c r="AD161" s="18" t="n">
        <f aca="false">(X161*AA161)+(Y161*AB161)+(Z161*AC161)</f>
        <v>1.31672127919119</v>
      </c>
      <c r="AE161" s="19" t="str">
        <f aca="false">IF(ABS(SUM(X161:Z161)-1)&gt;0.1,"ERROR","OK")</f>
        <v>OK</v>
      </c>
    </row>
    <row r="162" customFormat="false" ht="15" hidden="false" customHeight="false" outlineLevel="0" collapsed="false">
      <c r="N162" s="17" t="n">
        <f aca="false">N161+1</f>
        <v>154</v>
      </c>
      <c r="O162" s="4" t="n">
        <f aca="false">O161*(R161/$U161)</f>
        <v>0.484843696487309</v>
      </c>
      <c r="P162" s="4" t="n">
        <f aca="false">P161*(S161/$U161)</f>
        <v>0.140690530140067</v>
      </c>
      <c r="Q162" s="4" t="n">
        <f aca="false">Q161*(T161/$U161)</f>
        <v>0.374465773372624</v>
      </c>
      <c r="R162" s="18" t="n">
        <f aca="false">($O162*$C$27)+($P162*$D$27)+($Q162*$E$27)</f>
        <v>1.37446577337262</v>
      </c>
      <c r="S162" s="18" t="n">
        <f aca="false">($O162*$C$28)+($P162*$D$28)+($Q162*$E$28)</f>
        <v>1.14782450045195</v>
      </c>
      <c r="T162" s="18" t="n">
        <f aca="false">($O162*$C$29)+($P162*$D$29)+($Q162*$E$29)</f>
        <v>1.08268100287908</v>
      </c>
      <c r="U162" s="18" t="n">
        <f aca="false">(O162*R162)+(P162*S162)+(Q162*T162)</f>
        <v>1.23331608279258</v>
      </c>
      <c r="W162" s="17" t="n">
        <f aca="false">W161+1</f>
        <v>154</v>
      </c>
      <c r="X162" s="4" t="n">
        <f aca="false">X161*(AA161/$AD161)</f>
        <v>0.350819591942814</v>
      </c>
      <c r="Y162" s="4" t="n">
        <f aca="false">Y161*(AB161/$AD161)</f>
        <v>0.308196868787833</v>
      </c>
      <c r="Z162" s="4" t="n">
        <f aca="false">Z161*(AC161/$AD161)</f>
        <v>0.340983539269353</v>
      </c>
      <c r="AA162" s="18" t="n">
        <f aca="false">($X162*$C$36)+($Y162*$D$36)+($Z162*$E$36)</f>
        <v>1.31672118648687</v>
      </c>
      <c r="AB162" s="18" t="n">
        <f aca="false">($X162*$C$37)+($Y162*$D$37)+($Z162*$E$37)</f>
        <v>1.31672123801588</v>
      </c>
      <c r="AC162" s="18" t="n">
        <f aca="false">($X162*$C$38)+($Y162*$D$38)+($Z162*$E$38)</f>
        <v>1.31672141341883</v>
      </c>
      <c r="AD162" s="18" t="n">
        <f aca="false">(X162*AA162)+(Y162*AB162)+(Z162*AC162)</f>
        <v>1.31672127974801</v>
      </c>
      <c r="AE162" s="19" t="str">
        <f aca="false">IF(ABS(SUM(X162:Z162)-1)&gt;0.1,"ERROR","OK")</f>
        <v>OK</v>
      </c>
    </row>
    <row r="163" customFormat="false" ht="15" hidden="false" customHeight="false" outlineLevel="0" collapsed="false">
      <c r="N163" s="17" t="n">
        <f aca="false">N162+1</f>
        <v>155</v>
      </c>
      <c r="O163" s="4" t="n">
        <f aca="false">O162*(R162/$U162)</f>
        <v>0.540332746450813</v>
      </c>
      <c r="P163" s="4" t="n">
        <f aca="false">P162*(S162/$U162)</f>
        <v>0.130938078023508</v>
      </c>
      <c r="Q163" s="4" t="n">
        <f aca="false">Q162*(T162/$U162)</f>
        <v>0.328729175525679</v>
      </c>
      <c r="R163" s="18" t="n">
        <f aca="false">($O163*$C$27)+($P163*$D$27)+($Q163*$E$27)</f>
        <v>1.32872917552568</v>
      </c>
      <c r="S163" s="18" t="n">
        <f aca="false">($O163*$C$28)+($P163*$D$28)+($Q163*$E$28)</f>
        <v>1.2444764884777</v>
      </c>
      <c r="T163" s="18" t="n">
        <f aca="false">($O163*$C$29)+($P163*$D$29)+($Q163*$E$29)</f>
        <v>1.01458131155495</v>
      </c>
      <c r="U163" s="18" t="n">
        <f aca="false">(O163*R163)+(P163*S163)+(Q163*T163)</f>
        <v>1.21442772229905</v>
      </c>
      <c r="W163" s="17" t="n">
        <f aca="false">W162+1</f>
        <v>155</v>
      </c>
      <c r="X163" s="4" t="n">
        <f aca="false">X162*(AA162/$AD162)</f>
        <v>0.350819567094857</v>
      </c>
      <c r="Y163" s="4" t="n">
        <f aca="false">Y162*(AB162/$AD162)</f>
        <v>0.308196859019848</v>
      </c>
      <c r="Z163" s="4" t="n">
        <f aca="false">Z162*(AC162/$AD162)</f>
        <v>0.340983573885295</v>
      </c>
      <c r="AA163" s="18" t="n">
        <f aca="false">($X163*$C$36)+($Y163*$D$36)+($Z163*$E$36)</f>
        <v>1.3167212309564</v>
      </c>
      <c r="AB163" s="18" t="n">
        <f aca="false">($X163*$C$37)+($Y163*$D$37)+($Z163*$E$37)</f>
        <v>1.31672120970633</v>
      </c>
      <c r="AC163" s="18" t="n">
        <f aca="false">($X163*$C$38)+($Y163*$D$38)+($Z163*$E$38)</f>
        <v>1.31672140063485</v>
      </c>
      <c r="AD163" s="18" t="n">
        <f aca="false">(X163*AA163)+(Y163*AB163)+(Z163*AC163)</f>
        <v>1.31672128226476</v>
      </c>
      <c r="AE163" s="19" t="str">
        <f aca="false">IF(ABS(SUM(X163:Z163)-1)&gt;0.1,"ERROR","OK")</f>
        <v>OK</v>
      </c>
    </row>
    <row r="164" customFormat="false" ht="15" hidden="false" customHeight="false" outlineLevel="0" collapsed="false">
      <c r="N164" s="17" t="n">
        <f aca="false">N163+1</f>
        <v>156</v>
      </c>
      <c r="O164" s="4" t="n">
        <f aca="false">O163*(R163/$U163)</f>
        <v>0.59118864920338</v>
      </c>
      <c r="P164" s="4" t="n">
        <f aca="false">P163*(S163/$U163)</f>
        <v>0.134177898408176</v>
      </c>
      <c r="Q164" s="4" t="n">
        <f aca="false">Q163*(T163/$U163)</f>
        <v>0.274633452388444</v>
      </c>
      <c r="R164" s="18" t="n">
        <f aca="false">($O164*$C$27)+($P164*$D$27)+($Q164*$E$27)</f>
        <v>1.27463345238844</v>
      </c>
      <c r="S164" s="18" t="n">
        <f aca="false">($O164*$C$28)+($P164*$D$28)+($Q164*$E$28)</f>
        <v>1.34401854205378</v>
      </c>
      <c r="T164" s="18" t="n">
        <f aca="false">($O164*$C$29)+($P164*$D$29)+($Q164*$E$29)</f>
        <v>0.988701640782161</v>
      </c>
      <c r="U164" s="18" t="n">
        <f aca="false">(O164*R164)+(P164*S164)+(Q164*T164)</f>
        <v>1.20541695733149</v>
      </c>
      <c r="W164" s="17" t="n">
        <f aca="false">W163+1</f>
        <v>156</v>
      </c>
      <c r="X164" s="4" t="n">
        <f aca="false">X163*(AA163/$AD163)</f>
        <v>0.350819553424556</v>
      </c>
      <c r="Y164" s="4" t="n">
        <f aca="false">Y163*(AB163/$AD163)</f>
        <v>0.308196842036542</v>
      </c>
      <c r="Z164" s="4" t="n">
        <f aca="false">Z163*(AC163/$AD163)</f>
        <v>0.340983604538902</v>
      </c>
      <c r="AA164" s="18" t="n">
        <f aca="false">($X164*$C$36)+($Y164*$D$36)+($Z164*$E$36)</f>
        <v>1.31672127283572</v>
      </c>
      <c r="AB164" s="18" t="n">
        <f aca="false">($X164*$C$37)+($Y164*$D$37)+($Z164*$E$37)</f>
        <v>1.31672119297067</v>
      </c>
      <c r="AC164" s="18" t="n">
        <f aca="false">($X164*$C$38)+($Y164*$D$38)+($Z164*$E$38)</f>
        <v>1.31672138431414</v>
      </c>
      <c r="AD164" s="18" t="n">
        <f aca="false">(X164*AA164)+(Y164*AB164)+(Z164*AC164)</f>
        <v>1.31672128623388</v>
      </c>
      <c r="AE164" s="19" t="str">
        <f aca="false">IF(ABS(SUM(X164:Z164)-1)&gt;0.1,"ERROR","OK")</f>
        <v>OK</v>
      </c>
    </row>
    <row r="165" customFormat="false" ht="15" hidden="false" customHeight="false" outlineLevel="0" collapsed="false">
      <c r="N165" s="17" t="n">
        <f aca="false">N164+1</f>
        <v>157</v>
      </c>
      <c r="O165" s="4" t="n">
        <f aca="false">O164*(R164/$U164)</f>
        <v>0.625135414234713</v>
      </c>
      <c r="P165" s="4" t="n">
        <f aca="false">P164*(S164/$U164)</f>
        <v>0.149605978493634</v>
      </c>
      <c r="Q165" s="4" t="n">
        <f aca="false">Q164*(T164/$U164)</f>
        <v>0.225258607271653</v>
      </c>
      <c r="R165" s="18" t="n">
        <f aca="false">($O165*$C$27)+($P165*$D$27)+($Q165*$E$27)</f>
        <v>1.22525860727165</v>
      </c>
      <c r="S165" s="18" t="n">
        <f aca="false">($O165*$C$28)+($P165*$D$28)+($Q165*$E$28)</f>
        <v>1.42240266769023</v>
      </c>
      <c r="T165" s="18" t="n">
        <f aca="false">($O165*$C$29)+($P165*$D$29)+($Q165*$E$29)</f>
        <v>1.0112231455166</v>
      </c>
      <c r="U165" s="18" t="n">
        <f aca="false">(O165*R165)+(P165*S165)+(Q165*T165)</f>
        <v>1.20653920731309</v>
      </c>
      <c r="W165" s="17" t="n">
        <f aca="false">W164+1</f>
        <v>157</v>
      </c>
      <c r="X165" s="4" t="n">
        <f aca="false">X164*(AA164/$AD164)</f>
        <v>0.350819549854829</v>
      </c>
      <c r="Y165" s="4" t="n">
        <f aca="false">Y164*(AB164/$AD164)</f>
        <v>0.308196820206996</v>
      </c>
      <c r="Z165" s="4" t="n">
        <f aca="false">Z164*(AC164/$AD164)</f>
        <v>0.340983629938175</v>
      </c>
      <c r="AA165" s="18" t="n">
        <f aca="false">($X165*$C$36)+($Y165*$D$36)+($Z165*$E$36)</f>
        <v>1.31672130986371</v>
      </c>
      <c r="AB165" s="18" t="n">
        <f aca="false">($X165*$C$37)+($Y165*$D$37)+($Z165*$E$37)</f>
        <v>1.31672118686101</v>
      </c>
      <c r="AC165" s="18" t="n">
        <f aca="false">($X165*$C$38)+($Y165*$D$38)+($Z165*$E$38)</f>
        <v>1.31672136613656</v>
      </c>
      <c r="AD165" s="18" t="n">
        <f aca="false">(X165*AA165)+(Y165*AB165)+(Z165*AC165)</f>
        <v>1.31672129114279</v>
      </c>
      <c r="AE165" s="19" t="str">
        <f aca="false">IF(ABS(SUM(X165:Z165)-1)&gt;0.1,"ERROR","OK")</f>
        <v>OK</v>
      </c>
    </row>
    <row r="166" customFormat="false" ht="15" hidden="false" customHeight="false" outlineLevel="0" collapsed="false">
      <c r="N166" s="17" t="n">
        <f aca="false">N165+1</f>
        <v>158</v>
      </c>
      <c r="O166" s="4" t="n">
        <f aca="false">O165*(R165/$U165)</f>
        <v>0.634834361253085</v>
      </c>
      <c r="P166" s="4" t="n">
        <f aca="false">P165*(S165/$U165)</f>
        <v>0.176372173918531</v>
      </c>
      <c r="Q166" s="4" t="n">
        <f aca="false">Q165*(T165/$U165)</f>
        <v>0.188793464828383</v>
      </c>
      <c r="R166" s="18" t="n">
        <f aca="false">($O166*$C$27)+($P166*$D$27)+($Q166*$E$27)</f>
        <v>1.18879346482838</v>
      </c>
      <c r="S166" s="18" t="n">
        <f aca="false">($O166*$C$28)+($P166*$D$28)+($Q166*$E$28)</f>
        <v>1.46492024290754</v>
      </c>
      <c r="T166" s="18" t="n">
        <f aca="false">($O166*$C$29)+($P166*$D$29)+($Q166*$E$29)</f>
        <v>1.08473246887844</v>
      </c>
      <c r="U166" s="18" t="n">
        <f aca="false">(O166*R166)+(P166*S166)+(Q166*T166)</f>
        <v>1.21784850897644</v>
      </c>
      <c r="W166" s="17" t="n">
        <f aca="false">W165+1</f>
        <v>158</v>
      </c>
      <c r="X166" s="4" t="n">
        <f aca="false">X165*(AA165/$AD165)</f>
        <v>0.350819554842721</v>
      </c>
      <c r="Y166" s="4" t="n">
        <f aca="false">Y165*(AB165/$AD165)</f>
        <v>0.308196795798404</v>
      </c>
      <c r="Z166" s="4" t="n">
        <f aca="false">Z165*(AC165/$AD165)</f>
        <v>0.340983649358874</v>
      </c>
      <c r="AA166" s="18" t="n">
        <f aca="false">($X166*$C$36)+($Y166*$D$36)+($Z166*$E$36)</f>
        <v>1.31672134049113</v>
      </c>
      <c r="AB166" s="18" t="n">
        <f aca="false">($X166*$C$37)+($Y166*$D$37)+($Z166*$E$37)</f>
        <v>1.31672118990683</v>
      </c>
      <c r="AC166" s="18" t="n">
        <f aca="false">($X166*$C$38)+($Y166*$D$38)+($Z166*$E$38)</f>
        <v>1.31672134760727</v>
      </c>
      <c r="AD166" s="18" t="n">
        <f aca="false">(X166*AA166)+(Y166*AB166)+(Z166*AC166)</f>
        <v>1.31672129650802</v>
      </c>
      <c r="AE166" s="19" t="str">
        <f aca="false">IF(ABS(SUM(X166:Z166)-1)&gt;0.1,"ERROR","OK")</f>
        <v>OK</v>
      </c>
    </row>
    <row r="167" customFormat="false" ht="15" hidden="false" customHeight="false" outlineLevel="0" collapsed="false">
      <c r="N167" s="17" t="n">
        <f aca="false">N166+1</f>
        <v>159</v>
      </c>
      <c r="O167" s="4" t="n">
        <f aca="false">O166*(R166/$U166)</f>
        <v>0.619688684055176</v>
      </c>
      <c r="P167" s="4" t="n">
        <f aca="false">P166*(S166/$U166)</f>
        <v>0.212153782637561</v>
      </c>
      <c r="Q167" s="4" t="n">
        <f aca="false">Q166*(T166/$U166)</f>
        <v>0.168157533307263</v>
      </c>
      <c r="R167" s="18" t="n">
        <f aca="false">($O167*$C$27)+($P167*$D$27)+($Q167*$E$27)</f>
        <v>1.16815753330726</v>
      </c>
      <c r="S167" s="18" t="n">
        <f aca="false">($O167*$C$28)+($P167*$D$28)+($Q167*$E$28)</f>
        <v>1.46834690407864</v>
      </c>
      <c r="T167" s="18" t="n">
        <f aca="false">($O167*$C$29)+($P167*$D$29)+($Q167*$E$29)</f>
        <v>1.20267926907406</v>
      </c>
      <c r="U167" s="18" t="n">
        <f aca="false">(O167*R167)+(P167*S167)+(Q167*T167)</f>
        <v>1.23764893375603</v>
      </c>
      <c r="W167" s="17" t="n">
        <f aca="false">W166+1</f>
        <v>159</v>
      </c>
      <c r="X167" s="4" t="n">
        <f aca="false">X166*(AA166/$AD166)</f>
        <v>0.350819566561325</v>
      </c>
      <c r="Y167" s="4" t="n">
        <f aca="false">Y166*(AB166/$AD166)</f>
        <v>0.308196770846925</v>
      </c>
      <c r="Z167" s="4" t="n">
        <f aca="false">Z166*(AC166/$AD166)</f>
        <v>0.34098366259175</v>
      </c>
      <c r="AA167" s="18" t="n">
        <f aca="false">($X167*$C$36)+($Y167*$D$36)+($Z167*$E$36)</f>
        <v>1.31672136385602</v>
      </c>
      <c r="AB167" s="18" t="n">
        <f aca="false">($X167*$C$37)+($Y167*$D$37)+($Z167*$E$37)</f>
        <v>1.31672120030215</v>
      </c>
      <c r="AC167" s="18" t="n">
        <f aca="false">($X167*$C$38)+($Y167*$D$38)+($Z167*$E$38)</f>
        <v>1.31672132998981</v>
      </c>
      <c r="AD167" s="18" t="n">
        <f aca="false">(X167*AA167)+(Y167*AB167)+(Z167*AC167)</f>
        <v>1.31672130190142</v>
      </c>
      <c r="AE167" s="19" t="str">
        <f aca="false">IF(ABS(SUM(X167:Z167)-1)&gt;0.1,"ERROR","OK")</f>
        <v>OK</v>
      </c>
    </row>
    <row r="168" customFormat="false" ht="15" hidden="false" customHeight="false" outlineLevel="0" collapsed="false">
      <c r="N168" s="17" t="n">
        <f aca="false">N167+1</f>
        <v>160</v>
      </c>
      <c r="O168" s="4" t="n">
        <f aca="false">O167*(R167/$U167)</f>
        <v>0.584894459842855</v>
      </c>
      <c r="P168" s="4" t="n">
        <f aca="false">P167*(S167/$U167)</f>
        <v>0.25169928355939</v>
      </c>
      <c r="Q168" s="4" t="n">
        <f aca="false">Q167*(T167/$U167)</f>
        <v>0.163406256597755</v>
      </c>
      <c r="R168" s="18" t="n">
        <f aca="false">($O168*$C$27)+($P168*$D$27)+($Q168*$E$27)</f>
        <v>1.16340625659776</v>
      </c>
      <c r="S168" s="18" t="n">
        <f aca="false">($O168*$C$28)+($P168*$D$28)+($Q168*$E$28)</f>
        <v>1.43782882890488</v>
      </c>
      <c r="T168" s="18" t="n">
        <f aca="false">($O168*$C$29)+($P168*$D$29)+($Q168*$E$29)</f>
        <v>1.34567172878817</v>
      </c>
      <c r="U168" s="18" t="n">
        <f aca="false">(O168*R168)+(P168*S168)+(Q168*T168)</f>
        <v>1.26226153995764</v>
      </c>
      <c r="W168" s="17" t="n">
        <f aca="false">W167+1</f>
        <v>160</v>
      </c>
      <c r="X168" s="4" t="n">
        <f aca="false">X167*(AA167/$AD167)</f>
        <v>0.350819583068149</v>
      </c>
      <c r="Y168" s="4" t="n">
        <f aca="false">Y167*(AB167/$AD167)</f>
        <v>0.308196747066216</v>
      </c>
      <c r="Z168" s="4" t="n">
        <f aca="false">Z167*(AC167/$AD167)</f>
        <v>0.340983669865635</v>
      </c>
      <c r="AA168" s="18" t="n">
        <f aca="false">($X168*$C$36)+($Y168*$D$36)+($Z168*$E$36)</f>
        <v>1.3167213797189</v>
      </c>
      <c r="AB168" s="18" t="n">
        <f aca="false">($X168*$C$37)+($Y168*$D$37)+($Z168*$E$37)</f>
        <v>1.31672121608159</v>
      </c>
      <c r="AC168" s="18" t="n">
        <f aca="false">($X168*$C$38)+($Y168*$D$38)+($Z168*$E$38)</f>
        <v>1.3167213142666</v>
      </c>
      <c r="AD168" s="18" t="n">
        <f aca="false">(X168*AA168)+(Y168*AB168)+(Z168*AC168)</f>
        <v>1.31672130696825</v>
      </c>
      <c r="AE168" s="19" t="str">
        <f aca="false">IF(ABS(SUM(X168:Z168)-1)&gt;0.1,"ERROR","OK")</f>
        <v>OK</v>
      </c>
    </row>
    <row r="169" customFormat="false" ht="15" hidden="false" customHeight="false" outlineLevel="0" collapsed="false">
      <c r="N169" s="17" t="n">
        <f aca="false">N168+1</f>
        <v>161</v>
      </c>
      <c r="O169" s="4" t="n">
        <f aca="false">O168*(R168/$U168)</f>
        <v>0.53908786134241</v>
      </c>
      <c r="P169" s="4" t="n">
        <f aca="false">P168*(S168/$U168)</f>
        <v>0.286708003579463</v>
      </c>
      <c r="Q169" s="4" t="n">
        <f aca="false">Q168*(T168/$U168)</f>
        <v>0.174204135078127</v>
      </c>
      <c r="R169" s="18" t="n">
        <f aca="false">($O169*$C$27)+($P169*$D$27)+($Q169*$E$27)</f>
        <v>1.17420413507813</v>
      </c>
      <c r="S169" s="18" t="n">
        <f aca="false">($O169*$C$28)+($P169*$D$28)+($Q169*$E$28)</f>
        <v>1.3823041397721</v>
      </c>
      <c r="T169" s="18" t="n">
        <f aca="false">($O169*$C$29)+($P169*$D$29)+($Q169*$E$29)</f>
        <v>1.4827625077987</v>
      </c>
      <c r="U169" s="18" t="n">
        <f aca="false">(O169*R169)+(P169*S169)+(Q169*T169)</f>
        <v>1.28762021640971</v>
      </c>
      <c r="W169" s="17" t="n">
        <f aca="false">W168+1</f>
        <v>161</v>
      </c>
      <c r="X169" s="4" t="n">
        <f aca="false">X168*(AA168/$AD168)</f>
        <v>0.35081960245141</v>
      </c>
      <c r="Y169" s="4" t="n">
        <f aca="false">Y168*(AB168/$AD168)</f>
        <v>0.308196725792942</v>
      </c>
      <c r="Z169" s="4" t="n">
        <f aca="false">Z168*(AC168/$AD168)</f>
        <v>0.340983671755648</v>
      </c>
      <c r="AA169" s="18" t="n">
        <f aca="false">($X169*$C$36)+($Y169*$D$36)+($Z169*$E$36)</f>
        <v>1.3167213883689</v>
      </c>
      <c r="AB169" s="18" t="n">
        <f aca="false">($X169*$C$37)+($Y169*$D$37)+($Z169*$E$37)</f>
        <v>1.31672123527585</v>
      </c>
      <c r="AC169" s="18" t="n">
        <f aca="false">($X169*$C$38)+($Y169*$D$38)+($Z169*$E$38)</f>
        <v>1.31672130112464</v>
      </c>
      <c r="AD169" s="18" t="n">
        <f aca="false">(X169*AA169)+(Y169*AB169)+(Z169*AC169)</f>
        <v>1.31672131143725</v>
      </c>
      <c r="AE169" s="19" t="str">
        <f aca="false">IF(ABS(SUM(X169:Z169)-1)&gt;0.1,"ERROR","OK")</f>
        <v>OK</v>
      </c>
    </row>
    <row r="170" customFormat="false" ht="15" hidden="false" customHeight="false" outlineLevel="0" collapsed="false">
      <c r="N170" s="17" t="n">
        <f aca="false">N169+1</f>
        <v>162</v>
      </c>
      <c r="O170" s="4" t="n">
        <f aca="false">O169*(R169/$U169)</f>
        <v>0.491603958909313</v>
      </c>
      <c r="P170" s="4" t="n">
        <f aca="false">P169*(S169/$U169)</f>
        <v>0.307790802911391</v>
      </c>
      <c r="Q170" s="4" t="n">
        <f aca="false">Q169*(T169/$U169)</f>
        <v>0.200605238179296</v>
      </c>
      <c r="R170" s="18" t="n">
        <f aca="false">($O170*$C$27)+($P170*$D$27)+($Q170*$E$27)</f>
        <v>1.2006052381793</v>
      </c>
      <c r="S170" s="18" t="n">
        <f aca="false">($O170*$C$28)+($P170*$D$28)+($Q170*$E$28)</f>
        <v>1.31105924454795</v>
      </c>
      <c r="T170" s="18" t="n">
        <f aca="false">($O170*$C$29)+($P170*$D$29)+($Q170*$E$29)</f>
        <v>1.57924963749765</v>
      </c>
      <c r="U170" s="18" t="n">
        <f aca="false">(O170*R170)+(P170*S170)+(Q170*T170)</f>
        <v>1.3105600153948</v>
      </c>
      <c r="W170" s="17" t="n">
        <f aca="false">W169+1</f>
        <v>162</v>
      </c>
      <c r="X170" s="4" t="n">
        <f aca="false">X169*(AA169/$AD169)</f>
        <v>0.350819622948632</v>
      </c>
      <c r="Y170" s="4" t="n">
        <f aca="false">Y169*(AB169/$AD169)</f>
        <v>0.308196707966318</v>
      </c>
      <c r="Z170" s="4" t="n">
        <f aca="false">Z169*(AC169/$AD169)</f>
        <v>0.34098366908505</v>
      </c>
      <c r="AA170" s="18" t="n">
        <f aca="false">($X170*$C$36)+($Y170*$D$36)+($Z170*$E$36)</f>
        <v>1.31672139051217</v>
      </c>
      <c r="AB170" s="18" t="n">
        <f aca="false">($X170*$C$37)+($Y170*$D$37)+($Z170*$E$37)</f>
        <v>1.31672125604013</v>
      </c>
      <c r="AC170" s="18" t="n">
        <f aca="false">($X170*$C$38)+($Y170*$D$38)+($Z170*$E$38)</f>
        <v>1.31672129096278</v>
      </c>
      <c r="AD170" s="18" t="n">
        <f aca="false">(X170*AA170)+(Y170*AB170)+(Z170*AC170)</f>
        <v>1.31672131512361</v>
      </c>
      <c r="AE170" s="19" t="str">
        <f aca="false">IF(ABS(SUM(X170:Z170)-1)&gt;0.1,"ERROR","OK")</f>
        <v>OK</v>
      </c>
    </row>
    <row r="171" customFormat="false" ht="15" hidden="false" customHeight="false" outlineLevel="0" collapsed="false">
      <c r="N171" s="17" t="n">
        <f aca="false">N170+1</f>
        <v>163</v>
      </c>
      <c r="O171" s="4" t="n">
        <f aca="false">O170*(R170/$U170)</f>
        <v>0.450358839918063</v>
      </c>
      <c r="P171" s="4" t="n">
        <f aca="false">P170*(S170/$U170)</f>
        <v>0.307908049081028</v>
      </c>
      <c r="Q171" s="4" t="n">
        <f aca="false">Q170*(T170/$U170)</f>
        <v>0.241733111000909</v>
      </c>
      <c r="R171" s="18" t="n">
        <f aca="false">($O171*$C$27)+($P171*$D$27)+($Q171*$E$27)</f>
        <v>1.24173311100091</v>
      </c>
      <c r="S171" s="18" t="n">
        <f aca="false">($O171*$C$28)+($P171*$D$28)+($Q171*$E$28)</f>
        <v>1.23279904001725</v>
      </c>
      <c r="T171" s="18" t="n">
        <f aca="false">($O171*$C$29)+($P171*$D$29)+($Q171*$E$29)</f>
        <v>1.60847295930044</v>
      </c>
      <c r="U171" s="18" t="n">
        <f aca="false">(O171*R171)+(P171*S171)+(Q171*T171)</f>
        <v>1.32763540309142</v>
      </c>
      <c r="W171" s="17" t="n">
        <f aca="false">W170+1</f>
        <v>163</v>
      </c>
      <c r="X171" s="4" t="n">
        <f aca="false">X170*(AA170/$AD170)</f>
        <v>0.350819643034723</v>
      </c>
      <c r="Y171" s="4" t="n">
        <f aca="false">Y170*(AB170/$AD170)</f>
        <v>0.308196694137017</v>
      </c>
      <c r="Z171" s="4" t="n">
        <f aca="false">Z170*(AC170/$AD170)</f>
        <v>0.34098366282826</v>
      </c>
      <c r="AA171" s="18" t="n">
        <f aca="false">($X171*$C$36)+($Y171*$D$36)+($Z171*$E$36)</f>
        <v>1.31672138715281</v>
      </c>
      <c r="AB171" s="18" t="n">
        <f aca="false">($X171*$C$37)+($Y171*$D$37)+($Z171*$E$37)</f>
        <v>1.3167212767519</v>
      </c>
      <c r="AC171" s="18" t="n">
        <f aca="false">($X171*$C$38)+($Y171*$D$38)+($Z171*$E$38)</f>
        <v>1.31672128391656</v>
      </c>
      <c r="AD171" s="18" t="n">
        <f aca="false">(X171*AA171)+(Y171*AB171)+(Z171*AC171)</f>
        <v>1.31672131792574</v>
      </c>
      <c r="AE171" s="19" t="str">
        <f aca="false">IF(ABS(SUM(X171:Z171)-1)&gt;0.1,"ERROR","OK")</f>
        <v>OK</v>
      </c>
    </row>
    <row r="172" customFormat="false" ht="15" hidden="false" customHeight="false" outlineLevel="0" collapsed="false">
      <c r="N172" s="17" t="n">
        <f aca="false">N171+1</f>
        <v>164</v>
      </c>
      <c r="O172" s="4" t="n">
        <f aca="false">O171*(R171/$U171)</f>
        <v>0.421219170606666</v>
      </c>
      <c r="P172" s="4" t="n">
        <f aca="false">P171*(S171/$U171)</f>
        <v>0.285913396431576</v>
      </c>
      <c r="Q172" s="4" t="n">
        <f aca="false">Q171*(T171/$U171)</f>
        <v>0.292867432961757</v>
      </c>
      <c r="R172" s="18" t="n">
        <f aca="false">($O172*$C$27)+($P172*$D$27)+($Q172*$E$27)</f>
        <v>1.29286743296176</v>
      </c>
      <c r="S172" s="18" t="n">
        <f aca="false">($O172*$C$28)+($P172*$D$28)+($Q172*$E$28)</f>
        <v>1.15763848094108</v>
      </c>
      <c r="T172" s="18" t="n">
        <f aca="false">($O172*$C$29)+($P172*$D$29)+($Q172*$E$29)</f>
        <v>1.56288676987006</v>
      </c>
      <c r="U172" s="18" t="n">
        <f aca="false">(O172*R172)+(P172*S172)+(Q172*T172)</f>
        <v>1.33328353404402</v>
      </c>
      <c r="W172" s="17" t="n">
        <f aca="false">W171+1</f>
        <v>164</v>
      </c>
      <c r="X172" s="4" t="n">
        <f aca="false">X171*(AA171/$AD171)</f>
        <v>0.350819661479185</v>
      </c>
      <c r="Y172" s="4" t="n">
        <f aca="false">Y171*(AB171/$AD171)</f>
        <v>0.308196684499714</v>
      </c>
      <c r="Z172" s="4" t="n">
        <f aca="false">Z171*(AC171/$AD171)</f>
        <v>0.340983654021101</v>
      </c>
      <c r="AA172" s="18" t="n">
        <f aca="false">($X172*$C$36)+($Y172*$D$36)+($Z172*$E$36)</f>
        <v>1.31672137947541</v>
      </c>
      <c r="AB172" s="18" t="n">
        <f aca="false">($X172*$C$37)+($Y172*$D$37)+($Z172*$E$37)</f>
        <v>1.31672129607707</v>
      </c>
      <c r="AC172" s="18" t="n">
        <f aca="false">($X172*$C$38)+($Y172*$D$38)+($Z172*$E$38)</f>
        <v>1.31672127989561</v>
      </c>
      <c r="AD172" s="18" t="n">
        <f aca="false">(X172*AA172)+(Y172*AB172)+(Z172*AC172)</f>
        <v>1.31672131981723</v>
      </c>
      <c r="AE172" s="19" t="str">
        <f aca="false">IF(ABS(SUM(X172:Z172)-1)&gt;0.1,"ERROR","OK")</f>
        <v>OK</v>
      </c>
    </row>
    <row r="173" customFormat="false" ht="15" hidden="false" customHeight="false" outlineLevel="0" collapsed="false">
      <c r="N173" s="17" t="n">
        <f aca="false">N172+1</f>
        <v>165</v>
      </c>
      <c r="O173" s="4" t="n">
        <f aca="false">O172*(R172/$U172)</f>
        <v>0.408450666277067</v>
      </c>
      <c r="P173" s="4" t="n">
        <f aca="false">P172*(S172/$U172)</f>
        <v>0.248247534357407</v>
      </c>
      <c r="Q173" s="4" t="n">
        <f aca="false">Q172*(T172/$U172)</f>
        <v>0.343301799365526</v>
      </c>
      <c r="R173" s="18" t="n">
        <f aca="false">($O173*$C$27)+($P173*$D$27)+($Q173*$E$27)</f>
        <v>1.34330179936553</v>
      </c>
      <c r="S173" s="18" t="n">
        <f aca="false">($O173*$C$28)+($P173*$D$28)+($Q173*$E$28)</f>
        <v>1.09947904684809</v>
      </c>
      <c r="T173" s="18" t="n">
        <f aca="false">($O173*$C$29)+($P173*$D$29)+($Q173*$E$29)</f>
        <v>1.45882713667827</v>
      </c>
      <c r="U173" s="18" t="n">
        <f aca="false">(O173*R173)+(P173*S173)+(Q173*T173)</f>
        <v>1.32243345840461</v>
      </c>
      <c r="W173" s="17" t="n">
        <f aca="false">W172+1</f>
        <v>165</v>
      </c>
      <c r="X173" s="4" t="n">
        <f aca="false">X172*(AA172/$AD172)</f>
        <v>0.350819677374165</v>
      </c>
      <c r="Y173" s="4" t="n">
        <f aca="false">Y172*(AB172/$AD172)</f>
        <v>0.308196678943004</v>
      </c>
      <c r="Z173" s="4" t="n">
        <f aca="false">Z172*(AC172/$AD172)</f>
        <v>0.34098364368283</v>
      </c>
      <c r="AA173" s="18" t="n">
        <f aca="false">($X173*$C$36)+($Y173*$D$36)+($Z173*$E$36)</f>
        <v>1.31672136873649</v>
      </c>
      <c r="AB173" s="18" t="n">
        <f aca="false">($X173*$C$37)+($Y173*$D$37)+($Z173*$E$37)</f>
        <v>1.31672131300588</v>
      </c>
      <c r="AC173" s="18" t="n">
        <f aca="false">($X173*$C$38)+($Y173*$D$38)+($Z173*$E$38)</f>
        <v>1.31672127862924</v>
      </c>
      <c r="AD173" s="18" t="n">
        <f aca="false">(X173*AA173)+(Y173*AB173)+(Z173*AC173)</f>
        <v>1.3167213208354</v>
      </c>
      <c r="AE173" s="19" t="str">
        <f aca="false">IF(ABS(SUM(X173:Z173)-1)&gt;0.1,"ERROR","OK")</f>
        <v>OK</v>
      </c>
    </row>
    <row r="174" customFormat="false" ht="15" hidden="false" customHeight="false" outlineLevel="0" collapsed="false">
      <c r="N174" s="17" t="n">
        <f aca="false">N173+1</f>
        <v>166</v>
      </c>
      <c r="O174" s="4" t="n">
        <f aca="false">O173*(R173/$U173)</f>
        <v>0.414896123109251</v>
      </c>
      <c r="P174" s="4" t="n">
        <f aca="false">P173*(S173/$U173)</f>
        <v>0.20639447733495</v>
      </c>
      <c r="Q174" s="4" t="n">
        <f aca="false">Q173*(T173/$U173)</f>
        <v>0.378709399555799</v>
      </c>
      <c r="R174" s="18" t="n">
        <f aca="false">($O174*$C$27)+($P174*$D$27)+($Q174*$E$27)</f>
        <v>1.3787093995558</v>
      </c>
      <c r="S174" s="18" t="n">
        <f aca="false">($O174*$C$28)+($P174*$D$28)+($Q174*$E$28)</f>
        <v>1.07405766350903</v>
      </c>
      <c r="T174" s="18" t="n">
        <f aca="false">($O174*$C$29)+($P174*$D$29)+($Q174*$E$29)</f>
        <v>1.32875614582838</v>
      </c>
      <c r="U174" s="18" t="n">
        <f aca="false">(O174*R174)+(P174*S174)+(Q174*T174)</f>
        <v>1.29691319700027</v>
      </c>
      <c r="W174" s="17" t="n">
        <f aca="false">W173+1</f>
        <v>166</v>
      </c>
      <c r="X174" s="4" t="n">
        <f aca="false">X173*(AA173/$AD173)</f>
        <v>0.350819690136657</v>
      </c>
      <c r="Y174" s="4" t="n">
        <f aca="false">Y173*(AB173/$AD173)</f>
        <v>0.308196677110398</v>
      </c>
      <c r="Z174" s="4" t="n">
        <f aca="false">Z173*(AC173/$AD173)</f>
        <v>0.340983632752945</v>
      </c>
      <c r="AA174" s="18" t="n">
        <f aca="false">($X174*$C$36)+($Y174*$D$36)+($Z174*$E$36)</f>
        <v>1.31672135617041</v>
      </c>
      <c r="AB174" s="18" t="n">
        <f aca="false">($X174*$C$37)+($Y174*$D$37)+($Z174*$E$37)</f>
        <v>1.31672132686136</v>
      </c>
      <c r="AC174" s="18" t="n">
        <f aca="false">($X174*$C$38)+($Y174*$D$38)+($Z174*$E$38)</f>
        <v>1.31672127971565</v>
      </c>
      <c r="AD174" s="18" t="n">
        <f aca="false">(X174*AA174)+(Y174*AB174)+(Z174*AC174)</f>
        <v>1.31672132106764</v>
      </c>
      <c r="AE174" s="19" t="str">
        <f aca="false">IF(ABS(SUM(X174:Z174)-1)&gt;0.1,"ERROR","OK")</f>
        <v>OK</v>
      </c>
    </row>
    <row r="175" customFormat="false" ht="15" hidden="false" customHeight="false" outlineLevel="0" collapsed="false">
      <c r="N175" s="17" t="n">
        <f aca="false">N174+1</f>
        <v>167</v>
      </c>
      <c r="O175" s="4" t="n">
        <f aca="false">O174*(R174/$U174)</f>
        <v>0.441063585514478</v>
      </c>
      <c r="P175" s="4" t="n">
        <f aca="false">P174*(S174/$U174)</f>
        <v>0.170928610025933</v>
      </c>
      <c r="Q175" s="4" t="n">
        <f aca="false">Q174*(T174/$U174)</f>
        <v>0.388007804459589</v>
      </c>
      <c r="R175" s="18" t="n">
        <f aca="false">($O175*$C$27)+($P175*$D$27)+($Q175*$E$27)</f>
        <v>1.38800780445959</v>
      </c>
      <c r="S175" s="18" t="n">
        <f aca="false">($O175*$C$28)+($P175*$D$28)+($Q175*$E$28)</f>
        <v>1.09185656150085</v>
      </c>
      <c r="T175" s="18" t="n">
        <f aca="false">($O175*$C$29)+($P175*$D$29)+($Q175*$E$29)</f>
        <v>1.20404132021766</v>
      </c>
      <c r="U175" s="18" t="n">
        <f aca="false">(O175*R175)+(P175*S175)+(Q175*T175)</f>
        <v>1.26600665249834</v>
      </c>
      <c r="W175" s="17" t="n">
        <f aca="false">W174+1</f>
        <v>167</v>
      </c>
      <c r="X175" s="4" t="n">
        <f aca="false">X174*(AA174/$AD174)</f>
        <v>0.35081969948924</v>
      </c>
      <c r="Y175" s="4" t="n">
        <f aca="false">Y174*(AB174/$AD174)</f>
        <v>0.308196678466498</v>
      </c>
      <c r="Z175" s="4" t="n">
        <f aca="false">Z174*(AC174/$AD174)</f>
        <v>0.340983622044262</v>
      </c>
      <c r="AA175" s="18" t="n">
        <f aca="false">($X175*$C$36)+($Y175*$D$36)+($Z175*$E$36)</f>
        <v>1.31672134291316</v>
      </c>
      <c r="AB175" s="18" t="n">
        <f aca="false">($X175*$C$37)+($Y175*$D$37)+($Z175*$E$37)</f>
        <v>1.31672133728481</v>
      </c>
      <c r="AC175" s="18" t="n">
        <f aca="false">($X175*$C$38)+($Y175*$D$38)+($Z175*$E$38)</f>
        <v>1.31672128267105</v>
      </c>
      <c r="AD175" s="18" t="n">
        <f aca="false">(X175*AA175)+(Y175*AB175)+(Z175*AC175)</f>
        <v>1.31672132063695</v>
      </c>
      <c r="AE175" s="19" t="str">
        <f aca="false">IF(ABS(SUM(X175:Z175)-1)&gt;0.1,"ERROR","OK")</f>
        <v>OK</v>
      </c>
    </row>
    <row r="176" customFormat="false" ht="15" hidden="false" customHeight="false" outlineLevel="0" collapsed="false">
      <c r="N176" s="17" t="n">
        <f aca="false">N175+1</f>
        <v>168</v>
      </c>
      <c r="O176" s="4" t="n">
        <f aca="false">O175*(R175/$U175)</f>
        <v>0.483567521346676</v>
      </c>
      <c r="P176" s="4" t="n">
        <f aca="false">P175*(S175/$U175)</f>
        <v>0.14741591131195</v>
      </c>
      <c r="Q176" s="4" t="n">
        <f aca="false">Q175*(T175/$U175)</f>
        <v>0.369016567341374</v>
      </c>
      <c r="R176" s="18" t="n">
        <f aca="false">($O176*$C$27)+($P176*$D$27)+($Q176*$E$27)</f>
        <v>1.36901656734137</v>
      </c>
      <c r="S176" s="18" t="n">
        <f aca="false">($O176*$C$28)+($P176*$D$28)+($Q176*$E$28)</f>
        <v>1.15145261073944</v>
      </c>
      <c r="T176" s="18" t="n">
        <f aca="false">($O176*$C$29)+($P176*$D$29)+($Q176*$E$29)</f>
        <v>1.10375046899318</v>
      </c>
      <c r="U176" s="18" t="n">
        <f aca="false">(O176*R176)+(P176*S176)+(Q176*T176)</f>
        <v>1.23905659336578</v>
      </c>
      <c r="W176" s="17" t="n">
        <f aca="false">W175+1</f>
        <v>168</v>
      </c>
      <c r="X176" s="4" t="n">
        <f aca="false">X175*(AA175/$AD175)</f>
        <v>0.350819705424387</v>
      </c>
      <c r="Y176" s="4" t="n">
        <f aca="false">Y175*(AB175/$AD175)</f>
        <v>0.308196682363159</v>
      </c>
      <c r="Z176" s="4" t="n">
        <f aca="false">Z175*(AC175/$AD175)</f>
        <v>0.340983612212454</v>
      </c>
      <c r="AA176" s="18" t="n">
        <f aca="false">($X176*$C$36)+($Y176*$D$36)+($Z176*$E$36)</f>
        <v>1.316721329946</v>
      </c>
      <c r="AB176" s="18" t="n">
        <f aca="false">($X176*$C$37)+($Y176*$D$37)+($Z176*$E$37)</f>
        <v>1.31672134420314</v>
      </c>
      <c r="AC176" s="18" t="n">
        <f aca="false">($X176*$C$38)+($Y176*$D$38)+($Z176*$E$38)</f>
        <v>1.3167212869754</v>
      </c>
      <c r="AD176" s="18" t="n">
        <f aca="false">(X176*AA176)+(Y176*AB176)+(Z176*AC176)</f>
        <v>1.31672131968773</v>
      </c>
      <c r="AE176" s="19" t="str">
        <f aca="false">IF(ABS(SUM(X176:Z176)-1)&gt;0.1,"ERROR","OK")</f>
        <v>OK</v>
      </c>
    </row>
    <row r="177" customFormat="false" ht="15" hidden="false" customHeight="false" outlineLevel="0" collapsed="false">
      <c r="N177" s="17" t="n">
        <f aca="false">N176+1</f>
        <v>169</v>
      </c>
      <c r="O177" s="4" t="n">
        <f aca="false">O176*(R176/$U176)</f>
        <v>0.53428709527586</v>
      </c>
      <c r="P177" s="4" t="n">
        <f aca="false">P176*(S176/$U176)</f>
        <v>0.136993287355495</v>
      </c>
      <c r="Q177" s="4" t="n">
        <f aca="false">Q176*(T176/$U176)</f>
        <v>0.328719617368644</v>
      </c>
      <c r="R177" s="18" t="n">
        <f aca="false">($O177*$C$27)+($P177*$D$27)+($Q177*$E$27)</f>
        <v>1.32871961736864</v>
      </c>
      <c r="S177" s="18" t="n">
        <f aca="false">($O177*$C$28)+($P177*$D$28)+($Q177*$E$28)</f>
        <v>1.23843943964408</v>
      </c>
      <c r="T177" s="18" t="n">
        <f aca="false">($O177*$C$29)+($P177*$D$29)+($Q177*$E$29)</f>
        <v>1.03697889537338</v>
      </c>
      <c r="U177" s="18" t="n">
        <f aca="false">(O177*R177)+(P177*S177)+(Q177*T177)</f>
        <v>1.22045094053398</v>
      </c>
      <c r="W177" s="17" t="n">
        <f aca="false">W176+1</f>
        <v>169</v>
      </c>
      <c r="X177" s="4" t="n">
        <f aca="false">X176*(AA176/$AD176)</f>
        <v>0.35081970815754</v>
      </c>
      <c r="Y177" s="4" t="n">
        <f aca="false">Y176*(AB176/$AD176)</f>
        <v>0.308196688101326</v>
      </c>
      <c r="Z177" s="4" t="n">
        <f aca="false">Z176*(AC176/$AD176)</f>
        <v>0.340983603741133</v>
      </c>
      <c r="AA177" s="18" t="n">
        <f aca="false">($X177*$C$36)+($Y177*$D$36)+($Z177*$E$36)</f>
        <v>1.31672131805896</v>
      </c>
      <c r="AB177" s="18" t="n">
        <f aca="false">($X177*$C$37)+($Y177*$D$37)+($Z177*$E$37)</f>
        <v>1.31672134778343</v>
      </c>
      <c r="AC177" s="18" t="n">
        <f aca="false">($X177*$C$38)+($Y177*$D$38)+($Z177*$E$38)</f>
        <v>1.31672129211257</v>
      </c>
      <c r="AD177" s="18" t="n">
        <f aca="false">(X177*AA177)+(Y177*AB177)+(Z177*AC177)</f>
        <v>1.31672131837265</v>
      </c>
      <c r="AE177" s="19" t="str">
        <f aca="false">IF(ABS(SUM(X177:Z177)-1)&gt;0.1,"ERROR","OK")</f>
        <v>OK</v>
      </c>
    </row>
    <row r="178" customFormat="false" ht="15" hidden="false" customHeight="false" outlineLevel="0" collapsed="false">
      <c r="N178" s="17" t="n">
        <f aca="false">N177+1</f>
        <v>170</v>
      </c>
      <c r="O178" s="4" t="n">
        <f aca="false">O177*(R177/$U177)</f>
        <v>0.581684786517789</v>
      </c>
      <c r="P178" s="4" t="n">
        <f aca="false">P177*(S177/$U177)</f>
        <v>0.139012462027609</v>
      </c>
      <c r="Q178" s="4" t="n">
        <f aca="false">Q177*(T177/$U177)</f>
        <v>0.279302751454602</v>
      </c>
      <c r="R178" s="18" t="n">
        <f aca="false">($O178*$C$27)+($P178*$D$27)+($Q178*$E$27)</f>
        <v>1.2793027514546</v>
      </c>
      <c r="S178" s="18" t="n">
        <f aca="false">($O178*$C$28)+($P178*$D$28)+($Q178*$E$28)</f>
        <v>1.33031231020865</v>
      </c>
      <c r="T178" s="18" t="n">
        <f aca="false">($O178*$C$29)+($P178*$D$29)+($Q178*$E$29)</f>
        <v>1.00985803552037</v>
      </c>
      <c r="U178" s="18" t="n">
        <f aca="false">(O178*R178)+(P178*S178)+(Q178*T178)</f>
        <v>1.21113706527861</v>
      </c>
      <c r="W178" s="17" t="n">
        <f aca="false">W177+1</f>
        <v>170</v>
      </c>
      <c r="X178" s="4" t="n">
        <f aca="false">X177*(AA177/$AD177)</f>
        <v>0.350819708073963</v>
      </c>
      <c r="Y178" s="4" t="n">
        <f aca="false">Y177*(AB177/$AD177)</f>
        <v>0.308196694985323</v>
      </c>
      <c r="Z178" s="4" t="n">
        <f aca="false">Z177*(AC177/$AD177)</f>
        <v>0.340983596940714</v>
      </c>
      <c r="AA178" s="18" t="n">
        <f aca="false">($X178*$C$36)+($Y178*$D$36)+($Z178*$E$36)</f>
        <v>1.31672130783326</v>
      </c>
      <c r="AB178" s="18" t="n">
        <f aca="false">($X178*$C$37)+($Y178*$D$37)+($Z178*$E$37)</f>
        <v>1.31672134837989</v>
      </c>
      <c r="AC178" s="18" t="n">
        <f aca="false">($X178*$C$38)+($Y178*$D$38)+($Z178*$E$38)</f>
        <v>1.31672129760305</v>
      </c>
      <c r="AD178" s="18" t="n">
        <f aca="false">(X178*AA178)+(Y178*AB178)+(Z178*AC178)</f>
        <v>1.31672131684126</v>
      </c>
      <c r="AE178" s="19" t="str">
        <f aca="false">IF(ABS(SUM(X178:Z178)-1)&gt;0.1,"ERROR","OK")</f>
        <v>OK</v>
      </c>
    </row>
    <row r="179" customFormat="false" ht="15" hidden="false" customHeight="false" outlineLevel="0" collapsed="false">
      <c r="N179" s="17" t="n">
        <f aca="false">N178+1</f>
        <v>171</v>
      </c>
      <c r="O179" s="4" t="n">
        <f aca="false">O178*(R178/$U178)</f>
        <v>0.61442339534073</v>
      </c>
      <c r="P179" s="4" t="n">
        <f aca="false">P178*(S178/$U178)</f>
        <v>0.152691214569673</v>
      </c>
      <c r="Q179" s="4" t="n">
        <f aca="false">Q178*(T178/$U178)</f>
        <v>0.232885390089597</v>
      </c>
      <c r="R179" s="18" t="n">
        <f aca="false">($O179*$C$27)+($P179*$D$27)+($Q179*$E$27)</f>
        <v>1.2328853900896</v>
      </c>
      <c r="S179" s="18" t="n">
        <f aca="false">($O179*$C$28)+($P179*$D$28)+($Q179*$E$28)</f>
        <v>1.40482654426009</v>
      </c>
      <c r="T179" s="18" t="n">
        <f aca="false">($O179*$C$29)+($P179*$D$29)+($Q179*$E$29)</f>
        <v>1.02797726697051</v>
      </c>
      <c r="U179" s="18" t="n">
        <f aca="false">(O179*R179)+(P179*S179)+(Q179*T179)</f>
        <v>1.21141918556929</v>
      </c>
      <c r="W179" s="17" t="n">
        <f aca="false">W178+1</f>
        <v>171</v>
      </c>
      <c r="X179" s="4" t="n">
        <f aca="false">X178*(AA178/$AD178)</f>
        <v>0.350819705673922</v>
      </c>
      <c r="Y179" s="4" t="n">
        <f aca="false">Y178*(AB178/$AD178)</f>
        <v>0.308196702367371</v>
      </c>
      <c r="Z179" s="4" t="n">
        <f aca="false">Z178*(AC178/$AD178)</f>
        <v>0.340983591958707</v>
      </c>
      <c r="AA179" s="18" t="n">
        <f aca="false">($X179*$C$36)+($Y179*$D$36)+($Z179*$E$36)</f>
        <v>1.31672129964024</v>
      </c>
      <c r="AB179" s="18" t="n">
        <f aca="false">($X179*$C$37)+($Y179*$D$37)+($Z179*$E$37)</f>
        <v>1.31672134647805</v>
      </c>
      <c r="AC179" s="18" t="n">
        <f aca="false">($X179*$C$38)+($Y179*$D$38)+($Z179*$E$38)</f>
        <v>1.31672130302868</v>
      </c>
      <c r="AD179" s="18" t="n">
        <f aca="false">(X179*AA179)+(Y179*AB179)+(Z179*AC179)</f>
        <v>1.3167213152309</v>
      </c>
      <c r="AE179" s="19" t="str">
        <f aca="false">IF(ABS(SUM(X179:Z179)-1)&gt;0.1,"ERROR","OK")</f>
        <v>OK</v>
      </c>
    </row>
    <row r="180" customFormat="false" ht="15" hidden="false" customHeight="false" outlineLevel="0" collapsed="false">
      <c r="N180" s="17" t="n">
        <f aca="false">N179+1</f>
        <v>172</v>
      </c>
      <c r="O180" s="4" t="n">
        <f aca="false">O179*(R179/$U179)</f>
        <v>0.625310905150351</v>
      </c>
      <c r="P180" s="4" t="n">
        <f aca="false">P179*(S179/$U179)</f>
        <v>0.177068907161139</v>
      </c>
      <c r="Q180" s="4" t="n">
        <f aca="false">Q179*(T179/$U179)</f>
        <v>0.197620187688511</v>
      </c>
      <c r="R180" s="18" t="n">
        <f aca="false">($O180*$C$27)+($P180*$D$27)+($Q180*$E$27)</f>
        <v>1.19762018768851</v>
      </c>
      <c r="S180" s="18" t="n">
        <f aca="false">($O180*$C$28)+($P180*$D$28)+($Q180*$E$28)</f>
        <v>1.44745273623069</v>
      </c>
      <c r="T180" s="18" t="n">
        <f aca="false">($O180*$C$29)+($P180*$D$29)+($Q180*$E$29)</f>
        <v>1.09348908787817</v>
      </c>
      <c r="U180" s="18" t="n">
        <f aca="false">(O180*R180)+(P180*S180)+(Q180*T180)</f>
        <v>1.22127935654343</v>
      </c>
      <c r="W180" s="17" t="n">
        <f aca="false">W179+1</f>
        <v>172</v>
      </c>
      <c r="X180" s="4" t="n">
        <f aca="false">X179*(AA179/$AD179)</f>
        <v>0.350819701520035</v>
      </c>
      <c r="Y180" s="4" t="n">
        <f aca="false">Y179*(AB179/$AD179)</f>
        <v>0.308196709681196</v>
      </c>
      <c r="Z180" s="4" t="n">
        <f aca="false">Z179*(AC179/$AD179)</f>
        <v>0.34098358879877</v>
      </c>
      <c r="AA180" s="18" t="n">
        <f aca="false">($X180*$C$36)+($Y180*$D$36)+($Z180*$E$36)</f>
        <v>1.31672129365416</v>
      </c>
      <c r="AB180" s="18" t="n">
        <f aca="false">($X180*$C$37)+($Y180*$D$37)+($Z180*$E$37)</f>
        <v>1.31672134264016</v>
      </c>
      <c r="AC180" s="18" t="n">
        <f aca="false">($X180*$C$38)+($Y180*$D$38)+($Z180*$E$38)</f>
        <v>1.31672130804896</v>
      </c>
      <c r="AD180" s="18" t="n">
        <f aca="false">(X180*AA180)+(Y180*AB180)+(Z180*AC180)</f>
        <v>1.31672131365988</v>
      </c>
      <c r="AE180" s="19" t="str">
        <f aca="false">IF(ABS(SUM(X180:Z180)-1)&gt;0.1,"ERROR","OK")</f>
        <v>OK</v>
      </c>
    </row>
    <row r="181" customFormat="false" ht="15" hidden="false" customHeight="false" outlineLevel="0" collapsed="false">
      <c r="N181" s="17" t="n">
        <f aca="false">N180+1</f>
        <v>173</v>
      </c>
      <c r="O181" s="4" t="n">
        <f aca="false">O180*(R180/$U180)</f>
        <v>0.613197103166794</v>
      </c>
      <c r="P181" s="4" t="n">
        <f aca="false">P180*(S180/$U180)</f>
        <v>0.209860973084134</v>
      </c>
      <c r="Q181" s="4" t="n">
        <f aca="false">Q180*(T180/$U180)</f>
        <v>0.176941923749072</v>
      </c>
      <c r="R181" s="18" t="n">
        <f aca="false">($O181*$C$27)+($P181*$D$27)+($Q181*$E$27)</f>
        <v>1.17694192374907</v>
      </c>
      <c r="S181" s="18" t="n">
        <f aca="false">($O181*$C$28)+($P181*$D$28)+($Q181*$E$28)</f>
        <v>1.45394937179263</v>
      </c>
      <c r="T181" s="18" t="n">
        <f aca="false">($O181*$C$29)+($P181*$D$29)+($Q181*$E$29)</f>
        <v>1.20034494703565</v>
      </c>
      <c r="U181" s="18" t="n">
        <f aca="false">(O181*R181)+(P181*S181)+(Q181*T181)</f>
        <v>1.23921595230892</v>
      </c>
      <c r="W181" s="17" t="n">
        <f aca="false">W180+1</f>
        <v>173</v>
      </c>
      <c r="X181" s="4" t="n">
        <f aca="false">X180*(AA180/$AD180)</f>
        <v>0.350819696189827</v>
      </c>
      <c r="Y181" s="4" t="n">
        <f aca="false">Y180*(AB180/$AD180)</f>
        <v>0.308196716464429</v>
      </c>
      <c r="Z181" s="4" t="n">
        <f aca="false">Z180*(AC180/$AD180)</f>
        <v>0.340983587345744</v>
      </c>
      <c r="AA181" s="18" t="n">
        <f aca="false">($X181*$C$36)+($Y181*$D$36)+($Z181*$E$36)</f>
        <v>1.31672128987556</v>
      </c>
      <c r="AB181" s="18" t="n">
        <f aca="false">($X181*$C$37)+($Y181*$D$37)+($Z181*$E$37)</f>
        <v>1.31672133745525</v>
      </c>
      <c r="AC181" s="18" t="n">
        <f aca="false">($X181*$C$38)+($Y181*$D$38)+($Z181*$E$38)</f>
        <v>1.31672131240951</v>
      </c>
      <c r="AD181" s="18" t="n">
        <f aca="false">(X181*AA181)+(Y181*AB181)+(Z181*AC181)</f>
        <v>1.31672131222317</v>
      </c>
      <c r="AE181" s="19" t="str">
        <f aca="false">IF(ABS(SUM(X181:Z181)-1)&gt;0.1,"ERROR","OK")</f>
        <v>OK</v>
      </c>
    </row>
    <row r="182" customFormat="false" ht="15" hidden="false" customHeight="false" outlineLevel="0" collapsed="false">
      <c r="N182" s="17" t="n">
        <f aca="false">N181+1</f>
        <v>174</v>
      </c>
      <c r="O182" s="4" t="n">
        <f aca="false">O181*(R181/$U181)</f>
        <v>0.582382252983278</v>
      </c>
      <c r="P182" s="4" t="n">
        <f aca="false">P181*(S181/$U181)</f>
        <v>0.246226034623708</v>
      </c>
      <c r="Q182" s="4" t="n">
        <f aca="false">Q181*(T181/$U181)</f>
        <v>0.171391712393014</v>
      </c>
      <c r="R182" s="18" t="n">
        <f aca="false">($O182*$C$27)+($P182*$D$27)+($Q182*$E$27)</f>
        <v>1.17139171239301</v>
      </c>
      <c r="S182" s="18" t="n">
        <f aca="false">($O182*$C$28)+($P182*$D$28)+($Q182*$E$28)</f>
        <v>1.42812971182957</v>
      </c>
      <c r="T182" s="18" t="n">
        <f aca="false">($O182*$C$29)+($P182*$D$29)+($Q182*$E$29)</f>
        <v>1.33101052678283</v>
      </c>
      <c r="U182" s="18" t="n">
        <f aca="false">(O182*R182)+(P182*S182)+(Q182*T182)</f>
        <v>1.26196463385991</v>
      </c>
      <c r="W182" s="17" t="n">
        <f aca="false">W181+1</f>
        <v>174</v>
      </c>
      <c r="X182" s="4" t="n">
        <f aca="false">X181*(AA181/$AD181)</f>
        <v>0.350819690235658</v>
      </c>
      <c r="Y182" s="4" t="n">
        <f aca="false">Y181*(AB181/$AD181)</f>
        <v>0.308196722370343</v>
      </c>
      <c r="Z182" s="4" t="n">
        <f aca="false">Z181*(AC181/$AD181)</f>
        <v>0.340983587393998</v>
      </c>
      <c r="AA182" s="18" t="n">
        <f aca="false">($X182*$C$36)+($Y182*$D$36)+($Z182*$E$36)</f>
        <v>1.3167212881617</v>
      </c>
      <c r="AB182" s="18" t="n">
        <f aca="false">($X182*$C$37)+($Y182*$D$37)+($Z182*$E$37)</f>
        <v>1.31672133149626</v>
      </c>
      <c r="AC182" s="18" t="n">
        <f aca="false">($X182*$C$38)+($Y182*$D$38)+($Z182*$E$38)</f>
        <v>1.31672131594341</v>
      </c>
      <c r="AD182" s="18" t="n">
        <f aca="false">(X182*AA182)+(Y182*AB182)+(Z182*AC182)</f>
        <v>1.31672131099037</v>
      </c>
      <c r="AE182" s="19" t="str">
        <f aca="false">IF(ABS(SUM(X182:Z182)-1)&gt;0.1,"ERROR","OK")</f>
        <v>OK</v>
      </c>
    </row>
    <row r="183" customFormat="false" ht="15" hidden="false" customHeight="false" outlineLevel="0" collapsed="false">
      <c r="N183" s="17" t="n">
        <f aca="false">N182+1</f>
        <v>175</v>
      </c>
      <c r="O183" s="4" t="n">
        <f aca="false">O182*(R182/$U182)</f>
        <v>0.540583885067188</v>
      </c>
      <c r="P183" s="4" t="n">
        <f aca="false">P182*(S182/$U182)</f>
        <v>0.278647044803894</v>
      </c>
      <c r="Q183" s="4" t="n">
        <f aca="false">Q182*(T182/$U182)</f>
        <v>0.180769070128918</v>
      </c>
      <c r="R183" s="18" t="n">
        <f aca="false">($O183*$C$27)+($P183*$D$27)+($Q183*$E$27)</f>
        <v>1.18076907012892</v>
      </c>
      <c r="S183" s="18" t="n">
        <f aca="false">($O183*$C$28)+($P183*$D$28)+($Q183*$E$28)</f>
        <v>1.37789172195116</v>
      </c>
      <c r="T183" s="18" t="n">
        <f aca="false">($O183*$C$29)+($P183*$D$29)+($Q183*$E$29)</f>
        <v>1.45753241486465</v>
      </c>
      <c r="U183" s="18" t="n">
        <f aca="false">(O183*R183)+(P183*S183)+(Q183*T183)</f>
        <v>1.28572696699674</v>
      </c>
      <c r="W183" s="17" t="n">
        <f aca="false">W182+1</f>
        <v>175</v>
      </c>
      <c r="X183" s="4" t="n">
        <f aca="false">X182*(AA182/$AD182)</f>
        <v>0.350819684153316</v>
      </c>
      <c r="Y183" s="4" t="n">
        <f aca="false">Y182*(AB182/$AD182)</f>
        <v>0.308196727170028</v>
      </c>
      <c r="Z183" s="4" t="n">
        <f aca="false">Z182*(AC182/$AD182)</f>
        <v>0.340983588676656</v>
      </c>
      <c r="AA183" s="18" t="n">
        <f aca="false">($X183*$C$36)+($Y183*$D$36)+($Z183*$E$36)</f>
        <v>1.31672128826098</v>
      </c>
      <c r="AB183" s="18" t="n">
        <f aca="false">($X183*$C$37)+($Y183*$D$37)+($Z183*$E$37)</f>
        <v>1.31672132528565</v>
      </c>
      <c r="AC183" s="18" t="n">
        <f aca="false">($X183*$C$38)+($Y183*$D$38)+($Z183*$E$38)</f>
        <v>1.31672131856669</v>
      </c>
      <c r="AD183" s="18" t="n">
        <f aca="false">(X183*AA183)+(Y183*AB183)+(Z183*AC183)</f>
        <v>1.31672131000561</v>
      </c>
      <c r="AE183" s="19" t="str">
        <f aca="false">IF(ABS(SUM(X183:Z183)-1)&gt;0.1,"ERROR","OK")</f>
        <v>OK</v>
      </c>
    </row>
    <row r="184" customFormat="false" ht="15" hidden="false" customHeight="false" outlineLevel="0" collapsed="false">
      <c r="N184" s="17" t="n">
        <f aca="false">N183+1</f>
        <v>176</v>
      </c>
      <c r="O184" s="4" t="n">
        <f aca="false">O183*(R183/$U183)</f>
        <v>0.496454338815373</v>
      </c>
      <c r="P184" s="4" t="n">
        <f aca="false">P183*(S183/$U183)</f>
        <v>0.298621298484761</v>
      </c>
      <c r="Q184" s="4" t="n">
        <f aca="false">Q183*(T183/$U183)</f>
        <v>0.204924362699866</v>
      </c>
      <c r="R184" s="18" t="n">
        <f aca="false">($O184*$C$27)+($P184*$D$27)+($Q184*$E$27)</f>
        <v>1.20492436269987</v>
      </c>
      <c r="S184" s="18" t="n">
        <f aca="false">($O184*$C$28)+($P184*$D$28)+($Q184*$E$28)</f>
        <v>1.31202241238549</v>
      </c>
      <c r="T184" s="18" t="n">
        <f aca="false">($O184*$C$29)+($P184*$D$29)+($Q184*$E$29)</f>
        <v>1.54834585828352</v>
      </c>
      <c r="U184" s="18" t="n">
        <f aca="false">(O184*R184)+(P184*S184)+(Q184*T184)</f>
        <v>1.30728155248209</v>
      </c>
      <c r="W184" s="17" t="n">
        <f aca="false">W183+1</f>
        <v>176</v>
      </c>
      <c r="X184" s="4" t="n">
        <f aca="false">X183*(AA183/$AD183)</f>
        <v>0.350819678359801</v>
      </c>
      <c r="Y184" s="4" t="n">
        <f aca="false">Y183*(AB183/$AD183)</f>
        <v>0.308196730746531</v>
      </c>
      <c r="Z184" s="4" t="n">
        <f aca="false">Z183*(AC183/$AD183)</f>
        <v>0.340983590893668</v>
      </c>
      <c r="AA184" s="18" t="n">
        <f aca="false">($X184*$C$36)+($Y184*$D$36)+($Z184*$E$36)</f>
        <v>1.31672128984844</v>
      </c>
      <c r="AB184" s="18" t="n">
        <f aca="false">($X184*$C$37)+($Y184*$D$37)+($Z184*$E$37)</f>
        <v>1.31672131927043</v>
      </c>
      <c r="AC184" s="18" t="n">
        <f aca="false">($X184*$C$38)+($Y184*$D$38)+($Z184*$E$38)</f>
        <v>1.31672132026919</v>
      </c>
      <c r="AD184" s="18" t="n">
        <f aca="false">(X184*AA184)+(Y184*AB184)+(Z184*AC184)</f>
        <v>1.31672130928918</v>
      </c>
      <c r="AE184" s="19" t="str">
        <f aca="false">IF(ABS(SUM(X184:Z184)-1)&gt;0.1,"ERROR","OK")</f>
        <v>OK</v>
      </c>
    </row>
    <row r="185" customFormat="false" ht="15" hidden="false" customHeight="false" outlineLevel="0" collapsed="false">
      <c r="N185" s="17" t="n">
        <f aca="false">N184+1</f>
        <v>177</v>
      </c>
      <c r="O185" s="4" t="n">
        <f aca="false">O184*(R184/$U184)</f>
        <v>0.457583086574529</v>
      </c>
      <c r="P185" s="4" t="n">
        <f aca="false">P184*(S184/$U184)</f>
        <v>0.299704249389714</v>
      </c>
      <c r="Q185" s="4" t="n">
        <f aca="false">Q184*(T184/$U184)</f>
        <v>0.242712664035757</v>
      </c>
      <c r="R185" s="18" t="n">
        <f aca="false">($O185*$C$27)+($P185*$D$27)+($Q185*$E$27)</f>
        <v>1.24271266403576</v>
      </c>
      <c r="S185" s="18" t="n">
        <f aca="false">($O185*$C$28)+($P185*$D$28)+($Q185*$E$28)</f>
        <v>1.23914168894235</v>
      </c>
      <c r="T185" s="18" t="n">
        <f aca="false">($O185*$C$29)+($P185*$D$29)+($Q185*$E$29)</f>
        <v>1.57880458756697</v>
      </c>
      <c r="U185" s="18" t="n">
        <f aca="false">(O185*R185)+(P185*S185)+(Q185*T185)</f>
        <v>1.32321619374696</v>
      </c>
      <c r="W185" s="17" t="n">
        <f aca="false">W184+1</f>
        <v>177</v>
      </c>
      <c r="X185" s="4" t="n">
        <f aca="false">X184*(AA184/$AD184)</f>
        <v>0.350819673180123</v>
      </c>
      <c r="Y185" s="4" t="n">
        <f aca="false">Y184*(AB184/$AD184)</f>
        <v>0.308196733082781</v>
      </c>
      <c r="Z185" s="4" t="n">
        <f aca="false">Z184*(AC184/$AD184)</f>
        <v>0.340983593737096</v>
      </c>
      <c r="AA185" s="18" t="n">
        <f aca="false">($X185*$C$36)+($Y185*$D$36)+($Z185*$E$36)</f>
        <v>1.31672129255968</v>
      </c>
      <c r="AB185" s="18" t="n">
        <f aca="false">($X185*$C$37)+($Y185*$D$37)+($Z185*$E$37)</f>
        <v>1.31672131380641</v>
      </c>
      <c r="AC185" s="18" t="n">
        <f aca="false">($X185*$C$38)+($Y185*$D$38)+($Z185*$E$38)</f>
        <v>1.31672132110225</v>
      </c>
      <c r="AD185" s="18" t="n">
        <f aca="false">(X185*AA185)+(Y185*AB185)+(Z185*AC185)</f>
        <v>1.3167213088404</v>
      </c>
      <c r="AE185" s="19" t="str">
        <f aca="false">IF(ABS(SUM(X185:Z185)-1)&gt;0.1,"ERROR","OK")</f>
        <v>OK</v>
      </c>
    </row>
    <row r="186" customFormat="false" ht="15" hidden="false" customHeight="false" outlineLevel="0" collapsed="false">
      <c r="N186" s="17" t="n">
        <f aca="false">N185+1</f>
        <v>178</v>
      </c>
      <c r="O186" s="4" t="n">
        <f aca="false">O185*(R185/$U185)</f>
        <v>0.429744057865936</v>
      </c>
      <c r="P186" s="4" t="n">
        <f aca="false">P185*(S185/$U185)</f>
        <v>0.280661642086121</v>
      </c>
      <c r="Q186" s="4" t="n">
        <f aca="false">Q185*(T185/$U185)</f>
        <v>0.289594300047943</v>
      </c>
      <c r="R186" s="18" t="n">
        <f aca="false">($O186*$C$27)+($P186*$D$27)+($Q186*$E$27)</f>
        <v>1.28959430004794</v>
      </c>
      <c r="S186" s="18" t="n">
        <f aca="false">($O186*$C$28)+($P186*$D$28)+($Q186*$E$28)</f>
        <v>1.16910918782279</v>
      </c>
      <c r="T186" s="18" t="n">
        <f aca="false">($O186*$C$29)+($P186*$D$29)+($Q186*$E$29)</f>
        <v>1.54116408575221</v>
      </c>
      <c r="U186" s="18" t="n">
        <f aca="false">(O186*R186)+(P186*S186)+(Q186*T186)</f>
        <v>1.32863192660814</v>
      </c>
      <c r="W186" s="17" t="n">
        <f aca="false">W185+1</f>
        <v>178</v>
      </c>
      <c r="X186" s="4" t="n">
        <f aca="false">X185*(AA185/$AD185)</f>
        <v>0.350819668842381</v>
      </c>
      <c r="Y186" s="4" t="n">
        <f aca="false">Y185*(AB185/$AD185)</f>
        <v>0.308196734245145</v>
      </c>
      <c r="Z186" s="4" t="n">
        <f aca="false">Z185*(AC185/$AD185)</f>
        <v>0.340983596912475</v>
      </c>
      <c r="AA186" s="18" t="n">
        <f aca="false">($X186*$C$36)+($Y186*$D$36)+($Z186*$E$36)</f>
        <v>1.31672129602143</v>
      </c>
      <c r="AB186" s="18" t="n">
        <f aca="false">($X186*$C$37)+($Y186*$D$37)+($Z186*$E$37)</f>
        <v>1.31672130915113</v>
      </c>
      <c r="AC186" s="18" t="n">
        <f aca="false">($X186*$C$38)+($Y186*$D$38)+($Z186*$E$38)</f>
        <v>1.31672132116459</v>
      </c>
      <c r="AD186" s="18" t="n">
        <f aca="false">(X186*AA186)+(Y186*AB186)+(Z186*AC186)</f>
        <v>1.31672130864137</v>
      </c>
      <c r="AE186" s="19" t="str">
        <f aca="false">IF(ABS(SUM(X186:Z186)-1)&gt;0.1,"ERROR","OK")</f>
        <v>OK</v>
      </c>
    </row>
    <row r="187" customFormat="false" ht="15" hidden="false" customHeight="false" outlineLevel="0" collapsed="false">
      <c r="N187" s="17" t="n">
        <f aca="false">N186+1</f>
        <v>179</v>
      </c>
      <c r="O187" s="4" t="n">
        <f aca="false">O186*(R186/$U186)</f>
        <v>0.417117394520384</v>
      </c>
      <c r="P187" s="4" t="n">
        <f aca="false">P186*(S186/$U186)</f>
        <v>0.246963886582179</v>
      </c>
      <c r="Q187" s="4" t="n">
        <f aca="false">Q186*(T186/$U186)</f>
        <v>0.335918718897436</v>
      </c>
      <c r="R187" s="18" t="n">
        <f aca="false">($O187*$C$27)+($P187*$D$27)+($Q187*$E$27)</f>
        <v>1.33591871889744</v>
      </c>
      <c r="S187" s="18" t="n">
        <f aca="false">($O187*$C$28)+($P187*$D$28)+($Q187*$E$28)</f>
        <v>1.11479054751269</v>
      </c>
      <c r="T187" s="18" t="n">
        <f aca="false">($O187*$C$29)+($P187*$D$29)+($Q187*$E$29)</f>
        <v>1.44890948358227</v>
      </c>
      <c r="U187" s="18" t="n">
        <f aca="false">(O187*R187)+(P187*S187)+(Q187*T187)</f>
        <v>1.31926375917962</v>
      </c>
      <c r="W187" s="17" t="n">
        <f aca="false">W186+1</f>
        <v>179</v>
      </c>
      <c r="X187" s="4" t="n">
        <f aca="false">X186*(AA186/$AD186)</f>
        <v>0.350819665479996</v>
      </c>
      <c r="Y187" s="4" t="n">
        <f aca="false">Y186*(AB186/$AD186)</f>
        <v>0.308196734364463</v>
      </c>
      <c r="Z187" s="4" t="n">
        <f aca="false">Z186*(AC186/$AD186)</f>
        <v>0.340983600155541</v>
      </c>
      <c r="AA187" s="18" t="n">
        <f aca="false">($X187*$C$36)+($Y187*$D$36)+($Z187*$E$36)</f>
        <v>1.31672129987731</v>
      </c>
      <c r="AB187" s="18" t="n">
        <f aca="false">($X187*$C$37)+($Y187*$D$37)+($Z187*$E$37)</f>
        <v>1.31672130546444</v>
      </c>
      <c r="AC187" s="18" t="n">
        <f aca="false">($X187*$C$38)+($Y187*$D$38)+($Z187*$E$38)</f>
        <v>1.31672132058757</v>
      </c>
      <c r="AD187" s="18" t="n">
        <f aca="false">(X187*AA187)+(Y187*AB187)+(Z187*AC187)</f>
        <v>1.31672130866111</v>
      </c>
      <c r="AE187" s="19" t="str">
        <f aca="false">IF(ABS(SUM(X187:Z187)-1)&gt;0.1,"ERROR","OK")</f>
        <v>OK</v>
      </c>
    </row>
    <row r="188" customFormat="false" ht="15" hidden="false" customHeight="false" outlineLevel="0" collapsed="false">
      <c r="N188" s="17" t="n">
        <f aca="false">N187+1</f>
        <v>180</v>
      </c>
      <c r="O188" s="4" t="n">
        <f aca="false">O187*(R187/$U187)</f>
        <v>0.422383265999835</v>
      </c>
      <c r="P188" s="4" t="n">
        <f aca="false">P187*(S187/$U187)</f>
        <v>0.208686856152262</v>
      </c>
      <c r="Q188" s="4" t="n">
        <f aca="false">Q187*(T187/$U187)</f>
        <v>0.368929877847902</v>
      </c>
      <c r="R188" s="18" t="n">
        <f aca="false">($O188*$C$27)+($P188*$D$27)+($Q188*$E$27)</f>
        <v>1.3689298778479</v>
      </c>
      <c r="S188" s="18" t="n">
        <f aca="false">($O188*$C$28)+($P188*$D$28)+($Q188*$E$28)</f>
        <v>1.09034637593672</v>
      </c>
      <c r="T188" s="18" t="n">
        <f aca="false">($O188*$C$29)+($P188*$D$29)+($Q188*$E$29)</f>
        <v>1.3303922822569</v>
      </c>
      <c r="U188" s="18" t="n">
        <f aca="false">(O188*R188)+(P188*S188)+(Q188*T188)</f>
        <v>1.29657549222423</v>
      </c>
      <c r="W188" s="17" t="n">
        <f aca="false">W187+1</f>
        <v>180</v>
      </c>
      <c r="X188" s="4" t="n">
        <f aca="false">X187*(AA187/$AD187)</f>
        <v>0.350819663139692</v>
      </c>
      <c r="Y188" s="4" t="n">
        <f aca="false">Y187*(AB187/$AD187)</f>
        <v>0.30819673361624</v>
      </c>
      <c r="Z188" s="4" t="n">
        <f aca="false">Z187*(AC187/$AD187)</f>
        <v>0.340983603244068</v>
      </c>
      <c r="AA188" s="18" t="n">
        <f aca="false">($X188*$C$36)+($Y188*$D$36)+($Z188*$E$36)</f>
        <v>1.31672130380801</v>
      </c>
      <c r="AB188" s="18" t="n">
        <f aca="false">($X188*$C$37)+($Y188*$D$37)+($Z188*$E$37)</f>
        <v>1.31672130281529</v>
      </c>
      <c r="AC188" s="18" t="n">
        <f aca="false">($X188*$C$38)+($Y188*$D$38)+($Z188*$E$38)</f>
        <v>1.31672131952093</v>
      </c>
      <c r="AD188" s="18" t="n">
        <f aca="false">(X188*AA188)+(Y188*AB188)+(Z188*AC188)</f>
        <v>1.3167213088599</v>
      </c>
      <c r="AE188" s="19" t="str">
        <f aca="false">IF(ABS(SUM(X188:Z188)-1)&gt;0.1,"ERROR","OK")</f>
        <v>OK</v>
      </c>
    </row>
    <row r="189" customFormat="false" ht="15" hidden="false" customHeight="false" outlineLevel="0" collapsed="false">
      <c r="N189" s="17" t="n">
        <f aca="false">N188+1</f>
        <v>181</v>
      </c>
      <c r="O189" s="4" t="n">
        <f aca="false">O188*(R188/$U188)</f>
        <v>0.445954035224164</v>
      </c>
      <c r="P189" s="4" t="n">
        <f aca="false">P188*(S188/$U188)</f>
        <v>0.175493797835796</v>
      </c>
      <c r="Q189" s="4" t="n">
        <f aca="false">Q188*(T188/$U188)</f>
        <v>0.378552166940039</v>
      </c>
      <c r="R189" s="18" t="n">
        <f aca="false">($O189*$C$27)+($P189*$D$27)+($Q189*$E$27)</f>
        <v>1.37855216694004</v>
      </c>
      <c r="S189" s="18" t="n">
        <f aca="false">($O189*$C$28)+($P189*$D$28)+($Q189*$E$28)</f>
        <v>1.10525708497813</v>
      </c>
      <c r="T189" s="18" t="n">
        <f aca="false">($O189*$C$29)+($P189*$D$29)+($Q189*$E$29)</f>
        <v>1.21431356885047</v>
      </c>
      <c r="U189" s="18" t="n">
        <f aca="false">(O189*R189)+(P189*S189)+(Q189*T189)</f>
        <v>1.2684176978747</v>
      </c>
      <c r="W189" s="17" t="n">
        <f aca="false">W188+1</f>
        <v>181</v>
      </c>
      <c r="X189" s="4" t="n">
        <f aca="false">X188*(AA188/$AD188)</f>
        <v>0.350819661793695</v>
      </c>
      <c r="Y189" s="4" t="n">
        <f aca="false">Y188*(AB188/$AD188)</f>
        <v>0.308196732201414</v>
      </c>
      <c r="Z189" s="4" t="n">
        <f aca="false">Z188*(AC188/$AD188)</f>
        <v>0.340983606004891</v>
      </c>
      <c r="AA189" s="18" t="n">
        <f aca="false">($X189*$C$36)+($Y189*$D$36)+($Z189*$E$36)</f>
        <v>1.31672130754545</v>
      </c>
      <c r="AB189" s="18" t="n">
        <f aca="false">($X189*$C$37)+($Y189*$D$37)+($Z189*$E$37)</f>
        <v>1.31672130119321</v>
      </c>
      <c r="AC189" s="18" t="n">
        <f aca="false">($X189*$C$38)+($Y189*$D$38)+($Z189*$E$38)</f>
        <v>1.31672131811987</v>
      </c>
      <c r="AD189" s="18" t="n">
        <f aca="false">(X189*AA189)+(Y189*AB189)+(Z189*AC189)</f>
        <v>1.31672130919341</v>
      </c>
      <c r="AE189" s="19" t="str">
        <f aca="false">IF(ABS(SUM(X189:Z189)-1)&gt;0.1,"ERROR","OK")</f>
        <v>OK</v>
      </c>
    </row>
    <row r="190" customFormat="false" ht="15" hidden="false" customHeight="false" outlineLevel="0" collapsed="false">
      <c r="N190" s="17" t="n">
        <f aca="false">N189+1</f>
        <v>182</v>
      </c>
      <c r="O190" s="4" t="n">
        <f aca="false">O189*(R189/$U189)</f>
        <v>0.484675436683048</v>
      </c>
      <c r="P190" s="4" t="n">
        <f aca="false">P189*(S189/$U189)</f>
        <v>0.152919471048641</v>
      </c>
      <c r="Q190" s="4" t="n">
        <f aca="false">Q189*(T189/$U189)</f>
        <v>0.362405092268312</v>
      </c>
      <c r="R190" s="18" t="n">
        <f aca="false">($O190*$C$27)+($P190*$D$27)+($Q190*$E$27)</f>
        <v>1.36240509226831</v>
      </c>
      <c r="S190" s="18" t="n">
        <f aca="false">($O190*$C$28)+($P190*$D$28)+($Q190*$E$28)</f>
        <v>1.15851085364157</v>
      </c>
      <c r="T190" s="18" t="n">
        <f aca="false">($O190*$C$29)+($P190*$D$29)+($Q190*$E$29)</f>
        <v>1.11948560746779</v>
      </c>
      <c r="U190" s="18" t="n">
        <f aca="false">(O190*R190)+(P190*S190)+(Q190*T190)</f>
        <v>1.24319043484474</v>
      </c>
      <c r="W190" s="17" t="n">
        <f aca="false">W189+1</f>
        <v>182</v>
      </c>
      <c r="X190" s="4" t="n">
        <f aca="false">X189*(AA189/$AD189)</f>
        <v>0.35081966135462</v>
      </c>
      <c r="Y190" s="4" t="n">
        <f aca="false">Y189*(AB189/$AD189)</f>
        <v>0.308196730328856</v>
      </c>
      <c r="Z190" s="4" t="n">
        <f aca="false">Z189*(AC189/$AD189)</f>
        <v>0.340983608316524</v>
      </c>
      <c r="AA190" s="18" t="n">
        <f aca="false">($X190*$C$36)+($Y190*$D$36)+($Z190*$E$36)</f>
        <v>1.31672131088117</v>
      </c>
      <c r="AB190" s="18" t="n">
        <f aca="false">($X190*$C$37)+($Y190*$D$37)+($Z190*$E$37)</f>
        <v>1.31672130052297</v>
      </c>
      <c r="AC190" s="18" t="n">
        <f aca="false">($X190*$C$38)+($Y190*$D$38)+($Z190*$E$38)</f>
        <v>1.31672131653401</v>
      </c>
      <c r="AD190" s="18" t="n">
        <f aca="false">(X190*AA190)+(Y190*AB190)+(Z190*AC190)</f>
        <v>1.31672130961633</v>
      </c>
      <c r="AE190" s="19" t="str">
        <f aca="false">IF(ABS(SUM(X190:Z190)-1)&gt;0.1,"ERROR","OK")</f>
        <v>OK</v>
      </c>
    </row>
    <row r="191" customFormat="false" ht="15" hidden="false" customHeight="false" outlineLevel="0" collapsed="false">
      <c r="N191" s="17" t="n">
        <f aca="false">N190+1</f>
        <v>183</v>
      </c>
      <c r="O191" s="4" t="n">
        <f aca="false">O190*(R190/$U190)</f>
        <v>0.531152962994619</v>
      </c>
      <c r="P191" s="4" t="n">
        <f aca="false">P190*(S190/$U190)</f>
        <v>0.142503402517815</v>
      </c>
      <c r="Q191" s="4" t="n">
        <f aca="false">Q190*(T190/$U190)</f>
        <v>0.326343634487566</v>
      </c>
      <c r="R191" s="18" t="n">
        <f aca="false">($O191*$C$27)+($P191*$D$27)+($Q191*$E$27)</f>
        <v>1.32634363448757</v>
      </c>
      <c r="S191" s="18" t="n">
        <f aca="false">($O191*$C$28)+($P191*$D$28)+($Q191*$E$28)</f>
        <v>1.23744369195581</v>
      </c>
      <c r="T191" s="18" t="n">
        <f aca="false">($O191*$C$29)+($P191*$D$29)+($Q191*$E$29)</f>
        <v>1.05570313345721</v>
      </c>
      <c r="U191" s="18" t="n">
        <f aca="false">(O191*R191)+(P191*S191)+(Q191*T191)</f>
        <v>1.22535328544737</v>
      </c>
      <c r="W191" s="17" t="n">
        <f aca="false">W190+1</f>
        <v>183</v>
      </c>
      <c r="X191" s="4" t="n">
        <f aca="false">X190*(AA190/$AD190)</f>
        <v>0.350819661691617</v>
      </c>
      <c r="Y191" s="4" t="n">
        <f aca="false">Y190*(AB190/$AD190)</f>
        <v>0.308196728200429</v>
      </c>
      <c r="Z191" s="4" t="n">
        <f aca="false">Z190*(AC190/$AD190)</f>
        <v>0.340983610107954</v>
      </c>
      <c r="AA191" s="18" t="n">
        <f aca="false">($X191*$C$36)+($Y191*$D$36)+($Z191*$E$36)</f>
        <v>1.31672131366942</v>
      </c>
      <c r="AB191" s="18" t="n">
        <f aca="false">($X191*$C$37)+($Y191*$D$37)+($Z191*$E$37)</f>
        <v>1.31672130068082</v>
      </c>
      <c r="AC191" s="18" t="n">
        <f aca="false">($X191*$C$38)+($Y191*$D$38)+($Z191*$E$38)</f>
        <v>1.31672131489867</v>
      </c>
      <c r="AD191" s="18" t="n">
        <f aca="false">(X191*AA191)+(Y191*AB191)+(Z191*AC191)</f>
        <v>1.31672131008553</v>
      </c>
      <c r="AE191" s="19" t="str">
        <f aca="false">IF(ABS(SUM(X191:Z191)-1)&gt;0.1,"ERROR","OK")</f>
        <v>OK</v>
      </c>
    </row>
    <row r="192" customFormat="false" ht="15" hidden="false" customHeight="false" outlineLevel="0" collapsed="false">
      <c r="N192" s="17" t="n">
        <f aca="false">N191+1</f>
        <v>184</v>
      </c>
      <c r="O192" s="4" t="n">
        <f aca="false">O191*(R191/$U191)</f>
        <v>0.574929173303612</v>
      </c>
      <c r="P192" s="4" t="n">
        <f aca="false">P191*(S191/$U191)</f>
        <v>0.143909465639151</v>
      </c>
      <c r="Q192" s="4" t="n">
        <f aca="false">Q191*(T191/$U191)</f>
        <v>0.281161361057236</v>
      </c>
      <c r="R192" s="18" t="n">
        <f aca="false">($O192*$C$27)+($P192*$D$27)+($Q192*$E$27)</f>
        <v>1.28116136105724</v>
      </c>
      <c r="S192" s="18" t="n">
        <f aca="false">($O192*$C$28)+($P192*$D$28)+($Q192*$E$28)</f>
        <v>1.3218839483521</v>
      </c>
      <c r="T192" s="18" t="n">
        <f aca="false">($O192*$C$29)+($P192*$D$29)+($Q192*$E$29)</f>
        <v>1.02927797560493</v>
      </c>
      <c r="U192" s="18" t="n">
        <f aca="false">(O192*R192)+(P192*S192)+(Q192*T192)</f>
        <v>1.21620185135281</v>
      </c>
      <c r="W192" s="17" t="n">
        <f aca="false">W191+1</f>
        <v>184</v>
      </c>
      <c r="X192" s="4" t="n">
        <f aca="false">X191*(AA191/$AD191)</f>
        <v>0.350819662646488</v>
      </c>
      <c r="Y192" s="4" t="n">
        <f aca="false">Y191*(AB191/$AD191)</f>
        <v>0.308196725999128</v>
      </c>
      <c r="Z192" s="4" t="n">
        <f aca="false">Z191*(AC191/$AD191)</f>
        <v>0.340983611354384</v>
      </c>
      <c r="AA192" s="18" t="n">
        <f aca="false">($X192*$C$36)+($Y192*$D$36)+($Z192*$E$36)</f>
        <v>1.31672131582552</v>
      </c>
      <c r="AB192" s="18" t="n">
        <f aca="false">($X192*$C$37)+($Y192*$D$37)+($Z192*$E$37)</f>
        <v>1.31672130151105</v>
      </c>
      <c r="AC192" s="18" t="n">
        <f aca="false">($X192*$C$38)+($Y192*$D$38)+($Z192*$E$38)</f>
        <v>1.3167213133286</v>
      </c>
      <c r="AD192" s="18" t="n">
        <f aca="false">(X192*AA192)+(Y192*AB192)+(Z192*AC192)</f>
        <v>1.31672131056244</v>
      </c>
      <c r="AE192" s="19" t="str">
        <f aca="false">IF(ABS(SUM(X192:Z192)-1)&gt;0.1,"ERROR","OK")</f>
        <v>OK</v>
      </c>
    </row>
    <row r="193" customFormat="false" ht="15" hidden="false" customHeight="false" outlineLevel="0" collapsed="false">
      <c r="N193" s="17" t="n">
        <f aca="false">N192+1</f>
        <v>185</v>
      </c>
      <c r="O193" s="4" t="n">
        <f aca="false">O192*(R192/$U192)</f>
        <v>0.605637165707203</v>
      </c>
      <c r="P193" s="4" t="n">
        <f aca="false">P192*(S192/$U192)</f>
        <v>0.156414506714263</v>
      </c>
      <c r="Q193" s="4" t="n">
        <f aca="false">Q192*(T192/$U192)</f>
        <v>0.237948327578534</v>
      </c>
      <c r="R193" s="18" t="n">
        <f aca="false">($O193*$C$27)+($P193*$D$27)+($Q193*$E$27)</f>
        <v>1.23794832757853</v>
      </c>
      <c r="S193" s="18" t="n">
        <f aca="false">($O193*$C$28)+($P193*$D$28)+($Q193*$E$28)</f>
        <v>1.39148367088652</v>
      </c>
      <c r="T193" s="18" t="n">
        <f aca="false">($O193*$C$29)+($P193*$D$29)+($Q193*$E$29)</f>
        <v>1.04529750414775</v>
      </c>
      <c r="U193" s="18" t="n">
        <f aca="false">(O193*R193)+(P193*S193)+(Q193*T193)</f>
        <v>1.21612254132327</v>
      </c>
      <c r="W193" s="17" t="n">
        <f aca="false">W192+1</f>
        <v>185</v>
      </c>
      <c r="X193" s="4" t="n">
        <f aca="false">X192*(AA192/$AD192)</f>
        <v>0.350819664048754</v>
      </c>
      <c r="Y193" s="4" t="n">
        <f aca="false">Y192*(AB192/$AD192)</f>
        <v>0.308196723880526</v>
      </c>
      <c r="Z193" s="4" t="n">
        <f aca="false">Z192*(AC192/$AD192)</f>
        <v>0.340983612070721</v>
      </c>
      <c r="AA193" s="18" t="n">
        <f aca="false">($X193*$C$36)+($Y193*$D$36)+($Z193*$E$36)</f>
        <v>1.31672131732071</v>
      </c>
      <c r="AB193" s="18" t="n">
        <f aca="false">($X193*$C$37)+($Y193*$D$37)+($Z193*$E$37)</f>
        <v>1.31672130284168</v>
      </c>
      <c r="AC193" s="18" t="n">
        <f aca="false">($X193*$C$38)+($Y193*$D$38)+($Z193*$E$38)</f>
        <v>1.31672131191417</v>
      </c>
      <c r="AD193" s="18" t="n">
        <f aca="false">(X193*AA193)+(Y193*AB193)+(Z193*AC193)</f>
        <v>1.31672131101478</v>
      </c>
      <c r="AE193" s="19" t="str">
        <f aca="false">IF(ABS(SUM(X193:Z193)-1)&gt;0.1,"ERROR","OK")</f>
        <v>OK</v>
      </c>
    </row>
    <row r="194" customFormat="false" ht="15" hidden="false" customHeight="false" outlineLevel="0" collapsed="false">
      <c r="N194" s="17" t="n">
        <f aca="false">N193+1</f>
        <v>186</v>
      </c>
      <c r="O194" s="4" t="n">
        <f aca="false">O193*(R193/$U193)</f>
        <v>0.616506553353438</v>
      </c>
      <c r="P194" s="4" t="n">
        <f aca="false">P193*(S193/$U193)</f>
        <v>0.178968997438236</v>
      </c>
      <c r="Q194" s="4" t="n">
        <f aca="false">Q193*(T193/$U193)</f>
        <v>0.204524449208326</v>
      </c>
      <c r="R194" s="18" t="n">
        <f aca="false">($O194*$C$27)+($P194*$D$27)+($Q194*$E$27)</f>
        <v>1.20452444920833</v>
      </c>
      <c r="S194" s="18" t="n">
        <f aca="false">($O194*$C$28)+($P194*$D$28)+($Q194*$E$28)</f>
        <v>1.43243454906594</v>
      </c>
      <c r="T194" s="18" t="n">
        <f aca="false">($O194*$C$29)+($P194*$D$29)+($Q194*$E$29)</f>
        <v>1.1053524049673</v>
      </c>
      <c r="U194" s="18" t="n">
        <f aca="false">(O194*R194)+(P194*S194)+(Q194*T194)</f>
        <v>1.22503018356063</v>
      </c>
      <c r="W194" s="17" t="n">
        <f aca="false">W193+1</f>
        <v>186</v>
      </c>
      <c r="X194" s="4" t="n">
        <f aca="false">X193*(AA193/$AD193)</f>
        <v>0.350819665728869</v>
      </c>
      <c r="Y194" s="4" t="n">
        <f aca="false">Y193*(AB193/$AD193)</f>
        <v>0.3081967219675</v>
      </c>
      <c r="Z194" s="4" t="n">
        <f aca="false">Z193*(AC193/$AD193)</f>
        <v>0.340983612303631</v>
      </c>
      <c r="AA194" s="18" t="n">
        <f aca="false">($X194*$C$36)+($Y194*$D$36)+($Z194*$E$36)</f>
        <v>1.31672131817411</v>
      </c>
      <c r="AB194" s="18" t="n">
        <f aca="false">($X194*$C$37)+($Y194*$D$37)+($Z194*$E$37)</f>
        <v>1.31672130449851</v>
      </c>
      <c r="AC194" s="18" t="n">
        <f aca="false">($X194*$C$38)+($Y194*$D$38)+($Z194*$E$38)</f>
        <v>1.31672131071977</v>
      </c>
      <c r="AD194" s="18" t="n">
        <f aca="false">(X194*AA194)+(Y194*AB194)+(Z194*AC194)</f>
        <v>1.31672131141753</v>
      </c>
      <c r="AE194" s="19" t="str">
        <f aca="false">IF(ABS(SUM(X194:Z194)-1)&gt;0.1,"ERROR","OK")</f>
        <v>OK</v>
      </c>
    </row>
    <row r="195" customFormat="false" ht="15" hidden="false" customHeight="false" outlineLevel="0" collapsed="false">
      <c r="N195" s="17" t="n">
        <f aca="false">N194+1</f>
        <v>187</v>
      </c>
      <c r="O195" s="4" t="n">
        <f aca="false">O194*(R194/$U194)</f>
        <v>0.606186873251534</v>
      </c>
      <c r="P195" s="4" t="n">
        <f aca="false">P194*(S194/$U194)</f>
        <v>0.209269435629</v>
      </c>
      <c r="Q195" s="4" t="n">
        <f aca="false">Q194*(T194/$U194)</f>
        <v>0.184543691119466</v>
      </c>
      <c r="R195" s="18" t="n">
        <f aca="false">($O195*$C$27)+($P195*$D$27)+($Q195*$E$27)</f>
        <v>1.18454369111947</v>
      </c>
      <c r="S195" s="18" t="n">
        <f aca="false">($O195*$C$28)+($P195*$D$28)+($Q195*$E$28)</f>
        <v>1.44009755124402</v>
      </c>
      <c r="T195" s="18" t="n">
        <f aca="false">($O195*$C$29)+($P195*$D$29)+($Q195*$E$29)</f>
        <v>1.20347749561093</v>
      </c>
      <c r="U195" s="18" t="n">
        <f aca="false">(O195*R195)+(P195*S195)+(Q195*T195)</f>
        <v>1.24151741736833</v>
      </c>
      <c r="W195" s="17" t="n">
        <f aca="false">W194+1</f>
        <v>187</v>
      </c>
      <c r="X195" s="4" t="n">
        <f aca="false">X194*(AA194/$AD194)</f>
        <v>0.350819667529054</v>
      </c>
      <c r="Y195" s="4" t="n">
        <f aca="false">Y194*(AB194/$AD194)</f>
        <v>0.308196720348008</v>
      </c>
      <c r="Z195" s="4" t="n">
        <f aca="false">Z194*(AC194/$AD194)</f>
        <v>0.340983612122938</v>
      </c>
      <c r="AA195" s="18" t="n">
        <f aca="false">($X195*$C$36)+($Y195*$D$36)+($Z195*$E$36)</f>
        <v>1.31672131844312</v>
      </c>
      <c r="AB195" s="18" t="n">
        <f aca="false">($X195*$C$37)+($Y195*$D$37)+($Z195*$E$37)</f>
        <v>1.31672130631676</v>
      </c>
      <c r="AC195" s="18" t="n">
        <f aca="false">($X195*$C$38)+($Y195*$D$38)+($Z195*$E$38)</f>
        <v>1.31672130978422</v>
      </c>
      <c r="AD195" s="18" t="n">
        <f aca="false">(X195*AA195)+(Y195*AB195)+(Z195*AC195)</f>
        <v>1.31672131175327</v>
      </c>
      <c r="AE195" s="19" t="str">
        <f aca="false">IF(ABS(SUM(X195:Z195)-1)&gt;0.1,"ERROR","OK")</f>
        <v>OK</v>
      </c>
    </row>
    <row r="196" customFormat="false" ht="15" hidden="false" customHeight="false" outlineLevel="0" collapsed="false">
      <c r="N196" s="17" t="n">
        <f aca="false">N195+1</f>
        <v>188</v>
      </c>
      <c r="O196" s="4" t="n">
        <f aca="false">O195*(R195/$U195)</f>
        <v>0.578368717429365</v>
      </c>
      <c r="P196" s="4" t="n">
        <f aca="false">P195*(S195/$U195)</f>
        <v>0.242741984593625</v>
      </c>
      <c r="Q196" s="4" t="n">
        <f aca="false">Q195*(T195/$U195)</f>
        <v>0.17888929797701</v>
      </c>
      <c r="R196" s="18" t="n">
        <f aca="false">($O196*$C$27)+($P196*$D$27)+($Q196*$E$27)</f>
        <v>1.17888929797701</v>
      </c>
      <c r="S196" s="18" t="n">
        <f aca="false">($O196*$C$28)+($P196*$D$28)+($Q196*$E$28)</f>
        <v>1.41736834925006</v>
      </c>
      <c r="T196" s="18" t="n">
        <f aca="false">($O196*$C$29)+($P196*$D$29)+($Q196*$E$29)</f>
        <v>1.32336785158032</v>
      </c>
      <c r="U196" s="18" t="n">
        <f aca="false">(O196*R196)+(P196*S196)+(Q196*T196)</f>
        <v>1.26262384319386</v>
      </c>
      <c r="W196" s="17" t="n">
        <f aca="false">W195+1</f>
        <v>188</v>
      </c>
      <c r="X196" s="4" t="n">
        <f aca="false">X195*(AA195/$AD195)</f>
        <v>0.350819669311459</v>
      </c>
      <c r="Y196" s="4" t="n">
        <f aca="false">Y195*(AB195/$AD195)</f>
        <v>0.308196719075517</v>
      </c>
      <c r="Z196" s="4" t="n">
        <f aca="false">Z195*(AC195/$AD195)</f>
        <v>0.340983611613023</v>
      </c>
      <c r="AA196" s="18" t="n">
        <f aca="false">($X196*$C$36)+($Y196*$D$36)+($Z196*$E$36)</f>
        <v>1.31672131821297</v>
      </c>
      <c r="AB196" s="18" t="n">
        <f aca="false">($X196*$C$37)+($Y196*$D$37)+($Z196*$E$37)</f>
        <v>1.31672130815016</v>
      </c>
      <c r="AC196" s="18" t="n">
        <f aca="false">($X196*$C$38)+($Y196*$D$38)+($Z196*$E$38)</f>
        <v>1.31672130912271</v>
      </c>
      <c r="AD196" s="18" t="n">
        <f aca="false">(X196*AA196)+(Y196*AB196)+(Z196*AC196)</f>
        <v>1.31672131201201</v>
      </c>
      <c r="AE196" s="19" t="str">
        <f aca="false">IF(ABS(SUM(X196:Z196)-1)&gt;0.1,"ERROR","OK")</f>
        <v>OK</v>
      </c>
    </row>
    <row r="197" customFormat="false" ht="15" hidden="false" customHeight="false" outlineLevel="0" collapsed="false">
      <c r="N197" s="17" t="n">
        <f aca="false">N196+1</f>
        <v>189</v>
      </c>
      <c r="O197" s="4" t="n">
        <f aca="false">O196*(R196/$U196)</f>
        <v>0.540012526246488</v>
      </c>
      <c r="P197" s="4" t="n">
        <f aca="false">P196*(S196/$U196)</f>
        <v>0.272491928496176</v>
      </c>
      <c r="Q197" s="4" t="n">
        <f aca="false">Q196*(T196/$U196)</f>
        <v>0.187495545257336</v>
      </c>
      <c r="R197" s="18" t="n">
        <f aca="false">($O197*$C$27)+($P197*$D$27)+($Q197*$E$27)</f>
        <v>1.18749554525734</v>
      </c>
      <c r="S197" s="18" t="n">
        <f aca="false">($O197*$C$28)+($P197*$D$28)+($Q197*$E$28)</f>
        <v>1.37126653551489</v>
      </c>
      <c r="T197" s="18" t="n">
        <f aca="false">($O197*$C$29)+($P197*$D$29)+($Q197*$E$29)</f>
        <v>1.43946701711599</v>
      </c>
      <c r="U197" s="18" t="n">
        <f aca="false">(O197*R197)+(P197*S197)+(Q197*T197)</f>
        <v>1.2848151852997</v>
      </c>
      <c r="W197" s="17" t="n">
        <f aca="false">W196+1</f>
        <v>189</v>
      </c>
      <c r="X197" s="4" t="n">
        <f aca="false">X196*(AA196/$AD196)</f>
        <v>0.350819670963607</v>
      </c>
      <c r="Y197" s="4" t="n">
        <f aca="false">Y196*(AB196/$AD196)</f>
        <v>0.308196718171597</v>
      </c>
      <c r="Z197" s="4" t="n">
        <f aca="false">Z196*(AC196/$AD196)</f>
        <v>0.340983610864796</v>
      </c>
      <c r="AA197" s="18" t="n">
        <f aca="false">($X197*$C$36)+($Y197*$D$36)+($Z197*$E$36)</f>
        <v>1.31672131758628</v>
      </c>
      <c r="AB197" s="18" t="n">
        <f aca="false">($X197*$C$37)+($Y197*$D$37)+($Z197*$E$37)</f>
        <v>1.31672130987713</v>
      </c>
      <c r="AC197" s="18" t="n">
        <f aca="false">($X197*$C$38)+($Y197*$D$38)+($Z197*$E$38)</f>
        <v>1.31672130873</v>
      </c>
      <c r="AD197" s="18" t="n">
        <f aca="false">(X197*AA197)+(Y197*AB197)+(Z197*AC197)</f>
        <v>1.3167213121905</v>
      </c>
      <c r="AE197" s="19" t="str">
        <f aca="false">IF(ABS(SUM(X197:Z197)-1)&gt;0.1,"ERROR","OK")</f>
        <v>OK</v>
      </c>
    </row>
    <row r="198" customFormat="false" ht="15" hidden="false" customHeight="false" outlineLevel="0" collapsed="false">
      <c r="N198" s="17" t="n">
        <f aca="false">N197+1</f>
        <v>190</v>
      </c>
      <c r="O198" s="4" t="n">
        <f aca="false">O197*(R197/$U197)</f>
        <v>0.499108725237617</v>
      </c>
      <c r="P198" s="4" t="n">
        <f aca="false">P197*(S197/$U197)</f>
        <v>0.290827090946594</v>
      </c>
      <c r="Q198" s="4" t="n">
        <f aca="false">Q197*(T197/$U197)</f>
        <v>0.210064183815789</v>
      </c>
      <c r="R198" s="18" t="n">
        <f aca="false">($O198*$C$27)+($P198*$D$27)+($Q198*$E$27)</f>
        <v>1.21006418381579</v>
      </c>
      <c r="S198" s="18" t="n">
        <f aca="false">($O198*$C$28)+($P198*$D$28)+($Q198*$E$28)</f>
        <v>1.31005095980341</v>
      </c>
      <c r="T198" s="18" t="n">
        <f aca="false">($O198*$C$29)+($P198*$D$29)+($Q198*$E$29)</f>
        <v>1.52310516517345</v>
      </c>
      <c r="U198" s="18" t="n">
        <f aca="false">(O198*R198)+(P198*S198)+(Q198*T198)</f>
        <v>1.30490174525919</v>
      </c>
      <c r="W198" s="17" t="n">
        <f aca="false">W197+1</f>
        <v>190</v>
      </c>
      <c r="X198" s="4" t="n">
        <f aca="false">X197*(AA197/$AD197)</f>
        <v>0.350819672401228</v>
      </c>
      <c r="Y198" s="4" t="n">
        <f aca="false">Y197*(AB197/$AD197)</f>
        <v>0.308196717630121</v>
      </c>
      <c r="Z198" s="4" t="n">
        <f aca="false">Z197*(AC197/$AD197)</f>
        <v>0.340983609968651</v>
      </c>
      <c r="AA198" s="18" t="n">
        <f aca="false">($X198*$C$36)+($Y198*$D$36)+($Z198*$E$36)</f>
        <v>1.31672131667335</v>
      </c>
      <c r="AB198" s="18" t="n">
        <f aca="false">($X198*$C$37)+($Y198*$D$37)+($Z198*$E$37)</f>
        <v>1.31672131140436</v>
      </c>
      <c r="AC198" s="18" t="n">
        <f aca="false">($X198*$C$38)+($Y198*$D$38)+($Z198*$E$38)</f>
        <v>1.31672130858434</v>
      </c>
      <c r="AD198" s="18" t="n">
        <f aca="false">(X198*AA198)+(Y198*AB198)+(Z198*AC198)</f>
        <v>1.31672131229124</v>
      </c>
      <c r="AE198" s="19" t="str">
        <f aca="false">IF(ABS(SUM(X198:Z198)-1)&gt;0.1,"ERROR","OK")</f>
        <v>OK</v>
      </c>
    </row>
    <row r="199" customFormat="false" ht="15" hidden="false" customHeight="false" outlineLevel="0" collapsed="false">
      <c r="N199" s="17" t="n">
        <f aca="false">N198+1</f>
        <v>191</v>
      </c>
      <c r="O199" s="4" t="n">
        <f aca="false">O198*(R198/$U198)</f>
        <v>0.462834534810155</v>
      </c>
      <c r="P199" s="4" t="n">
        <f aca="false">P198*(S198/$U198)</f>
        <v>0.291974710751683</v>
      </c>
      <c r="Q199" s="4" t="n">
        <f aca="false">Q198*(T198/$U198)</f>
        <v>0.245190754438161</v>
      </c>
      <c r="R199" s="18" t="n">
        <f aca="false">($O199*$C$27)+($P199*$D$27)+($Q199*$E$27)</f>
        <v>1.24519075443816</v>
      </c>
      <c r="S199" s="18" t="n">
        <f aca="false">($O199*$C$28)+($P199*$D$28)+($Q199*$E$28)</f>
        <v>1.24216285581581</v>
      </c>
      <c r="T199" s="18" t="n">
        <f aca="false">($O199*$C$29)+($P199*$D$29)+($Q199*$E$29)</f>
        <v>1.55193995788794</v>
      </c>
      <c r="U199" s="18" t="n">
        <f aca="false">(O199*R199)+(P199*S199)+(Q199*T199)</f>
        <v>1.31951875323087</v>
      </c>
      <c r="W199" s="17" t="n">
        <f aca="false">W198+1</f>
        <v>191</v>
      </c>
      <c r="X199" s="4" t="n">
        <f aca="false">X198*(AA198/$AD198)</f>
        <v>0.350819673568769</v>
      </c>
      <c r="Y199" s="4" t="n">
        <f aca="false">Y198*(AB198/$AD198)</f>
        <v>0.308196717422534</v>
      </c>
      <c r="Z199" s="4" t="n">
        <f aca="false">Z198*(AC198/$AD198)</f>
        <v>0.340983609008697</v>
      </c>
      <c r="AA199" s="18" t="n">
        <f aca="false">($X199*$C$36)+($Y199*$D$36)+($Z199*$E$36)</f>
        <v>1.31672131558368</v>
      </c>
      <c r="AB199" s="18" t="n">
        <f aca="false">($X199*$C$37)+($Y199*$D$37)+($Z199*$E$37)</f>
        <v>1.3167213126679</v>
      </c>
      <c r="AC199" s="18" t="n">
        <f aca="false">($X199*$C$38)+($Y199*$D$38)+($Z199*$E$38)</f>
        <v>1.31672130865178</v>
      </c>
      <c r="AD199" s="18" t="n">
        <f aca="false">(X199*AA199)+(Y199*AB199)+(Z199*AC199)</f>
        <v>1.31672131232138</v>
      </c>
      <c r="AE199" s="19" t="str">
        <f aca="false">IF(ABS(SUM(X199:Z199)-1)&gt;0.1,"ERROR","OK")</f>
        <v>OK</v>
      </c>
    </row>
    <row r="200" customFormat="false" ht="15" hidden="false" customHeight="false" outlineLevel="0" collapsed="false">
      <c r="N200" s="17" t="n">
        <f aca="false">N199+1</f>
        <v>192</v>
      </c>
      <c r="O200" s="4" t="n">
        <f aca="false">O199*(R199/$U199)</f>
        <v>0.436763238240583</v>
      </c>
      <c r="P200" s="4" t="n">
        <f aca="false">P199*(S199/$U199)</f>
        <v>0.274857890155237</v>
      </c>
      <c r="Q200" s="4" t="n">
        <f aca="false">Q199*(T199/$U199)</f>
        <v>0.288378871604179</v>
      </c>
      <c r="R200" s="18" t="n">
        <f aca="false">($O200*$C$27)+($P200*$D$27)+($Q200*$E$27)</f>
        <v>1.28837887160418</v>
      </c>
      <c r="S200" s="18" t="n">
        <f aca="false">($O200*$C$28)+($P200*$D$28)+($Q200*$E$28)</f>
        <v>1.17722225379682</v>
      </c>
      <c r="T200" s="18" t="n">
        <f aca="false">($O200*$C$29)+($P200*$D$29)+($Q200*$E$29)</f>
        <v>1.5188394036973</v>
      </c>
      <c r="U200" s="18" t="n">
        <f aca="false">(O200*R200)+(P200*S200)+(Q200*T200)</f>
        <v>1.32428654635117</v>
      </c>
      <c r="W200" s="17" t="n">
        <f aca="false">W199+1</f>
        <v>192</v>
      </c>
      <c r="X200" s="4" t="n">
        <f aca="false">X199*(AA199/$AD199)</f>
        <v>0.350819674437957</v>
      </c>
      <c r="Y200" s="4" t="n">
        <f aca="false">Y199*(AB199/$AD199)</f>
        <v>0.308196717503641</v>
      </c>
      <c r="Z200" s="4" t="n">
        <f aca="false">Z199*(AC199/$AD199)</f>
        <v>0.340983608058402</v>
      </c>
      <c r="AA200" s="18" t="n">
        <f aca="false">($X200*$C$36)+($Y200*$D$36)+($Z200*$E$36)</f>
        <v>1.31672131441899</v>
      </c>
      <c r="AB200" s="18" t="n">
        <f aca="false">($X200*$C$37)+($Y200*$D$37)+($Z200*$E$37)</f>
        <v>1.31672131363212</v>
      </c>
      <c r="AC200" s="18" t="n">
        <f aca="false">($X200*$C$38)+($Y200*$D$38)+($Z200*$E$38)</f>
        <v>1.3167213088905</v>
      </c>
      <c r="AD200" s="18" t="n">
        <f aca="false">(X200*AA200)+(Y200*AB200)+(Z200*AC200)</f>
        <v>1.31672131229136</v>
      </c>
      <c r="AE200" s="19" t="str">
        <f aca="false">IF(ABS(SUM(X200:Z200)-1)&gt;0.1,"ERROR","OK")</f>
        <v>OK</v>
      </c>
    </row>
    <row r="201" customFormat="false" ht="15" hidden="false" customHeight="false" outlineLevel="0" collapsed="false">
      <c r="N201" s="17" t="n">
        <f aca="false">N200+1</f>
        <v>193</v>
      </c>
      <c r="O201" s="4" t="n">
        <f aca="false">O200*(R200/$U200)</f>
        <v>0.424920520104242</v>
      </c>
      <c r="P201" s="4" t="n">
        <f aca="false">P200*(S200/$U200)</f>
        <v>0.24433444998284</v>
      </c>
      <c r="Q201" s="4" t="n">
        <f aca="false">Q200*(T200/$U200)</f>
        <v>0.330745029912918</v>
      </c>
      <c r="R201" s="18" t="n">
        <f aca="false">($O201*$C$27)+($P201*$D$27)+($Q201*$E$27)</f>
        <v>1.33074502991292</v>
      </c>
      <c r="S201" s="18" t="n">
        <f aca="false">($O201*$C$28)+($P201*$D$28)+($Q201*$E$28)</f>
        <v>1.12724999318262</v>
      </c>
      <c r="T201" s="18" t="n">
        <f aca="false">($O201*$C$29)+($P201*$D$29)+($Q201*$E$29)</f>
        <v>1.43555898587555</v>
      </c>
      <c r="U201" s="18" t="n">
        <f aca="false">(O201*R201)+(P201*S201)+(Q201*T201)</f>
        <v>1.31569087703933</v>
      </c>
      <c r="W201" s="17" t="n">
        <f aca="false">W200+1</f>
        <v>193</v>
      </c>
      <c r="X201" s="4" t="n">
        <f aca="false">X200*(AA200/$AD200)</f>
        <v>0.350819675004831</v>
      </c>
      <c r="Y201" s="4" t="n">
        <f aca="false">Y200*(AB200/$AD200)</f>
        <v>0.308196717817465</v>
      </c>
      <c r="Z201" s="4" t="n">
        <f aca="false">Z200*(AC200/$AD200)</f>
        <v>0.340983607177703</v>
      </c>
      <c r="AA201" s="18" t="n">
        <f aca="false">($X201*$C$36)+($Y201*$D$36)+($Z201*$E$36)</f>
        <v>1.316721313268</v>
      </c>
      <c r="AB201" s="18" t="n">
        <f aca="false">($X201*$C$37)+($Y201*$D$37)+($Z201*$E$37)</f>
        <v>1.31672131428706</v>
      </c>
      <c r="AC201" s="18" t="n">
        <f aca="false">($X201*$C$38)+($Y201*$D$38)+($Z201*$E$38)</f>
        <v>1.31672130925494</v>
      </c>
      <c r="AD201" s="18" t="n">
        <f aca="false">(X201*AA201)+(Y201*AB201)+(Z201*AC201)</f>
        <v>1.31672131221368</v>
      </c>
      <c r="AE201" s="19" t="str">
        <f aca="false">IF(ABS(SUM(X201:Z201)-1)&gt;0.1,"ERROR","OK")</f>
        <v>OK</v>
      </c>
    </row>
    <row r="202" customFormat="false" ht="15" hidden="false" customHeight="false" outlineLevel="0" collapsed="false">
      <c r="N202" s="17" t="n">
        <f aca="false">N201+1</f>
        <v>194</v>
      </c>
      <c r="O202" s="4" t="n">
        <f aca="false">O201*(R201/$U201)</f>
        <v>0.429782466462924</v>
      </c>
      <c r="P202" s="4" t="n">
        <f aca="false">P201*(S201/$U201)</f>
        <v>0.209339451906225</v>
      </c>
      <c r="Q202" s="4" t="n">
        <f aca="false">Q201*(T201/$U201)</f>
        <v>0.360878081630851</v>
      </c>
      <c r="R202" s="18" t="n">
        <f aca="false">($O202*$C$27)+($P202*$D$27)+($Q202*$E$27)</f>
        <v>1.36087808163085</v>
      </c>
      <c r="S202" s="18" t="n">
        <f aca="false">($O202*$C$28)+($P202*$D$28)+($Q202*$E$28)</f>
        <v>1.10499219299516</v>
      </c>
      <c r="T202" s="18" t="n">
        <f aca="false">($O202*$C$29)+($P202*$D$29)+($Q202*$E$29)</f>
        <v>1.32717062919463</v>
      </c>
      <c r="U202" s="18" t="n">
        <f aca="false">(O202*R202)+(P202*S202)+(Q202*T202)</f>
        <v>1.29514678918147</v>
      </c>
      <c r="W202" s="17" t="n">
        <f aca="false">W201+1</f>
        <v>194</v>
      </c>
      <c r="X202" s="4" t="n">
        <f aca="false">X201*(AA201/$AD201)</f>
        <v>0.350819675285739</v>
      </c>
      <c r="Y202" s="4" t="n">
        <f aca="false">Y201*(AB201/$AD201)</f>
        <v>0.308196718302767</v>
      </c>
      <c r="Z202" s="4" t="n">
        <f aca="false">Z201*(AC201/$AD201)</f>
        <v>0.340983606411494</v>
      </c>
      <c r="AA202" s="18" t="n">
        <f aca="false">($X202*$C$36)+($Y202*$D$36)+($Z202*$E$36)</f>
        <v>1.31672131220296</v>
      </c>
      <c r="AB202" s="18" t="n">
        <f aca="false">($X202*$C$37)+($Y202*$D$37)+($Z202*$E$37)</f>
        <v>1.31672131464459</v>
      </c>
      <c r="AC202" s="18" t="n">
        <f aca="false">($X202*$C$38)+($Y202*$D$38)+($Z202*$E$38)</f>
        <v>1.31672130969936</v>
      </c>
      <c r="AD202" s="18" t="n">
        <f aca="false">(X202*AA202)+(Y202*AB202)+(Z202*AC202)</f>
        <v>1.31672131210178</v>
      </c>
      <c r="AE202" s="19" t="str">
        <f aca="false">IF(ABS(SUM(X202:Z202)-1)&gt;0.1,"ERROR","OK")</f>
        <v>OK</v>
      </c>
    </row>
    <row r="203" customFormat="false" ht="15" hidden="false" customHeight="false" outlineLevel="0" collapsed="false">
      <c r="N203" s="17" t="n">
        <f aca="false">N202+1</f>
        <v>195</v>
      </c>
      <c r="O203" s="4" t="n">
        <f aca="false">O202*(R202/$U202)</f>
        <v>0.451594787065243</v>
      </c>
      <c r="P203" s="4" t="n">
        <f aca="false">P202*(S202/$U202)</f>
        <v>0.178604048571557</v>
      </c>
      <c r="Q203" s="4" t="n">
        <f aca="false">Q202*(T202/$U202)</f>
        <v>0.3698011643632</v>
      </c>
      <c r="R203" s="18" t="n">
        <f aca="false">($O203*$C$27)+($P203*$D$27)+($Q203*$E$27)</f>
        <v>1.3698011643632</v>
      </c>
      <c r="S203" s="18" t="n">
        <f aca="false">($O203*$C$28)+($P203*$D$28)+($Q203*$E$28)</f>
        <v>1.11877373913836</v>
      </c>
      <c r="T203" s="18" t="n">
        <f aca="false">($O203*$C$29)+($P203*$D$29)+($Q203*$E$29)</f>
        <v>1.219695794769</v>
      </c>
      <c r="U203" s="18" t="n">
        <f aca="false">(O203*R203)+(P203*S203)+(Q203*T203)</f>
        <v>1.26945750946245</v>
      </c>
      <c r="W203" s="17" t="n">
        <f aca="false">W202+1</f>
        <v>195</v>
      </c>
      <c r="X203" s="4" t="n">
        <f aca="false">X202*(AA202/$AD202)</f>
        <v>0.350819675312698</v>
      </c>
      <c r="Y203" s="4" t="n">
        <f aca="false">Y202*(AB202/$AD202)</f>
        <v>0.308196718897947</v>
      </c>
      <c r="Z203" s="4" t="n">
        <f aca="false">Z202*(AC202/$AD202)</f>
        <v>0.340983605789355</v>
      </c>
      <c r="AA203" s="18" t="n">
        <f aca="false">($X203*$C$36)+($Y203*$D$36)+($Z203*$E$36)</f>
        <v>1.31672131127784</v>
      </c>
      <c r="AB203" s="18" t="n">
        <f aca="false">($X203*$C$37)+($Y203*$D$37)+($Z203*$E$37)</f>
        <v>1.31672131473376</v>
      </c>
      <c r="AC203" s="18" t="n">
        <f aca="false">($X203*$C$38)+($Y203*$D$38)+($Z203*$E$38)</f>
        <v>1.3167213101809</v>
      </c>
      <c r="AD203" s="18" t="n">
        <f aca="false">(X203*AA203)+(Y203*AB203)+(Z203*AC203)</f>
        <v>1.31672131196891</v>
      </c>
      <c r="AE203" s="19" t="str">
        <f aca="false">IF(ABS(SUM(X203:Z203)-1)&gt;0.1,"ERROR","OK")</f>
        <v>OK</v>
      </c>
    </row>
    <row r="204" customFormat="false" ht="15" hidden="false" customHeight="false" outlineLevel="0" collapsed="false">
      <c r="N204" s="17" t="n">
        <f aca="false">N203+1</f>
        <v>196</v>
      </c>
      <c r="O204" s="4" t="n">
        <f aca="false">O203*(R203/$U203)</f>
        <v>0.487290878608663</v>
      </c>
      <c r="P204" s="4" t="n">
        <f aca="false">P203*(S203/$U203)</f>
        <v>0.157403865632544</v>
      </c>
      <c r="Q204" s="4" t="n">
        <f aca="false">Q203*(T203/$U203)</f>
        <v>0.355305255758793</v>
      </c>
      <c r="R204" s="18" t="n">
        <f aca="false">($O204*$C$27)+($P204*$D$27)+($Q204*$E$27)</f>
        <v>1.35530525575879</v>
      </c>
      <c r="S204" s="18" t="n">
        <f aca="false">($O204*$C$28)+($P204*$D$28)+($Q204*$E$28)</f>
        <v>1.16751614842575</v>
      </c>
      <c r="T204" s="18" t="n">
        <f aca="false">($O204*$C$29)+($P204*$D$29)+($Q204*$E$29)</f>
        <v>1.13110798187157</v>
      </c>
      <c r="U204" s="18" t="n">
        <f aca="false">(O204*R204)+(P204*S204)+(Q204*T204)</f>
        <v>1.24608805460196</v>
      </c>
      <c r="W204" s="17" t="n">
        <f aca="false">W203+1</f>
        <v>196</v>
      </c>
      <c r="X204" s="4" t="n">
        <f aca="false">X203*(AA203/$AD203)</f>
        <v>0.350819675128575</v>
      </c>
      <c r="Y204" s="4" t="n">
        <f aca="false">Y203*(AB203/$AD203)</f>
        <v>0.3081967195451</v>
      </c>
      <c r="Z204" s="4" t="n">
        <f aca="false">Z203*(AC203/$AD203)</f>
        <v>0.340983605326325</v>
      </c>
      <c r="AA204" s="18" t="n">
        <f aca="false">($X204*$C$36)+($Y204*$D$36)+($Z204*$E$36)</f>
        <v>1.31672131052806</v>
      </c>
      <c r="AB204" s="18" t="n">
        <f aca="false">($X204*$C$37)+($Y204*$D$37)+($Z204*$E$37)</f>
        <v>1.31672131459594</v>
      </c>
      <c r="AC204" s="18" t="n">
        <f aca="false">($X204*$C$38)+($Y204*$D$38)+($Z204*$E$38)</f>
        <v>1.3167213106618</v>
      </c>
      <c r="AD204" s="18" t="n">
        <f aca="false">(X204*AA204)+(Y204*AB204)+(Z204*AC204)</f>
        <v>1.31672131182737</v>
      </c>
      <c r="AE204" s="19" t="str">
        <f aca="false">IF(ABS(SUM(X204:Z204)-1)&gt;0.1,"ERROR","OK")</f>
        <v>OK</v>
      </c>
    </row>
    <row r="205" customFormat="false" ht="15" hidden="false" customHeight="false" outlineLevel="0" collapsed="false">
      <c r="N205" s="17" t="n">
        <f aca="false">N204+1</f>
        <v>197</v>
      </c>
      <c r="O205" s="4" t="n">
        <f aca="false">O204*(R204/$U204)</f>
        <v>0.530000979001923</v>
      </c>
      <c r="P205" s="4" t="n">
        <f aca="false">P204*(S204/$U204)</f>
        <v>0.147478787130605</v>
      </c>
      <c r="Q205" s="4" t="n">
        <f aca="false">Q204*(T204/$U204)</f>
        <v>0.322520233867473</v>
      </c>
      <c r="R205" s="18" t="n">
        <f aca="false">($O205*$C$27)+($P205*$D$27)+($Q205*$E$27)</f>
        <v>1.32252023386747</v>
      </c>
      <c r="S205" s="18" t="n">
        <f aca="false">($O205*$C$28)+($P205*$D$28)+($Q205*$E$28)</f>
        <v>1.2397327685212</v>
      </c>
      <c r="T205" s="18" t="n">
        <f aca="false">($O205*$C$29)+($P205*$D$29)+($Q205*$E$29)</f>
        <v>1.07143567609047</v>
      </c>
      <c r="U205" s="18" t="n">
        <f aca="false">(O205*R205)+(P205*S205)+(Q205*T205)</f>
        <v>1.22933098859384</v>
      </c>
      <c r="W205" s="17" t="n">
        <f aca="false">W204+1</f>
        <v>197</v>
      </c>
      <c r="X205" s="4" t="n">
        <f aca="false">X204*(AA204/$AD204)</f>
        <v>0.350819674782394</v>
      </c>
      <c r="Y205" s="4" t="n">
        <f aca="false">Y204*(AB204/$AD204)</f>
        <v>0.308196720193123</v>
      </c>
      <c r="Z205" s="4" t="n">
        <f aca="false">Z204*(AC204/$AD204)</f>
        <v>0.340983605024483</v>
      </c>
      <c r="AA205" s="18" t="n">
        <f aca="false">($X205*$C$36)+($Y205*$D$36)+($Z205*$E$36)</f>
        <v>1.31672130997144</v>
      </c>
      <c r="AB205" s="18" t="n">
        <f aca="false">($X205*$C$37)+($Y205*$D$37)+($Z205*$E$37)</f>
        <v>1.31672131427995</v>
      </c>
      <c r="AC205" s="18" t="n">
        <f aca="false">($X205*$C$38)+($Y205*$D$38)+($Z205*$E$38)</f>
        <v>1.31672131111098</v>
      </c>
      <c r="AD205" s="18" t="n">
        <f aca="false">(X205*AA205)+(Y205*AB205)+(Z205*AC205)</f>
        <v>1.31672131168787</v>
      </c>
      <c r="AE205" s="19" t="str">
        <f aca="false">IF(ABS(SUM(X205:Z205)-1)&gt;0.1,"ERROR","OK")</f>
        <v>OK</v>
      </c>
    </row>
    <row r="206" customFormat="false" ht="15" hidden="false" customHeight="false" outlineLevel="0" collapsed="false">
      <c r="N206" s="17" t="n">
        <f aca="false">N205+1</f>
        <v>198</v>
      </c>
      <c r="O206" s="4" t="n">
        <f aca="false">O205*(R205/$U205)</f>
        <v>0.570177621163992</v>
      </c>
      <c r="P206" s="4" t="n">
        <f aca="false">P205*(S205/$U205)</f>
        <v>0.148726654386795</v>
      </c>
      <c r="Q206" s="4" t="n">
        <f aca="false">Q205*(T205/$U205)</f>
        <v>0.281095724449213</v>
      </c>
      <c r="R206" s="18" t="n">
        <f aca="false">($O206*$C$27)+($P206*$D$27)+($Q206*$E$27)</f>
        <v>1.28109572444921</v>
      </c>
      <c r="S206" s="18" t="n">
        <f aca="false">($O206*$C$28)+($P206*$D$28)+($Q206*$E$28)</f>
        <v>1.3171914691597</v>
      </c>
      <c r="T206" s="18" t="n">
        <f aca="false">($O206*$C$29)+($P206*$D$29)+($Q206*$E$29)</f>
        <v>1.04705562834559</v>
      </c>
      <c r="U206" s="18" t="n">
        <f aca="false">(O206*R206)+(P206*S206)+(Q206*T206)</f>
        <v>1.22067645343319</v>
      </c>
      <c r="W206" s="17" t="n">
        <f aca="false">W205+1</f>
        <v>198</v>
      </c>
      <c r="X206" s="4" t="n">
        <f aca="false">X205*(AA205/$AD205)</f>
        <v>0.350819674325079</v>
      </c>
      <c r="Y206" s="4" t="n">
        <f aca="false">Y205*(AB205/$AD205)</f>
        <v>0.308196720799833</v>
      </c>
      <c r="Z206" s="4" t="n">
        <f aca="false">Z205*(AC205/$AD205)</f>
        <v>0.340983604875088</v>
      </c>
      <c r="AA206" s="18" t="n">
        <f aca="false">($X206*$C$36)+($Y206*$D$36)+($Z206*$E$36)</f>
        <v>1.31672130961016</v>
      </c>
      <c r="AB206" s="18" t="n">
        <f aca="false">($X206*$C$37)+($Y206*$D$37)+($Z206*$E$37)</f>
        <v>1.31672131383757</v>
      </c>
      <c r="AC206" s="18" t="n">
        <f aca="false">($X206*$C$38)+($Y206*$D$38)+($Z206*$E$38)</f>
        <v>1.31672131150488</v>
      </c>
      <c r="AD206" s="18" t="n">
        <f aca="false">(X206*AA206)+(Y206*AB206)+(Z206*AC206)</f>
        <v>1.3167213115591</v>
      </c>
      <c r="AE206" s="19" t="str">
        <f aca="false">IF(ABS(SUM(X206:Z206)-1)&gt;0.1,"ERROR","OK")</f>
        <v>OK</v>
      </c>
    </row>
    <row r="207" customFormat="false" ht="15" hidden="false" customHeight="false" outlineLevel="0" collapsed="false">
      <c r="N207" s="17" t="n">
        <f aca="false">N206+1</f>
        <v>199</v>
      </c>
      <c r="O207" s="4" t="n">
        <f aca="false">O206*(R206/$U206)</f>
        <v>0.598399445320169</v>
      </c>
      <c r="P207" s="4" t="n">
        <f aca="false">P206*(S206/$U206)</f>
        <v>0.160485999253914</v>
      </c>
      <c r="Q207" s="4" t="n">
        <f aca="false">Q206*(T206/$U206)</f>
        <v>0.241114555425917</v>
      </c>
      <c r="R207" s="18" t="n">
        <f aca="false">($O207*$C$27)+($P207*$D$27)+($Q207*$E$27)</f>
        <v>1.24111455542592</v>
      </c>
      <c r="S207" s="18" t="n">
        <f aca="false">($O207*$C$28)+($P207*$D$28)+($Q207*$E$28)</f>
        <v>1.38139634543684</v>
      </c>
      <c r="T207" s="18" t="n">
        <f aca="false">($O207*$C$29)+($P207*$D$29)+($Q207*$E$29)</f>
        <v>1.06257838603762</v>
      </c>
      <c r="U207" s="18" t="n">
        <f aca="false">(O207*R207)+(P207*S207)+(Q207*T207)</f>
        <v>1.22058014956344</v>
      </c>
      <c r="W207" s="17" t="n">
        <f aca="false">W206+1</f>
        <v>199</v>
      </c>
      <c r="X207" s="4" t="n">
        <f aca="false">X206*(AA206/$AD206)</f>
        <v>0.350819673805813</v>
      </c>
      <c r="Y207" s="4" t="n">
        <f aca="false">Y206*(AB206/$AD206)</f>
        <v>0.30819672133314</v>
      </c>
      <c r="Z207" s="4" t="n">
        <f aca="false">Z206*(AC206/$AD206)</f>
        <v>0.340983604861047</v>
      </c>
      <c r="AA207" s="18" t="n">
        <f aca="false">($X207*$C$36)+($Y207*$D$36)+($Z207*$E$36)</f>
        <v>1.31672130943331</v>
      </c>
      <c r="AB207" s="18" t="n">
        <f aca="false">($X207*$C$37)+($Y207*$D$37)+($Z207*$E$37)</f>
        <v>1.31672131331971</v>
      </c>
      <c r="AC207" s="18" t="n">
        <f aca="false">($X207*$C$38)+($Y207*$D$38)+($Z207*$E$38)</f>
        <v>1.31672131182767</v>
      </c>
      <c r="AD207" s="18" t="n">
        <f aca="false">(X207*AA207)+(Y207*AB207)+(Z207*AC207)</f>
        <v>1.31672131144753</v>
      </c>
      <c r="AE207" s="19" t="str">
        <f aca="false">IF(ABS(SUM(X207:Z207)-1)&gt;0.1,"ERROR","OK")</f>
        <v>OK</v>
      </c>
    </row>
    <row r="208" customFormat="false" ht="15" hidden="false" customHeight="false" outlineLevel="0" collapsed="false">
      <c r="N208" s="17" t="n">
        <f aca="false">N207+1</f>
        <v>200</v>
      </c>
      <c r="O208" s="4" t="n">
        <f aca="false">O207*(R207/$U207)</f>
        <v>0.608466606483225</v>
      </c>
      <c r="P208" s="4" t="n">
        <f aca="false">P207*(S207/$U207)</f>
        <v>0.181630655670116</v>
      </c>
      <c r="Q208" s="4" t="n">
        <f aca="false">Q207*(T207/$U207)</f>
        <v>0.209902737846658</v>
      </c>
      <c r="R208" s="18" t="n">
        <f aca="false">($O208*$C$27)+($P208*$D$27)+($Q208*$E$27)</f>
        <v>1.20990273784666</v>
      </c>
      <c r="S208" s="18" t="n">
        <f aca="false">($O208*$C$28)+($P208*$D$28)+($Q208*$E$28)</f>
        <v>1.41955414242123</v>
      </c>
      <c r="T208" s="18" t="n">
        <f aca="false">($O208*$C$29)+($P208*$D$29)+($Q208*$E$29)</f>
        <v>1.11896534247209</v>
      </c>
      <c r="U208" s="18" t="n">
        <f aca="false">(O208*R208)+(P208*S208)+(Q208*T208)</f>
        <v>1.22889385165993</v>
      </c>
      <c r="W208" s="17" t="n">
        <f aca="false">W207+1</f>
        <v>200</v>
      </c>
      <c r="X208" s="4" t="n">
        <f aca="false">X207*(AA207/$AD207)</f>
        <v>0.350819673269158</v>
      </c>
      <c r="Y208" s="4" t="n">
        <f aca="false">Y207*(AB207/$AD207)</f>
        <v>0.30819672177135</v>
      </c>
      <c r="Z208" s="4" t="n">
        <f aca="false">Z207*(AC207/$AD207)</f>
        <v>0.340983604959492</v>
      </c>
      <c r="AA208" s="18" t="n">
        <f aca="false">($X208*$C$36)+($Y208*$D$36)+($Z208*$E$36)</f>
        <v>1.31672130941999</v>
      </c>
      <c r="AB208" s="18" t="n">
        <f aca="false">($X208*$C$37)+($Y208*$D$37)+($Z208*$E$37)</f>
        <v>1.31672131277321</v>
      </c>
      <c r="AC208" s="18" t="n">
        <f aca="false">($X208*$C$38)+($Y208*$D$38)+($Z208*$E$38)</f>
        <v>1.31672131207091</v>
      </c>
      <c r="AD208" s="18" t="n">
        <f aca="false">(X208*AA208)+(Y208*AB208)+(Z208*AC208)</f>
        <v>1.31672131135736</v>
      </c>
      <c r="AE208" s="19" t="str">
        <f aca="false">IF(ABS(SUM(X208:Z208)-1)&gt;0.1,"ERROR","OK")</f>
        <v>OK</v>
      </c>
    </row>
    <row r="209" customFormat="false" ht="15" hidden="false" customHeight="false" outlineLevel="0" collapsed="false">
      <c r="N209" s="17" t="n">
        <f aca="false">N208+1</f>
        <v>201</v>
      </c>
      <c r="O209" s="4" t="n">
        <f aca="false">O208*(R208/$U208)</f>
        <v>0.599063468401208</v>
      </c>
      <c r="P209" s="4" t="n">
        <f aca="false">P208*(S208/$U208)</f>
        <v>0.209810269047182</v>
      </c>
      <c r="Q209" s="4" t="n">
        <f aca="false">Q208*(T208/$U208)</f>
        <v>0.19112626255161</v>
      </c>
      <c r="R209" s="18" t="n">
        <f aca="false">($O209*$C$27)+($P209*$D$27)+($Q209*$E$27)</f>
        <v>1.19112626255161</v>
      </c>
      <c r="S209" s="18" t="n">
        <f aca="false">($O209*$C$28)+($P209*$D$28)+($Q209*$E$28)</f>
        <v>1.42704983210476</v>
      </c>
      <c r="T209" s="18" t="n">
        <f aca="false">($O209*$C$29)+($P209*$D$29)+($Q209*$E$29)</f>
        <v>1.2100863792607</v>
      </c>
      <c r="U209" s="18" t="n">
        <f aca="false">(O209*R209)+(P209*S209)+(Q209*T209)</f>
        <v>1.24424922639828</v>
      </c>
      <c r="W209" s="17" t="n">
        <f aca="false">W208+1</f>
        <v>201</v>
      </c>
      <c r="X209" s="4" t="n">
        <f aca="false">X208*(AA208/$AD208)</f>
        <v>0.350819672752975</v>
      </c>
      <c r="Y209" s="4" t="n">
        <f aca="false">Y208*(AB208/$AD208)</f>
        <v>0.308196722102749</v>
      </c>
      <c r="Z209" s="4" t="n">
        <f aca="false">Z208*(AC208/$AD208)</f>
        <v>0.340983605144276</v>
      </c>
      <c r="AA209" s="18" t="n">
        <f aca="false">($X209*$C$36)+($Y209*$D$36)+($Z209*$E$36)</f>
        <v>1.31672130954231</v>
      </c>
      <c r="AB209" s="18" t="n">
        <f aca="false">($X209*$C$37)+($Y209*$D$37)+($Z209*$E$37)</f>
        <v>1.31672131223855</v>
      </c>
      <c r="AC209" s="18" t="n">
        <f aca="false">($X209*$C$38)+($Y209*$D$38)+($Z209*$E$38)</f>
        <v>1.31672131223279</v>
      </c>
      <c r="AD209" s="18" t="n">
        <f aca="false">(X209*AA209)+(Y209*AB209)+(Z209*AC209)</f>
        <v>1.31672131129069</v>
      </c>
      <c r="AE209" s="19" t="str">
        <f aca="false">IF(ABS(SUM(X209:Z209)-1)&gt;0.1,"ERROR","OK")</f>
        <v>OK</v>
      </c>
    </row>
    <row r="210" customFormat="false" ht="15" hidden="false" customHeight="false" outlineLevel="0" collapsed="false">
      <c r="N210" s="17" t="n">
        <f aca="false">N209+1</f>
        <v>202</v>
      </c>
      <c r="O210" s="4" t="n">
        <f aca="false">O209*(R209/$U209)</f>
        <v>0.573486577294064</v>
      </c>
      <c r="P210" s="4" t="n">
        <f aca="false">P209*(S209/$U209)</f>
        <v>0.240634836546642</v>
      </c>
      <c r="Q210" s="4" t="n">
        <f aca="false">Q209*(T209/$U209)</f>
        <v>0.185878586159294</v>
      </c>
      <c r="R210" s="18" t="n">
        <f aca="false">($O210*$C$27)+($P210*$D$27)+($Q210*$E$27)</f>
        <v>1.18587858615929</v>
      </c>
      <c r="S210" s="18" t="n">
        <f aca="false">($O210*$C$28)+($P210*$D$28)+($Q210*$E$28)</f>
        <v>1.4061958497507</v>
      </c>
      <c r="T210" s="18" t="n">
        <f aca="false">($O210*$C$29)+($P210*$D$29)+($Q210*$E$29)</f>
        <v>1.32046390553408</v>
      </c>
      <c r="U210" s="18" t="n">
        <f aca="false">(O210*R210)+(P210*S210)+(Q210*T210)</f>
        <v>1.2639111237552</v>
      </c>
      <c r="W210" s="17" t="n">
        <f aca="false">W209+1</f>
        <v>202</v>
      </c>
      <c r="X210" s="4" t="n">
        <f aca="false">X209*(AA209/$AD209)</f>
        <v>0.350819672287145</v>
      </c>
      <c r="Y210" s="4" t="n">
        <f aca="false">Y209*(AB209/$AD209)</f>
        <v>0.308196722324608</v>
      </c>
      <c r="Z210" s="4" t="n">
        <f aca="false">Z209*(AC209/$AD209)</f>
        <v>0.340983605388247</v>
      </c>
      <c r="AA210" s="18" t="n">
        <f aca="false">($X210*$C$36)+($Y210*$D$36)+($Z210*$E$36)</f>
        <v>1.31672130976851</v>
      </c>
      <c r="AB210" s="18" t="n">
        <f aca="false">($X210*$C$37)+($Y210*$D$37)+($Z210*$E$37)</f>
        <v>1.31672131174832</v>
      </c>
      <c r="AC210" s="18" t="n">
        <f aca="false">($X210*$C$38)+($Y210*$D$38)+($Z210*$E$38)</f>
        <v>1.31672131231712</v>
      </c>
      <c r="AD210" s="18" t="n">
        <f aca="false">(X210*AA210)+(Y210*AB210)+(Z210*AC210)</f>
        <v>1.31672131124772</v>
      </c>
      <c r="AE210" s="19" t="str">
        <f aca="false">IF(ABS(SUM(X210:Z210)-1)&gt;0.1,"ERROR","OK")</f>
        <v>OK</v>
      </c>
    </row>
    <row r="211" customFormat="false" ht="15" hidden="false" customHeight="false" outlineLevel="0" collapsed="false">
      <c r="N211" s="17" t="n">
        <f aca="false">N210+1</f>
        <v>203</v>
      </c>
      <c r="O211" s="4" t="n">
        <f aca="false">O210*(R210/$U210)</f>
        <v>0.538080121838172</v>
      </c>
      <c r="P211" s="4" t="n">
        <f aca="false">P210*(S210/$U210)</f>
        <v>0.267724290179493</v>
      </c>
      <c r="Q211" s="4" t="n">
        <f aca="false">Q210*(T210/$U210)</f>
        <v>0.194195587982335</v>
      </c>
      <c r="R211" s="18" t="n">
        <f aca="false">($O211*$C$27)+($P211*$D$27)+($Q211*$E$27)</f>
        <v>1.19419558798234</v>
      </c>
      <c r="S211" s="18" t="n">
        <f aca="false">($O211*$C$28)+($P211*$D$28)+($Q211*$E$28)</f>
        <v>1.36330409265407</v>
      </c>
      <c r="T211" s="18" t="n">
        <f aca="false">($O211*$C$29)+($P211*$D$29)+($Q211*$E$29)</f>
        <v>1.42651678525176</v>
      </c>
      <c r="U211" s="18" t="n">
        <f aca="false">(O211*R211)+(P211*S211)+(Q211*T211)</f>
        <v>1.28458579386339</v>
      </c>
      <c r="W211" s="17" t="n">
        <f aca="false">W210+1</f>
        <v>203</v>
      </c>
      <c r="X211" s="4" t="n">
        <f aca="false">X210*(AA210/$AD210)</f>
        <v>0.350819671893035</v>
      </c>
      <c r="Y211" s="4" t="n">
        <f aca="false">Y210*(AB210/$AD210)</f>
        <v>0.308196722441781</v>
      </c>
      <c r="Z211" s="4" t="n">
        <f aca="false">Z210*(AC210/$AD210)</f>
        <v>0.340983605665183</v>
      </c>
      <c r="AA211" s="18" t="n">
        <f aca="false">($X211*$C$36)+($Y211*$D$36)+($Z211*$E$36)</f>
        <v>1.31672131006569</v>
      </c>
      <c r="AB211" s="18" t="n">
        <f aca="false">($X211*$C$37)+($Y211*$D$37)+($Z211*$E$37)</f>
        <v>1.31672131132652</v>
      </c>
      <c r="AC211" s="18" t="n">
        <f aca="false">($X211*$C$38)+($Y211*$D$38)+($Z211*$E$38)</f>
        <v>1.31672131233203</v>
      </c>
      <c r="AD211" s="18" t="n">
        <f aca="false">(X211*AA211)+(Y211*AB211)+(Z211*AC211)</f>
        <v>1.31672131122706</v>
      </c>
      <c r="AE211" s="19" t="str">
        <f aca="false">IF(ABS(SUM(X211:Z211)-1)&gt;0.1,"ERROR","OK")</f>
        <v>OK</v>
      </c>
    </row>
    <row r="212" customFormat="false" ht="15" hidden="false" customHeight="false" outlineLevel="0" collapsed="false">
      <c r="N212" s="17" t="n">
        <f aca="false">N211+1</f>
        <v>204</v>
      </c>
      <c r="O212" s="4" t="n">
        <f aca="false">O211*(R211/$U211)</f>
        <v>0.500217977304269</v>
      </c>
      <c r="P212" s="4" t="n">
        <f aca="false">P211*(S211/$U211)</f>
        <v>0.284130201539053</v>
      </c>
      <c r="Q212" s="4" t="n">
        <f aca="false">Q211*(T211/$U211)</f>
        <v>0.215651821156677</v>
      </c>
      <c r="R212" s="18" t="n">
        <f aca="false">($O212*$C$27)+($P212*$D$27)+($Q212*$E$27)</f>
        <v>1.21565182115668</v>
      </c>
      <c r="S212" s="18" t="n">
        <f aca="false">($O212*$C$28)+($P212*$D$28)+($Q212*$E$28)</f>
        <v>1.30613133826326</v>
      </c>
      <c r="T212" s="18" t="n">
        <f aca="false">($O212*$C$29)+($P212*$D$29)+($Q212*$E$29)</f>
        <v>1.50223802050417</v>
      </c>
      <c r="U212" s="18" t="n">
        <f aca="false">(O212*R212)+(P212*S212)+(Q212*T212)</f>
        <v>1.30316262039498</v>
      </c>
      <c r="W212" s="17" t="n">
        <f aca="false">W211+1</f>
        <v>204</v>
      </c>
      <c r="X212" s="4" t="n">
        <f aca="false">X211*(AA211/$AD211)</f>
        <v>0.350819671583606</v>
      </c>
      <c r="Y212" s="4" t="n">
        <f aca="false">Y211*(AB211/$AD211)</f>
        <v>0.308196722465061</v>
      </c>
      <c r="Z212" s="4" t="n">
        <f aca="false">Z211*(AC211/$AD211)</f>
        <v>0.340983605951332</v>
      </c>
      <c r="AA212" s="18" t="n">
        <f aca="false">($X212*$C$36)+($Y212*$D$36)+($Z212*$E$36)</f>
        <v>1.31672131040208</v>
      </c>
      <c r="AB212" s="18" t="n">
        <f aca="false">($X212*$C$37)+($Y212*$D$37)+($Z212*$E$37)</f>
        <v>1.31672131098847</v>
      </c>
      <c r="AC212" s="18" t="n">
        <f aca="false">($X212*$C$38)+($Y212*$D$38)+($Z212*$E$38)</f>
        <v>1.31672131228877</v>
      </c>
      <c r="AD212" s="18" t="n">
        <f aca="false">(X212*AA212)+(Y212*AB212)+(Z212*AC212)</f>
        <v>1.31672131122614</v>
      </c>
      <c r="AE212" s="19" t="str">
        <f aca="false">IF(ABS(SUM(X212:Z212)-1)&gt;0.1,"ERROR","OK")</f>
        <v>OK</v>
      </c>
    </row>
    <row r="213" customFormat="false" ht="15" hidden="false" customHeight="false" outlineLevel="0" collapsed="false">
      <c r="N213" s="17" t="n">
        <f aca="false">N212+1</f>
        <v>205</v>
      </c>
      <c r="O213" s="4" t="n">
        <f aca="false">O212*(R212/$U212)</f>
        <v>0.466627023802244</v>
      </c>
      <c r="P213" s="4" t="n">
        <f aca="false">P212*(S212/$U212)</f>
        <v>0.284777474867051</v>
      </c>
      <c r="Q213" s="4" t="n">
        <f aca="false">Q212*(T212/$U212)</f>
        <v>0.248595501330705</v>
      </c>
      <c r="R213" s="18" t="n">
        <f aca="false">($O213*$C$27)+($P213*$D$27)+($Q213*$E$27)</f>
        <v>1.24859550133071</v>
      </c>
      <c r="S213" s="18" t="n">
        <f aca="false">($O213*$C$28)+($P213*$D$28)+($Q213*$E$28)</f>
        <v>1.24289107260461</v>
      </c>
      <c r="T213" s="18" t="n">
        <f aca="false">($O213*$C$29)+($P213*$D$29)+($Q213*$E$29)</f>
        <v>1.52769350793958</v>
      </c>
      <c r="U213" s="18" t="n">
        <f aca="false">(O213*R213)+(P213*S213)+(Q213*T213)</f>
        <v>1.31635351739586</v>
      </c>
      <c r="W213" s="17" t="n">
        <f aca="false">W212+1</f>
        <v>205</v>
      </c>
      <c r="X213" s="4" t="n">
        <f aca="false">X212*(AA212/$AD212)</f>
        <v>0.35081967136405</v>
      </c>
      <c r="Y213" s="4" t="n">
        <f aca="false">Y212*(AB212/$AD212)</f>
        <v>0.308196722409433</v>
      </c>
      <c r="Z213" s="4" t="n">
        <f aca="false">Z212*(AC212/$AD212)</f>
        <v>0.340983606226517</v>
      </c>
      <c r="AA213" s="18" t="n">
        <f aca="false">($X213*$C$36)+($Y213*$D$36)+($Z213*$E$36)</f>
        <v>1.31672131074899</v>
      </c>
      <c r="AB213" s="18" t="n">
        <f aca="false">($X213*$C$37)+($Y213*$D$37)+($Z213*$E$37)</f>
        <v>1.3167213107414</v>
      </c>
      <c r="AC213" s="18" t="n">
        <f aca="false">($X213*$C$38)+($Y213*$D$38)+($Z213*$E$38)</f>
        <v>1.31672131220036</v>
      </c>
      <c r="AD213" s="18" t="n">
        <f aca="false">(X213*AA213)+(Y213*AB213)+(Z213*AC213)</f>
        <v>1.31672131124154</v>
      </c>
      <c r="AE213" s="19" t="str">
        <f aca="false">IF(ABS(SUM(X213:Z213)-1)&gt;0.1,"ERROR","OK")</f>
        <v>OK</v>
      </c>
    </row>
    <row r="214" customFormat="false" ht="15" hidden="false" customHeight="false" outlineLevel="0" collapsed="false">
      <c r="N214" s="17" t="n">
        <f aca="false">N213+1</f>
        <v>206</v>
      </c>
      <c r="O214" s="4" t="n">
        <f aca="false">O213*(R213/$U213)</f>
        <v>0.442607851932837</v>
      </c>
      <c r="P214" s="4" t="n">
        <f aca="false">P213*(S213/$U213)</f>
        <v>0.268884746015154</v>
      </c>
      <c r="Q214" s="4" t="n">
        <f aca="false">Q213*(T213/$U213)</f>
        <v>0.288507402052009</v>
      </c>
      <c r="R214" s="18" t="n">
        <f aca="false">($O214*$C$27)+($P214*$D$27)+($Q214*$E$27)</f>
        <v>1.28850740205201</v>
      </c>
      <c r="S214" s="18" t="n">
        <f aca="false">($O214*$C$28)+($P214*$D$28)+($Q214*$E$28)</f>
        <v>1.18295119008603</v>
      </c>
      <c r="T214" s="18" t="n">
        <f aca="false">($O214*$C$29)+($P214*$D$29)+($Q214*$E$29)</f>
        <v>1.49682874169248</v>
      </c>
      <c r="U214" s="18" t="n">
        <f aca="false">(O214*R214)+(P214*S214)+(Q214*T214)</f>
        <v>1.32022719529888</v>
      </c>
      <c r="W214" s="17" t="n">
        <f aca="false">W213+1</f>
        <v>206</v>
      </c>
      <c r="X214" s="4" t="n">
        <f aca="false">X213*(AA213/$AD213)</f>
        <v>0.350819671232817</v>
      </c>
      <c r="Y214" s="4" t="n">
        <f aca="false">Y213*(AB213/$AD213)</f>
        <v>0.308196722292368</v>
      </c>
      <c r="Z214" s="4" t="n">
        <f aca="false">Z213*(AC213/$AD213)</f>
        <v>0.340983606474815</v>
      </c>
      <c r="AA214" s="18" t="n">
        <f aca="false">($X214*$C$36)+($Y214*$D$36)+($Z214*$E$36)</f>
        <v>1.31672131108207</v>
      </c>
      <c r="AB214" s="18" t="n">
        <f aca="false">($X214*$C$37)+($Y214*$D$37)+($Z214*$E$37)</f>
        <v>1.31672131058534</v>
      </c>
      <c r="AC214" s="18" t="n">
        <f aca="false">($X214*$C$38)+($Y214*$D$38)+($Z214*$E$38)</f>
        <v>1.31672131208046</v>
      </c>
      <c r="AD214" s="18" t="n">
        <f aca="false">(X214*AA214)+(Y214*AB214)+(Z214*AC214)</f>
        <v>1.31672131126941</v>
      </c>
      <c r="AE214" s="19" t="str">
        <f aca="false">IF(ABS(SUM(X214:Z214)-1)&gt;0.1,"ERROR","OK")</f>
        <v>OK</v>
      </c>
    </row>
    <row r="215" customFormat="false" ht="15" hidden="false" customHeight="false" outlineLevel="0" collapsed="false">
      <c r="N215" s="17" t="n">
        <f aca="false">N214+1</f>
        <v>207</v>
      </c>
      <c r="O215" s="4" t="n">
        <f aca="false">O214*(R214/$U214)</f>
        <v>0.431973750769989</v>
      </c>
      <c r="P215" s="4" t="n">
        <f aca="false">P214*(S214/$U214)</f>
        <v>0.240926358301988</v>
      </c>
      <c r="Q215" s="4" t="n">
        <f aca="false">Q214*(T214/$U214)</f>
        <v>0.327099890928023</v>
      </c>
      <c r="R215" s="18" t="n">
        <f aca="false">($O215*$C$27)+($P215*$D$27)+($Q215*$E$27)</f>
        <v>1.32709989092802</v>
      </c>
      <c r="S215" s="18" t="n">
        <f aca="false">($O215*$C$28)+($P215*$D$28)+($Q215*$E$28)</f>
        <v>1.13758384893477</v>
      </c>
      <c r="T215" s="18" t="n">
        <f aca="false">($O215*$C$29)+($P215*$D$29)+($Q215*$E$29)</f>
        <v>1.42039744936697</v>
      </c>
      <c r="U215" s="18" t="n">
        <f aca="false">(O215*R215)+(P215*S215)+(Q215*T215)</f>
        <v>1.31195810228001</v>
      </c>
      <c r="W215" s="17" t="n">
        <f aca="false">W214+1</f>
        <v>207</v>
      </c>
      <c r="X215" s="4" t="n">
        <f aca="false">X214*(AA214/$AD214)</f>
        <v>0.350819671182903</v>
      </c>
      <c r="Y215" s="4" t="n">
        <f aca="false">Y214*(AB214/$AD214)</f>
        <v>0.30819672213225</v>
      </c>
      <c r="Z215" s="4" t="n">
        <f aca="false">Z214*(AC214/$AD214)</f>
        <v>0.340983606684847</v>
      </c>
      <c r="AA215" s="18" t="n">
        <f aca="false">($X215*$C$36)+($Y215*$D$36)+($Z215*$E$36)</f>
        <v>1.31672131138214</v>
      </c>
      <c r="AB215" s="18" t="n">
        <f aca="false">($X215*$C$37)+($Y215*$D$37)+($Z215*$E$37)</f>
        <v>1.31672131051442</v>
      </c>
      <c r="AC215" s="18" t="n">
        <f aca="false">($X215*$C$38)+($Y215*$D$38)+($Z215*$E$38)</f>
        <v>1.31672131194238</v>
      </c>
      <c r="AD215" s="18" t="n">
        <f aca="false">(X215*AA215)+(Y215*AB215)+(Z215*AC215)</f>
        <v>1.31672131130574</v>
      </c>
      <c r="AE215" s="19" t="str">
        <f aca="false">IF(ABS(SUM(X215:Z215)-1)&gt;0.1,"ERROR","OK")</f>
        <v>OK</v>
      </c>
    </row>
    <row r="216" customFormat="false" ht="15" hidden="false" customHeight="false" outlineLevel="0" collapsed="false">
      <c r="N216" s="17" t="n">
        <f aca="false">N215+1</f>
        <v>208</v>
      </c>
      <c r="O216" s="4" t="n">
        <f aca="false">O215*(R215/$U215)</f>
        <v>0.436959317934276</v>
      </c>
      <c r="P216" s="4" t="n">
        <f aca="false">P215*(S215/$U215)</f>
        <v>0.208904486744437</v>
      </c>
      <c r="Q216" s="4" t="n">
        <f aca="false">Q215*(T215/$U215)</f>
        <v>0.354136195321286</v>
      </c>
      <c r="R216" s="18" t="n">
        <f aca="false">($O216*$C$27)+($P216*$D$27)+($Q216*$E$27)</f>
        <v>1.35413619532129</v>
      </c>
      <c r="S216" s="18" t="n">
        <f aca="false">($O216*$C$28)+($P216*$D$28)+($Q216*$E$28)</f>
        <v>1.11823674214512</v>
      </c>
      <c r="T216" s="18" t="n">
        <f aca="false">($O216*$C$29)+($P216*$D$29)+($Q216*$E$29)</f>
        <v>1.32084193767932</v>
      </c>
      <c r="U216" s="18" t="n">
        <f aca="false">(O216*R216)+(P216*S216)+(Q216*T216)</f>
        <v>1.29306503940485</v>
      </c>
      <c r="W216" s="17" t="n">
        <f aca="false">W215+1</f>
        <v>208</v>
      </c>
      <c r="X216" s="4" t="n">
        <f aca="false">X215*(AA215/$AD215)</f>
        <v>0.350819671203257</v>
      </c>
      <c r="Y216" s="4" t="n">
        <f aca="false">Y215*(AB215/$AD215)</f>
        <v>0.308196721947029</v>
      </c>
      <c r="Z216" s="4" t="n">
        <f aca="false">Z215*(AC215/$AD215)</f>
        <v>0.340983606849713</v>
      </c>
      <c r="AA216" s="18" t="n">
        <f aca="false">($X216*$C$36)+($Y216*$D$36)+($Z216*$E$36)</f>
        <v>1.31672131163555</v>
      </c>
      <c r="AB216" s="18" t="n">
        <f aca="false">($X216*$C$37)+($Y216*$D$37)+($Z216*$E$37)</f>
        <v>1.31672131051829</v>
      </c>
      <c r="AC216" s="18" t="n">
        <f aca="false">($X216*$C$38)+($Y216*$D$38)+($Z216*$E$38)</f>
        <v>1.31672131179828</v>
      </c>
      <c r="AD216" s="18" t="n">
        <f aca="false">(X216*AA216)+(Y216*AB216)+(Z216*AC216)</f>
        <v>1.3167213113467</v>
      </c>
      <c r="AE216" s="19" t="str">
        <f aca="false">IF(ABS(SUM(X216:Z216)-1)&gt;0.1,"ERROR","OK")</f>
        <v>OK</v>
      </c>
    </row>
    <row r="217" customFormat="false" ht="15" hidden="false" customHeight="false" outlineLevel="0" collapsed="false">
      <c r="N217" s="17" t="n">
        <f aca="false">N216+1</f>
        <v>209</v>
      </c>
      <c r="O217" s="4" t="n">
        <f aca="false">O216*(R216/$U216)</f>
        <v>0.457596803150786</v>
      </c>
      <c r="P217" s="4" t="n">
        <f aca="false">P216*(S216/$U216)</f>
        <v>0.180659646311462</v>
      </c>
      <c r="Q217" s="4" t="n">
        <f aca="false">Q216*(T216/$U216)</f>
        <v>0.361743550537752</v>
      </c>
      <c r="R217" s="18" t="n">
        <f aca="false">($O217*$C$27)+($P217*$D$27)+($Q217*$E$27)</f>
        <v>1.36174355053775</v>
      </c>
      <c r="S217" s="18" t="n">
        <f aca="false">($O217*$C$28)+($P217*$D$28)+($Q217*$E$28)</f>
        <v>1.13202760766681</v>
      </c>
      <c r="T217" s="18" t="n">
        <f aca="false">($O217*$C$29)+($P217*$D$29)+($Q217*$E$29)</f>
        <v>1.22166117672884</v>
      </c>
      <c r="U217" s="18" t="n">
        <f aca="false">(O217*R217)+(P217*S217)+(Q217*T217)</f>
        <v>1.26956925427719</v>
      </c>
      <c r="W217" s="17" t="n">
        <f aca="false">W216+1</f>
        <v>209</v>
      </c>
      <c r="X217" s="4" t="n">
        <f aca="false">X216*(AA216/$AD216)</f>
        <v>0.350819671280217</v>
      </c>
      <c r="Y217" s="4" t="n">
        <f aca="false">Y216*(AB216/$AD216)</f>
        <v>0.308196721753128</v>
      </c>
      <c r="Z217" s="4" t="n">
        <f aca="false">Z216*(AC216/$AD216)</f>
        <v>0.340983606966655</v>
      </c>
      <c r="AA217" s="18" t="n">
        <f aca="false">($X217*$C$36)+($Y217*$D$36)+($Z217*$E$36)</f>
        <v>1.31672131183405</v>
      </c>
      <c r="AB217" s="18" t="n">
        <f aca="false">($X217*$C$37)+($Y217*$D$37)+($Z217*$E$37)</f>
        <v>1.31672131058355</v>
      </c>
      <c r="AC217" s="18" t="n">
        <f aca="false">($X217*$C$38)+($Y217*$D$38)+($Z217*$E$38)</f>
        <v>1.31672131165855</v>
      </c>
      <c r="AD217" s="18" t="n">
        <f aca="false">(X217*AA217)+(Y217*AB217)+(Z217*AC217)</f>
        <v>1.31672131138881</v>
      </c>
      <c r="AE217" s="19" t="str">
        <f aca="false">IF(ABS(SUM(X217:Z217)-1)&gt;0.1,"ERROR","OK")</f>
        <v>OK</v>
      </c>
    </row>
    <row r="218" customFormat="false" ht="15" hidden="false" customHeight="false" outlineLevel="0" collapsed="false">
      <c r="N218" s="17" t="n">
        <f aca="false">N217+1</f>
        <v>210</v>
      </c>
      <c r="O218" s="4" t="n">
        <f aca="false">O217*(R217/$U217)</f>
        <v>0.490819617234701</v>
      </c>
      <c r="P218" s="4" t="n">
        <f aca="false">P217*(S217/$U217)</f>
        <v>0.161087476344354</v>
      </c>
      <c r="Q218" s="4" t="n">
        <f aca="false">Q217*(T217/$U217)</f>
        <v>0.348092906420944</v>
      </c>
      <c r="R218" s="18" t="n">
        <f aca="false">($O218*$C$27)+($P218*$D$27)+($Q218*$E$27)</f>
        <v>1.34809290642094</v>
      </c>
      <c r="S218" s="18" t="n">
        <f aca="false">($O218*$C$28)+($P218*$D$28)+($Q218*$E$28)</f>
        <v>1.17753600145585</v>
      </c>
      <c r="T218" s="18" t="n">
        <f aca="false">($O218*$C$29)+($P218*$D$29)+($Q218*$E$29)</f>
        <v>1.13968869696877</v>
      </c>
      <c r="U218" s="18" t="n">
        <f aca="false">(O218*R218)+(P218*S218)+(Q218*T218)</f>
        <v>1.24807429804845</v>
      </c>
      <c r="W218" s="17" t="n">
        <f aca="false">W217+1</f>
        <v>210</v>
      </c>
      <c r="X218" s="4" t="n">
        <f aca="false">X217*(AA217/$AD217)</f>
        <v>0.350819671398844</v>
      </c>
      <c r="Y218" s="4" t="n">
        <f aca="false">Y217*(AB217/$AD217)</f>
        <v>0.308196721564647</v>
      </c>
      <c r="Z218" s="4" t="n">
        <f aca="false">Z217*(AC217/$AD217)</f>
        <v>0.340983607036508</v>
      </c>
      <c r="AA218" s="18" t="n">
        <f aca="false">($X218*$C$36)+($Y218*$D$36)+($Z218*$E$36)</f>
        <v>1.31672131197442</v>
      </c>
      <c r="AB218" s="18" t="n">
        <f aca="false">($X218*$C$37)+($Y218*$D$37)+($Z218*$E$37)</f>
        <v>1.31672131069519</v>
      </c>
      <c r="AC218" s="18" t="n">
        <f aca="false">($X218*$C$38)+($Y218*$D$38)+($Z218*$E$38)</f>
        <v>1.31672131153149</v>
      </c>
      <c r="AD218" s="18" t="n">
        <f aca="false">(X218*AA218)+(Y218*AB218)+(Z218*AC218)</f>
        <v>1.31672131142913</v>
      </c>
      <c r="AE218" s="19" t="str">
        <f aca="false">IF(ABS(SUM(X218:Z218)-1)&gt;0.1,"ERROR","OK")</f>
        <v>OK</v>
      </c>
    </row>
    <row r="219" customFormat="false" ht="15" hidden="false" customHeight="false" outlineLevel="0" collapsed="false">
      <c r="N219" s="17" t="n">
        <f aca="false">N218+1</f>
        <v>211</v>
      </c>
      <c r="O219" s="4" t="n">
        <f aca="false">O218*(R218/$U218)</f>
        <v>0.530153088931457</v>
      </c>
      <c r="P219" s="4" t="n">
        <f aca="false">P218*(S218/$U218)</f>
        <v>0.151983181670954</v>
      </c>
      <c r="Q219" s="4" t="n">
        <f aca="false">Q218*(T218/$U218)</f>
        <v>0.31786372939759</v>
      </c>
      <c r="R219" s="18" t="n">
        <f aca="false">($O219*$C$27)+($P219*$D$27)+($Q219*$E$27)</f>
        <v>1.31786372939759</v>
      </c>
      <c r="S219" s="18" t="n">
        <f aca="false">($O219*$C$28)+($P219*$D$28)+($Q219*$E$28)</f>
        <v>1.24407573247363</v>
      </c>
      <c r="T219" s="18" t="n">
        <f aca="false">($O219*$C$29)+($P219*$D$29)+($Q219*$E$29)</f>
        <v>1.08484238276084</v>
      </c>
      <c r="U219" s="18" t="n">
        <f aca="false">(O219*R219)+(P219*S219)+(Q219*T219)</f>
        <v>1.23258016058475</v>
      </c>
      <c r="W219" s="17" t="n">
        <f aca="false">W218+1</f>
        <v>211</v>
      </c>
      <c r="X219" s="4" t="n">
        <f aca="false">X218*(AA218/$AD218)</f>
        <v>0.350819671544127</v>
      </c>
      <c r="Y219" s="4" t="n">
        <f aca="false">Y218*(AB218/$AD218)</f>
        <v>0.308196721392859</v>
      </c>
      <c r="Z219" s="4" t="n">
        <f aca="false">Z218*(AC218/$AD218)</f>
        <v>0.340983607063015</v>
      </c>
      <c r="AA219" s="18" t="n">
        <f aca="false">($X219*$C$36)+($Y219*$D$36)+($Z219*$E$36)</f>
        <v>1.31672131205776</v>
      </c>
      <c r="AB219" s="18" t="n">
        <f aca="false">($X219*$C$37)+($Y219*$D$37)+($Z219*$E$37)</f>
        <v>1.31672131083783</v>
      </c>
      <c r="AC219" s="18" t="n">
        <f aca="false">($X219*$C$38)+($Y219*$D$38)+($Z219*$E$38)</f>
        <v>1.31672131142311</v>
      </c>
      <c r="AD219" s="18" t="n">
        <f aca="false">(X219*AA219)+(Y219*AB219)+(Z219*AC219)</f>
        <v>1.31672131146538</v>
      </c>
      <c r="AE219" s="19" t="str">
        <f aca="false">IF(ABS(SUM(X219:Z219)-1)&gt;0.1,"ERROR","OK")</f>
        <v>OK</v>
      </c>
    </row>
    <row r="220" customFormat="false" ht="15" hidden="false" customHeight="false" outlineLevel="0" collapsed="false">
      <c r="N220" s="17" t="n">
        <f aca="false">N219+1</f>
        <v>212</v>
      </c>
      <c r="O220" s="4" t="n">
        <f aca="false">O219*(R219/$U219)</f>
        <v>0.566834960737485</v>
      </c>
      <c r="P220" s="4" t="n">
        <f aca="false">P219*(S219/$U219)</f>
        <v>0.153400642089892</v>
      </c>
      <c r="Q220" s="4" t="n">
        <f aca="false">Q219*(T219/$U219)</f>
        <v>0.279764397172623</v>
      </c>
      <c r="R220" s="18" t="n">
        <f aca="false">($O220*$C$27)+($P220*$D$27)+($Q220*$E$27)</f>
        <v>1.27976439717262</v>
      </c>
      <c r="S220" s="18" t="n">
        <f aca="false">($O220*$C$28)+($P220*$D$28)+($Q220*$E$28)</f>
        <v>1.31504700328212</v>
      </c>
      <c r="T220" s="18" t="n">
        <f aca="false">($O220*$C$29)+($P220*$D$29)+($Q220*$E$29)</f>
        <v>1.06341745375344</v>
      </c>
      <c r="U220" s="18" t="n">
        <f aca="false">(O220*R220)+(P220*S220)+(Q220*T220)</f>
        <v>1.22465059939862</v>
      </c>
      <c r="W220" s="17" t="n">
        <f aca="false">W219+1</f>
        <v>212</v>
      </c>
      <c r="X220" s="4" t="n">
        <f aca="false">X219*(AA219/$AD219)</f>
        <v>0.350819671701958</v>
      </c>
      <c r="Y220" s="4" t="n">
        <f aca="false">Y219*(AB219/$AD219)</f>
        <v>0.308196721245972</v>
      </c>
      <c r="Z220" s="4" t="n">
        <f aca="false">Z219*(AC219/$AD219)</f>
        <v>0.34098360705207</v>
      </c>
      <c r="AA220" s="18" t="n">
        <f aca="false">($X220*$C$36)+($Y220*$D$36)+($Z220*$E$36)</f>
        <v>1.31672131208869</v>
      </c>
      <c r="AB220" s="18" t="n">
        <f aca="false">($X220*$C$37)+($Y220*$D$37)+($Z220*$E$37)</f>
        <v>1.31672131099675</v>
      </c>
      <c r="AC220" s="18" t="n">
        <f aca="false">($X220*$C$38)+($Y220*$D$38)+($Z220*$E$38)</f>
        <v>1.31672131133717</v>
      </c>
      <c r="AD220" s="18" t="n">
        <f aca="false">(X220*AA220)+(Y220*AB220)+(Z220*AC220)</f>
        <v>1.3167213114959</v>
      </c>
      <c r="AE220" s="19" t="str">
        <f aca="false">IF(ABS(SUM(X220:Z220)-1)&gt;0.1,"ERROR","OK")</f>
        <v>OK</v>
      </c>
    </row>
    <row r="221" customFormat="false" ht="15" hidden="false" customHeight="false" outlineLevel="0" collapsed="false">
      <c r="N221" s="17" t="n">
        <f aca="false">N220+1</f>
        <v>213</v>
      </c>
      <c r="O221" s="4" t="n">
        <f aca="false">O220*(R220/$U220)</f>
        <v>0.592344626443494</v>
      </c>
      <c r="P221" s="4" t="n">
        <f aca="false">P220*(S220/$U220)</f>
        <v>0.164723762664166</v>
      </c>
      <c r="Q221" s="4" t="n">
        <f aca="false">Q220*(T220/$U220)</f>
        <v>0.24293161089234</v>
      </c>
      <c r="R221" s="18" t="n">
        <f aca="false">($O221*$C$27)+($P221*$D$27)+($Q221*$E$27)</f>
        <v>1.24293161089234</v>
      </c>
      <c r="S221" s="18" t="n">
        <f aca="false">($O221*$C$28)+($P221*$D$28)+($Q221*$E$28)</f>
        <v>1.37370617664039</v>
      </c>
      <c r="T221" s="18" t="n">
        <f aca="false">($O221*$C$29)+($P221*$D$29)+($Q221*$E$29)</f>
        <v>1.07953004948205</v>
      </c>
      <c r="U221" s="18" t="n">
        <f aca="false">(O221*R221)+(P221*S221)+(Q221*T221)</f>
        <v>1.22477788488741</v>
      </c>
      <c r="W221" s="17" t="n">
        <f aca="false">W220+1</f>
        <v>213</v>
      </c>
      <c r="X221" s="4" t="n">
        <f aca="false">X220*(AA220/$AD220)</f>
        <v>0.350819671859898</v>
      </c>
      <c r="Y221" s="4" t="n">
        <f aca="false">Y220*(AB220/$AD220)</f>
        <v>0.308196721129139</v>
      </c>
      <c r="Z221" s="4" t="n">
        <f aca="false">Z220*(AC220/$AD220)</f>
        <v>0.340983607010964</v>
      </c>
      <c r="AA221" s="18" t="n">
        <f aca="false">($X221*$C$36)+($Y221*$D$36)+($Z221*$E$36)</f>
        <v>1.31672131207441</v>
      </c>
      <c r="AB221" s="18" t="n">
        <f aca="false">($X221*$C$37)+($Y221*$D$37)+($Z221*$E$37)</f>
        <v>1.3167213111588</v>
      </c>
      <c r="AC221" s="18" t="n">
        <f aca="false">($X221*$C$38)+($Y221*$D$38)+($Z221*$E$38)</f>
        <v>1.31672131127529</v>
      </c>
      <c r="AD221" s="18" t="n">
        <f aca="false">(X221*AA221)+(Y221*AB221)+(Z221*AC221)</f>
        <v>1.31672131151974</v>
      </c>
      <c r="AE221" s="19" t="str">
        <f aca="false">IF(ABS(SUM(X221:Z221)-1)&gt;0.1,"ERROR","OK")</f>
        <v>OK</v>
      </c>
    </row>
    <row r="222" customFormat="false" ht="15" hidden="false" customHeight="false" outlineLevel="0" collapsed="false">
      <c r="N222" s="17" t="n">
        <f aca="false">N221+1</f>
        <v>214</v>
      </c>
      <c r="O222" s="4" t="n">
        <f aca="false">O221*(R221/$U221)</f>
        <v>0.601124391478146</v>
      </c>
      <c r="P222" s="4" t="n">
        <f aca="false">P221*(S221/$U221)</f>
        <v>0.184753540215998</v>
      </c>
      <c r="Q222" s="4" t="n">
        <f aca="false">Q221*(T221/$U221)</f>
        <v>0.214122068305856</v>
      </c>
      <c r="R222" s="18" t="n">
        <f aca="false">($O222*$C$27)+($P222*$D$27)+($Q222*$E$27)</f>
        <v>1.21412206830586</v>
      </c>
      <c r="S222" s="18" t="n">
        <f aca="false">($O222*$C$28)+($P222*$D$28)+($Q222*$E$28)</f>
        <v>1.40841453000288</v>
      </c>
      <c r="T222" s="18" t="n">
        <f aca="false">($O222*$C$29)+($P222*$D$29)+($Q222*$E$29)</f>
        <v>1.13347354661329</v>
      </c>
      <c r="U222" s="18" t="n">
        <f aca="false">(O222*R222)+(P222*S222)+(Q222*T222)</f>
        <v>1.23274966017104</v>
      </c>
      <c r="W222" s="17" t="n">
        <f aca="false">W221+1</f>
        <v>214</v>
      </c>
      <c r="X222" s="4" t="n">
        <f aca="false">X221*(AA221/$AD221)</f>
        <v>0.350819672007683</v>
      </c>
      <c r="Y222" s="4" t="n">
        <f aca="false">Y221*(AB221/$AD221)</f>
        <v>0.308196721044657</v>
      </c>
      <c r="Z222" s="4" t="n">
        <f aca="false">Z221*(AC221/$AD221)</f>
        <v>0.340983606947661</v>
      </c>
      <c r="AA222" s="18" t="n">
        <f aca="false">($X222*$C$36)+($Y222*$D$36)+($Z222*$E$36)</f>
        <v>1.3167213120238</v>
      </c>
      <c r="AB222" s="18" t="n">
        <f aca="false">($X222*$C$37)+($Y222*$D$37)+($Z222*$E$37)</f>
        <v>1.31672131131292</v>
      </c>
      <c r="AC222" s="18" t="n">
        <f aca="false">($X222*$C$38)+($Y222*$D$38)+($Z222*$E$38)</f>
        <v>1.31672131123726</v>
      </c>
      <c r="AD222" s="18" t="n">
        <f aca="false">(X222*AA222)+(Y222*AB222)+(Z222*AC222)</f>
        <v>1.31672131153651</v>
      </c>
      <c r="AE222" s="19" t="str">
        <f aca="false">IF(ABS(SUM(X222:Z222)-1)&gt;0.1,"ERROR","OK")</f>
        <v>OK</v>
      </c>
    </row>
    <row r="223" customFormat="false" ht="15" hidden="false" customHeight="false" outlineLevel="0" collapsed="false">
      <c r="N223" s="17" t="n">
        <f aca="false">N222+1</f>
        <v>215</v>
      </c>
      <c r="O223" s="4" t="n">
        <f aca="false">O222*(R222/$U222)</f>
        <v>0.592041038883177</v>
      </c>
      <c r="P223" s="4" t="n">
        <f aca="false">P222*(S222/$U222)</f>
        <v>0.211080626437633</v>
      </c>
      <c r="Q223" s="4" t="n">
        <f aca="false">Q222*(T222/$U222)</f>
        <v>0.19687833467919</v>
      </c>
      <c r="R223" s="18" t="n">
        <f aca="false">($O223*$C$27)+($P223*$D$27)+($Q223*$E$27)</f>
        <v>1.19687833467919</v>
      </c>
      <c r="S223" s="18" t="n">
        <f aca="false">($O223*$C$28)+($P223*$D$28)+($Q223*$E$28)</f>
        <v>1.41485053767191</v>
      </c>
      <c r="T223" s="18" t="n">
        <f aca="false">($O223*$C$29)+($P223*$D$29)+($Q223*$E$29)</f>
        <v>1.21881315209467</v>
      </c>
      <c r="U223" s="18" t="n">
        <f aca="false">(O223*R223)+(P223*S223)+(Q223*T223)</f>
        <v>1.24720653415714</v>
      </c>
      <c r="W223" s="17" t="n">
        <f aca="false">W222+1</f>
        <v>215</v>
      </c>
      <c r="X223" s="4" t="n">
        <f aca="false">X222*(AA222/$AD222)</f>
        <v>0.350819672137512</v>
      </c>
      <c r="Y223" s="4" t="n">
        <f aca="false">Y222*(AB222/$AD222)</f>
        <v>0.308196720992322</v>
      </c>
      <c r="Z223" s="4" t="n">
        <f aca="false">Z222*(AC222/$AD222)</f>
        <v>0.340983606870166</v>
      </c>
      <c r="AA223" s="18" t="n">
        <f aca="false">($X223*$C$36)+($Y223*$D$36)+($Z223*$E$36)</f>
        <v>1.3167213119465</v>
      </c>
      <c r="AB223" s="18" t="n">
        <f aca="false">($X223*$C$37)+($Y223*$D$37)+($Z223*$E$37)</f>
        <v>1.3167213114505</v>
      </c>
      <c r="AC223" s="18" t="n">
        <f aca="false">($X223*$C$38)+($Y223*$D$38)+($Z223*$E$38)</f>
        <v>1.31672131122136</v>
      </c>
      <c r="AD223" s="18" t="n">
        <f aca="false">(X223*AA223)+(Y223*AB223)+(Z223*AC223)</f>
        <v>1.31672131154637</v>
      </c>
      <c r="AE223" s="19" t="str">
        <f aca="false">IF(ABS(SUM(X223:Z223)-1)&gt;0.1,"ERROR","OK")</f>
        <v>OK</v>
      </c>
    </row>
    <row r="224" customFormat="false" ht="15" hidden="false" customHeight="false" outlineLevel="0" collapsed="false">
      <c r="N224" s="17" t="n">
        <f aca="false">N223+1</f>
        <v>216</v>
      </c>
      <c r="O224" s="4" t="n">
        <f aca="false">O223*(R223/$U223)</f>
        <v>0.568150561493898</v>
      </c>
      <c r="P224" s="4" t="n">
        <f aca="false">P223*(S223/$U223)</f>
        <v>0.239453153610387</v>
      </c>
      <c r="Q224" s="4" t="n">
        <f aca="false">Q223*(T223/$U223)</f>
        <v>0.192396284895715</v>
      </c>
      <c r="R224" s="18" t="n">
        <f aca="false">($O224*$C$27)+($P224*$D$27)+($Q224*$E$27)</f>
        <v>1.19239628489572</v>
      </c>
      <c r="S224" s="18" t="n">
        <f aca="false">($O224*$C$28)+($P224*$D$28)+($Q224*$E$28)</f>
        <v>1.39499390508775</v>
      </c>
      <c r="T224" s="18" t="n">
        <f aca="false">($O224*$C$29)+($P224*$D$29)+($Q224*$E$29)</f>
        <v>1.32065406778543</v>
      </c>
      <c r="U224" s="18" t="n">
        <f aca="false">(O224*R224)+(P224*S224)+(Q224*T224)</f>
        <v>1.2655852449016</v>
      </c>
      <c r="W224" s="17" t="n">
        <f aca="false">W223+1</f>
        <v>216</v>
      </c>
      <c r="X224" s="4" t="n">
        <f aca="false">X223*(AA223/$AD223)</f>
        <v>0.350819672244121</v>
      </c>
      <c r="Y224" s="4" t="n">
        <f aca="false">Y223*(AB223/$AD223)</f>
        <v>0.30819672096988</v>
      </c>
      <c r="Z224" s="4" t="n">
        <f aca="false">Z223*(AC223/$AD223)</f>
        <v>0.340983606785999</v>
      </c>
      <c r="AA224" s="18" t="n">
        <f aca="false">($X224*$C$36)+($Y224*$D$36)+($Z224*$E$36)</f>
        <v>1.31672131185224</v>
      </c>
      <c r="AB224" s="18" t="n">
        <f aca="false">($X224*$C$37)+($Y224*$D$37)+($Z224*$E$37)</f>
        <v>1.31672131156552</v>
      </c>
      <c r="AC224" s="18" t="n">
        <f aca="false">($X224*$C$38)+($Y224*$D$38)+($Z224*$E$38)</f>
        <v>1.31672131122473</v>
      </c>
      <c r="AD224" s="18" t="n">
        <f aca="false">(X224*AA224)+(Y224*AB224)+(Z224*AC224)</f>
        <v>1.3167213115499</v>
      </c>
      <c r="AE224" s="19" t="str">
        <f aca="false">IF(ABS(SUM(X224:Z224)-1)&gt;0.1,"ERROR","OK")</f>
        <v>OK</v>
      </c>
    </row>
    <row r="225" customFormat="false" ht="15" hidden="false" customHeight="false" outlineLevel="0" collapsed="false">
      <c r="N225" s="17" t="n">
        <f aca="false">N224+1</f>
        <v>217</v>
      </c>
      <c r="O225" s="4" t="n">
        <f aca="false">O224*(R224/$U224)</f>
        <v>0.535294340318743</v>
      </c>
      <c r="P225" s="4" t="n">
        <f aca="false">P224*(S224/$U224)</f>
        <v>0.263937724610959</v>
      </c>
      <c r="Q225" s="4" t="n">
        <f aca="false">Q224*(T224/$U224)</f>
        <v>0.200767935070298</v>
      </c>
      <c r="R225" s="18" t="n">
        <f aca="false">($O225*$C$27)+($P225*$D$27)+($Q225*$E$27)</f>
        <v>1.2007679350703</v>
      </c>
      <c r="S225" s="18" t="n">
        <f aca="false">($O225*$C$28)+($P225*$D$28)+($Q225*$E$28)</f>
        <v>1.35460319875548</v>
      </c>
      <c r="T225" s="18" t="n">
        <f aca="false">($O225*$C$29)+($P225*$D$29)+($Q225*$E$29)</f>
        <v>1.41710713560976</v>
      </c>
      <c r="U225" s="18" t="n">
        <f aca="false">(O225*R225)+(P225*S225)+(Q225*T225)</f>
        <v>1.28480483909936</v>
      </c>
      <c r="W225" s="17" t="n">
        <f aca="false">W224+1</f>
        <v>217</v>
      </c>
      <c r="X225" s="4" t="n">
        <f aca="false">X224*(AA224/$AD224)</f>
        <v>0.350819672324673</v>
      </c>
      <c r="Y225" s="4" t="n">
        <f aca="false">Y224*(AB224/$AD224)</f>
        <v>0.308196720973536</v>
      </c>
      <c r="Z225" s="4" t="n">
        <f aca="false">Z224*(AC224/$AD224)</f>
        <v>0.340983606701791</v>
      </c>
      <c r="AA225" s="18" t="n">
        <f aca="false">($X225*$C$36)+($Y225*$D$36)+($Z225*$E$36)</f>
        <v>1.31672131175009</v>
      </c>
      <c r="AB225" s="18" t="n">
        <f aca="false">($X225*$C$37)+($Y225*$D$37)+($Z225*$E$37)</f>
        <v>1.31672131165449</v>
      </c>
      <c r="AC225" s="18" t="n">
        <f aca="false">($X225*$C$38)+($Y225*$D$38)+($Z225*$E$38)</f>
        <v>1.31672131124376</v>
      </c>
      <c r="AD225" s="18" t="n">
        <f aca="false">(X225*AA225)+(Y225*AB225)+(Z225*AC225)</f>
        <v>1.31672131154798</v>
      </c>
      <c r="AE225" s="19" t="str">
        <f aca="false">IF(ABS(SUM(X225:Z225)-1)&gt;0.1,"ERROR","OK")</f>
        <v>OK</v>
      </c>
    </row>
    <row r="226" customFormat="false" ht="15" hidden="false" customHeight="false" outlineLevel="0" collapsed="false">
      <c r="N226" s="17" t="n">
        <f aca="false">N225+1</f>
        <v>218</v>
      </c>
      <c r="O226" s="4" t="n">
        <f aca="false">O225*(R225/$U225)</f>
        <v>0.500281645989075</v>
      </c>
      <c r="P226" s="4" t="n">
        <f aca="false">P225*(S225/$U225)</f>
        <v>0.278276416113808</v>
      </c>
      <c r="Q226" s="4" t="n">
        <f aca="false">Q225*(T225/$U225)</f>
        <v>0.221441937897117</v>
      </c>
      <c r="R226" s="18" t="n">
        <f aca="false">($O226*$C$27)+($P226*$D$27)+($Q226*$E$27)</f>
        <v>1.22144193789712</v>
      </c>
      <c r="S226" s="18" t="n">
        <f aca="false">($O226*$C$28)+($P226*$D$28)+($Q226*$E$28)</f>
        <v>1.30098390188167</v>
      </c>
      <c r="T226" s="18" t="n">
        <f aca="false">($O226*$C$29)+($P226*$D$29)+($Q226*$E$29)</f>
        <v>1.48463209614907</v>
      </c>
      <c r="U226" s="18" t="n">
        <f aca="false">(O226*R226)+(P226*S226)+(Q226*T226)</f>
        <v>1.30185792924415</v>
      </c>
      <c r="W226" s="17" t="n">
        <f aca="false">W225+1</f>
        <v>218</v>
      </c>
      <c r="X226" s="4" t="n">
        <f aca="false">X225*(AA225/$AD225)</f>
        <v>0.350819672378522</v>
      </c>
      <c r="Y226" s="4" t="n">
        <f aca="false">Y225*(AB225/$AD225)</f>
        <v>0.308196720998468</v>
      </c>
      <c r="Z226" s="4" t="n">
        <f aca="false">Z225*(AC225/$AD225)</f>
        <v>0.34098360662301</v>
      </c>
      <c r="AA226" s="18" t="n">
        <f aca="false">($X226*$C$36)+($Y226*$D$36)+($Z226*$E$36)</f>
        <v>1.31672131164807</v>
      </c>
      <c r="AB226" s="18" t="n">
        <f aca="false">($X226*$C$37)+($Y226*$D$37)+($Z226*$E$37)</f>
        <v>1.31672131171622</v>
      </c>
      <c r="AC226" s="18" t="n">
        <f aca="false">($X226*$C$38)+($Y226*$D$38)+($Z226*$E$38)</f>
        <v>1.31672131127448</v>
      </c>
      <c r="AD226" s="18" t="n">
        <f aca="false">(X226*AA226)+(Y226*AB226)+(Z226*AC226)</f>
        <v>1.31672131154169</v>
      </c>
      <c r="AE226" s="19" t="str">
        <f aca="false">IF(ABS(SUM(X226:Z226)-1)&gt;0.1,"ERROR","OK")</f>
        <v>OK</v>
      </c>
    </row>
    <row r="227" customFormat="false" ht="15" hidden="false" customHeight="false" outlineLevel="0" collapsed="false">
      <c r="N227" s="17" t="n">
        <f aca="false">N226+1</f>
        <v>219</v>
      </c>
      <c r="O227" s="4" t="n">
        <f aca="false">O226*(R226/$U226)</f>
        <v>0.469379161461983</v>
      </c>
      <c r="P227" s="4" t="n">
        <f aca="false">P226*(S226/$U226)</f>
        <v>0.278089589889107</v>
      </c>
      <c r="Q227" s="4" t="n">
        <f aca="false">Q226*(T226/$U226)</f>
        <v>0.252531248648909</v>
      </c>
      <c r="R227" s="18" t="n">
        <f aca="false">($O227*$C$27)+($P227*$D$27)+($Q227*$E$27)</f>
        <v>1.25253124864891</v>
      </c>
      <c r="S227" s="18" t="n">
        <f aca="false">($O227*$C$28)+($P227*$D$28)+($Q227*$E$28)</f>
        <v>1.24210103767796</v>
      </c>
      <c r="T227" s="18" t="n">
        <f aca="false">($O227*$C$29)+($P227*$D$29)+($Q227*$E$29)</f>
        <v>1.50570335664393</v>
      </c>
      <c r="U227" s="18" t="n">
        <f aca="false">(O227*R227)+(P227*S227)+(Q227*T227)</f>
        <v>1.3135645841126</v>
      </c>
      <c r="W227" s="17" t="n">
        <f aca="false">W226+1</f>
        <v>219</v>
      </c>
      <c r="X227" s="4" t="n">
        <f aca="false">X226*(AA226/$AD226)</f>
        <v>0.350819672406867</v>
      </c>
      <c r="Y227" s="4" t="n">
        <f aca="false">Y226*(AB226/$AD226)</f>
        <v>0.30819672103932</v>
      </c>
      <c r="Z227" s="4" t="n">
        <f aca="false">Z226*(AC226/$AD226)</f>
        <v>0.340983606553813</v>
      </c>
      <c r="AA227" s="18" t="n">
        <f aca="false">($X227*$C$36)+($Y227*$D$36)+($Z227*$E$36)</f>
        <v>1.31672131155278</v>
      </c>
      <c r="AB227" s="18" t="n">
        <f aca="false">($X227*$C$37)+($Y227*$D$37)+($Z227*$E$37)</f>
        <v>1.31672131175149</v>
      </c>
      <c r="AC227" s="18" t="n">
        <f aca="false">($X227*$C$38)+($Y227*$D$38)+($Z227*$E$38)</f>
        <v>1.31672131131283</v>
      </c>
      <c r="AD227" s="18" t="n">
        <f aca="false">(X227*AA227)+(Y227*AB227)+(Z227*AC227)</f>
        <v>1.3167213115322</v>
      </c>
      <c r="AE227" s="19" t="str">
        <f aca="false">IF(ABS(SUM(X227:Z227)-1)&gt;0.1,"ERROR","OK")</f>
        <v>OK</v>
      </c>
    </row>
    <row r="228" customFormat="false" ht="15" hidden="false" customHeight="false" outlineLevel="0" collapsed="false">
      <c r="N228" s="17" t="n">
        <f aca="false">N227+1</f>
        <v>220</v>
      </c>
      <c r="O228" s="4" t="n">
        <f aca="false">O227*(R227/$U227)</f>
        <v>0.447569974332803</v>
      </c>
      <c r="P228" s="4" t="n">
        <f aca="false">P227*(S227/$U227)</f>
        <v>0.262960323646401</v>
      </c>
      <c r="Q228" s="4" t="n">
        <f aca="false">Q227*(T227/$U227)</f>
        <v>0.289469702020797</v>
      </c>
      <c r="R228" s="18" t="n">
        <f aca="false">($O228*$C$27)+($P228*$D$27)+($Q228*$E$27)</f>
        <v>1.2894697020208</v>
      </c>
      <c r="S228" s="18" t="n">
        <f aca="false">($O228*$C$28)+($P228*$D$28)+($Q228*$E$28)</f>
        <v>1.18704724251409</v>
      </c>
      <c r="T228" s="18" t="n">
        <f aca="false">($O228*$C$29)+($P228*$D$29)+($Q228*$E$29)</f>
        <v>1.47558198890624</v>
      </c>
      <c r="U228" s="18" t="n">
        <f aca="false">(O228*R228)+(P228*S228)+(Q228*T228)</f>
        <v>1.31641052714739</v>
      </c>
      <c r="W228" s="17" t="n">
        <f aca="false">W227+1</f>
        <v>220</v>
      </c>
      <c r="X228" s="4" t="n">
        <f aca="false">X227*(AA227/$AD227)</f>
        <v>0.35081967241235</v>
      </c>
      <c r="Y228" s="4" t="n">
        <f aca="false">Y227*(AB227/$AD227)</f>
        <v>0.308196721090646</v>
      </c>
      <c r="Z228" s="4" t="n">
        <f aca="false">Z227*(AC227/$AD227)</f>
        <v>0.340983606497004</v>
      </c>
      <c r="AA228" s="18" t="n">
        <f aca="false">($X228*$C$36)+($Y228*$D$36)+($Z228*$E$36)</f>
        <v>1.31672131146921</v>
      </c>
      <c r="AB228" s="18" t="n">
        <f aca="false">($X228*$C$37)+($Y228*$D$37)+($Z228*$E$37)</f>
        <v>1.31672131176265</v>
      </c>
      <c r="AC228" s="18" t="n">
        <f aca="false">($X228*$C$38)+($Y228*$D$38)+($Z228*$E$38)</f>
        <v>1.31672131135499</v>
      </c>
      <c r="AD228" s="18" t="n">
        <f aca="false">(X228*AA228)+(Y228*AB228)+(Z228*AC228)</f>
        <v>1.3167213115207</v>
      </c>
      <c r="AE228" s="19" t="str">
        <f aca="false">IF(ABS(SUM(X228:Z228)-1)&gt;0.1,"ERROR","OK")</f>
        <v>OK</v>
      </c>
    </row>
    <row r="229" customFormat="false" ht="15" hidden="false" customHeight="false" outlineLevel="0" collapsed="false">
      <c r="N229" s="17" t="n">
        <f aca="false">N228+1</f>
        <v>221</v>
      </c>
      <c r="O229" s="4" t="n">
        <f aca="false">O228*(R228/$U228)</f>
        <v>0.438410290357513</v>
      </c>
      <c r="P229" s="4" t="n">
        <f aca="false">P228*(S228/$U228)</f>
        <v>0.237119288123197</v>
      </c>
      <c r="Q229" s="4" t="n">
        <f aca="false">Q228*(T228/$U228)</f>
        <v>0.32447042151929</v>
      </c>
      <c r="R229" s="18" t="n">
        <f aca="false">($O229*$C$27)+($P229*$D$27)+($Q229*$E$27)</f>
        <v>1.32447042151929</v>
      </c>
      <c r="S229" s="18" t="n">
        <f aca="false">($O229*$C$28)+($P229*$D$28)+($Q229*$E$28)</f>
        <v>1.14638691099015</v>
      </c>
      <c r="T229" s="18" t="n">
        <f aca="false">($O229*$C$29)+($P229*$D$29)+($Q229*$E$29)</f>
        <v>1.40447066111933</v>
      </c>
      <c r="U229" s="18" t="n">
        <f aca="false">(O229*R229)+(P229*S229)+(Q229*T229)</f>
        <v>1.30820109774081</v>
      </c>
      <c r="W229" s="17" t="n">
        <f aca="false">W228+1</f>
        <v>221</v>
      </c>
      <c r="X229" s="4" t="n">
        <f aca="false">X228*(AA228/$AD228)</f>
        <v>0.350819672398631</v>
      </c>
      <c r="Y229" s="4" t="n">
        <f aca="false">Y228*(AB228/$AD228)</f>
        <v>0.308196721147278</v>
      </c>
      <c r="Z229" s="4" t="n">
        <f aca="false">Z228*(AC228/$AD228)</f>
        <v>0.34098360645409</v>
      </c>
      <c r="AA229" s="18" t="n">
        <f aca="false">($X229*$C$36)+($Y229*$D$36)+($Z229*$E$36)</f>
        <v>1.31672131140073</v>
      </c>
      <c r="AB229" s="18" t="n">
        <f aca="false">($X229*$C$37)+($Y229*$D$37)+($Z229*$E$37)</f>
        <v>1.31672131175322</v>
      </c>
      <c r="AC229" s="18" t="n">
        <f aca="false">($X229*$C$38)+($Y229*$D$38)+($Z229*$E$38)</f>
        <v>1.31672131139755</v>
      </c>
      <c r="AD229" s="18" t="n">
        <f aca="false">(X229*AA229)+(Y229*AB229)+(Z229*AC229)</f>
        <v>1.31672131150828</v>
      </c>
      <c r="AE229" s="19" t="str">
        <f aca="false">IF(ABS(SUM(X229:Z229)-1)&gt;0.1,"ERROR","OK")</f>
        <v>OK</v>
      </c>
    </row>
    <row r="230" customFormat="false" ht="15" hidden="false" customHeight="false" outlineLevel="0" collapsed="false">
      <c r="N230" s="17" t="n">
        <f aca="false">N229+1</f>
        <v>222</v>
      </c>
      <c r="O230" s="4" t="n">
        <f aca="false">O229*(R229/$U229)</f>
        <v>0.443862539995555</v>
      </c>
      <c r="P230" s="4" t="n">
        <f aca="false">P229*(S229/$U229)</f>
        <v>0.207789497132491</v>
      </c>
      <c r="Q230" s="4" t="n">
        <f aca="false">Q229*(T229/$U229)</f>
        <v>0.348347962871954</v>
      </c>
      <c r="R230" s="18" t="n">
        <f aca="false">($O230*$C$27)+($P230*$D$27)+($Q230*$E$27)</f>
        <v>1.34834796287195</v>
      </c>
      <c r="S230" s="18" t="n">
        <f aca="false">($O230*$C$28)+($P230*$D$28)+($Q230*$E$28)</f>
        <v>1.1303493734108</v>
      </c>
      <c r="T230" s="18" t="n">
        <f aca="false">($O230*$C$29)+($P230*$D$29)+($Q230*$E$29)</f>
        <v>1.31266471340058</v>
      </c>
      <c r="U230" s="18" t="n">
        <f aca="false">(O230*R230)+(P230*S230)+(Q230*T230)</f>
        <v>1.29061995833022</v>
      </c>
      <c r="W230" s="17" t="n">
        <f aca="false">W229+1</f>
        <v>222</v>
      </c>
      <c r="X230" s="4" t="n">
        <f aca="false">X229*(AA229/$AD229)</f>
        <v>0.350819672369975</v>
      </c>
      <c r="Y230" s="4" t="n">
        <f aca="false">Y229*(AB229/$AD229)</f>
        <v>0.30819672120461</v>
      </c>
      <c r="Z230" s="4" t="n">
        <f aca="false">Z229*(AC229/$AD229)</f>
        <v>0.340983606425415</v>
      </c>
      <c r="AA230" s="18" t="n">
        <f aca="false">($X230*$C$36)+($Y230*$D$36)+($Z230*$E$36)</f>
        <v>1.31672131134911</v>
      </c>
      <c r="AB230" s="18" t="n">
        <f aca="false">($X230*$C$37)+($Y230*$D$37)+($Z230*$E$37)</f>
        <v>1.31672131172743</v>
      </c>
      <c r="AC230" s="18" t="n">
        <f aca="false">($X230*$C$38)+($Y230*$D$38)+($Z230*$E$38)</f>
        <v>1.31672131143768</v>
      </c>
      <c r="AD230" s="18" t="n">
        <f aca="false">(X230*AA230)+(Y230*AB230)+(Z230*AC230)</f>
        <v>1.31672131149591</v>
      </c>
      <c r="AE230" s="19" t="str">
        <f aca="false">IF(ABS(SUM(X230:Z230)-1)&gt;0.1,"ERROR","OK")</f>
        <v>OK</v>
      </c>
    </row>
    <row r="231" customFormat="false" ht="15" hidden="false" customHeight="false" outlineLevel="0" collapsed="false">
      <c r="N231" s="17" t="n">
        <f aca="false">N230+1</f>
        <v>223</v>
      </c>
      <c r="O231" s="4" t="n">
        <f aca="false">O230*(R230/$U230)</f>
        <v>0.463716020921046</v>
      </c>
      <c r="P231" s="4" t="n">
        <f aca="false">P230*(S230/$U230)</f>
        <v>0.18198597222139</v>
      </c>
      <c r="Q231" s="4" t="n">
        <f aca="false">Q230*(T230/$U230)</f>
        <v>0.354298006857564</v>
      </c>
      <c r="R231" s="18" t="n">
        <f aca="false">($O231*$C$27)+($P231*$D$27)+($Q231*$E$27)</f>
        <v>1.35429800685756</v>
      </c>
      <c r="S231" s="18" t="n">
        <f aca="false">($O231*$C$28)+($P231*$D$28)+($Q231*$E$28)</f>
        <v>1.14484781474924</v>
      </c>
      <c r="T231" s="18" t="n">
        <f aca="false">($O231*$C$29)+($P231*$D$29)+($Q231*$E$29)</f>
        <v>1.22135670201944</v>
      </c>
      <c r="U231" s="18" t="n">
        <f aca="false">(O231*R231)+(P231*S231)+(Q231*T231)</f>
        <v>1.26908017068158</v>
      </c>
      <c r="W231" s="17" t="n">
        <f aca="false">W230+1</f>
        <v>223</v>
      </c>
      <c r="X231" s="4" t="n">
        <f aca="false">X230*(AA230/$AD230)</f>
        <v>0.350819672330863</v>
      </c>
      <c r="Y231" s="4" t="n">
        <f aca="false">Y230*(AB230/$AD230)</f>
        <v>0.308196721258801</v>
      </c>
      <c r="Z231" s="4" t="n">
        <f aca="false">Z230*(AC230/$AD230)</f>
        <v>0.340983606410336</v>
      </c>
      <c r="AA231" s="18" t="n">
        <f aca="false">($X231*$C$36)+($Y231*$D$36)+($Z231*$E$36)</f>
        <v>1.31672131131476</v>
      </c>
      <c r="AB231" s="18" t="n">
        <f aca="false">($X231*$C$37)+($Y231*$D$37)+($Z231*$E$37)</f>
        <v>1.31672131168983</v>
      </c>
      <c r="AC231" s="18" t="n">
        <f aca="false">($X231*$C$38)+($Y231*$D$38)+($Z231*$E$38)</f>
        <v>1.31672131147321</v>
      </c>
      <c r="AD231" s="18" t="n">
        <f aca="false">(X231*AA231)+(Y231*AB231)+(Z231*AC231)</f>
        <v>1.31672131148439</v>
      </c>
      <c r="AE231" s="19" t="str">
        <f aca="false">IF(ABS(SUM(X231:Z231)-1)&gt;0.1,"ERROR","OK")</f>
        <v>OK</v>
      </c>
    </row>
    <row r="232" customFormat="false" ht="15" hidden="false" customHeight="false" outlineLevel="0" collapsed="false">
      <c r="N232" s="17" t="n">
        <f aca="false">N231+1</f>
        <v>224</v>
      </c>
      <c r="O232" s="4" t="n">
        <f aca="false">O231*(R231/$U231)</f>
        <v>0.494854223862004</v>
      </c>
      <c r="P232" s="4" t="n">
        <f aca="false">P231*(S231/$U231)</f>
        <v>0.164171064544156</v>
      </c>
      <c r="Q232" s="4" t="n">
        <f aca="false">Q231*(T231/$U231)</f>
        <v>0.340974711593841</v>
      </c>
      <c r="R232" s="18" t="n">
        <f aca="false">($O232*$C$27)+($P232*$D$27)+($Q232*$E$27)</f>
        <v>1.34097471159384</v>
      </c>
      <c r="S232" s="18" t="n">
        <f aca="false">($O232*$C$28)+($P232*$D$28)+($Q232*$E$28)</f>
        <v>1.18797698342755</v>
      </c>
      <c r="T232" s="18" t="n">
        <f aca="false">($O232*$C$29)+($P232*$D$29)+($Q232*$E$29)</f>
        <v>1.14611523692906</v>
      </c>
      <c r="U232" s="18" t="n">
        <f aca="false">(O232*R232)+(P232*S232)+(Q232*T232)</f>
        <v>1.24941475851279</v>
      </c>
      <c r="W232" s="17" t="n">
        <f aca="false">W231+1</f>
        <v>224</v>
      </c>
      <c r="X232" s="4" t="n">
        <f aca="false">X231*(AA231/$AD231)</f>
        <v>0.35081967228567</v>
      </c>
      <c r="Y232" s="4" t="n">
        <f aca="false">Y231*(AB231/$AD231)</f>
        <v>0.308196721306888</v>
      </c>
      <c r="Z232" s="4" t="n">
        <f aca="false">Z231*(AC231/$AD231)</f>
        <v>0.340983606407442</v>
      </c>
      <c r="AA232" s="18" t="n">
        <f aca="false">($X232*$C$36)+($Y232*$D$36)+($Z232*$E$36)</f>
        <v>1.31672131129686</v>
      </c>
      <c r="AB232" s="18" t="n">
        <f aca="false">($X232*$C$37)+($Y232*$D$37)+($Z232*$E$37)</f>
        <v>1.31672131164493</v>
      </c>
      <c r="AC232" s="18" t="n">
        <f aca="false">($X232*$C$38)+($Y232*$D$38)+($Z232*$E$38)</f>
        <v>1.31672131150264</v>
      </c>
      <c r="AD232" s="18" t="n">
        <f aca="false">(X232*AA232)+(Y232*AB232)+(Z232*AC232)</f>
        <v>1.3167213114743</v>
      </c>
      <c r="AE232" s="19" t="str">
        <f aca="false">IF(ABS(SUM(X232:Z232)-1)&gt;0.1,"ERROR","OK")</f>
        <v>OK</v>
      </c>
    </row>
    <row r="233" customFormat="false" ht="15" hidden="false" customHeight="false" outlineLevel="0" collapsed="false">
      <c r="N233" s="17" t="n">
        <f aca="false">N232+1</f>
        <v>225</v>
      </c>
      <c r="O233" s="4" t="n">
        <f aca="false">O232*(R232/$U232)</f>
        <v>0.531118266054602</v>
      </c>
      <c r="P233" s="4" t="n">
        <f aca="false">P232*(S232/$U232)</f>
        <v>0.156098240951952</v>
      </c>
      <c r="Q233" s="4" t="n">
        <f aca="false">Q232*(T232/$U232)</f>
        <v>0.312783492993446</v>
      </c>
      <c r="R233" s="18" t="n">
        <f aca="false">($O233*$C$27)+($P233*$D$27)+($Q233*$E$27)</f>
        <v>1.31278349299345</v>
      </c>
      <c r="S233" s="18" t="n">
        <f aca="false">($O233*$C$28)+($P233*$D$28)+($Q233*$E$28)</f>
        <v>1.2496131223605</v>
      </c>
      <c r="T233" s="18" t="n">
        <f aca="false">($O233*$C$29)+($P233*$D$29)+($Q233*$E$29)</f>
        <v>1.09651193661764</v>
      </c>
      <c r="U233" s="18" t="n">
        <f aca="false">(O233*R233)+(P233*S233)+(Q233*T233)</f>
        <v>1.23527653641901</v>
      </c>
      <c r="W233" s="17" t="n">
        <f aca="false">W232+1</f>
        <v>225</v>
      </c>
      <c r="X233" s="4" t="n">
        <f aca="false">X232*(AA232/$AD232)</f>
        <v>0.350819672238394</v>
      </c>
      <c r="Y233" s="4" t="n">
        <f aca="false">Y232*(AB232/$AD232)</f>
        <v>0.308196721346824</v>
      </c>
      <c r="Z233" s="4" t="n">
        <f aca="false">Z232*(AC232/$AD232)</f>
        <v>0.340983606414782</v>
      </c>
      <c r="AA233" s="18" t="n">
        <f aca="false">($X233*$C$36)+($Y233*$D$36)+($Z233*$E$36)</f>
        <v>1.31672131129369</v>
      </c>
      <c r="AB233" s="18" t="n">
        <f aca="false">($X233*$C$37)+($Y233*$D$37)+($Z233*$E$37)</f>
        <v>1.31672131159692</v>
      </c>
      <c r="AC233" s="18" t="n">
        <f aca="false">($X233*$C$38)+($Y233*$D$38)+($Z233*$E$38)</f>
        <v>1.31672131152514</v>
      </c>
      <c r="AD233" s="18" t="n">
        <f aca="false">(X233*AA233)+(Y233*AB233)+(Z233*AC233)</f>
        <v>1.31672131146606</v>
      </c>
      <c r="AE233" s="19" t="str">
        <f aca="false">IF(ABS(SUM(X233:Z233)-1)&gt;0.1,"ERROR","OK")</f>
        <v>OK</v>
      </c>
    </row>
    <row r="234" customFormat="false" ht="15" hidden="false" customHeight="false" outlineLevel="0" collapsed="false">
      <c r="N234" s="17" t="n">
        <f aca="false">N233+1</f>
        <v>226</v>
      </c>
      <c r="O234" s="4" t="n">
        <f aca="false">O233*(R233/$U233)</f>
        <v>0.564443079705092</v>
      </c>
      <c r="P234" s="4" t="n">
        <f aca="false">P233*(S233/$U233)</f>
        <v>0.157909912898067</v>
      </c>
      <c r="Q234" s="4" t="n">
        <f aca="false">Q233*(T233/$U233)</f>
        <v>0.277647007396841</v>
      </c>
      <c r="R234" s="18" t="n">
        <f aca="false">($O234*$C$27)+($P234*$D$27)+($Q234*$E$27)</f>
        <v>1.27764700739684</v>
      </c>
      <c r="S234" s="18" t="n">
        <f aca="false">($O234*$C$28)+($P234*$D$28)+($Q234*$E$28)</f>
        <v>1.31456077304794</v>
      </c>
      <c r="T234" s="18" t="n">
        <f aca="false">($O234*$C$29)+($P234*$D$29)+($Q234*$E$29)</f>
        <v>1.07861958290064</v>
      </c>
      <c r="U234" s="18" t="n">
        <f aca="false">(O234*R234)+(P234*S234)+(Q234*T234)</f>
        <v>1.22821668811427</v>
      </c>
      <c r="W234" s="17" t="n">
        <f aca="false">W233+1</f>
        <v>226</v>
      </c>
      <c r="X234" s="4" t="n">
        <f aca="false">X233*(AA233/$AD233)</f>
        <v>0.350819672192468</v>
      </c>
      <c r="Y234" s="4" t="n">
        <f aca="false">Y233*(AB233/$AD233)</f>
        <v>0.308196721377452</v>
      </c>
      <c r="Z234" s="4" t="n">
        <f aca="false">Z233*(AC233/$AD233)</f>
        <v>0.34098360643008</v>
      </c>
      <c r="AA234" s="18" t="n">
        <f aca="false">($X234*$C$36)+($Y234*$D$36)+($Z234*$E$36)</f>
        <v>1.31672131130286</v>
      </c>
      <c r="AB234" s="18" t="n">
        <f aca="false">($X234*$C$37)+($Y234*$D$37)+($Z234*$E$37)</f>
        <v>1.31672131154946</v>
      </c>
      <c r="AC234" s="18" t="n">
        <f aca="false">($X234*$C$38)+($Y234*$D$38)+($Z234*$E$38)</f>
        <v>1.31672131154046</v>
      </c>
      <c r="AD234" s="18" t="n">
        <f aca="false">(X234*AA234)+(Y234*AB234)+(Z234*AC234)</f>
        <v>1.31672131145988</v>
      </c>
      <c r="AE234" s="19" t="str">
        <f aca="false">IF(ABS(SUM(X234:Z234)-1)&gt;0.1,"ERROR","OK")</f>
        <v>OK</v>
      </c>
    </row>
    <row r="235" customFormat="false" ht="15" hidden="false" customHeight="false" outlineLevel="0" collapsed="false">
      <c r="N235" s="17" t="n">
        <f aca="false">N234+1</f>
        <v>227</v>
      </c>
      <c r="O235" s="4" t="n">
        <f aca="false">O234*(R234/$U234)</f>
        <v>0.587159430913034</v>
      </c>
      <c r="P235" s="4" t="n">
        <f aca="false">P234*(S234/$U234)</f>
        <v>0.169011037856784</v>
      </c>
      <c r="Q235" s="4" t="n">
        <f aca="false">Q234*(T234/$U234)</f>
        <v>0.243829531230183</v>
      </c>
      <c r="R235" s="18" t="n">
        <f aca="false">($O235*$C$27)+($P235*$D$27)+($Q235*$E$27)</f>
        <v>1.24382953123018</v>
      </c>
      <c r="S235" s="18" t="n">
        <f aca="false">($O235*$C$28)+($P235*$D$28)+($Q235*$E$28)</f>
        <v>1.36771285280587</v>
      </c>
      <c r="T235" s="18" t="n">
        <f aca="false">($O235*$C$29)+($P235*$D$29)+($Q235*$E$29)</f>
        <v>1.09602151193123</v>
      </c>
      <c r="U235" s="18" t="n">
        <f aca="false">(O235*R235)+(P235*S235)+(Q235*T235)</f>
        <v>1.22872721992511</v>
      </c>
      <c r="W235" s="17" t="n">
        <f aca="false">W234+1</f>
        <v>227</v>
      </c>
      <c r="X235" s="4" t="n">
        <f aca="false">X234*(AA234/$AD234)</f>
        <v>0.350819672150633</v>
      </c>
      <c r="Y235" s="4" t="n">
        <f aca="false">Y234*(AB234/$AD234)</f>
        <v>0.30819672139842</v>
      </c>
      <c r="Z235" s="4" t="n">
        <f aca="false">Z234*(AC234/$AD234)</f>
        <v>0.340983606450947</v>
      </c>
      <c r="AA235" s="18" t="n">
        <f aca="false">($X235*$C$36)+($Y235*$D$36)+($Z235*$E$36)</f>
        <v>1.31672131132161</v>
      </c>
      <c r="AB235" s="18" t="n">
        <f aca="false">($X235*$C$37)+($Y235*$D$37)+($Z235*$E$37)</f>
        <v>1.31672131150554</v>
      </c>
      <c r="AC235" s="18" t="n">
        <f aca="false">($X235*$C$38)+($Y235*$D$38)+($Z235*$E$38)</f>
        <v>1.31672131154886</v>
      </c>
      <c r="AD235" s="18" t="n">
        <f aca="false">(X235*AA235)+(Y235*AB235)+(Z235*AC235)</f>
        <v>1.31672131145579</v>
      </c>
      <c r="AE235" s="19" t="str">
        <f aca="false">IF(ABS(SUM(X235:Z235)-1)&gt;0.1,"ERROR","OK")</f>
        <v>OK</v>
      </c>
    </row>
    <row r="236" customFormat="false" ht="15" hidden="false" customHeight="false" outlineLevel="0" collapsed="false">
      <c r="N236" s="17" t="n">
        <f aca="false">N235+1</f>
        <v>228</v>
      </c>
      <c r="O236" s="4" t="n">
        <f aca="false">O235*(R235/$U235)</f>
        <v>0.594376219446374</v>
      </c>
      <c r="P236" s="4" t="n">
        <f aca="false">P235*(S235/$U235)</f>
        <v>0.188128467404565</v>
      </c>
      <c r="Q236" s="4" t="n">
        <f aca="false">Q235*(T235/$U235)</f>
        <v>0.217495313149061</v>
      </c>
      <c r="R236" s="18" t="n">
        <f aca="false">($O236*$C$27)+($P236*$D$27)+($Q236*$E$27)</f>
        <v>1.21749531314906</v>
      </c>
      <c r="S236" s="18" t="n">
        <f aca="false">($O236*$C$28)+($P236*$D$28)+($Q236*$E$28)</f>
        <v>1.39863043761222</v>
      </c>
      <c r="T236" s="18" t="n">
        <f aca="false">($O236*$C$29)+($P236*$D$29)+($Q236*$E$29)</f>
        <v>1.14832204860123</v>
      </c>
      <c r="U236" s="18" t="n">
        <f aca="false">(O236*R236)+(P236*S236)+(Q236*T236)</f>
        <v>1.23652712567308</v>
      </c>
      <c r="W236" s="17" t="n">
        <f aca="false">W235+1</f>
        <v>228</v>
      </c>
      <c r="X236" s="4" t="n">
        <f aca="false">X235*(AA235/$AD235)</f>
        <v>0.350819672114884</v>
      </c>
      <c r="Y236" s="4" t="n">
        <f aca="false">Y235*(AB235/$AD235)</f>
        <v>0.308196721410065</v>
      </c>
      <c r="Z236" s="4" t="n">
        <f aca="false">Z235*(AC235/$AD235)</f>
        <v>0.34098360647505</v>
      </c>
      <c r="AA236" s="18" t="n">
        <f aca="false">($X236*$C$36)+($Y236*$D$36)+($Z236*$E$36)</f>
        <v>1.31672131134704</v>
      </c>
      <c r="AB236" s="18" t="n">
        <f aca="false">($X236*$C$37)+($Y236*$D$37)+($Z236*$E$37)</f>
        <v>1.31672131146738</v>
      </c>
      <c r="AC236" s="18" t="n">
        <f aca="false">($X236*$C$38)+($Y236*$D$38)+($Z236*$E$38)</f>
        <v>1.31672131155103</v>
      </c>
      <c r="AD236" s="18" t="n">
        <f aca="false">(X236*AA236)+(Y236*AB236)+(Z236*AC236)</f>
        <v>1.31672131145369</v>
      </c>
      <c r="AE236" s="19" t="str">
        <f aca="false">IF(ABS(SUM(X236:Z236)-1)&gt;0.1,"ERROR","OK")</f>
        <v>OK</v>
      </c>
    </row>
    <row r="237" customFormat="false" ht="15" hidden="false" customHeight="false" outlineLevel="0" collapsed="false">
      <c r="N237" s="17" t="n">
        <f aca="false">N236+1</f>
        <v>229</v>
      </c>
      <c r="O237" s="4" t="n">
        <f aca="false">O236*(R236/$U236)</f>
        <v>0.585227971468329</v>
      </c>
      <c r="P237" s="4" t="n">
        <f aca="false">P236*(S236/$U236)</f>
        <v>0.212791288788054</v>
      </c>
      <c r="Q237" s="4" t="n">
        <f aca="false">Q236*(T236/$U236)</f>
        <v>0.201980739743617</v>
      </c>
      <c r="R237" s="18" t="n">
        <f aca="false">($O237*$C$27)+($P237*$D$27)+($Q237*$E$27)</f>
        <v>1.20198073974362</v>
      </c>
      <c r="S237" s="18" t="n">
        <f aca="false">($O237*$C$28)+($P237*$D$28)+($Q237*$E$28)</f>
        <v>1.40344530569907</v>
      </c>
      <c r="T237" s="18" t="n">
        <f aca="false">($O237*$C$29)+($P237*$D$29)+($Q237*$E$29)</f>
        <v>1.22871428633633</v>
      </c>
      <c r="U237" s="18" t="n">
        <f aca="false">(O237*R237)+(P237*S237)+(Q237*T237)</f>
        <v>1.25025030589517</v>
      </c>
      <c r="W237" s="17" t="n">
        <f aca="false">W236+1</f>
        <v>229</v>
      </c>
      <c r="X237" s="4" t="n">
        <f aca="false">X236*(AA236/$AD236)</f>
        <v>0.35081967208647</v>
      </c>
      <c r="Y237" s="4" t="n">
        <f aca="false">Y236*(AB236/$AD236)</f>
        <v>0.308196721413271</v>
      </c>
      <c r="Z237" s="4" t="n">
        <f aca="false">Z236*(AC236/$AD236)</f>
        <v>0.340983606500259</v>
      </c>
      <c r="AA237" s="18" t="n">
        <f aca="false">($X237*$C$36)+($Y237*$D$36)+($Z237*$E$36)</f>
        <v>1.31672131137633</v>
      </c>
      <c r="AB237" s="18" t="n">
        <f aca="false">($X237*$C$37)+($Y237*$D$37)+($Z237*$E$37)</f>
        <v>1.31672131143644</v>
      </c>
      <c r="AC237" s="18" t="n">
        <f aca="false">($X237*$C$38)+($Y237*$D$38)+($Z237*$E$38)</f>
        <v>1.31672131154791</v>
      </c>
      <c r="AD237" s="18" t="n">
        <f aca="false">(X237*AA237)+(Y237*AB237)+(Z237*AC237)</f>
        <v>1.31672131145336</v>
      </c>
      <c r="AE237" s="19" t="str">
        <f aca="false">IF(ABS(SUM(X237:Z237)-1)&gt;0.1,"ERROR","OK")</f>
        <v>OK</v>
      </c>
    </row>
    <row r="238" customFormat="false" ht="15" hidden="false" customHeight="false" outlineLevel="0" collapsed="false">
      <c r="N238" s="17" t="n">
        <f aca="false">N237+1</f>
        <v>230</v>
      </c>
      <c r="O238" s="4" t="n">
        <f aca="false">O237*(R237/$U237)</f>
        <v>0.562633535658689</v>
      </c>
      <c r="P238" s="4" t="n">
        <f aca="false">P237*(S237/$U237)</f>
        <v>0.238864916837133</v>
      </c>
      <c r="Q238" s="4" t="n">
        <f aca="false">Q237*(T237/$U237)</f>
        <v>0.198501547504178</v>
      </c>
      <c r="R238" s="18" t="n">
        <f aca="false">($O238*$C$27)+($P238*$D$27)+($Q238*$E$27)</f>
        <v>1.19850154750418</v>
      </c>
      <c r="S238" s="18" t="n">
        <f aca="false">($O238*$C$28)+($P238*$D$28)+($Q238*$E$28)</f>
        <v>1.38398214290493</v>
      </c>
      <c r="T238" s="18" t="n">
        <f aca="false">($O238*$C$29)+($P238*$D$29)+($Q238*$E$29)</f>
        <v>1.32275127555032</v>
      </c>
      <c r="U238" s="18" t="n">
        <f aca="false">(O238*R238)+(P238*S238)+(Q238*T238)</f>
        <v>1.26747011779361</v>
      </c>
      <c r="W238" s="17" t="n">
        <f aca="false">W237+1</f>
        <v>230</v>
      </c>
      <c r="X238" s="4" t="n">
        <f aca="false">X237*(AA237/$AD237)</f>
        <v>0.350819672065946</v>
      </c>
      <c r="Y238" s="4" t="n">
        <f aca="false">Y237*(AB237/$AD237)</f>
        <v>0.308196721409311</v>
      </c>
      <c r="Z238" s="4" t="n">
        <f aca="false">Z237*(AC237/$AD237)</f>
        <v>0.340983606524743</v>
      </c>
      <c r="AA238" s="18" t="n">
        <f aca="false">($X238*$C$36)+($Y238*$D$36)+($Z238*$E$36)</f>
        <v>1.3167213114069</v>
      </c>
      <c r="AB238" s="18" t="n">
        <f aca="false">($X238*$C$37)+($Y238*$D$37)+($Z238*$E$37)</f>
        <v>1.31672131141347</v>
      </c>
      <c r="AC238" s="18" t="n">
        <f aca="false">($X238*$C$38)+($Y238*$D$38)+($Z238*$E$38)</f>
        <v>1.31672131154064</v>
      </c>
      <c r="AD238" s="18" t="n">
        <f aca="false">(X238*AA238)+(Y238*AB238)+(Z238*AC238)</f>
        <v>1.31672131145453</v>
      </c>
      <c r="AE238" s="19" t="str">
        <f aca="false">IF(ABS(SUM(X238:Z238)-1)&gt;0.1,"ERROR","OK")</f>
        <v>OK</v>
      </c>
    </row>
    <row r="239" customFormat="false" ht="15" hidden="false" customHeight="false" outlineLevel="0" collapsed="false">
      <c r="N239" s="17" t="n">
        <f aca="false">N238+1</f>
        <v>231</v>
      </c>
      <c r="O239" s="4" t="n">
        <f aca="false">O238*(R238/$U238)</f>
        <v>0.532018194116106</v>
      </c>
      <c r="P239" s="4" t="n">
        <f aca="false">P238*(S238/$U238)</f>
        <v>0.260822543133829</v>
      </c>
      <c r="Q239" s="4" t="n">
        <f aca="false">Q238*(T238/$U238)</f>
        <v>0.207159262750065</v>
      </c>
      <c r="R239" s="18" t="n">
        <f aca="false">($O239*$C$27)+($P239*$D$27)+($Q239*$E$27)</f>
        <v>1.20715926275007</v>
      </c>
      <c r="S239" s="18" t="n">
        <f aca="false">($O239*$C$28)+($P239*$D$28)+($Q239*$E$28)</f>
        <v>1.34557485764105</v>
      </c>
      <c r="T239" s="18" t="n">
        <f aca="false">($O239*$C$29)+($P239*$D$29)+($Q239*$E$29)</f>
        <v>1.41005489352021</v>
      </c>
      <c r="U239" s="18" t="n">
        <f aca="false">(O239*R239)+(P239*S239)+(Q239*T239)</f>
        <v>1.28529287950447</v>
      </c>
      <c r="W239" s="17" t="n">
        <f aca="false">W238+1</f>
        <v>231</v>
      </c>
      <c r="X239" s="4" t="n">
        <f aca="false">X238*(AA238/$AD238)</f>
        <v>0.350819672053256</v>
      </c>
      <c r="Y239" s="4" t="n">
        <f aca="false">Y238*(AB238/$AD238)</f>
        <v>0.308196721399701</v>
      </c>
      <c r="Z239" s="4" t="n">
        <f aca="false">Z238*(AC238/$AD238)</f>
        <v>0.340983606547043</v>
      </c>
      <c r="AA239" s="18" t="n">
        <f aca="false">($X239*$C$36)+($Y239*$D$36)+($Z239*$E$36)</f>
        <v>1.31672131143654</v>
      </c>
      <c r="AB239" s="18" t="n">
        <f aca="false">($X239*$C$37)+($Y239*$D$37)+($Z239*$E$37)</f>
        <v>1.31672131139855</v>
      </c>
      <c r="AC239" s="18" t="n">
        <f aca="false">($X239*$C$38)+($Y239*$D$38)+($Z239*$E$38)</f>
        <v>1.31672131153041</v>
      </c>
      <c r="AD239" s="18" t="n">
        <f aca="false">(X239*AA239)+(Y239*AB239)+(Z239*AC239)</f>
        <v>1.31672131145684</v>
      </c>
      <c r="AE239" s="19" t="str">
        <f aca="false">IF(ABS(SUM(X239:Z239)-1)&gt;0.1,"ERROR","OK")</f>
        <v>OK</v>
      </c>
    </row>
    <row r="240" customFormat="false" ht="15" hidden="false" customHeight="false" outlineLevel="0" collapsed="false">
      <c r="N240" s="17" t="n">
        <f aca="false">N239+1</f>
        <v>232</v>
      </c>
      <c r="O240" s="4" t="n">
        <f aca="false">O239*(R239/$U239)</f>
        <v>0.499676533823502</v>
      </c>
      <c r="P240" s="4" t="n">
        <f aca="false">P239*(S239/$U239)</f>
        <v>0.273055473926056</v>
      </c>
      <c r="Q240" s="4" t="n">
        <f aca="false">Q239*(T239/$U239)</f>
        <v>0.227267992250441</v>
      </c>
      <c r="R240" s="18" t="n">
        <f aca="false">($O240*$C$27)+($P240*$D$27)+($Q240*$E$27)</f>
        <v>1.22726799225044</v>
      </c>
      <c r="S240" s="18" t="n">
        <f aca="false">($O240*$C$28)+($P240*$D$28)+($Q240*$E$28)</f>
        <v>1.29513534079811</v>
      </c>
      <c r="T240" s="18" t="n">
        <f aca="false">($O240*$C$29)+($P240*$D$29)+($Q240*$E$29)</f>
        <v>1.46939284810172</v>
      </c>
      <c r="U240" s="18" t="n">
        <f aca="false">(O240*R240)+(P240*S240)+(Q240*T240)</f>
        <v>1.30082677313548</v>
      </c>
      <c r="W240" s="17" t="n">
        <f aca="false">W239+1</f>
        <v>232</v>
      </c>
      <c r="X240" s="4" t="n">
        <f aca="false">X239*(AA239/$AD239)</f>
        <v>0.350819672047847</v>
      </c>
      <c r="Y240" s="4" t="n">
        <f aca="false">Y239*(AB239/$AD239)</f>
        <v>0.308196721386057</v>
      </c>
      <c r="Z240" s="4" t="n">
        <f aca="false">Z239*(AC239/$AD239)</f>
        <v>0.340983606566095</v>
      </c>
      <c r="AA240" s="18" t="n">
        <f aca="false">($X240*$C$36)+($Y240*$D$36)+($Z240*$E$36)</f>
        <v>1.3167213114635</v>
      </c>
      <c r="AB240" s="18" t="n">
        <f aca="false">($X240*$C$37)+($Y240*$D$37)+($Z240*$E$37)</f>
        <v>1.31672131139124</v>
      </c>
      <c r="AC240" s="18" t="n">
        <f aca="false">($X240*$C$38)+($Y240*$D$38)+($Z240*$E$38)</f>
        <v>1.31672131151842</v>
      </c>
      <c r="AD240" s="18" t="n">
        <f aca="false">(X240*AA240)+(Y240*AB240)+(Z240*AC240)</f>
        <v>1.31672131145995</v>
      </c>
      <c r="AE240" s="19" t="str">
        <f aca="false">IF(ABS(SUM(X240:Z240)-1)&gt;0.1,"ERROR","OK")</f>
        <v>OK</v>
      </c>
    </row>
    <row r="241" customFormat="false" ht="15" hidden="false" customHeight="false" outlineLevel="0" collapsed="false">
      <c r="N241" s="17" t="n">
        <f aca="false">N240+1</f>
        <v>233</v>
      </c>
      <c r="O241" s="4" t="n">
        <f aca="false">O240*(R240/$U240)</f>
        <v>0.471420967883449</v>
      </c>
      <c r="P241" s="4" t="n">
        <f aca="false">P240*(S240/$U240)</f>
        <v>0.271860790063229</v>
      </c>
      <c r="Q241" s="4" t="n">
        <f aca="false">Q240*(T240/$U240)</f>
        <v>0.256718242053322</v>
      </c>
      <c r="R241" s="18" t="n">
        <f aca="false">($O241*$C$27)+($P241*$D$27)+($Q241*$E$27)</f>
        <v>1.25671824205332</v>
      </c>
      <c r="S241" s="18" t="n">
        <f aca="false">($O241*$C$28)+($P241*$D$28)+($Q241*$E$28)</f>
        <v>1.24037455003546</v>
      </c>
      <c r="T241" s="18" t="n">
        <f aca="false">($O241*$C$29)+($P241*$D$29)+($Q241*$E$29)</f>
        <v>1.48558769267127</v>
      </c>
      <c r="U241" s="18" t="n">
        <f aca="false">(O241*R241)+(P241*S241)+(Q241*T241)</f>
        <v>1.31102999605115</v>
      </c>
      <c r="W241" s="17" t="n">
        <f aca="false">W240+1</f>
        <v>233</v>
      </c>
      <c r="X241" s="4" t="n">
        <f aca="false">X240*(AA240/$AD240)</f>
        <v>0.350819672048792</v>
      </c>
      <c r="Y241" s="4" t="n">
        <f aca="false">Y240*(AB240/$AD240)</f>
        <v>0.308196721369974</v>
      </c>
      <c r="Z241" s="4" t="n">
        <f aca="false">Z240*(AC240/$AD240)</f>
        <v>0.340983606581235</v>
      </c>
      <c r="AA241" s="18" t="n">
        <f aca="false">($X241*$C$36)+($Y241*$D$36)+($Z241*$E$36)</f>
        <v>1.31672131148649</v>
      </c>
      <c r="AB241" s="18" t="n">
        <f aca="false">($X241*$C$37)+($Y241*$D$37)+($Z241*$E$37)</f>
        <v>1.31672131139067</v>
      </c>
      <c r="AC241" s="18" t="n">
        <f aca="false">($X241*$C$38)+($Y241*$D$38)+($Z241*$E$38)</f>
        <v>1.31672131150574</v>
      </c>
      <c r="AD241" s="18" t="n">
        <f aca="false">(X241*AA241)+(Y241*AB241)+(Z241*AC241)</f>
        <v>1.31672131146352</v>
      </c>
      <c r="AE241" s="19" t="str">
        <f aca="false">IF(ABS(SUM(X241:Z241)-1)&gt;0.1,"ERROR","OK")</f>
        <v>OK</v>
      </c>
    </row>
    <row r="242" customFormat="false" ht="15" hidden="false" customHeight="false" outlineLevel="0" collapsed="false">
      <c r="N242" s="17" t="n">
        <f aca="false">N241+1</f>
        <v>234</v>
      </c>
      <c r="O242" s="4" t="n">
        <f aca="false">O241*(R241/$U241)</f>
        <v>0.451891514160635</v>
      </c>
      <c r="P242" s="4" t="n">
        <f aca="false">P241*(S241/$U241)</f>
        <v>0.257209374432808</v>
      </c>
      <c r="Q242" s="4" t="n">
        <f aca="false">Q241*(T241/$U241)</f>
        <v>0.290899111406557</v>
      </c>
      <c r="R242" s="18" t="n">
        <f aca="false">($O242*$C$27)+($P242*$D$27)+($Q242*$E$27)</f>
        <v>1.29089911140656</v>
      </c>
      <c r="S242" s="18" t="n">
        <f aca="false">($O242*$C$28)+($P242*$D$28)+($Q242*$E$28)</f>
        <v>1.19008231389473</v>
      </c>
      <c r="T242" s="18" t="n">
        <f aca="false">($O242*$C$29)+($P242*$D$29)+($Q242*$E$29)</f>
        <v>1.45530406338598</v>
      </c>
      <c r="U242" s="18" t="n">
        <f aca="false">(O242*R242)+(P242*S242)+(Q242*T242)</f>
        <v>1.31279334042787</v>
      </c>
      <c r="W242" s="17" t="n">
        <f aca="false">W241+1</f>
        <v>234</v>
      </c>
      <c r="X242" s="4" t="n">
        <f aca="false">X241*(AA241/$AD241)</f>
        <v>0.350819672054911</v>
      </c>
      <c r="Y242" s="4" t="n">
        <f aca="false">Y241*(AB241/$AD241)</f>
        <v>0.308196721352922</v>
      </c>
      <c r="Z242" s="4" t="n">
        <f aca="false">Z241*(AC241/$AD241)</f>
        <v>0.340983606592167</v>
      </c>
      <c r="AA242" s="18" t="n">
        <f aca="false">($X242*$C$36)+($Y242*$D$36)+($Z242*$E$36)</f>
        <v>1.31672131150472</v>
      </c>
      <c r="AB242" s="18" t="n">
        <f aca="false">($X242*$C$37)+($Y242*$D$37)+($Z242*$E$37)</f>
        <v>1.31672131139569</v>
      </c>
      <c r="AC242" s="18" t="n">
        <f aca="false">($X242*$C$38)+($Y242*$D$38)+($Z242*$E$38)</f>
        <v>1.31672131149332</v>
      </c>
      <c r="AD242" s="18" t="n">
        <f aca="false">(X242*AA242)+(Y242*AB242)+(Z242*AC242)</f>
        <v>1.31672131146723</v>
      </c>
      <c r="AE242" s="19" t="str">
        <f aca="false">IF(ABS(SUM(X242:Z242)-1)&gt;0.1,"ERROR","OK")</f>
        <v>OK</v>
      </c>
    </row>
    <row r="243" customFormat="false" ht="15" hidden="false" customHeight="false" outlineLevel="0" collapsed="false">
      <c r="N243" s="17" t="n">
        <f aca="false">N242+1</f>
        <v>235</v>
      </c>
      <c r="O243" s="4" t="n">
        <f aca="false">O242*(R242/$U242)</f>
        <v>0.444355052785383</v>
      </c>
      <c r="P243" s="4" t="n">
        <f aca="false">P242*(S242/$U242)</f>
        <v>0.233167184852299</v>
      </c>
      <c r="Q243" s="4" t="n">
        <f aca="false">Q242*(T242/$U242)</f>
        <v>0.322477762362318</v>
      </c>
      <c r="R243" s="18" t="n">
        <f aca="false">($O243*$C$27)+($P243*$D$27)+($Q243*$E$27)</f>
        <v>1.32247776236232</v>
      </c>
      <c r="S243" s="18" t="n">
        <f aca="false">($O243*$C$28)+($P243*$D$28)+($Q243*$E$28)</f>
        <v>1.1541250666593</v>
      </c>
      <c r="T243" s="18" t="n">
        <f aca="false">($O243*$C$29)+($P243*$D$29)+($Q243*$E$29)</f>
        <v>1.38845301760713</v>
      </c>
      <c r="U243" s="18" t="n">
        <f aca="false">(O243*R243)+(P243*S243)+(Q243*T243)</f>
        <v>1.30449899092558</v>
      </c>
      <c r="W243" s="17" t="n">
        <f aca="false">W242+1</f>
        <v>235</v>
      </c>
      <c r="X243" s="4" t="n">
        <f aca="false">X242*(AA242/$AD242)</f>
        <v>0.3508196720649</v>
      </c>
      <c r="Y243" s="4" t="n">
        <f aca="false">Y242*(AB242/$AD242)</f>
        <v>0.308196721336177</v>
      </c>
      <c r="Z243" s="4" t="n">
        <f aca="false">Z242*(AC242/$AD242)</f>
        <v>0.340983606598923</v>
      </c>
      <c r="AA243" s="18" t="n">
        <f aca="false">($X243*$C$36)+($Y243*$D$36)+($Z243*$E$36)</f>
        <v>1.31672131151785</v>
      </c>
      <c r="AB243" s="18" t="n">
        <f aca="false">($X243*$C$37)+($Y243*$D$37)+($Z243*$E$37)</f>
        <v>1.31672131140501</v>
      </c>
      <c r="AC243" s="18" t="n">
        <f aca="false">($X243*$C$38)+($Y243*$D$38)+($Z243*$E$38)</f>
        <v>1.31672131148192</v>
      </c>
      <c r="AD243" s="18" t="n">
        <f aca="false">(X243*AA243)+(Y243*AB243)+(Z243*AC243)</f>
        <v>1.31672131147082</v>
      </c>
      <c r="AE243" s="19" t="str">
        <f aca="false">IF(ABS(SUM(X243:Z243)-1)&gt;0.1,"ERROR","OK")</f>
        <v>OK</v>
      </c>
    </row>
    <row r="244" customFormat="false" ht="15" hidden="false" customHeight="false" outlineLevel="0" collapsed="false">
      <c r="N244" s="17" t="n">
        <f aca="false">N243+1</f>
        <v>236</v>
      </c>
      <c r="O244" s="4" t="n">
        <f aca="false">O243*(R243/$U243)</f>
        <v>0.450479210785015</v>
      </c>
      <c r="P244" s="4" t="n">
        <f aca="false">P243*(S243/$U243)</f>
        <v>0.206289230296363</v>
      </c>
      <c r="Q244" s="4" t="n">
        <f aca="false">Q243*(T243/$U243)</f>
        <v>0.343231558918621</v>
      </c>
      <c r="R244" s="18" t="n">
        <f aca="false">($O244*$C$27)+($P244*$D$27)+($Q244*$E$27)</f>
        <v>1.34323155891862</v>
      </c>
      <c r="S244" s="18" t="n">
        <f aca="false">($O244*$C$28)+($P244*$D$28)+($Q244*$E$28)</f>
        <v>1.14157080775826</v>
      </c>
      <c r="T244" s="18" t="n">
        <f aca="false">($O244*$C$29)+($P244*$D$29)+($Q244*$E$29)</f>
        <v>1.30353224333958</v>
      </c>
      <c r="U244" s="18" t="n">
        <f aca="false">(O244*R244)+(P244*S244)+(Q244*T244)</f>
        <v>1.28800505980657</v>
      </c>
      <c r="W244" s="17" t="n">
        <f aca="false">W243+1</f>
        <v>236</v>
      </c>
      <c r="X244" s="4" t="n">
        <f aca="false">X243*(AA243/$AD243)</f>
        <v>0.350819672077431</v>
      </c>
      <c r="Y244" s="4" t="n">
        <f aca="false">Y243*(AB243/$AD243)</f>
        <v>0.308196721320772</v>
      </c>
      <c r="Z244" s="4" t="n">
        <f aca="false">Z243*(AC243/$AD243)</f>
        <v>0.340983606601797</v>
      </c>
      <c r="AA244" s="18" t="n">
        <f aca="false">($X244*$C$36)+($Y244*$D$36)+($Z244*$E$36)</f>
        <v>1.31672131152592</v>
      </c>
      <c r="AB244" s="18" t="n">
        <f aca="false">($X244*$C$37)+($Y244*$D$37)+($Z244*$E$37)</f>
        <v>1.31672131141725</v>
      </c>
      <c r="AC244" s="18" t="n">
        <f aca="false">($X244*$C$38)+($Y244*$D$38)+($Z244*$E$38)</f>
        <v>1.3167213114721</v>
      </c>
      <c r="AD244" s="18" t="n">
        <f aca="false">(X244*AA244)+(Y244*AB244)+(Z244*AC244)</f>
        <v>1.31672131147408</v>
      </c>
      <c r="AE244" s="19" t="str">
        <f aca="false">IF(ABS(SUM(X244:Z244)-1)&gt;0.1,"ERROR","OK")</f>
        <v>OK</v>
      </c>
    </row>
    <row r="245" customFormat="false" ht="15" hidden="false" customHeight="false" outlineLevel="0" collapsed="false">
      <c r="N245" s="17" t="n">
        <f aca="false">N244+1</f>
        <v>237</v>
      </c>
      <c r="O245" s="4" t="n">
        <f aca="false">O244*(R244/$U244)</f>
        <v>0.469794654885952</v>
      </c>
      <c r="P245" s="4" t="n">
        <f aca="false">P244*(S244/$U244)</f>
        <v>0.182836054461319</v>
      </c>
      <c r="Q245" s="4" t="n">
        <f aca="false">Q244*(T244/$U244)</f>
        <v>0.347369290652728</v>
      </c>
      <c r="R245" s="18" t="n">
        <f aca="false">($O245*$C$27)+($P245*$D$27)+($Q245*$E$27)</f>
        <v>1.34736929065273</v>
      </c>
      <c r="S245" s="18" t="n">
        <f aca="false">($O245*$C$28)+($P245*$D$28)+($Q245*$E$28)</f>
        <v>1.1571622932985</v>
      </c>
      <c r="T245" s="18" t="n">
        <f aca="false">($O245*$C$29)+($P245*$D$29)+($Q245*$E$29)</f>
        <v>1.21965190496379</v>
      </c>
      <c r="U245" s="18" t="n">
        <f aca="false">(O245*R245)+(P245*S245)+(Q245*T245)</f>
        <v>1.26822749605476</v>
      </c>
      <c r="W245" s="17" t="n">
        <f aca="false">W244+1</f>
        <v>237</v>
      </c>
      <c r="X245" s="4" t="n">
        <f aca="false">X244*(AA244/$AD244)</f>
        <v>0.350819672091244</v>
      </c>
      <c r="Y245" s="4" t="n">
        <f aca="false">Y244*(AB244/$AD244)</f>
        <v>0.308196721307471</v>
      </c>
      <c r="Z245" s="4" t="n">
        <f aca="false">Z244*(AC244/$AD244)</f>
        <v>0.340983606601285</v>
      </c>
      <c r="AA245" s="18" t="n">
        <f aca="false">($X245*$C$36)+($Y245*$D$36)+($Z245*$E$36)</f>
        <v>1.3167213115293</v>
      </c>
      <c r="AB245" s="18" t="n">
        <f aca="false">($X245*$C$37)+($Y245*$D$37)+($Z245*$E$37)</f>
        <v>1.31672131143112</v>
      </c>
      <c r="AC245" s="18" t="n">
        <f aca="false">($X245*$C$38)+($Y245*$D$38)+($Z245*$E$38)</f>
        <v>1.31672131146423</v>
      </c>
      <c r="AD245" s="18" t="n">
        <f aca="false">(X245*AA245)+(Y245*AB245)+(Z245*AC245)</f>
        <v>1.31672131147685</v>
      </c>
      <c r="AE245" s="19" t="str">
        <f aca="false">IF(ABS(SUM(X245:Z245)-1)&gt;0.1,"ERROR","OK")</f>
        <v>OK</v>
      </c>
    </row>
    <row r="246" customFormat="false" ht="15" hidden="false" customHeight="false" outlineLevel="0" collapsed="false">
      <c r="N246" s="17" t="n">
        <f aca="false">N245+1</f>
        <v>238</v>
      </c>
      <c r="O246" s="4" t="n">
        <f aca="false">O245*(R245/$U245)</f>
        <v>0.499111470832515</v>
      </c>
      <c r="P246" s="4" t="n">
        <f aca="false">P245*(S245/$U245)</f>
        <v>0.166824161072261</v>
      </c>
      <c r="Q246" s="4" t="n">
        <f aca="false">Q245*(T245/$U245)</f>
        <v>0.334064368095224</v>
      </c>
      <c r="R246" s="18" t="n">
        <f aca="false">($O246*$C$27)+($P246*$D$27)+($Q246*$E$27)</f>
        <v>1.33406436809522</v>
      </c>
      <c r="S246" s="18" t="n">
        <f aca="false">($O246*$C$28)+($P246*$D$28)+($Q246*$E$28)</f>
        <v>1.19845353954681</v>
      </c>
      <c r="T246" s="18" t="n">
        <f aca="false">($O246*$C$29)+($P246*$D$29)+($Q246*$E$29)</f>
        <v>1.15109445363402</v>
      </c>
      <c r="U246" s="18" t="n">
        <f aca="false">(O246*R246)+(P246*S246)+(Q246*T246)</f>
        <v>1.2503174765354</v>
      </c>
      <c r="W246" s="17" t="n">
        <f aca="false">W245+1</f>
        <v>238</v>
      </c>
      <c r="X246" s="4" t="n">
        <f aca="false">X245*(AA245/$AD245)</f>
        <v>0.350819672105219</v>
      </c>
      <c r="Y246" s="4" t="n">
        <f aca="false">Y245*(AB245/$AD245)</f>
        <v>0.308196721296766</v>
      </c>
      <c r="Z246" s="4" t="n">
        <f aca="false">Z245*(AC245/$AD245)</f>
        <v>0.340983606598016</v>
      </c>
      <c r="AA246" s="18" t="n">
        <f aca="false">($X246*$C$36)+($Y246*$D$36)+($Z246*$E$36)</f>
        <v>1.31672131152859</v>
      </c>
      <c r="AB246" s="18" t="n">
        <f aca="false">($X246*$C$37)+($Y246*$D$37)+($Z246*$E$37)</f>
        <v>1.31672131144542</v>
      </c>
      <c r="AC246" s="18" t="n">
        <f aca="false">($X246*$C$38)+($Y246*$D$38)+($Z246*$E$38)</f>
        <v>1.31672131145846</v>
      </c>
      <c r="AD246" s="18" t="n">
        <f aca="false">(X246*AA246)+(Y246*AB246)+(Z246*AC246)</f>
        <v>1.31672131147904</v>
      </c>
      <c r="AE246" s="19" t="str">
        <f aca="false">IF(ABS(SUM(X246:Z246)-1)&gt;0.1,"ERROR","OK")</f>
        <v>OK</v>
      </c>
    </row>
    <row r="247" customFormat="false" ht="15" hidden="false" customHeight="false" outlineLevel="0" collapsed="false">
      <c r="N247" s="17" t="n">
        <f aca="false">N246+1</f>
        <v>239</v>
      </c>
      <c r="O247" s="4" t="n">
        <f aca="false">O246*(R246/$U246)</f>
        <v>0.532542207432229</v>
      </c>
      <c r="P247" s="4" t="n">
        <f aca="false">P246*(S246/$U246)</f>
        <v>0.159904192391986</v>
      </c>
      <c r="Q247" s="4" t="n">
        <f aca="false">Q246*(T246/$U246)</f>
        <v>0.307553600175786</v>
      </c>
      <c r="R247" s="18" t="n">
        <f aca="false">($O247*$C$27)+($P247*$D$27)+($Q247*$E$27)</f>
        <v>1.30755360017579</v>
      </c>
      <c r="S247" s="18" t="n">
        <f aca="false">($O247*$C$28)+($P247*$D$28)+($Q247*$E$28)</f>
        <v>1.25574396727402</v>
      </c>
      <c r="T247" s="18" t="n">
        <f aca="false">($O247*$C$29)+($P247*$D$29)+($Q247*$E$29)</f>
        <v>1.1069330319734</v>
      </c>
      <c r="U247" s="18" t="n">
        <f aca="false">(O247*R247)+(P247*S247)+(Q247*T247)</f>
        <v>1.23756744464855</v>
      </c>
      <c r="W247" s="17" t="n">
        <f aca="false">W246+1</f>
        <v>239</v>
      </c>
      <c r="X247" s="4" t="n">
        <f aca="false">X246*(AA246/$AD246)</f>
        <v>0.35081967211842</v>
      </c>
      <c r="Y247" s="4" t="n">
        <f aca="false">Y246*(AB246/$AD246)</f>
        <v>0.308196721288895</v>
      </c>
      <c r="Z247" s="4" t="n">
        <f aca="false">Z246*(AC246/$AD246)</f>
        <v>0.340983606592685</v>
      </c>
      <c r="AA247" s="18" t="n">
        <f aca="false">($X247*$C$36)+($Y247*$D$36)+($Z247*$E$36)</f>
        <v>1.31672131152455</v>
      </c>
      <c r="AB247" s="18" t="n">
        <f aca="false">($X247*$C$37)+($Y247*$D$37)+($Z247*$E$37)</f>
        <v>1.31672131145915</v>
      </c>
      <c r="AC247" s="18" t="n">
        <f aca="false">($X247*$C$38)+($Y247*$D$38)+($Z247*$E$38)</f>
        <v>1.3167213114548</v>
      </c>
      <c r="AD247" s="18" t="n">
        <f aca="false">(X247*AA247)+(Y247*AB247)+(Z247*AC247)</f>
        <v>1.31672131148061</v>
      </c>
      <c r="AE247" s="19" t="str">
        <f aca="false">IF(ABS(SUM(X247:Z247)-1)&gt;0.1,"ERROR","OK")</f>
        <v>OK</v>
      </c>
    </row>
    <row r="248" customFormat="false" ht="15" hidden="false" customHeight="false" outlineLevel="0" collapsed="false">
      <c r="N248" s="17" t="n">
        <f aca="false">N247+1</f>
        <v>240</v>
      </c>
      <c r="O248" s="4" t="n">
        <f aca="false">O247*(R247/$U247)</f>
        <v>0.562658207909888</v>
      </c>
      <c r="P248" s="4" t="n">
        <f aca="false">P247*(S247/$U247)</f>
        <v>0.162252753016693</v>
      </c>
      <c r="Q248" s="4" t="n">
        <f aca="false">Q247*(T247/$U247)</f>
        <v>0.27508903907342</v>
      </c>
      <c r="R248" s="18" t="n">
        <f aca="false">($O248*$C$27)+($P248*$D$27)+($Q248*$E$27)</f>
        <v>1.27508903907342</v>
      </c>
      <c r="S248" s="18" t="n">
        <f aca="false">($O248*$C$28)+($P248*$D$28)+($Q248*$E$28)</f>
        <v>1.31507807274381</v>
      </c>
      <c r="T248" s="18" t="n">
        <f aca="false">($O248*$C$29)+($P248*$D$29)+($Q248*$E$29)</f>
        <v>1.09289751351316</v>
      </c>
      <c r="U248" s="18" t="n">
        <f aca="false">(O248*R248)+(P248*S248)+(Q248*T248)</f>
        <v>1.23145847818322</v>
      </c>
      <c r="W248" s="17" t="n">
        <f aca="false">W247+1</f>
        <v>240</v>
      </c>
      <c r="X248" s="4" t="n">
        <f aca="false">X247*(AA247/$AD247)</f>
        <v>0.350819672130127</v>
      </c>
      <c r="Y248" s="4" t="n">
        <f aca="false">Y247*(AB247/$AD247)</f>
        <v>0.308196721283872</v>
      </c>
      <c r="Z248" s="4" t="n">
        <f aca="false">Z247*(AC247/$AD247)</f>
        <v>0.340983606586</v>
      </c>
      <c r="AA248" s="18" t="n">
        <f aca="false">($X248*$C$36)+($Y248*$D$36)+($Z248*$E$36)</f>
        <v>1.31672131151804</v>
      </c>
      <c r="AB248" s="18" t="n">
        <f aca="false">($X248*$C$37)+($Y248*$D$37)+($Z248*$E$37)</f>
        <v>1.31672131147153</v>
      </c>
      <c r="AC248" s="18" t="n">
        <f aca="false">($X248*$C$38)+($Y248*$D$38)+($Z248*$E$38)</f>
        <v>1.31672131145312</v>
      </c>
      <c r="AD248" s="18" t="n">
        <f aca="false">(X248*AA248)+(Y248*AB248)+(Z248*AC248)</f>
        <v>1.31672131148157</v>
      </c>
      <c r="AE248" s="19" t="str">
        <f aca="false">IF(ABS(SUM(X248:Z248)-1)&gt;0.1,"ERROR","OK")</f>
        <v>OK</v>
      </c>
    </row>
    <row r="249" customFormat="false" ht="15" hidden="false" customHeight="false" outlineLevel="0" collapsed="false">
      <c r="N249" s="17" t="n">
        <f aca="false">N248+1</f>
        <v>241</v>
      </c>
      <c r="O249" s="4" t="n">
        <f aca="false">O248*(R248/$U248)</f>
        <v>0.582593182280114</v>
      </c>
      <c r="P249" s="4" t="n">
        <f aca="false">P248*(S248/$U248)</f>
        <v>0.173270184512727</v>
      </c>
      <c r="Q249" s="4" t="n">
        <f aca="false">Q248*(T248/$U248)</f>
        <v>0.244136633207159</v>
      </c>
      <c r="R249" s="18" t="n">
        <f aca="false">($O249*$C$27)+($P249*$D$27)+($Q249*$E$27)</f>
        <v>1.24413663320716</v>
      </c>
      <c r="S249" s="18" t="n">
        <f aca="false">($O249*$C$28)+($P249*$D$28)+($Q249*$E$28)</f>
        <v>1.36287021239367</v>
      </c>
      <c r="T249" s="18" t="n">
        <f aca="false">($O249*$C$29)+($P249*$D$29)+($Q249*$E$29)</f>
        <v>1.1119953259421</v>
      </c>
      <c r="U249" s="18" t="n">
        <f aca="false">(O249*R249)+(P249*S249)+(Q249*T249)</f>
        <v>1.23244908851738</v>
      </c>
      <c r="W249" s="17" t="n">
        <f aca="false">W248+1</f>
        <v>241</v>
      </c>
      <c r="X249" s="4" t="n">
        <f aca="false">X248*(AA248/$AD248)</f>
        <v>0.350819672139844</v>
      </c>
      <c r="Y249" s="4" t="n">
        <f aca="false">Y248*(AB248/$AD248)</f>
        <v>0.308196721281522</v>
      </c>
      <c r="Z249" s="4" t="n">
        <f aca="false">Z248*(AC248/$AD248)</f>
        <v>0.340983606578634</v>
      </c>
      <c r="AA249" s="18" t="n">
        <f aca="false">($X249*$C$36)+($Y249*$D$36)+($Z249*$E$36)</f>
        <v>1.3167213115099</v>
      </c>
      <c r="AB249" s="18" t="n">
        <f aca="false">($X249*$C$37)+($Y249*$D$37)+($Z249*$E$37)</f>
        <v>1.31672131148198</v>
      </c>
      <c r="AC249" s="18" t="n">
        <f aca="false">($X249*$C$38)+($Y249*$D$38)+($Z249*$E$38)</f>
        <v>1.31672131145319</v>
      </c>
      <c r="AD249" s="18" t="n">
        <f aca="false">(X249*AA249)+(Y249*AB249)+(Z249*AC249)</f>
        <v>1.31672131148196</v>
      </c>
      <c r="AE249" s="19" t="str">
        <f aca="false">IF(ABS(SUM(X249:Z249)-1)&gt;0.1,"ERROR","OK")</f>
        <v>OK</v>
      </c>
    </row>
    <row r="250" customFormat="false" ht="15" hidden="false" customHeight="false" outlineLevel="0" collapsed="false">
      <c r="N250" s="17" t="n">
        <f aca="false">N249+1</f>
        <v>242</v>
      </c>
      <c r="O250" s="4" t="n">
        <f aca="false">O249*(R249/$U249)</f>
        <v>0.588118022143521</v>
      </c>
      <c r="P250" s="4" t="n">
        <f aca="false">P249*(S249/$U249)</f>
        <v>0.191606108007618</v>
      </c>
      <c r="Q250" s="4" t="n">
        <f aca="false">Q249*(T249/$U249)</f>
        <v>0.220275869848861</v>
      </c>
      <c r="R250" s="18" t="n">
        <f aca="false">($O250*$C$27)+($P250*$D$27)+($Q250*$E$27)</f>
        <v>1.22027586984886</v>
      </c>
      <c r="S250" s="18" t="n">
        <f aca="false">($O250*$C$28)+($P250*$D$28)+($Q250*$E$28)</f>
        <v>1.38986973927955</v>
      </c>
      <c r="T250" s="18" t="n">
        <f aca="false">($O250*$C$29)+($P250*$D$29)+($Q250*$E$29)</f>
        <v>1.16313570852239</v>
      </c>
      <c r="U250" s="18" t="n">
        <f aca="false">(O250*R250)+(P250*S250)+(Q250*T250)</f>
        <v>1.24018449237293</v>
      </c>
      <c r="W250" s="17" t="n">
        <f aca="false">W249+1</f>
        <v>242</v>
      </c>
      <c r="X250" s="4" t="n">
        <f aca="false">X249*(AA249/$AD249)</f>
        <v>0.35081967214729</v>
      </c>
      <c r="Y250" s="4" t="n">
        <f aca="false">Y249*(AB249/$AD249)</f>
        <v>0.308196721281527</v>
      </c>
      <c r="Z250" s="4" t="n">
        <f aca="false">Z249*(AC249/$AD249)</f>
        <v>0.340983606571183</v>
      </c>
      <c r="AA250" s="18" t="n">
        <f aca="false">($X250*$C$36)+($Y250*$D$36)+($Z250*$E$36)</f>
        <v>1.31672131150096</v>
      </c>
      <c r="AB250" s="18" t="n">
        <f aca="false">($X250*$C$37)+($Y250*$D$37)+($Z250*$E$37)</f>
        <v>1.31672131149017</v>
      </c>
      <c r="AC250" s="18" t="n">
        <f aca="false">($X250*$C$38)+($Y250*$D$38)+($Z250*$E$38)</f>
        <v>1.31672131145468</v>
      </c>
      <c r="AD250" s="18" t="n">
        <f aca="false">(X250*AA250)+(Y250*AB250)+(Z250*AC250)</f>
        <v>1.31672131148185</v>
      </c>
      <c r="AE250" s="19" t="str">
        <f aca="false">IF(ABS(SUM(X250:Z250)-1)&gt;0.1,"ERROR","OK")</f>
        <v>OK</v>
      </c>
    </row>
    <row r="251" customFormat="false" ht="15" hidden="false" customHeight="false" outlineLevel="0" collapsed="false">
      <c r="N251" s="17" t="n">
        <f aca="false">N250+1</f>
        <v>243</v>
      </c>
      <c r="O251" s="4" t="n">
        <f aca="false">O250*(R250/$U250)</f>
        <v>0.578676991575515</v>
      </c>
      <c r="P251" s="4" t="n">
        <f aca="false">P250*(S250/$U250)</f>
        <v>0.214732189459466</v>
      </c>
      <c r="Q251" s="4" t="n">
        <f aca="false">Q250*(T250/$U250)</f>
        <v>0.206590818965019</v>
      </c>
      <c r="R251" s="18" t="n">
        <f aca="false">($O251*$C$27)+($P251*$D$27)+($Q251*$E$27)</f>
        <v>1.20659081896502</v>
      </c>
      <c r="S251" s="18" t="n">
        <f aca="false">($O251*$C$28)+($P251*$D$28)+($Q251*$E$28)</f>
        <v>1.392745254507</v>
      </c>
      <c r="T251" s="18" t="n">
        <f aca="false">($O251*$C$29)+($P251*$D$29)+($Q251*$E$29)</f>
        <v>1.23912267427554</v>
      </c>
      <c r="U251" s="18" t="n">
        <f aca="false">(O251*R251)+(P251*S251)+(Q251*T251)</f>
        <v>1.25328495111759</v>
      </c>
      <c r="W251" s="17" t="n">
        <f aca="false">W250+1</f>
        <v>243</v>
      </c>
      <c r="X251" s="4" t="n">
        <f aca="false">X250*(AA250/$AD250)</f>
        <v>0.350819672152381</v>
      </c>
      <c r="Y251" s="4" t="n">
        <f aca="false">Y250*(AB250/$AD250)</f>
        <v>0.308196721283474</v>
      </c>
      <c r="Z251" s="4" t="n">
        <f aca="false">Z250*(AC250/$AD250)</f>
        <v>0.340983606564146</v>
      </c>
      <c r="AA251" s="18" t="n">
        <f aca="false">($X251*$C$36)+($Y251*$D$36)+($Z251*$E$36)</f>
        <v>1.31672131149193</v>
      </c>
      <c r="AB251" s="18" t="n">
        <f aca="false">($X251*$C$37)+($Y251*$D$37)+($Z251*$E$37)</f>
        <v>1.31672131149597</v>
      </c>
      <c r="AC251" s="18" t="n">
        <f aca="false">($X251*$C$38)+($Y251*$D$38)+($Z251*$E$38)</f>
        <v>1.31672131145726</v>
      </c>
      <c r="AD251" s="18" t="n">
        <f aca="false">(X251*AA251)+(Y251*AB251)+(Z251*AC251)</f>
        <v>1.31672131148135</v>
      </c>
      <c r="AE251" s="19" t="str">
        <f aca="false">IF(ABS(SUM(X251:Z251)-1)&gt;0.1,"ERROR","OK")</f>
        <v>OK</v>
      </c>
    </row>
    <row r="252" customFormat="false" ht="15" hidden="false" customHeight="false" outlineLevel="0" collapsed="false">
      <c r="N252" s="17" t="n">
        <f aca="false">N251+1</f>
        <v>244</v>
      </c>
      <c r="O252" s="4" t="n">
        <f aca="false">O251*(R251/$U251)</f>
        <v>0.55711699447016</v>
      </c>
      <c r="P252" s="4" t="n">
        <f aca="false">P251*(S251/$U251)</f>
        <v>0.238626688681518</v>
      </c>
      <c r="Q252" s="4" t="n">
        <f aca="false">Q251*(T251/$U251)</f>
        <v>0.204256316848322</v>
      </c>
      <c r="R252" s="18" t="n">
        <f aca="false">($O252*$C$27)+($P252*$D$27)+($Q252*$E$27)</f>
        <v>1.20425631684832</v>
      </c>
      <c r="S252" s="18" t="n">
        <f aca="false">($O252*$C$28)+($P252*$D$28)+($Q252*$E$28)</f>
        <v>1.37328630930667</v>
      </c>
      <c r="T252" s="18" t="n">
        <f aca="false">($O252*$C$29)+($P252*$D$29)+($Q252*$E$29)</f>
        <v>1.32589816991544</v>
      </c>
      <c r="U252" s="18" t="n">
        <f aca="false">(O252*R252)+(P252*S252)+(Q252*T252)</f>
        <v>1.26943750111861</v>
      </c>
      <c r="W252" s="17" t="n">
        <f aca="false">W251+1</f>
        <v>244</v>
      </c>
      <c r="X252" s="4" t="n">
        <f aca="false">X251*(AA251/$AD251)</f>
        <v>0.3508196721552</v>
      </c>
      <c r="Y252" s="4" t="n">
        <f aca="false">Y251*(AB251/$AD251)</f>
        <v>0.308196721286894</v>
      </c>
      <c r="Z252" s="4" t="n">
        <f aca="false">Z251*(AC251/$AD251)</f>
        <v>0.340983606557906</v>
      </c>
      <c r="AA252" s="18" t="n">
        <f aca="false">($X252*$C$36)+($Y252*$D$36)+($Z252*$E$36)</f>
        <v>1.31672131148342</v>
      </c>
      <c r="AB252" s="18" t="n">
        <f aca="false">($X252*$C$37)+($Y252*$D$37)+($Z252*$E$37)</f>
        <v>1.31672131149941</v>
      </c>
      <c r="AC252" s="18" t="n">
        <f aca="false">($X252*$C$38)+($Y252*$D$38)+($Z252*$E$38)</f>
        <v>1.31672131146056</v>
      </c>
      <c r="AD252" s="18" t="n">
        <f aca="false">(X252*AA252)+(Y252*AB252)+(Z252*AC252)</f>
        <v>1.31672131148055</v>
      </c>
      <c r="AE252" s="19" t="str">
        <f aca="false">IF(ABS(SUM(X252:Z252)-1)&gt;0.1,"ERROR","OK")</f>
        <v>OK</v>
      </c>
    </row>
    <row r="253" customFormat="false" ht="15" hidden="false" customHeight="false" outlineLevel="0" collapsed="false">
      <c r="N253" s="17" t="n">
        <f aca="false">N252+1</f>
        <v>245</v>
      </c>
      <c r="O253" s="4" t="n">
        <f aca="false">O252*(R252/$U252)</f>
        <v>0.528510981614331</v>
      </c>
      <c r="P253" s="4" t="n">
        <f aca="false">P252*(S252/$U252)</f>
        <v>0.258148009896309</v>
      </c>
      <c r="Q253" s="4" t="n">
        <f aca="false">Q252*(T252/$U252)</f>
        <v>0.21334100848936</v>
      </c>
      <c r="R253" s="18" t="n">
        <f aca="false">($O253*$C$27)+($P253*$D$27)+($Q253*$E$27)</f>
        <v>1.21334100848936</v>
      </c>
      <c r="S253" s="18" t="n">
        <f aca="false">($O253*$C$28)+($P253*$D$28)+($Q253*$E$28)</f>
        <v>1.33650407397391</v>
      </c>
      <c r="T253" s="18" t="n">
        <f aca="false">($O253*$C$29)+($P253*$D$29)+($Q253*$E$29)</f>
        <v>1.40448634255889</v>
      </c>
      <c r="U253" s="18" t="n">
        <f aca="false">(O253*R253)+(P253*S253)+(Q253*T253)</f>
        <v>1.28591444707536</v>
      </c>
      <c r="W253" s="17" t="n">
        <f aca="false">W252+1</f>
        <v>245</v>
      </c>
      <c r="X253" s="4" t="n">
        <f aca="false">X252*(AA252/$AD252)</f>
        <v>0.350819672155964</v>
      </c>
      <c r="Y253" s="4" t="n">
        <f aca="false">Y252*(AB252/$AD252)</f>
        <v>0.308196721291308</v>
      </c>
      <c r="Z253" s="4" t="n">
        <f aca="false">Z252*(AC252/$AD252)</f>
        <v>0.340983606552728</v>
      </c>
      <c r="AA253" s="18" t="n">
        <f aca="false">($X253*$C$36)+($Y253*$D$36)+($Z253*$E$36)</f>
        <v>1.31672131147588</v>
      </c>
      <c r="AB253" s="18" t="n">
        <f aca="false">($X253*$C$37)+($Y253*$D$37)+($Z253*$E$37)</f>
        <v>1.31672131150069</v>
      </c>
      <c r="AC253" s="18" t="n">
        <f aca="false">($X253*$C$38)+($Y253*$D$38)+($Z253*$E$38)</f>
        <v>1.31672131146424</v>
      </c>
      <c r="AD253" s="18" t="n">
        <f aca="false">(X253*AA253)+(Y253*AB253)+(Z253*AC253)</f>
        <v>1.31672131147956</v>
      </c>
      <c r="AE253" s="19" t="str">
        <f aca="false">IF(ABS(SUM(X253:Z253)-1)&gt;0.1,"ERROR","OK")</f>
        <v>OK</v>
      </c>
    </row>
    <row r="254" customFormat="false" ht="15" hidden="false" customHeight="false" outlineLevel="0" collapsed="false">
      <c r="N254" s="17" t="n">
        <f aca="false">N253+1</f>
        <v>246</v>
      </c>
      <c r="O254" s="4" t="n">
        <f aca="false">O253*(R253/$U253)</f>
        <v>0.49868329023607</v>
      </c>
      <c r="P254" s="4" t="n">
        <f aca="false">P253*(S253/$U253)</f>
        <v>0.268303904431097</v>
      </c>
      <c r="Q254" s="4" t="n">
        <f aca="false">Q253*(T253/$U253)</f>
        <v>0.233012805332833</v>
      </c>
      <c r="R254" s="18" t="n">
        <f aca="false">($O254*$C$27)+($P254*$D$27)+($Q254*$E$27)</f>
        <v>1.23301280533283</v>
      </c>
      <c r="S254" s="18" t="n">
        <f aca="false">($O254*$C$28)+($P254*$D$28)+($Q254*$E$28)</f>
        <v>1.28897176543652</v>
      </c>
      <c r="T254" s="18" t="n">
        <f aca="false">($O254*$C$29)+($P254*$D$29)+($Q254*$E$29)</f>
        <v>1.45583341012804</v>
      </c>
      <c r="U254" s="18" t="n">
        <f aca="false">(O254*R254)+(P254*S254)+(Q254*T254)</f>
        <v>1.29994686702585</v>
      </c>
      <c r="W254" s="17" t="n">
        <f aca="false">W253+1</f>
        <v>246</v>
      </c>
      <c r="X254" s="4" t="n">
        <f aca="false">X253*(AA253/$AD253)</f>
        <v>0.350819672154984</v>
      </c>
      <c r="Y254" s="4" t="n">
        <f aca="false">Y253*(AB253/$AD253)</f>
        <v>0.308196721296255</v>
      </c>
      <c r="Z254" s="4" t="n">
        <f aca="false">Z253*(AC253/$AD253)</f>
        <v>0.340983606548761</v>
      </c>
      <c r="AA254" s="18" t="n">
        <f aca="false">($X254*$C$36)+($Y254*$D$36)+($Z254*$E$36)</f>
        <v>1.31672131146964</v>
      </c>
      <c r="AB254" s="18" t="n">
        <f aca="false">($X254*$C$37)+($Y254*$D$37)+($Z254*$E$37)</f>
        <v>1.31672131150011</v>
      </c>
      <c r="AC254" s="18" t="n">
        <f aca="false">($X254*$C$38)+($Y254*$D$38)+($Z254*$E$38)</f>
        <v>1.316721311468</v>
      </c>
      <c r="AD254" s="18" t="n">
        <f aca="false">(X254*AA254)+(Y254*AB254)+(Z254*AC254)</f>
        <v>1.31672131147847</v>
      </c>
      <c r="AE254" s="19" t="str">
        <f aca="false">IF(ABS(SUM(X254:Z254)-1)&gt;0.1,"ERROR","OK")</f>
        <v>OK</v>
      </c>
    </row>
    <row r="255" customFormat="false" ht="15" hidden="false" customHeight="false" outlineLevel="0" collapsed="false">
      <c r="N255" s="17" t="n">
        <f aca="false">N254+1</f>
        <v>247</v>
      </c>
      <c r="O255" s="4" t="n">
        <f aca="false">O254*(R254/$U254)</f>
        <v>0.473006165300722</v>
      </c>
      <c r="P255" s="4" t="n">
        <f aca="false">P254*(S254/$U254)</f>
        <v>0.266038686765177</v>
      </c>
      <c r="Q255" s="4" t="n">
        <f aca="false">Q254*(T254/$U254)</f>
        <v>0.260955147934101</v>
      </c>
      <c r="R255" s="18" t="n">
        <f aca="false">($O255*$C$27)+($P255*$D$27)+($Q255*$E$27)</f>
        <v>1.2609551479341</v>
      </c>
      <c r="S255" s="18" t="n">
        <f aca="false">($O255*$C$28)+($P255*$D$28)+($Q255*$E$28)</f>
        <v>1.23814653216003</v>
      </c>
      <c r="T255" s="18" t="n">
        <f aca="false">($O255*$C$29)+($P255*$D$29)+($Q255*$E$29)</f>
        <v>1.46701174458503</v>
      </c>
      <c r="U255" s="18" t="n">
        <f aca="false">(O255*R255)+(P255*S255)+(Q255*T255)</f>
        <v>1.30865870340848</v>
      </c>
      <c r="W255" s="17" t="n">
        <f aca="false">W254+1</f>
        <v>247</v>
      </c>
      <c r="X255" s="4" t="n">
        <f aca="false">X254*(AA254/$AD254)</f>
        <v>0.350819672152631</v>
      </c>
      <c r="Y255" s="4" t="n">
        <f aca="false">Y254*(AB254/$AD254)</f>
        <v>0.30819672130132</v>
      </c>
      <c r="Z255" s="4" t="n">
        <f aca="false">Z254*(AC254/$AD254)</f>
        <v>0.34098360654605</v>
      </c>
      <c r="AA255" s="18" t="n">
        <f aca="false">($X255*$C$36)+($Y255*$D$36)+($Z255*$E$36)</f>
        <v>1.31672131146486</v>
      </c>
      <c r="AB255" s="18" t="n">
        <f aca="false">($X255*$C$37)+($Y255*$D$37)+($Z255*$E$37)</f>
        <v>1.31672131149803</v>
      </c>
      <c r="AC255" s="18" t="n">
        <f aca="false">($X255*$C$38)+($Y255*$D$38)+($Z255*$E$38)</f>
        <v>1.31672131147158</v>
      </c>
      <c r="AD255" s="18" t="n">
        <f aca="false">(X255*AA255)+(Y255*AB255)+(Z255*AC255)</f>
        <v>1.31672131147737</v>
      </c>
      <c r="AE255" s="19" t="str">
        <f aca="false">IF(ABS(SUM(X255:Z255)-1)&gt;0.1,"ERROR","OK")</f>
        <v>OK</v>
      </c>
    </row>
    <row r="256" customFormat="false" ht="15" hidden="false" customHeight="false" outlineLevel="0" collapsed="false">
      <c r="N256" s="17" t="n">
        <f aca="false">N255+1</f>
        <v>248</v>
      </c>
      <c r="O256" s="4" t="n">
        <f aca="false">O255*(R255/$U255)</f>
        <v>0.455764025858731</v>
      </c>
      <c r="P256" s="4" t="n">
        <f aca="false">P255*(S255/$U255)</f>
        <v>0.251704188862066</v>
      </c>
      <c r="Q256" s="4" t="n">
        <f aca="false">Q255*(T255/$U255)</f>
        <v>0.292531785279203</v>
      </c>
      <c r="R256" s="18" t="n">
        <f aca="false">($O256*$C$27)+($P256*$D$27)+($Q256*$E$27)</f>
        <v>1.2925317852792</v>
      </c>
      <c r="S256" s="18" t="n">
        <f aca="false">($O256*$C$28)+($P256*$D$28)+($Q256*$E$28)</f>
        <v>1.19248541910745</v>
      </c>
      <c r="T256" s="18" t="n">
        <f aca="false">($O256*$C$29)+($P256*$D$29)+($Q256*$E$29)</f>
        <v>1.43607774848509</v>
      </c>
      <c r="U256" s="18" t="n">
        <f aca="false">(O256*R256)+(P256*S256)+(Q256*T256)</f>
        <v>1.30934145271958</v>
      </c>
      <c r="W256" s="17" t="n">
        <f aca="false">W255+1</f>
        <v>248</v>
      </c>
      <c r="X256" s="4" t="n">
        <f aca="false">X255*(AA255/$AD255)</f>
        <v>0.350819672149297</v>
      </c>
      <c r="Y256" s="4" t="n">
        <f aca="false">Y255*(AB255/$AD255)</f>
        <v>0.308196721306153</v>
      </c>
      <c r="Z256" s="4" t="n">
        <f aca="false">Z255*(AC255/$AD255)</f>
        <v>0.340983606544549</v>
      </c>
      <c r="AA256" s="18" t="n">
        <f aca="false">($X256*$C$36)+($Y256*$D$36)+($Z256*$E$36)</f>
        <v>1.31672131146161</v>
      </c>
      <c r="AB256" s="18" t="n">
        <f aca="false">($X256*$C$37)+($Y256*$D$37)+($Z256*$E$37)</f>
        <v>1.31672131149484</v>
      </c>
      <c r="AC256" s="18" t="n">
        <f aca="false">($X256*$C$38)+($Y256*$D$38)+($Z256*$E$38)</f>
        <v>1.31672131147478</v>
      </c>
      <c r="AD256" s="18" t="n">
        <f aca="false">(X256*AA256)+(Y256*AB256)+(Z256*AC256)</f>
        <v>1.31672131147634</v>
      </c>
      <c r="AE256" s="19" t="str">
        <f aca="false">IF(ABS(SUM(X256:Z256)-1)&gt;0.1,"ERROR","OK")</f>
        <v>OK</v>
      </c>
    </row>
    <row r="257" customFormat="false" ht="15" hidden="false" customHeight="false" outlineLevel="0" collapsed="false">
      <c r="N257" s="17" t="n">
        <f aca="false">N256+1</f>
        <v>249</v>
      </c>
      <c r="O257" s="4" t="n">
        <f aca="false">O256*(R256/$U256)</f>
        <v>0.449912808294312</v>
      </c>
      <c r="P257" s="4" t="n">
        <f aca="false">P256*(S256/$U256)</f>
        <v>0.229240107324826</v>
      </c>
      <c r="Q257" s="4" t="n">
        <f aca="false">Q256*(T256/$U256)</f>
        <v>0.320847084380862</v>
      </c>
      <c r="R257" s="18" t="n">
        <f aca="false">($O257*$C$27)+($P257*$D$27)+($Q257*$E$27)</f>
        <v>1.32084708438086</v>
      </c>
      <c r="S257" s="18" t="n">
        <f aca="false">($O257*$C$28)+($P257*$D$28)+($Q257*$E$28)</f>
        <v>1.16115043235154</v>
      </c>
      <c r="T257" s="18" t="n">
        <f aca="false">($O257*$C$29)+($P257*$D$29)+($Q257*$E$29)</f>
        <v>1.37278135616846</v>
      </c>
      <c r="U257" s="18" t="n">
        <f aca="false">(O257*R257)+(P257*S257)+(Q257*T257)</f>
        <v>1.30090116641274</v>
      </c>
      <c r="W257" s="17" t="n">
        <f aca="false">W256+1</f>
        <v>249</v>
      </c>
      <c r="X257" s="4" t="n">
        <f aca="false">X256*(AA256/$AD256)</f>
        <v>0.350819672145372</v>
      </c>
      <c r="Y257" s="4" t="n">
        <f aca="false">Y256*(AB256/$AD256)</f>
        <v>0.308196721310483</v>
      </c>
      <c r="Z257" s="4" t="n">
        <f aca="false">Z256*(AC256/$AD256)</f>
        <v>0.340983606544145</v>
      </c>
      <c r="AA257" s="18" t="n">
        <f aca="false">($X257*$C$36)+($Y257*$D$36)+($Z257*$E$36)</f>
        <v>1.31672131145983</v>
      </c>
      <c r="AB257" s="18" t="n">
        <f aca="false">($X257*$C$37)+($Y257*$D$37)+($Z257*$E$37)</f>
        <v>1.31672131149096</v>
      </c>
      <c r="AC257" s="18" t="n">
        <f aca="false">($X257*$C$38)+($Y257*$D$38)+($Z257*$E$38)</f>
        <v>1.31672131147746</v>
      </c>
      <c r="AD257" s="18" t="n">
        <f aca="false">(X257*AA257)+(Y257*AB257)+(Z257*AC257)</f>
        <v>1.31672131147543</v>
      </c>
      <c r="AE257" s="19" t="str">
        <f aca="false">IF(ABS(SUM(X257:Z257)-1)&gt;0.1,"ERROR","OK")</f>
        <v>OK</v>
      </c>
    </row>
    <row r="258" customFormat="false" ht="15" hidden="false" customHeight="false" outlineLevel="0" collapsed="false">
      <c r="N258" s="17" t="n">
        <f aca="false">N257+1</f>
        <v>250</v>
      </c>
      <c r="O258" s="4" t="n">
        <f aca="false">O257*(R257/$U257)</f>
        <v>0.456811044838901</v>
      </c>
      <c r="P258" s="4" t="n">
        <f aca="false">P257*(S257/$U257)</f>
        <v>0.204613737465189</v>
      </c>
      <c r="Q258" s="4" t="n">
        <f aca="false">Q257*(T257/$U257)</f>
        <v>0.33857521769591</v>
      </c>
      <c r="R258" s="18" t="n">
        <f aca="false">($O258*$C$27)+($P258*$D$27)+($Q258*$E$27)</f>
        <v>1.33857521769591</v>
      </c>
      <c r="S258" s="18" t="n">
        <f aca="false">($O258*$C$28)+($P258*$D$28)+($Q258*$E$28)</f>
        <v>1.15209334891258</v>
      </c>
      <c r="T258" s="18" t="n">
        <f aca="false">($O258*$C$29)+($P258*$D$29)+($Q258*$E$29)</f>
        <v>1.29407348100834</v>
      </c>
      <c r="U258" s="18" t="n">
        <f aca="false">(O258*R258)+(P258*S258)+(Q258*T258)</f>
        <v>1.28535128036782</v>
      </c>
      <c r="W258" s="17" t="n">
        <f aca="false">W257+1</f>
        <v>250</v>
      </c>
      <c r="X258" s="4" t="n">
        <f aca="false">X257*(AA257/$AD257)</f>
        <v>0.350819672141214</v>
      </c>
      <c r="Y258" s="4" t="n">
        <f aca="false">Y257*(AB257/$AD257)</f>
        <v>0.308196721314116</v>
      </c>
      <c r="Z258" s="4" t="n">
        <f aca="false">Z257*(AC257/$AD257)</f>
        <v>0.340983606544669</v>
      </c>
      <c r="AA258" s="18" t="n">
        <f aca="false">($X258*$C$36)+($Y258*$D$36)+($Z258*$E$36)</f>
        <v>1.31672131145937</v>
      </c>
      <c r="AB258" s="18" t="n">
        <f aca="false">($X258*$C$37)+($Y258*$D$37)+($Z258*$E$37)</f>
        <v>1.31672131148675</v>
      </c>
      <c r="AC258" s="18" t="n">
        <f aca="false">($X258*$C$38)+($Y258*$D$38)+($Z258*$E$38)</f>
        <v>1.31672131147954</v>
      </c>
      <c r="AD258" s="18" t="n">
        <f aca="false">(X258*AA258)+(Y258*AB258)+(Z258*AC258)</f>
        <v>1.31672131147468</v>
      </c>
      <c r="AE258" s="19" t="str">
        <f aca="false">IF(ABS(SUM(X258:Z258)-1)&gt;0.1,"ERROR","OK")</f>
        <v>OK</v>
      </c>
    </row>
    <row r="259" customFormat="false" ht="15" hidden="false" customHeight="false" outlineLevel="0" collapsed="false">
      <c r="N259" s="17" t="n">
        <f aca="false">N258+1</f>
        <v>251</v>
      </c>
      <c r="O259" s="4" t="n">
        <f aca="false">O258*(R258/$U258)</f>
        <v>0.475726716214222</v>
      </c>
      <c r="P259" s="4" t="n">
        <f aca="false">P258*(S258/$U258)</f>
        <v>0.18340054553984</v>
      </c>
      <c r="Q259" s="4" t="n">
        <f aca="false">Q258*(T258/$U258)</f>
        <v>0.340872738245938</v>
      </c>
      <c r="R259" s="18" t="n">
        <f aca="false">($O259*$C$27)+($P259*$D$27)+($Q259*$E$27)</f>
        <v>1.34087273824594</v>
      </c>
      <c r="S259" s="18" t="n">
        <f aca="false">($O259*$C$28)+($P259*$D$28)+($Q259*$E$28)</f>
        <v>1.16894125179288</v>
      </c>
      <c r="T259" s="18" t="n">
        <f aca="false">($O259*$C$29)+($P259*$D$29)+($Q259*$E$29)</f>
        <v>1.21719293526956</v>
      </c>
      <c r="U259" s="18" t="n">
        <f aca="false">(O259*R259)+(P259*S259)+(Q259*T259)</f>
        <v>1.2671813367287</v>
      </c>
      <c r="W259" s="17" t="n">
        <f aca="false">W258+1</f>
        <v>251</v>
      </c>
      <c r="X259" s="4" t="n">
        <f aca="false">X258*(AA258/$AD258)</f>
        <v>0.350819672137134</v>
      </c>
      <c r="Y259" s="4" t="n">
        <f aca="false">Y258*(AB258/$AD258)</f>
        <v>0.30819672131694</v>
      </c>
      <c r="Z259" s="4" t="n">
        <f aca="false">Z258*(AC258/$AD258)</f>
        <v>0.340983606545926</v>
      </c>
      <c r="AA259" s="18" t="n">
        <f aca="false">($X259*$C$36)+($Y259*$D$36)+($Z259*$E$36)</f>
        <v>1.31672131146003</v>
      </c>
      <c r="AB259" s="18" t="n">
        <f aca="false">($X259*$C$37)+($Y259*$D$37)+($Z259*$E$37)</f>
        <v>1.31672131148254</v>
      </c>
      <c r="AC259" s="18" t="n">
        <f aca="false">($X259*$C$38)+($Y259*$D$38)+($Z259*$E$38)</f>
        <v>1.31672131148098</v>
      </c>
      <c r="AD259" s="18" t="n">
        <f aca="false">(X259*AA259)+(Y259*AB259)+(Z259*AC259)</f>
        <v>1.31672131147411</v>
      </c>
      <c r="AE259" s="19" t="str">
        <f aca="false">IF(ABS(SUM(X259:Z259)-1)&gt;0.1,"ERROR","OK")</f>
        <v>OK</v>
      </c>
    </row>
    <row r="260" customFormat="false" ht="15" hidden="false" customHeight="false" outlineLevel="0" collapsed="false">
      <c r="N260" s="17" t="n">
        <f aca="false">N259+1</f>
        <v>252</v>
      </c>
      <c r="O260" s="4" t="n">
        <f aca="false">O259*(R259/$U259)</f>
        <v>0.50339202933154</v>
      </c>
      <c r="P260" s="4" t="n">
        <f aca="false">P259*(S259/$U259)</f>
        <v>0.16918215023296</v>
      </c>
      <c r="Q260" s="4" t="n">
        <f aca="false">Q259*(T259/$U259)</f>
        <v>0.3274258204355</v>
      </c>
      <c r="R260" s="18" t="n">
        <f aca="false">($O260*$C$27)+($P260*$D$27)+($Q260*$E$27)</f>
        <v>1.3274258204355</v>
      </c>
      <c r="S260" s="18" t="n">
        <f aca="false">($O260*$C$28)+($P260*$D$28)+($Q260*$E$28)</f>
        <v>1.20870879093959</v>
      </c>
      <c r="T260" s="18" t="n">
        <f aca="false">($O260*$C$29)+($P260*$D$29)+($Q260*$E$29)</f>
        <v>1.1551720301668</v>
      </c>
      <c r="U260" s="18" t="n">
        <f aca="false">(O260*R260)+(P260*S260)+(Q260*T260)</f>
        <v>1.25094067951426</v>
      </c>
      <c r="W260" s="17" t="n">
        <f aca="false">W259+1</f>
        <v>252</v>
      </c>
      <c r="X260" s="4" t="n">
        <f aca="false">X259*(AA259/$AD259)</f>
        <v>0.350819672133382</v>
      </c>
      <c r="Y260" s="4" t="n">
        <f aca="false">Y259*(AB259/$AD259)</f>
        <v>0.308196721318913</v>
      </c>
      <c r="Z260" s="4" t="n">
        <f aca="false">Z259*(AC259/$AD259)</f>
        <v>0.340983606547705</v>
      </c>
      <c r="AA260" s="18" t="n">
        <f aca="false">($X260*$C$36)+($Y260*$D$36)+($Z260*$E$36)</f>
        <v>1.31672131146157</v>
      </c>
      <c r="AB260" s="18" t="n">
        <f aca="false">($X260*$C$37)+($Y260*$D$37)+($Z260*$E$37)</f>
        <v>1.31672131147861</v>
      </c>
      <c r="AC260" s="18" t="n">
        <f aca="false">($X260*$C$38)+($Y260*$D$38)+($Z260*$E$38)</f>
        <v>1.31672131148181</v>
      </c>
      <c r="AD260" s="18" t="n">
        <f aca="false">(X260*AA260)+(Y260*AB260)+(Z260*AC260)</f>
        <v>1.31672131147372</v>
      </c>
      <c r="AE260" s="19" t="str">
        <f aca="false">IF(ABS(SUM(X260:Z260)-1)&gt;0.1,"ERROR","OK")</f>
        <v>OK</v>
      </c>
    </row>
    <row r="261" customFormat="false" ht="15" hidden="false" customHeight="false" outlineLevel="0" collapsed="false">
      <c r="N261" s="17" t="n">
        <f aca="false">N260+1</f>
        <v>253</v>
      </c>
      <c r="O261" s="4" t="n">
        <f aca="false">O260*(R260/$U260)</f>
        <v>0.534170475450186</v>
      </c>
      <c r="P261" s="4" t="n">
        <f aca="false">P260*(S260/$U260)</f>
        <v>0.163470543092455</v>
      </c>
      <c r="Q261" s="4" t="n">
        <f aca="false">Q260*(T260/$U260)</f>
        <v>0.302358981457358</v>
      </c>
      <c r="R261" s="18" t="n">
        <f aca="false">($O261*$C$27)+($P261*$D$27)+($Q261*$E$27)</f>
        <v>1.30235898145736</v>
      </c>
      <c r="S261" s="18" t="n">
        <f aca="false">($O261*$C$28)+($P261*$D$28)+($Q261*$E$28)</f>
        <v>1.26204739213856</v>
      </c>
      <c r="T261" s="18" t="n">
        <f aca="false">($O261*$C$29)+($P261*$D$29)+($Q261*$E$29)</f>
        <v>1.11649229646223</v>
      </c>
      <c r="U261" s="18" t="n">
        <f aca="false">(O261*R261)+(P261*S261)+(Q261*T261)</f>
        <v>1.23957076249651</v>
      </c>
      <c r="W261" s="17" t="n">
        <f aca="false">W260+1</f>
        <v>253</v>
      </c>
      <c r="X261" s="4" t="n">
        <f aca="false">X260*(AA260/$AD260)</f>
        <v>0.350819672130144</v>
      </c>
      <c r="Y261" s="4" t="n">
        <f aca="false">Y260*(AB260/$AD260)</f>
        <v>0.308196721320057</v>
      </c>
      <c r="Z261" s="4" t="n">
        <f aca="false">Z260*(AC260/$AD260)</f>
        <v>0.340983606549798</v>
      </c>
      <c r="AA261" s="18" t="n">
        <f aca="false">($X261*$C$36)+($Y261*$D$36)+($Z261*$E$36)</f>
        <v>1.31672131146374</v>
      </c>
      <c r="AB261" s="18" t="n">
        <f aca="false">($X261*$C$37)+($Y261*$D$37)+($Z261*$E$37)</f>
        <v>1.31672131147516</v>
      </c>
      <c r="AC261" s="18" t="n">
        <f aca="false">($X261*$C$38)+($Y261*$D$38)+($Z261*$E$38)</f>
        <v>1.31672131148207</v>
      </c>
      <c r="AD261" s="18" t="n">
        <f aca="false">(X261*AA261)+(Y261*AB261)+(Z261*AC261)</f>
        <v>1.31672131147351</v>
      </c>
      <c r="AE261" s="19" t="str">
        <f aca="false">IF(ABS(SUM(X261:Z261)-1)&gt;0.1,"ERROR","OK")</f>
        <v>OK</v>
      </c>
    </row>
    <row r="262" customFormat="false" ht="15" hidden="false" customHeight="false" outlineLevel="0" collapsed="false">
      <c r="N262" s="17" t="n">
        <f aca="false">N261+1</f>
        <v>254</v>
      </c>
      <c r="O262" s="4" t="n">
        <f aca="false">O261*(R261/$U261)</f>
        <v>0.561227916452938</v>
      </c>
      <c r="P262" s="4" t="n">
        <f aca="false">P261*(S261/$U261)</f>
        <v>0.166434687589598</v>
      </c>
      <c r="Q262" s="4" t="n">
        <f aca="false">Q261*(T261/$U261)</f>
        <v>0.272337395957464</v>
      </c>
      <c r="R262" s="18" t="n">
        <f aca="false">($O262*$C$27)+($P262*$D$27)+($Q262*$E$27)</f>
        <v>1.27233739595746</v>
      </c>
      <c r="S262" s="18" t="n">
        <f aca="false">($O262*$C$28)+($P262*$D$28)+($Q262*$E$28)</f>
        <v>1.31612426009122</v>
      </c>
      <c r="T262" s="18" t="n">
        <f aca="false">($O262*$C$29)+($P262*$D$29)+($Q262*$E$29)</f>
        <v>1.10644452125174</v>
      </c>
      <c r="U262" s="18" t="n">
        <f aca="false">(O262*R262)+(P262*S262)+(Q262*T262)</f>
        <v>1.23444621550484</v>
      </c>
      <c r="W262" s="17" t="n">
        <f aca="false">W261+1</f>
        <v>254</v>
      </c>
      <c r="X262" s="4" t="n">
        <f aca="false">X261*(AA261/$AD261)</f>
        <v>0.350819672127541</v>
      </c>
      <c r="Y262" s="4" t="n">
        <f aca="false">Y261*(AB261/$AD261)</f>
        <v>0.308196721320444</v>
      </c>
      <c r="Z262" s="4" t="n">
        <f aca="false">Z261*(AC261/$AD261)</f>
        <v>0.340983606552015</v>
      </c>
      <c r="AA262" s="18" t="n">
        <f aca="false">($X262*$C$36)+($Y262*$D$36)+($Z262*$E$36)</f>
        <v>1.31672131146629</v>
      </c>
      <c r="AB262" s="18" t="n">
        <f aca="false">($X262*$C$37)+($Y262*$D$37)+($Z262*$E$37)</f>
        <v>1.31672131147234</v>
      </c>
      <c r="AC262" s="18" t="n">
        <f aca="false">($X262*$C$38)+($Y262*$D$38)+($Z262*$E$38)</f>
        <v>1.31672131148186</v>
      </c>
      <c r="AD262" s="18" t="n">
        <f aca="false">(X262*AA262)+(Y262*AB262)+(Z262*AC262)</f>
        <v>1.31672131147346</v>
      </c>
      <c r="AE262" s="19" t="str">
        <f aca="false">IF(ABS(SUM(X262:Z262)-1)&gt;0.1,"ERROR","OK")</f>
        <v>OK</v>
      </c>
    </row>
    <row r="263" customFormat="false" ht="15" hidden="false" customHeight="false" outlineLevel="0" collapsed="false">
      <c r="N263" s="17" t="n">
        <f aca="false">N262+1</f>
        <v>255</v>
      </c>
      <c r="O263" s="4" t="n">
        <f aca="false">O262*(R262/$U262)</f>
        <v>0.578454740910958</v>
      </c>
      <c r="P263" s="4" t="n">
        <f aca="false">P262*(S262/$U262)</f>
        <v>0.1774469614845</v>
      </c>
      <c r="Q263" s="4" t="n">
        <f aca="false">Q262*(T262/$U262)</f>
        <v>0.244098297604542</v>
      </c>
      <c r="R263" s="18" t="n">
        <f aca="false">($O263*$C$27)+($P263*$D$27)+($Q263*$E$27)</f>
        <v>1.24409829760454</v>
      </c>
      <c r="S263" s="18" t="n">
        <f aca="false">($O263*$C$28)+($P263*$D$28)+($Q263*$E$28)</f>
        <v>1.35876627306687</v>
      </c>
      <c r="T263" s="18" t="n">
        <f aca="false">($O263*$C$29)+($P263*$D$29)+($Q263*$E$29)</f>
        <v>1.12742256581583</v>
      </c>
      <c r="U263" s="18" t="n">
        <f aca="false">(O263*R263)+(P263*S263)+(Q263*T263)</f>
        <v>1.23596543392852</v>
      </c>
      <c r="W263" s="17" t="n">
        <f aca="false">W262+1</f>
        <v>255</v>
      </c>
      <c r="X263" s="4" t="n">
        <f aca="false">X262*(AA262/$AD262)</f>
        <v>0.350819672125628</v>
      </c>
      <c r="Y263" s="4" t="n">
        <f aca="false">Y262*(AB262/$AD262)</f>
        <v>0.308196721320181</v>
      </c>
      <c r="Z263" s="4" t="n">
        <f aca="false">Z262*(AC262/$AD262)</f>
        <v>0.340983606554191</v>
      </c>
      <c r="AA263" s="18" t="n">
        <f aca="false">($X263*$C$36)+($Y263*$D$36)+($Z263*$E$36)</f>
        <v>1.31672131146897</v>
      </c>
      <c r="AB263" s="18" t="n">
        <f aca="false">($X263*$C$37)+($Y263*$D$37)+($Z263*$E$37)</f>
        <v>1.31672131147021</v>
      </c>
      <c r="AC263" s="18" t="n">
        <f aca="false">($X263*$C$38)+($Y263*$D$38)+($Z263*$E$38)</f>
        <v>1.31672131148127</v>
      </c>
      <c r="AD263" s="18" t="n">
        <f aca="false">(X263*AA263)+(Y263*AB263)+(Z263*AC263)</f>
        <v>1.31672131147355</v>
      </c>
      <c r="AE263" s="19" t="str">
        <f aca="false">IF(ABS(SUM(X263:Z263)-1)&gt;0.1,"ERROR","OK")</f>
        <v>OK</v>
      </c>
    </row>
    <row r="264" customFormat="false" ht="15" hidden="false" customHeight="false" outlineLevel="0" collapsed="false">
      <c r="N264" s="17" t="n">
        <f aca="false">N263+1</f>
        <v>256</v>
      </c>
      <c r="O264" s="4" t="n">
        <f aca="false">O263*(R263/$U263)</f>
        <v>0.582261071914587</v>
      </c>
      <c r="P264" s="4" t="n">
        <f aca="false">P263*(S263/$U263)</f>
        <v>0.195077418756743</v>
      </c>
      <c r="Q264" s="4" t="n">
        <f aca="false">Q263*(T263/$U263)</f>
        <v>0.22266150932867</v>
      </c>
      <c r="R264" s="18" t="n">
        <f aca="false">($O264*$C$27)+($P264*$D$27)+($Q264*$E$27)</f>
        <v>1.22266150932867</v>
      </c>
      <c r="S264" s="18" t="n">
        <f aca="false">($O264*$C$28)+($P264*$D$28)+($Q264*$E$28)</f>
        <v>1.38186571351878</v>
      </c>
      <c r="T264" s="18" t="n">
        <f aca="false">($O264*$C$29)+($P264*$D$29)+($Q264*$E$29)</f>
        <v>1.17764950593002</v>
      </c>
      <c r="U264" s="18" t="n">
        <f aca="false">(O264*R264)+(P264*S264)+(Q264*T264)</f>
        <v>1.24369621392265</v>
      </c>
      <c r="W264" s="17" t="n">
        <f aca="false">W263+1</f>
        <v>256</v>
      </c>
      <c r="X264" s="4" t="n">
        <f aca="false">X263*(AA263/$AD263)</f>
        <v>0.35081967212441</v>
      </c>
      <c r="Y264" s="4" t="n">
        <f aca="false">Y263*(AB263/$AD263)</f>
        <v>0.3081967213194</v>
      </c>
      <c r="Z264" s="4" t="n">
        <f aca="false">Z263*(AC263/$AD263)</f>
        <v>0.34098360655619</v>
      </c>
      <c r="AA264" s="18" t="n">
        <f aca="false">($X264*$C$36)+($Y264*$D$36)+($Z264*$E$36)</f>
        <v>1.31672131147161</v>
      </c>
      <c r="AB264" s="18" t="n">
        <f aca="false">($X264*$C$37)+($Y264*$D$37)+($Z264*$E$37)</f>
        <v>1.31672131146879</v>
      </c>
      <c r="AC264" s="18" t="n">
        <f aca="false">($X264*$C$38)+($Y264*$D$38)+($Z264*$E$38)</f>
        <v>1.3167213114804</v>
      </c>
      <c r="AD264" s="18" t="n">
        <f aca="false">(X264*AA264)+(Y264*AB264)+(Z264*AC264)</f>
        <v>1.31672131147374</v>
      </c>
      <c r="AE264" s="19" t="str">
        <f aca="false">IF(ABS(SUM(X264:Z264)-1)&gt;0.1,"ERROR","OK")</f>
        <v>OK</v>
      </c>
    </row>
    <row r="265" customFormat="false" ht="15" hidden="false" customHeight="false" outlineLevel="0" collapsed="false">
      <c r="N265" s="17" t="n">
        <f aca="false">N264+1</f>
        <v>257</v>
      </c>
      <c r="O265" s="4" t="n">
        <f aca="false">O264*(R264/$U264)</f>
        <v>0.572413257386257</v>
      </c>
      <c r="P265" s="4" t="n">
        <f aca="false">P264*(S264/$U264)</f>
        <v>0.216749712223901</v>
      </c>
      <c r="Q265" s="4" t="n">
        <f aca="false">Q264*(T264/$U264)</f>
        <v>0.210837030389842</v>
      </c>
      <c r="R265" s="18" t="n">
        <f aca="false">($O265*$C$27)+($P265*$D$27)+($Q265*$E$27)</f>
        <v>1.21083703038984</v>
      </c>
      <c r="S265" s="18" t="n">
        <f aca="false">($O265*$C$28)+($P265*$D$28)+($Q265*$E$28)</f>
        <v>1.3826599300354</v>
      </c>
      <c r="T265" s="18" t="n">
        <f aca="false">($O265*$C$29)+($P265*$D$29)+($Q265*$E$29)</f>
        <v>1.24955985650132</v>
      </c>
      <c r="U265" s="18" t="n">
        <f aca="false">(O265*R265)+(P265*S265)+(Q265*T265)</f>
        <v>1.25624380010714</v>
      </c>
      <c r="W265" s="17" t="n">
        <f aca="false">W264+1</f>
        <v>257</v>
      </c>
      <c r="X265" s="4" t="n">
        <f aca="false">X264*(AA264/$AD264)</f>
        <v>0.350819672123842</v>
      </c>
      <c r="Y265" s="4" t="n">
        <f aca="false">Y264*(AB264/$AD264)</f>
        <v>0.308196721318241</v>
      </c>
      <c r="Z265" s="4" t="n">
        <f aca="false">Z264*(AC264/$AD264)</f>
        <v>0.340983606557916</v>
      </c>
      <c r="AA265" s="18" t="n">
        <f aca="false">($X265*$C$36)+($Y265*$D$36)+($Z265*$E$36)</f>
        <v>1.31672131147403</v>
      </c>
      <c r="AB265" s="18" t="n">
        <f aca="false">($X265*$C$37)+($Y265*$D$37)+($Z265*$E$37)</f>
        <v>1.31672131146805</v>
      </c>
      <c r="AC265" s="18" t="n">
        <f aca="false">($X265*$C$38)+($Y265*$D$38)+($Z265*$E$38)</f>
        <v>1.31672131147936</v>
      </c>
      <c r="AD265" s="18" t="n">
        <f aca="false">(X265*AA265)+(Y265*AB265)+(Z265*AC265)</f>
        <v>1.316721311474</v>
      </c>
      <c r="AE265" s="19" t="str">
        <f aca="false">IF(ABS(SUM(X265:Z265)-1)&gt;0.1,"ERROR","OK")</f>
        <v>OK</v>
      </c>
    </row>
    <row r="266" customFormat="false" ht="15" hidden="false" customHeight="false" outlineLevel="0" collapsed="false">
      <c r="N266" s="17" t="n">
        <f aca="false">N265+1</f>
        <v>258</v>
      </c>
      <c r="O266" s="4" t="n">
        <f aca="false">O265*(R265/$U265)</f>
        <v>0.551723454213458</v>
      </c>
      <c r="P266" s="4" t="n">
        <f aca="false">P265*(S265/$U265)</f>
        <v>0.238561290342792</v>
      </c>
      <c r="Q266" s="4" t="n">
        <f aca="false">Q265*(T265/$U265)</f>
        <v>0.20971525544375</v>
      </c>
      <c r="R266" s="18" t="n">
        <f aca="false">($O266*$C$27)+($P266*$D$27)+($Q266*$E$27)</f>
        <v>1.20971525544375</v>
      </c>
      <c r="S266" s="18" t="n">
        <f aca="false">($O266*$C$28)+($P266*$D$28)+($Q266*$E$28)</f>
        <v>1.36297972431408</v>
      </c>
      <c r="T266" s="18" t="n">
        <f aca="false">($O266*$C$29)+($P266*$D$29)+($Q266*$E$29)</f>
        <v>1.32947745307896</v>
      </c>
      <c r="U266" s="18" t="n">
        <f aca="false">(O266*R266)+(P266*S266)+(Q266*T266)</f>
        <v>1.27139418477073</v>
      </c>
      <c r="W266" s="17" t="n">
        <f aca="false">W265+1</f>
        <v>258</v>
      </c>
      <c r="X266" s="4" t="n">
        <f aca="false">X265*(AA265/$AD265)</f>
        <v>0.350819672123848</v>
      </c>
      <c r="Y266" s="4" t="n">
        <f aca="false">Y265*(AB265/$AD265)</f>
        <v>0.308196721316848</v>
      </c>
      <c r="Z266" s="4" t="n">
        <f aca="false">Z265*(AC265/$AD265)</f>
        <v>0.340983606559303</v>
      </c>
      <c r="AA266" s="18" t="n">
        <f aca="false">($X266*$C$36)+($Y266*$D$36)+($Z266*$E$36)</f>
        <v>1.31672131147611</v>
      </c>
      <c r="AB266" s="18" t="n">
        <f aca="false">($X266*$C$37)+($Y266*$D$37)+($Z266*$E$37)</f>
        <v>1.31672131146792</v>
      </c>
      <c r="AC266" s="18" t="n">
        <f aca="false">($X266*$C$38)+($Y266*$D$38)+($Z266*$E$38)</f>
        <v>1.31672131147825</v>
      </c>
      <c r="AD266" s="18" t="n">
        <f aca="false">(X266*AA266)+(Y266*AB266)+(Z266*AC266)</f>
        <v>1.31672131147431</v>
      </c>
      <c r="AE266" s="19" t="str">
        <f aca="false">IF(ABS(SUM(X266:Z266)-1)&gt;0.1,"ERROR","OK")</f>
        <v>OK</v>
      </c>
    </row>
    <row r="267" customFormat="false" ht="15" hidden="false" customHeight="false" outlineLevel="0" collapsed="false">
      <c r="N267" s="17" t="n">
        <f aca="false">N266+1</f>
        <v>259</v>
      </c>
      <c r="O267" s="4" t="n">
        <f aca="false">O266*(R266/$U266)</f>
        <v>0.524957788342014</v>
      </c>
      <c r="P267" s="4" t="n">
        <f aca="false">P266*(S266/$U266)</f>
        <v>0.255746176628978</v>
      </c>
      <c r="Q267" s="4" t="n">
        <f aca="false">Q266*(T266/$U266)</f>
        <v>0.219296035029008</v>
      </c>
      <c r="R267" s="18" t="n">
        <f aca="false">($O267*$C$27)+($P267*$D$27)+($Q267*$E$27)</f>
        <v>1.21929603502901</v>
      </c>
      <c r="S267" s="18" t="n">
        <f aca="false">($O267*$C$28)+($P267*$D$28)+($Q267*$E$28)</f>
        <v>1.32759135681591</v>
      </c>
      <c r="T267" s="18" t="n">
        <f aca="false">($O267*$C$29)+($P267*$D$29)+($Q267*$E$29)</f>
        <v>1.39976807804752</v>
      </c>
      <c r="U267" s="18" t="n">
        <f aca="false">(O267*R267)+(P267*S267)+(Q267*T267)</f>
        <v>1.28656895299036</v>
      </c>
      <c r="W267" s="17" t="n">
        <f aca="false">W266+1</f>
        <v>259</v>
      </c>
      <c r="X267" s="4" t="n">
        <f aca="false">X266*(AA266/$AD266)</f>
        <v>0.350819672124327</v>
      </c>
      <c r="Y267" s="4" t="n">
        <f aca="false">Y266*(AB266/$AD266)</f>
        <v>0.308196721315351</v>
      </c>
      <c r="Z267" s="4" t="n">
        <f aca="false">Z266*(AC266/$AD266)</f>
        <v>0.340983606560322</v>
      </c>
      <c r="AA267" s="18" t="n">
        <f aca="false">($X267*$C$36)+($Y267*$D$36)+($Z267*$E$36)</f>
        <v>1.31672131147778</v>
      </c>
      <c r="AB267" s="18" t="n">
        <f aca="false">($X267*$C$37)+($Y267*$D$37)+($Z267*$E$37)</f>
        <v>1.31672131146829</v>
      </c>
      <c r="AC267" s="18" t="n">
        <f aca="false">($X267*$C$38)+($Y267*$D$38)+($Z267*$E$38)</f>
        <v>1.31672131147715</v>
      </c>
      <c r="AD267" s="18" t="n">
        <f aca="false">(X267*AA267)+(Y267*AB267)+(Z267*AC267)</f>
        <v>1.31672131147464</v>
      </c>
      <c r="AE267" s="19" t="str">
        <f aca="false">IF(ABS(SUM(X267:Z267)-1)&gt;0.1,"ERROR","OK")</f>
        <v>OK</v>
      </c>
    </row>
    <row r="268" customFormat="false" ht="15" hidden="false" customHeight="false" outlineLevel="0" collapsed="false">
      <c r="N268" s="17" t="n">
        <f aca="false">N267+1</f>
        <v>260</v>
      </c>
      <c r="O268" s="4" t="n">
        <f aca="false">O267*(R267/$U267)</f>
        <v>0.497508468858421</v>
      </c>
      <c r="P268" s="4" t="n">
        <f aca="false">P267*(S267/$U267)</f>
        <v>0.263900673836554</v>
      </c>
      <c r="Q268" s="4" t="n">
        <f aca="false">Q267*(T267/$U267)</f>
        <v>0.238590857305025</v>
      </c>
      <c r="R268" s="18" t="n">
        <f aca="false">($O268*$C$27)+($P268*$D$27)+($Q268*$E$27)</f>
        <v>1.23859085730502</v>
      </c>
      <c r="S268" s="18" t="n">
        <f aca="false">($O268*$C$28)+($P268*$D$28)+($Q268*$E$28)</f>
        <v>1.2827766972839</v>
      </c>
      <c r="T268" s="18" t="n">
        <f aca="false">($O268*$C$29)+($P268*$D$29)+($Q268*$E$29)</f>
        <v>1.44344609330877</v>
      </c>
      <c r="U268" s="18" t="n">
        <f aca="false">(O268*R268)+(P268*S268)+(Q268*T268)</f>
        <v>1.29912811663104</v>
      </c>
      <c r="W268" s="17" t="n">
        <f aca="false">W267+1</f>
        <v>260</v>
      </c>
      <c r="X268" s="4" t="n">
        <f aca="false">X267*(AA267/$AD267)</f>
        <v>0.350819672125164</v>
      </c>
      <c r="Y268" s="4" t="n">
        <f aca="false">Y267*(AB267/$AD267)</f>
        <v>0.308196721313865</v>
      </c>
      <c r="Z268" s="4" t="n">
        <f aca="false">Z267*(AC267/$AD267)</f>
        <v>0.340983606560971</v>
      </c>
      <c r="AA268" s="18" t="n">
        <f aca="false">($X268*$C$36)+($Y268*$D$36)+($Z268*$E$36)</f>
        <v>1.31672131147901</v>
      </c>
      <c r="AB268" s="18" t="n">
        <f aca="false">($X268*$C$37)+($Y268*$D$37)+($Z268*$E$37)</f>
        <v>1.31672131146907</v>
      </c>
      <c r="AC268" s="18" t="n">
        <f aca="false">($X268*$C$38)+($Y268*$D$38)+($Z268*$E$38)</f>
        <v>1.31672131147613</v>
      </c>
      <c r="AD268" s="18" t="n">
        <f aca="false">(X268*AA268)+(Y268*AB268)+(Z268*AC268)</f>
        <v>1.31672131147496</v>
      </c>
      <c r="AE268" s="19" t="str">
        <f aca="false">IF(ABS(SUM(X268:Z268)-1)&gt;0.1,"ERROR","OK")</f>
        <v>OK</v>
      </c>
    </row>
    <row r="269" customFormat="false" ht="15" hidden="false" customHeight="false" outlineLevel="0" collapsed="false">
      <c r="N269" s="17" t="n">
        <f aca="false">N268+1</f>
        <v>261</v>
      </c>
      <c r="O269" s="4" t="n">
        <f aca="false">O268*(R268/$U268)</f>
        <v>0.47432538259417</v>
      </c>
      <c r="P269" s="4" t="n">
        <f aca="false">P268*(S268/$U268)</f>
        <v>0.260579099521709</v>
      </c>
      <c r="Q269" s="4" t="n">
        <f aca="false">Q268*(T268/$U268)</f>
        <v>0.26509551788412</v>
      </c>
      <c r="R269" s="18" t="n">
        <f aca="false">($O269*$C$27)+($P269*$D$27)+($Q269*$E$27)</f>
        <v>1.26509551788412</v>
      </c>
      <c r="S269" s="18" t="n">
        <f aca="false">($O269*$C$28)+($P269*$D$28)+($Q269*$E$28)</f>
        <v>1.23573941649846</v>
      </c>
      <c r="T269" s="18" t="n">
        <f aca="false">($O269*$C$29)+($P269*$D$29)+($Q269*$E$29)</f>
        <v>1.44970953074921</v>
      </c>
      <c r="U269" s="18" t="n">
        <f aca="false">(O269*R269)+(P269*S269)+(Q269*T269)</f>
        <v>1.30638627876871</v>
      </c>
      <c r="W269" s="17" t="n">
        <f aca="false">W268+1</f>
        <v>261</v>
      </c>
      <c r="X269" s="4" t="n">
        <f aca="false">X268*(AA268/$AD268)</f>
        <v>0.350819672126241</v>
      </c>
      <c r="Y269" s="4" t="n">
        <f aca="false">Y268*(AB268/$AD268)</f>
        <v>0.308196721312486</v>
      </c>
      <c r="Z269" s="4" t="n">
        <f aca="false">Z268*(AC268/$AD268)</f>
        <v>0.340983606561273</v>
      </c>
      <c r="AA269" s="18" t="n">
        <f aca="false">($X269*$C$36)+($Y269*$D$36)+($Z269*$E$36)</f>
        <v>1.31672131147978</v>
      </c>
      <c r="AB269" s="18" t="n">
        <f aca="false">($X269*$C$37)+($Y269*$D$37)+($Z269*$E$37)</f>
        <v>1.31672131147011</v>
      </c>
      <c r="AC269" s="18" t="n">
        <f aca="false">($X269*$C$38)+($Y269*$D$38)+($Z269*$E$38)</f>
        <v>1.31672131147524</v>
      </c>
      <c r="AD269" s="18" t="n">
        <f aca="false">(X269*AA269)+(Y269*AB269)+(Z269*AC269)</f>
        <v>1.31672131147525</v>
      </c>
      <c r="AE269" s="19" t="str">
        <f aca="false">IF(ABS(SUM(X269:Z269)-1)&gt;0.1,"ERROR","OK")</f>
        <v>OK</v>
      </c>
    </row>
    <row r="270" customFormat="false" ht="15" hidden="false" customHeight="false" outlineLevel="0" collapsed="false">
      <c r="N270" s="17" t="n">
        <f aca="false">N269+1</f>
        <v>262</v>
      </c>
      <c r="O270" s="4" t="n">
        <f aca="false">O269*(R269/$U269)</f>
        <v>0.459333449295048</v>
      </c>
      <c r="P270" s="4" t="n">
        <f aca="false">P269*(S269/$U269)</f>
        <v>0.246487482016535</v>
      </c>
      <c r="Q270" s="4" t="n">
        <f aca="false">Q269*(T269/$U269)</f>
        <v>0.294179068688417</v>
      </c>
      <c r="R270" s="18" t="n">
        <f aca="false">($O270*$C$27)+($P270*$D$27)+($Q270*$E$27)</f>
        <v>1.29417906868842</v>
      </c>
      <c r="S270" s="18" t="n">
        <f aca="false">($O270*$C$28)+($P270*$D$28)+($Q270*$E$28)</f>
        <v>1.19457228747547</v>
      </c>
      <c r="T270" s="18" t="n">
        <f aca="false">($O270*$C$29)+($P270*$D$29)+($Q270*$E$29)</f>
        <v>1.41792903154307</v>
      </c>
      <c r="U270" s="18" t="n">
        <f aca="false">(O270*R270)+(P270*S270)+(Q270*T270)</f>
        <v>1.30603189281828</v>
      </c>
      <c r="W270" s="17" t="n">
        <f aca="false">W269+1</f>
        <v>262</v>
      </c>
      <c r="X270" s="4" t="n">
        <f aca="false">X269*(AA269/$AD269)</f>
        <v>0.350819672127448</v>
      </c>
      <c r="Y270" s="4" t="n">
        <f aca="false">Y269*(AB269/$AD269)</f>
        <v>0.308196721311283</v>
      </c>
      <c r="Z270" s="4" t="n">
        <f aca="false">Z269*(AC269/$AD269)</f>
        <v>0.340983606561269</v>
      </c>
      <c r="AA270" s="18" t="n">
        <f aca="false">($X270*$C$36)+($Y270*$D$36)+($Z270*$E$36)</f>
        <v>1.31672131148014</v>
      </c>
      <c r="AB270" s="18" t="n">
        <f aca="false">($X270*$C$37)+($Y270*$D$37)+($Z270*$E$37)</f>
        <v>1.31672131147132</v>
      </c>
      <c r="AC270" s="18" t="n">
        <f aca="false">($X270*$C$38)+($Y270*$D$38)+($Z270*$E$38)</f>
        <v>1.31672131147452</v>
      </c>
      <c r="AD270" s="18" t="n">
        <f aca="false">(X270*AA270)+(Y270*AB270)+(Z270*AC270)</f>
        <v>1.3167213114755</v>
      </c>
      <c r="AE270" s="19" t="str">
        <f aca="false">IF(ABS(SUM(X270:Z270)-1)&gt;0.1,"ERROR","OK")</f>
        <v>OK</v>
      </c>
    </row>
    <row r="271" customFormat="false" ht="15" hidden="false" customHeight="false" outlineLevel="0" collapsed="false">
      <c r="N271" s="17" t="n">
        <f aca="false">N270+1</f>
        <v>263</v>
      </c>
      <c r="O271" s="4" t="n">
        <f aca="false">O270*(R270/$U270)</f>
        <v>0.455164792601905</v>
      </c>
      <c r="P271" s="4" t="n">
        <f aca="false">P270*(S270/$U270)</f>
        <v>0.225451703626607</v>
      </c>
      <c r="Q271" s="4" t="n">
        <f aca="false">Q270*(T270/$U270)</f>
        <v>0.319383503771489</v>
      </c>
      <c r="R271" s="18" t="n">
        <f aca="false">($O271*$C$27)+($P271*$D$27)+($Q271*$E$27)</f>
        <v>1.31938350377149</v>
      </c>
      <c r="S271" s="18" t="n">
        <f aca="false">($O271*$C$28)+($P271*$D$28)+($Q271*$E$28)</f>
        <v>1.16771963920757</v>
      </c>
      <c r="T271" s="18" t="n">
        <f aca="false">($O271*$C$29)+($P271*$D$29)+($Q271*$E$29)</f>
        <v>1.35773975605849</v>
      </c>
      <c r="U271" s="18" t="n">
        <f aca="false">(O271*R271)+(P271*S271)+(Q271*T271)</f>
        <v>1.29744098137392</v>
      </c>
      <c r="W271" s="17" t="n">
        <f aca="false">W270+1</f>
        <v>263</v>
      </c>
      <c r="X271" s="4" t="n">
        <f aca="false">X270*(AA270/$AD270)</f>
        <v>0.350819672128683</v>
      </c>
      <c r="Y271" s="4" t="n">
        <f aca="false">Y270*(AB270/$AD270)</f>
        <v>0.308196721310304</v>
      </c>
      <c r="Z271" s="4" t="n">
        <f aca="false">Z270*(AC270/$AD270)</f>
        <v>0.340983606561013</v>
      </c>
      <c r="AA271" s="18" t="n">
        <f aca="false">($X271*$C$36)+($Y271*$D$36)+($Z271*$E$36)</f>
        <v>1.31672131148012</v>
      </c>
      <c r="AB271" s="18" t="n">
        <f aca="false">($X271*$C$37)+($Y271*$D$37)+($Z271*$E$37)</f>
        <v>1.31672131147258</v>
      </c>
      <c r="AC271" s="18" t="n">
        <f aca="false">($X271*$C$38)+($Y271*$D$38)+($Z271*$E$38)</f>
        <v>1.31672131147398</v>
      </c>
      <c r="AD271" s="18" t="n">
        <f aca="false">(X271*AA271)+(Y271*AB271)+(Z271*AC271)</f>
        <v>1.3167213114757</v>
      </c>
      <c r="AE271" s="19" t="str">
        <f aca="false">IF(ABS(SUM(X271:Z271)-1)&gt;0.1,"ERROR","OK")</f>
        <v>OK</v>
      </c>
    </row>
    <row r="272" customFormat="false" ht="15" hidden="false" customHeight="false" outlineLevel="0" collapsed="false">
      <c r="N272" s="17" t="n">
        <f aca="false">N271+1</f>
        <v>264</v>
      </c>
      <c r="O272" s="4" t="n">
        <f aca="false">O271*(R271/$U271)</f>
        <v>0.462862609920481</v>
      </c>
      <c r="P272" s="4" t="n">
        <f aca="false">P271*(S271/$U271)</f>
        <v>0.202910487488077</v>
      </c>
      <c r="Q272" s="4" t="n">
        <f aca="false">Q271*(T271/$U271)</f>
        <v>0.334226902591441</v>
      </c>
      <c r="R272" s="18" t="n">
        <f aca="false">($O272*$C$27)+($P272*$D$27)+($Q272*$E$27)</f>
        <v>1.33422690259144</v>
      </c>
      <c r="S272" s="18" t="n">
        <f aca="false">($O272*$C$28)+($P272*$D$28)+($Q272*$E$28)</f>
        <v>1.16205839758818</v>
      </c>
      <c r="T272" s="18" t="n">
        <f aca="false">($O272*$C$29)+($P272*$D$29)+($Q272*$E$29)</f>
        <v>1.2847276355199</v>
      </c>
      <c r="U272" s="18" t="n">
        <f aca="false">(O272*R272)+(P272*S272)+(Q272*T272)</f>
        <v>1.28274812059727</v>
      </c>
      <c r="W272" s="17" t="n">
        <f aca="false">W271+1</f>
        <v>264</v>
      </c>
      <c r="X272" s="4" t="n">
        <f aca="false">X271*(AA271/$AD271)</f>
        <v>0.35081967212986</v>
      </c>
      <c r="Y272" s="4" t="n">
        <f aca="false">Y271*(AB271/$AD271)</f>
        <v>0.308196721309573</v>
      </c>
      <c r="Z272" s="4" t="n">
        <f aca="false">Z271*(AC271/$AD271)</f>
        <v>0.340983606560566</v>
      </c>
      <c r="AA272" s="18" t="n">
        <f aca="false">($X272*$C$36)+($Y272*$D$36)+($Z272*$E$36)</f>
        <v>1.31672131147981</v>
      </c>
      <c r="AB272" s="18" t="n">
        <f aca="false">($X272*$C$37)+($Y272*$D$37)+($Z272*$E$37)</f>
        <v>1.3167213114738</v>
      </c>
      <c r="AC272" s="18" t="n">
        <f aca="false">($X272*$C$38)+($Y272*$D$38)+($Z272*$E$38)</f>
        <v>1.31672131147363</v>
      </c>
      <c r="AD272" s="18" t="n">
        <f aca="false">(X272*AA272)+(Y272*AB272)+(Z272*AC272)</f>
        <v>1.31672131147585</v>
      </c>
      <c r="AE272" s="19" t="str">
        <f aca="false">IF(ABS(SUM(X272:Z272)-1)&gt;0.1,"ERROR","OK")</f>
        <v>OK</v>
      </c>
    </row>
    <row r="273" customFormat="false" ht="15" hidden="false" customHeight="false" outlineLevel="0" collapsed="false">
      <c r="N273" s="17" t="n">
        <f aca="false">N272+1</f>
        <v>265</v>
      </c>
      <c r="O273" s="4" t="n">
        <f aca="false">O272*(R272/$U272)</f>
        <v>0.481438044182865</v>
      </c>
      <c r="P273" s="4" t="n">
        <f aca="false">P272*(S272/$U272)</f>
        <v>0.18381927999586</v>
      </c>
      <c r="Q273" s="4" t="n">
        <f aca="false">Q272*(T272/$U272)</f>
        <v>0.334742675821275</v>
      </c>
      <c r="R273" s="18" t="n">
        <f aca="false">($O273*$C$27)+($P273*$D$27)+($Q273*$E$27)</f>
        <v>1.33474267582127</v>
      </c>
      <c r="S273" s="18" t="n">
        <f aca="false">($O273*$C$28)+($P273*$D$28)+($Q273*$E$28)</f>
        <v>1.18016963594372</v>
      </c>
      <c r="T273" s="18" t="n">
        <f aca="false">($O273*$C$29)+($P273*$D$29)+($Q273*$E$29)</f>
        <v>1.21445120905958</v>
      </c>
      <c r="U273" s="18" t="n">
        <f aca="false">(O273*R273)+(P273*S273)+(Q273*T273)</f>
        <v>1.26606248346193</v>
      </c>
      <c r="W273" s="17" t="n">
        <f aca="false">W272+1</f>
        <v>265</v>
      </c>
      <c r="X273" s="4" t="n">
        <f aca="false">X272*(AA272/$AD272)</f>
        <v>0.350819672130914</v>
      </c>
      <c r="Y273" s="4" t="n">
        <f aca="false">Y272*(AB272/$AD272)</f>
        <v>0.308196721309094</v>
      </c>
      <c r="Z273" s="4" t="n">
        <f aca="false">Z272*(AC272/$AD272)</f>
        <v>0.340983606559991</v>
      </c>
      <c r="AA273" s="18" t="n">
        <f aca="false">($X273*$C$36)+($Y273*$D$36)+($Z273*$E$36)</f>
        <v>1.31672131147926</v>
      </c>
      <c r="AB273" s="18" t="n">
        <f aca="false">($X273*$C$37)+($Y273*$D$37)+($Z273*$E$37)</f>
        <v>1.31672131147492</v>
      </c>
      <c r="AC273" s="18" t="n">
        <f aca="false">($X273*$C$38)+($Y273*$D$38)+($Z273*$E$38)</f>
        <v>1.31672131147346</v>
      </c>
      <c r="AD273" s="18" t="n">
        <f aca="false">(X273*AA273)+(Y273*AB273)+(Z273*AC273)</f>
        <v>1.31672131147594</v>
      </c>
      <c r="AE273" s="19" t="str">
        <f aca="false">IF(ABS(SUM(X273:Z273)-1)&gt;0.1,"ERROR","OK")</f>
        <v>OK</v>
      </c>
    </row>
    <row r="274" customFormat="false" ht="15" hidden="false" customHeight="false" outlineLevel="0" collapsed="false">
      <c r="N274" s="17" t="n">
        <f aca="false">N273+1</f>
        <v>266</v>
      </c>
      <c r="O274" s="4" t="n">
        <f aca="false">O273*(R273/$U273)</f>
        <v>0.507554652103487</v>
      </c>
      <c r="P274" s="4" t="n">
        <f aca="false">P273*(S273/$U273)</f>
        <v>0.171348519986907</v>
      </c>
      <c r="Q274" s="4" t="n">
        <f aca="false">Q273*(T273/$U273)</f>
        <v>0.321096827909606</v>
      </c>
      <c r="R274" s="18" t="n">
        <f aca="false">($O274*$C$27)+($P274*$D$27)+($Q274*$E$27)</f>
        <v>1.32109682790961</v>
      </c>
      <c r="S274" s="18" t="n">
        <f aca="false">($O274*$C$28)+($P274*$D$28)+($Q274*$E$28)</f>
        <v>1.21856750698484</v>
      </c>
      <c r="T274" s="18" t="n">
        <f aca="false">($O274*$C$29)+($P274*$D$29)+($Q274*$E$29)</f>
        <v>1.15875730348828</v>
      </c>
      <c r="U274" s="18" t="n">
        <f aca="false">(O274*R274)+(P274*S274)+(Q274*T274)</f>
        <v>1.25140187417784</v>
      </c>
      <c r="W274" s="17" t="n">
        <f aca="false">W273+1</f>
        <v>266</v>
      </c>
      <c r="X274" s="4" t="n">
        <f aca="false">X273*(AA273/$AD273)</f>
        <v>0.350819672131799</v>
      </c>
      <c r="Y274" s="4" t="n">
        <f aca="false">Y273*(AB273/$AD273)</f>
        <v>0.308196721308854</v>
      </c>
      <c r="Z274" s="4" t="n">
        <f aca="false">Z273*(AC273/$AD273)</f>
        <v>0.340983606559348</v>
      </c>
      <c r="AA274" s="18" t="n">
        <f aca="false">($X274*$C$36)+($Y274*$D$36)+($Z274*$E$36)</f>
        <v>1.31672131147856</v>
      </c>
      <c r="AB274" s="18" t="n">
        <f aca="false">($X274*$C$37)+($Y274*$D$37)+($Z274*$E$37)</f>
        <v>1.31672131147586</v>
      </c>
      <c r="AC274" s="18" t="n">
        <f aca="false">($X274*$C$38)+($Y274*$D$38)+($Z274*$E$38)</f>
        <v>1.31672131147344</v>
      </c>
      <c r="AD274" s="18" t="n">
        <f aca="false">(X274*AA274)+(Y274*AB274)+(Z274*AC274)</f>
        <v>1.31672131147598</v>
      </c>
      <c r="AE274" s="19" t="str">
        <f aca="false">IF(ABS(SUM(X274:Z274)-1)&gt;0.1,"ERROR","OK")</f>
        <v>OK</v>
      </c>
    </row>
    <row r="275" customFormat="false" ht="15" hidden="false" customHeight="false" outlineLevel="0" collapsed="false">
      <c r="N275" s="17" t="n">
        <f aca="false">N274+1</f>
        <v>267</v>
      </c>
      <c r="O275" s="4" t="n">
        <f aca="false">O274*(R274/$U274)</f>
        <v>0.535822148520602</v>
      </c>
      <c r="P275" s="4" t="n">
        <f aca="false">P274*(S274/$U274)</f>
        <v>0.16685266590572</v>
      </c>
      <c r="Q275" s="4" t="n">
        <f aca="false">Q274*(T274/$U274)</f>
        <v>0.297325185573678</v>
      </c>
      <c r="R275" s="18" t="n">
        <f aca="false">($O275*$C$27)+($P275*$D$27)+($Q275*$E$27)</f>
        <v>1.29732518557368</v>
      </c>
      <c r="S275" s="18" t="n">
        <f aca="false">($O275*$C$28)+($P275*$D$28)+($Q275*$E$28)</f>
        <v>1.26822948150429</v>
      </c>
      <c r="T275" s="18" t="n">
        <f aca="false">($O275*$C$29)+($P275*$D$29)+($Q275*$E$29)</f>
        <v>1.12548249375274</v>
      </c>
      <c r="U275" s="18" t="n">
        <f aca="false">(O275*R275)+(P275*S275)+(Q275*T275)</f>
        <v>1.24137732954816</v>
      </c>
      <c r="W275" s="17" t="n">
        <f aca="false">W274+1</f>
        <v>267</v>
      </c>
      <c r="X275" s="4" t="n">
        <f aca="false">X274*(AA274/$AD274)</f>
        <v>0.350819672132485</v>
      </c>
      <c r="Y275" s="4" t="n">
        <f aca="false">Y274*(AB274/$AD274)</f>
        <v>0.308196721308825</v>
      </c>
      <c r="Z275" s="4" t="n">
        <f aca="false">Z274*(AC274/$AD274)</f>
        <v>0.34098360655869</v>
      </c>
      <c r="AA275" s="18" t="n">
        <f aca="false">($X275*$C$36)+($Y275*$D$36)+($Z275*$E$36)</f>
        <v>1.31672131147778</v>
      </c>
      <c r="AB275" s="18" t="n">
        <f aca="false">($X275*$C$37)+($Y275*$D$37)+($Z275*$E$37)</f>
        <v>1.31672131147662</v>
      </c>
      <c r="AC275" s="18" t="n">
        <f aca="false">($X275*$C$38)+($Y275*$D$38)+($Z275*$E$38)</f>
        <v>1.31672131147356</v>
      </c>
      <c r="AD275" s="18" t="n">
        <f aca="false">(X275*AA275)+(Y275*AB275)+(Z275*AC275)</f>
        <v>1.31672131147598</v>
      </c>
      <c r="AE275" s="19" t="str">
        <f aca="false">IF(ABS(SUM(X275:Z275)-1)&gt;0.1,"ERROR","OK")</f>
        <v>OK</v>
      </c>
    </row>
    <row r="276" customFormat="false" ht="15" hidden="false" customHeight="false" outlineLevel="0" collapsed="false">
      <c r="N276" s="17" t="n">
        <f aca="false">N275+1</f>
        <v>268</v>
      </c>
      <c r="O276" s="4" t="n">
        <f aca="false">O275*(R275/$U275)</f>
        <v>0.559971212392767</v>
      </c>
      <c r="P276" s="4" t="n">
        <f aca="false">P275*(S275/$U275)</f>
        <v>0.1704618450268</v>
      </c>
      <c r="Q276" s="4" t="n">
        <f aca="false">Q275*(T275/$U275)</f>
        <v>0.269566942580433</v>
      </c>
      <c r="R276" s="18" t="n">
        <f aca="false">($O276*$C$27)+($P276*$D$27)+($Q276*$E$27)</f>
        <v>1.26956694258043</v>
      </c>
      <c r="S276" s="18" t="n">
        <f aca="false">($O276*$C$28)+($P276*$D$28)+($Q276*$E$28)</f>
        <v>1.31736096407038</v>
      </c>
      <c r="T276" s="18" t="n">
        <f aca="false">($O276*$C$29)+($P276*$D$29)+($Q276*$E$29)</f>
        <v>1.11940568640546</v>
      </c>
      <c r="U276" s="18" t="n">
        <f aca="false">(O276*R276)+(P276*S276)+(Q276*T276)</f>
        <v>1.23723548894374</v>
      </c>
      <c r="W276" s="17" t="n">
        <f aca="false">W275+1</f>
        <v>268</v>
      </c>
      <c r="X276" s="4" t="n">
        <f aca="false">X275*(AA275/$AD275)</f>
        <v>0.350819672132964</v>
      </c>
      <c r="Y276" s="4" t="n">
        <f aca="false">Y275*(AB275/$AD275)</f>
        <v>0.308196721308974</v>
      </c>
      <c r="Z276" s="4" t="n">
        <f aca="false">Z275*(AC275/$AD275)</f>
        <v>0.340983606558062</v>
      </c>
      <c r="AA276" s="18" t="n">
        <f aca="false">($X276*$C$36)+($Y276*$D$36)+($Z276*$E$36)</f>
        <v>1.31672131147698</v>
      </c>
      <c r="AB276" s="18" t="n">
        <f aca="false">($X276*$C$37)+($Y276*$D$37)+($Z276*$E$37)</f>
        <v>1.31672131147716</v>
      </c>
      <c r="AC276" s="18" t="n">
        <f aca="false">($X276*$C$38)+($Y276*$D$38)+($Z276*$E$38)</f>
        <v>1.31672131147377</v>
      </c>
      <c r="AD276" s="18" t="n">
        <f aca="false">(X276*AA276)+(Y276*AB276)+(Z276*AC276)</f>
        <v>1.31672131147594</v>
      </c>
      <c r="AE276" s="19" t="str">
        <f aca="false">IF(ABS(SUM(X276:Z276)-1)&gt;0.1,"ERROR","OK")</f>
        <v>OK</v>
      </c>
    </row>
    <row r="277" customFormat="false" ht="15" hidden="false" customHeight="false" outlineLevel="0" collapsed="false">
      <c r="N277" s="17" t="n">
        <f aca="false">N276+1</f>
        <v>269</v>
      </c>
      <c r="O277" s="4" t="n">
        <f aca="false">O276*(R276/$U276)</f>
        <v>0.574604387284007</v>
      </c>
      <c r="P277" s="4" t="n">
        <f aca="false">P276*(S276/$U276)</f>
        <v>0.181501244111122</v>
      </c>
      <c r="Q277" s="4" t="n">
        <f aca="false">Q276*(T276/$U276)</f>
        <v>0.243894368604871</v>
      </c>
      <c r="R277" s="18" t="n">
        <f aca="false">($O277*$C$27)+($P277*$D$27)+($Q277*$E$27)</f>
        <v>1.24389436860487</v>
      </c>
      <c r="S277" s="18" t="n">
        <f aca="false">($O277*$C$28)+($P277*$D$28)+($Q277*$E$28)</f>
        <v>1.35509945553962</v>
      </c>
      <c r="T277" s="18" t="n">
        <f aca="false">($O277*$C$29)+($P277*$D$29)+($Q277*$E$29)</f>
        <v>1.14228066123456</v>
      </c>
      <c r="U277" s="18" t="n">
        <f aca="false">(O277*R277)+(P277*S277)+(Q277*T277)</f>
        <v>1.23929521923433</v>
      </c>
      <c r="W277" s="17" t="n">
        <f aca="false">W276+1</f>
        <v>269</v>
      </c>
      <c r="X277" s="4" t="n">
        <f aca="false">X276*(AA276/$AD276)</f>
        <v>0.350819672133241</v>
      </c>
      <c r="Y277" s="4" t="n">
        <f aca="false">Y276*(AB276/$AD276)</f>
        <v>0.308196721309259</v>
      </c>
      <c r="Z277" s="4" t="n">
        <f aca="false">Z276*(AC276/$AD276)</f>
        <v>0.3409836065575</v>
      </c>
      <c r="AA277" s="18" t="n">
        <f aca="false">($X277*$C$36)+($Y277*$D$36)+($Z277*$E$36)</f>
        <v>1.31672131147622</v>
      </c>
      <c r="AB277" s="18" t="n">
        <f aca="false">($X277*$C$37)+($Y277*$D$37)+($Z277*$E$37)</f>
        <v>1.31672131147749</v>
      </c>
      <c r="AC277" s="18" t="n">
        <f aca="false">($X277*$C$38)+($Y277*$D$38)+($Z277*$E$38)</f>
        <v>1.31672131147406</v>
      </c>
      <c r="AD277" s="18" t="n">
        <f aca="false">(X277*AA277)+(Y277*AB277)+(Z277*AC277)</f>
        <v>1.31672131147587</v>
      </c>
      <c r="AE277" s="19" t="str">
        <f aca="false">IF(ABS(SUM(X277:Z277)-1)&gt;0.1,"ERROR","OK")</f>
        <v>OK</v>
      </c>
    </row>
    <row r="278" customFormat="false" ht="15" hidden="false" customHeight="false" outlineLevel="0" collapsed="false">
      <c r="N278" s="17" t="n">
        <f aca="false">N277+1</f>
        <v>270</v>
      </c>
      <c r="O278" s="4" t="n">
        <f aca="false">O277*(R277/$U277)</f>
        <v>0.576736802034803</v>
      </c>
      <c r="P278" s="4" t="n">
        <f aca="false">P277*(S277/$U277)</f>
        <v>0.198461378094157</v>
      </c>
      <c r="Q278" s="4" t="n">
        <f aca="false">Q277*(T277/$U277)</f>
        <v>0.224801819871041</v>
      </c>
      <c r="R278" s="18" t="n">
        <f aca="false">($O278*$C$27)+($P278*$D$27)+($Q278*$E$27)</f>
        <v>1.22480181987104</v>
      </c>
      <c r="S278" s="18" t="n">
        <f aca="false">($O278*$C$28)+($P278*$D$28)+($Q278*$E$28)</f>
        <v>1.37441516415087</v>
      </c>
      <c r="T278" s="18" t="n">
        <f aca="false">($O278*$C$29)+($P278*$D$29)+($Q278*$E$29)</f>
        <v>1.19166837285811</v>
      </c>
      <c r="U278" s="18" t="n">
        <f aca="false">(O278*R278)+(P278*S278)+(Q278*T278)</f>
        <v>1.24704583117098</v>
      </c>
      <c r="W278" s="17" t="n">
        <f aca="false">W277+1</f>
        <v>270</v>
      </c>
      <c r="X278" s="4" t="n">
        <f aca="false">X277*(AA277/$AD277)</f>
        <v>0.350819672133334</v>
      </c>
      <c r="Y278" s="4" t="n">
        <f aca="false">Y277*(AB277/$AD277)</f>
        <v>0.308196721309637</v>
      </c>
      <c r="Z278" s="4" t="n">
        <f aca="false">Z277*(AC277/$AD277)</f>
        <v>0.340983606557029</v>
      </c>
      <c r="AA278" s="18" t="n">
        <f aca="false">($X278*$C$36)+($Y278*$D$36)+($Z278*$E$36)</f>
        <v>1.31672131147554</v>
      </c>
      <c r="AB278" s="18" t="n">
        <f aca="false">($X278*$C$37)+($Y278*$D$37)+($Z278*$E$37)</f>
        <v>1.31672131147763</v>
      </c>
      <c r="AC278" s="18" t="n">
        <f aca="false">($X278*$C$38)+($Y278*$D$38)+($Z278*$E$38)</f>
        <v>1.31672131147438</v>
      </c>
      <c r="AD278" s="18" t="n">
        <f aca="false">(X278*AA278)+(Y278*AB278)+(Z278*AC278)</f>
        <v>1.31672131147579</v>
      </c>
      <c r="AE278" s="19" t="str">
        <f aca="false">IF(ABS(SUM(X278:Z278)-1)&gt;0.1,"ERROR","OK")</f>
        <v>OK</v>
      </c>
    </row>
    <row r="279" customFormat="false" ht="15" hidden="false" customHeight="false" outlineLevel="0" collapsed="false">
      <c r="N279" s="17" t="n">
        <f aca="false">N278+1</f>
        <v>271</v>
      </c>
      <c r="O279" s="4" t="n">
        <f aca="false">O278*(R278/$U278)</f>
        <v>0.566449337355571</v>
      </c>
      <c r="P279" s="4" t="n">
        <f aca="false">P278*(S278/$U278)</f>
        <v>0.218731598095923</v>
      </c>
      <c r="Q279" s="4" t="n">
        <f aca="false">Q278*(T278/$U278)</f>
        <v>0.214819064548506</v>
      </c>
      <c r="R279" s="18" t="n">
        <f aca="false">($O279*$C$27)+($P279*$D$27)+($Q279*$E$27)</f>
        <v>1.21481906454851</v>
      </c>
      <c r="S279" s="18" t="n">
        <f aca="false">($O279*$C$28)+($P279*$D$28)+($Q279*$E$28)</f>
        <v>1.37311217926192</v>
      </c>
      <c r="T279" s="18" t="n">
        <f aca="false">($O279*$C$29)+($P279*$D$29)+($Q279*$E$29)</f>
        <v>1.25968025813887</v>
      </c>
      <c r="U279" s="18" t="n">
        <f aca="false">(O279*R279)+(P279*S279)+(Q279*T279)</f>
        <v>1.25907981013896</v>
      </c>
      <c r="W279" s="17" t="n">
        <f aca="false">W278+1</f>
        <v>271</v>
      </c>
      <c r="X279" s="4" t="n">
        <f aca="false">X278*(AA278/$AD278)</f>
        <v>0.350819672133269</v>
      </c>
      <c r="Y279" s="4" t="n">
        <f aca="false">Y278*(AB278/$AD278)</f>
        <v>0.308196721310068</v>
      </c>
      <c r="Z279" s="4" t="n">
        <f aca="false">Z278*(AC278/$AD278)</f>
        <v>0.340983606556663</v>
      </c>
      <c r="AA279" s="18" t="n">
        <f aca="false">($X279*$C$36)+($Y279*$D$36)+($Z279*$E$36)</f>
        <v>1.31672131147498</v>
      </c>
      <c r="AB279" s="18" t="n">
        <f aca="false">($X279*$C$37)+($Y279*$D$37)+($Z279*$E$37)</f>
        <v>1.3167213114776</v>
      </c>
      <c r="AC279" s="18" t="n">
        <f aca="false">($X279*$C$38)+($Y279*$D$38)+($Z279*$E$38)</f>
        <v>1.31672131147471</v>
      </c>
      <c r="AD279" s="18" t="n">
        <f aca="false">(X279*AA279)+(Y279*AB279)+(Z279*AC279)</f>
        <v>1.31672131147569</v>
      </c>
      <c r="AE279" s="19" t="str">
        <f aca="false">IF(ABS(SUM(X279:Z279)-1)&gt;0.1,"ERROR","OK")</f>
        <v>OK</v>
      </c>
    </row>
    <row r="280" customFormat="false" ht="15" hidden="false" customHeight="false" outlineLevel="0" collapsed="false">
      <c r="N280" s="17" t="n">
        <f aca="false">N279+1</f>
        <v>272</v>
      </c>
      <c r="O280" s="4" t="n">
        <f aca="false">O279*(R279/$U279)</f>
        <v>0.546536802972377</v>
      </c>
      <c r="P280" s="4" t="n">
        <f aca="false">P279*(S279/$U279)</f>
        <v>0.238541686489108</v>
      </c>
      <c r="Q280" s="4" t="n">
        <f aca="false">Q279*(T279/$U279)</f>
        <v>0.214921510538515</v>
      </c>
      <c r="R280" s="18" t="n">
        <f aca="false">($O280*$C$27)+($P280*$D$27)+($Q280*$E$27)</f>
        <v>1.21492151053852</v>
      </c>
      <c r="S280" s="18" t="n">
        <f aca="false">($O280*$C$28)+($P280*$D$28)+($Q280*$E$28)</f>
        <v>1.35310744348771</v>
      </c>
      <c r="T280" s="18" t="n">
        <f aca="false">($O280*$C$29)+($P280*$D$29)+($Q280*$E$29)</f>
        <v>1.33304929738666</v>
      </c>
      <c r="U280" s="18" t="n">
        <f aca="false">(O280*R280)+(P280*S280)+(Q280*T280)</f>
        <v>1.27327281841926</v>
      </c>
      <c r="W280" s="17" t="n">
        <f aca="false">W279+1</f>
        <v>272</v>
      </c>
      <c r="X280" s="4" t="n">
        <f aca="false">X279*(AA279/$AD279)</f>
        <v>0.350819672133077</v>
      </c>
      <c r="Y280" s="4" t="n">
        <f aca="false">Y279*(AB279/$AD279)</f>
        <v>0.308196721310515</v>
      </c>
      <c r="Z280" s="4" t="n">
        <f aca="false">Z279*(AC279/$AD279)</f>
        <v>0.340983606556408</v>
      </c>
      <c r="AA280" s="18" t="n">
        <f aca="false">($X280*$C$36)+($Y280*$D$36)+($Z280*$E$36)</f>
        <v>1.31672131147453</v>
      </c>
      <c r="AB280" s="18" t="n">
        <f aca="false">($X280*$C$37)+($Y280*$D$37)+($Z280*$E$37)</f>
        <v>1.31672131147744</v>
      </c>
      <c r="AC280" s="18" t="n">
        <f aca="false">($X280*$C$38)+($Y280*$D$38)+($Z280*$E$38)</f>
        <v>1.31672131147503</v>
      </c>
      <c r="AD280" s="18" t="n">
        <f aca="false">(X280*AA280)+(Y280*AB280)+(Z280*AC280)</f>
        <v>1.3167213114756</v>
      </c>
      <c r="AE280" s="19" t="str">
        <f aca="false">IF(ABS(SUM(X280:Z280)-1)&gt;0.1,"ERROR","OK")</f>
        <v>OK</v>
      </c>
    </row>
    <row r="281" customFormat="false" ht="15" hidden="false" customHeight="false" outlineLevel="0" collapsed="false">
      <c r="N281" s="17" t="n">
        <f aca="false">N280+1</f>
        <v>273</v>
      </c>
      <c r="O281" s="4" t="n">
        <f aca="false">O280*(R280/$U280)</f>
        <v>0.521490216885671</v>
      </c>
      <c r="P281" s="4" t="n">
        <f aca="false">P280*(S280/$U280)</f>
        <v>0.253498328795897</v>
      </c>
      <c r="Q281" s="4" t="n">
        <f aca="false">Q280*(T280/$U280)</f>
        <v>0.225011454318432</v>
      </c>
      <c r="R281" s="18" t="n">
        <f aca="false">($O281*$C$27)+($P281*$D$27)+($Q281*$E$27)</f>
        <v>1.22501145431843</v>
      </c>
      <c r="S281" s="18" t="n">
        <f aca="false">($O281*$C$28)+($P281*$D$28)+($Q281*$E$28)</f>
        <v>1.31897990799908</v>
      </c>
      <c r="T281" s="18" t="n">
        <f aca="false">($O281*$C$29)+($P281*$D$29)+($Q281*$E$29)</f>
        <v>1.39545183456772</v>
      </c>
      <c r="U281" s="18" t="n">
        <f aca="false">(O281*R281)+(P281*S281)+(Q281*T281)</f>
        <v>1.28718333812049</v>
      </c>
      <c r="W281" s="17" t="n">
        <f aca="false">W280+1</f>
        <v>273</v>
      </c>
      <c r="X281" s="4" t="n">
        <f aca="false">X280*(AA280/$AD280)</f>
        <v>0.350819672132794</v>
      </c>
      <c r="Y281" s="4" t="n">
        <f aca="false">Y280*(AB280/$AD280)</f>
        <v>0.308196721310945</v>
      </c>
      <c r="Z281" s="4" t="n">
        <f aca="false">Z280*(AC280/$AD280)</f>
        <v>0.34098360655626</v>
      </c>
      <c r="AA281" s="18" t="n">
        <f aca="false">($X281*$C$36)+($Y281*$D$36)+($Z281*$E$36)</f>
        <v>1.31672131147423</v>
      </c>
      <c r="AB281" s="18" t="n">
        <f aca="false">($X281*$C$37)+($Y281*$D$37)+($Z281*$E$37)</f>
        <v>1.31672131147717</v>
      </c>
      <c r="AC281" s="18" t="n">
        <f aca="false">($X281*$C$38)+($Y281*$D$38)+($Z281*$E$38)</f>
        <v>1.31672131147532</v>
      </c>
      <c r="AD281" s="18" t="n">
        <f aca="false">(X281*AA281)+(Y281*AB281)+(Z281*AC281)</f>
        <v>1.31672131147551</v>
      </c>
      <c r="AE281" s="19" t="str">
        <f aca="false">IF(ABS(SUM(X281:Z281)-1)&gt;0.1,"ERROR","OK")</f>
        <v>OK</v>
      </c>
    </row>
    <row r="282" customFormat="false" ht="15" hidden="false" customHeight="false" outlineLevel="0" collapsed="false">
      <c r="N282" s="17" t="n">
        <f aca="false">N281+1</f>
        <v>274</v>
      </c>
      <c r="O282" s="4" t="n">
        <f aca="false">O281*(R281/$U281)</f>
        <v>0.496301863208356</v>
      </c>
      <c r="P282" s="4" t="n">
        <f aca="false">P281*(S281/$U281)</f>
        <v>0.259760356190871</v>
      </c>
      <c r="Q282" s="4" t="n">
        <f aca="false">Q281*(T281/$U281)</f>
        <v>0.243937780600773</v>
      </c>
      <c r="R282" s="18" t="n">
        <f aca="false">($O282*$C$27)+($P282*$D$27)+($Q282*$E$27)</f>
        <v>1.24393778060077</v>
      </c>
      <c r="S282" s="18" t="n">
        <f aca="false">($O282*$C$28)+($P282*$D$28)+($Q282*$E$28)</f>
        <v>1.27675786066766</v>
      </c>
      <c r="T282" s="18" t="n">
        <f aca="false">($O282*$C$29)+($P282*$D$29)+($Q282*$E$29)</f>
        <v>1.43186976432676</v>
      </c>
      <c r="U282" s="18" t="n">
        <f aca="false">(O282*R282)+(P282*S282)+(Q282*T282)</f>
        <v>1.29830684730318</v>
      </c>
      <c r="W282" s="17" t="n">
        <f aca="false">W281+1</f>
        <v>274</v>
      </c>
      <c r="X282" s="4" t="n">
        <f aca="false">X281*(AA281/$AD281)</f>
        <v>0.350819672132454</v>
      </c>
      <c r="Y282" s="4" t="n">
        <f aca="false">Y281*(AB281/$AD281)</f>
        <v>0.308196721311335</v>
      </c>
      <c r="Z282" s="4" t="n">
        <f aca="false">Z281*(AC281/$AD281)</f>
        <v>0.340983606556211</v>
      </c>
      <c r="AA282" s="18" t="n">
        <f aca="false">($X282*$C$36)+($Y282*$D$36)+($Z282*$E$36)</f>
        <v>1.31672131147405</v>
      </c>
      <c r="AB282" s="18" t="n">
        <f aca="false">($X282*$C$37)+($Y282*$D$37)+($Z282*$E$37)</f>
        <v>1.31672131147683</v>
      </c>
      <c r="AC282" s="18" t="n">
        <f aca="false">($X282*$C$38)+($Y282*$D$38)+($Z282*$E$38)</f>
        <v>1.31672131147556</v>
      </c>
      <c r="AD282" s="18" t="n">
        <f aca="false">(X282*AA282)+(Y282*AB282)+(Z282*AC282)</f>
        <v>1.31672131147542</v>
      </c>
      <c r="AE282" s="19" t="str">
        <f aca="false">IF(ABS(SUM(X282:Z282)-1)&gt;0.1,"ERROR","OK")</f>
        <v>OK</v>
      </c>
    </row>
    <row r="283" customFormat="false" ht="15" hidden="false" customHeight="false" outlineLevel="0" collapsed="false">
      <c r="N283" s="17" t="n">
        <f aca="false">N282+1</f>
        <v>275</v>
      </c>
      <c r="O283" s="4" t="n">
        <f aca="false">O282*(R282/$U282)</f>
        <v>0.475518279449745</v>
      </c>
      <c r="P283" s="4" t="n">
        <f aca="false">P282*(S282/$U282)</f>
        <v>0.255448915905686</v>
      </c>
      <c r="Q283" s="4" t="n">
        <f aca="false">Q282*(T282/$U282)</f>
        <v>0.269032804644569</v>
      </c>
      <c r="R283" s="18" t="n">
        <f aca="false">($O283*$C$27)+($P283*$D$27)+($Q283*$E$27)</f>
        <v>1.26903280464457</v>
      </c>
      <c r="S283" s="18" t="n">
        <f aca="false">($O283*$C$28)+($P283*$D$28)+($Q283*$E$28)</f>
        <v>1.23338875526963</v>
      </c>
      <c r="T283" s="18" t="n">
        <f aca="false">($O283*$C$29)+($P283*$D$29)+($Q283*$E$29)</f>
        <v>1.43348395210224</v>
      </c>
      <c r="U283" s="18" t="n">
        <f aca="false">(O283*R283)+(P283*S283)+(Q283*T283)</f>
        <v>1.30417032430081</v>
      </c>
      <c r="W283" s="17" t="n">
        <f aca="false">W282+1</f>
        <v>275</v>
      </c>
      <c r="X283" s="4" t="n">
        <f aca="false">X282*(AA282/$AD282)</f>
        <v>0.350819672132089</v>
      </c>
      <c r="Y283" s="4" t="n">
        <f aca="false">Y282*(AB282/$AD282)</f>
        <v>0.308196721311665</v>
      </c>
      <c r="Z283" s="4" t="n">
        <f aca="false">Z282*(AC282/$AD282)</f>
        <v>0.340983606556246</v>
      </c>
      <c r="AA283" s="18" t="n">
        <f aca="false">($X283*$C$36)+($Y283*$D$36)+($Z283*$E$36)</f>
        <v>1.316721311474</v>
      </c>
      <c r="AB283" s="18" t="n">
        <f aca="false">($X283*$C$37)+($Y283*$D$37)+($Z283*$E$37)</f>
        <v>1.31672131147646</v>
      </c>
      <c r="AC283" s="18" t="n">
        <f aca="false">($X283*$C$38)+($Y283*$D$38)+($Z283*$E$38)</f>
        <v>1.31672131147575</v>
      </c>
      <c r="AD283" s="18" t="n">
        <f aca="false">(X283*AA283)+(Y283*AB283)+(Z283*AC283)</f>
        <v>1.31672131147535</v>
      </c>
      <c r="AE283" s="19" t="str">
        <f aca="false">IF(ABS(SUM(X283:Z283)-1)&gt;0.1,"ERROR","OK")</f>
        <v>OK</v>
      </c>
    </row>
    <row r="284" customFormat="false" ht="15" hidden="false" customHeight="false" outlineLevel="0" collapsed="false">
      <c r="N284" s="17" t="n">
        <f aca="false">N283+1</f>
        <v>276</v>
      </c>
      <c r="O284" s="4" t="n">
        <f aca="false">O283*(R283/$U283)</f>
        <v>0.462706660767942</v>
      </c>
      <c r="P284" s="4" t="n">
        <f aca="false">P283*(S283/$U283)</f>
        <v>0.241584871663757</v>
      </c>
      <c r="Q284" s="4" t="n">
        <f aca="false">Q283*(T283/$U283)</f>
        <v>0.295708467568301</v>
      </c>
      <c r="R284" s="18" t="n">
        <f aca="false">($O284*$C$27)+($P284*$D$27)+($Q284*$E$27)</f>
        <v>1.2957084675683</v>
      </c>
      <c r="S284" s="18" t="n">
        <f aca="false">($O284*$C$28)+($P284*$D$28)+($Q284*$E$28)</f>
        <v>1.19656903995647</v>
      </c>
      <c r="T284" s="18" t="n">
        <f aca="false">($O284*$C$29)+($P284*$D$29)+($Q284*$E$29)</f>
        <v>1.40085995245371</v>
      </c>
      <c r="U284" s="18" t="n">
        <f aca="false">(O284*R284)+(P284*S284)+(Q284*T284)</f>
        <v>1.30285206612988</v>
      </c>
      <c r="W284" s="17" t="n">
        <f aca="false">W283+1</f>
        <v>276</v>
      </c>
      <c r="X284" s="4" t="n">
        <f aca="false">X283*(AA283/$AD283)</f>
        <v>0.350819672131727</v>
      </c>
      <c r="Y284" s="4" t="n">
        <f aca="false">Y283*(AB283/$AD283)</f>
        <v>0.308196721311924</v>
      </c>
      <c r="Z284" s="4" t="n">
        <f aca="false">Z283*(AC283/$AD283)</f>
        <v>0.340983606556348</v>
      </c>
      <c r="AA284" s="18" t="n">
        <f aca="false">($X284*$C$36)+($Y284*$D$36)+($Z284*$E$36)</f>
        <v>1.31672131147404</v>
      </c>
      <c r="AB284" s="18" t="n">
        <f aca="false">($X284*$C$37)+($Y284*$D$37)+($Z284*$E$37)</f>
        <v>1.31672131147609</v>
      </c>
      <c r="AC284" s="18" t="n">
        <f aca="false">($X284*$C$38)+($Y284*$D$38)+($Z284*$E$38)</f>
        <v>1.31672131147588</v>
      </c>
      <c r="AD284" s="18" t="n">
        <f aca="false">(X284*AA284)+(Y284*AB284)+(Z284*AC284)</f>
        <v>1.3167213114753</v>
      </c>
      <c r="AE284" s="19" t="str">
        <f aca="false">IF(ABS(SUM(X284:Z284)-1)&gt;0.1,"ERROR","OK")</f>
        <v>OK</v>
      </c>
    </row>
    <row r="285" customFormat="false" ht="15" hidden="false" customHeight="false" outlineLevel="0" collapsed="false">
      <c r="N285" s="17" t="n">
        <f aca="false">N284+1</f>
        <v>277</v>
      </c>
      <c r="O285" s="4" t="n">
        <f aca="false">O284*(R284/$U284)</f>
        <v>0.460169618595447</v>
      </c>
      <c r="P285" s="4" t="n">
        <f aca="false">P284*(S284/$U284)</f>
        <v>0.221877053788156</v>
      </c>
      <c r="Q285" s="4" t="n">
        <f aca="false">Q284*(T284/$U284)</f>
        <v>0.317953327616396</v>
      </c>
      <c r="R285" s="18" t="n">
        <f aca="false">($O285*$C$27)+($P285*$D$27)+($Q285*$E$27)</f>
        <v>1.3179533276164</v>
      </c>
      <c r="S285" s="18" t="n">
        <f aca="false">($O285*$C$28)+($P285*$D$28)+($Q285*$E$28)</f>
        <v>1.17401162374069</v>
      </c>
      <c r="T285" s="18" t="n">
        <f aca="false">($O285*$C$29)+($P285*$D$29)+($Q285*$E$29)</f>
        <v>1.34351242834766</v>
      </c>
      <c r="U285" s="18" t="n">
        <f aca="false">(O285*R285)+(P285*S285)+(Q285*T285)</f>
        <v>1.29414256757159</v>
      </c>
      <c r="W285" s="17" t="n">
        <f aca="false">W284+1</f>
        <v>277</v>
      </c>
      <c r="X285" s="4" t="n">
        <f aca="false">X284*(AA284/$AD284)</f>
        <v>0.350819672131391</v>
      </c>
      <c r="Y285" s="4" t="n">
        <f aca="false">Y284*(AB284/$AD284)</f>
        <v>0.308196721312109</v>
      </c>
      <c r="Z285" s="4" t="n">
        <f aca="false">Z284*(AC284/$AD284)</f>
        <v>0.340983606556499</v>
      </c>
      <c r="AA285" s="18" t="n">
        <f aca="false">($X285*$C$36)+($Y285*$D$36)+($Z285*$E$36)</f>
        <v>1.31672131147417</v>
      </c>
      <c r="AB285" s="18" t="n">
        <f aca="false">($X285*$C$37)+($Y285*$D$37)+($Z285*$E$37)</f>
        <v>1.31672131147574</v>
      </c>
      <c r="AC285" s="18" t="n">
        <f aca="false">($X285*$C$38)+($Y285*$D$38)+($Z285*$E$38)</f>
        <v>1.31672131147597</v>
      </c>
      <c r="AD285" s="18" t="n">
        <f aca="false">(X285*AA285)+(Y285*AB285)+(Z285*AC285)</f>
        <v>1.31672131147527</v>
      </c>
      <c r="AE285" s="19" t="str">
        <f aca="false">IF(ABS(SUM(X285:Z285)-1)&gt;0.1,"ERROR","OK")</f>
        <v>OK</v>
      </c>
    </row>
    <row r="286" customFormat="false" ht="15" hidden="false" customHeight="false" outlineLevel="0" collapsed="false">
      <c r="N286" s="17" t="n">
        <f aca="false">N285+1</f>
        <v>278</v>
      </c>
      <c r="O286" s="4" t="n">
        <f aca="false">O285*(R285/$U285)</f>
        <v>0.46863621929528</v>
      </c>
      <c r="P286" s="4" t="n">
        <f aca="false">P285*(S285/$U285)</f>
        <v>0.201280945945102</v>
      </c>
      <c r="Q286" s="4" t="n">
        <f aca="false">Q285*(T285/$U285)</f>
        <v>0.330082834759618</v>
      </c>
      <c r="R286" s="18" t="n">
        <f aca="false">($O286*$C$27)+($P286*$D$27)+($Q286*$E$27)</f>
        <v>1.33008283475962</v>
      </c>
      <c r="S286" s="18" t="n">
        <f aca="false">($O286*$C$28)+($P286*$D$28)+($Q286*$E$28)</f>
        <v>1.17156166801162</v>
      </c>
      <c r="T286" s="18" t="n">
        <f aca="false">($O286*$C$29)+($P286*$D$29)+($Q286*$E$29)</f>
        <v>1.27579748432861</v>
      </c>
      <c r="U286" s="18" t="n">
        <f aca="false">(O286*R286)+(P286*S286)+(Q286*T286)</f>
        <v>1.28025688200807</v>
      </c>
      <c r="W286" s="17" t="n">
        <f aca="false">W285+1</f>
        <v>278</v>
      </c>
      <c r="X286" s="4" t="n">
        <f aca="false">X285*(AA285/$AD285)</f>
        <v>0.350819672131098</v>
      </c>
      <c r="Y286" s="4" t="n">
        <f aca="false">Y285*(AB285/$AD285)</f>
        <v>0.308196721312221</v>
      </c>
      <c r="Z286" s="4" t="n">
        <f aca="false">Z285*(AC285/$AD285)</f>
        <v>0.340983606556681</v>
      </c>
      <c r="AA286" s="18" t="n">
        <f aca="false">($X286*$C$36)+($Y286*$D$36)+($Z286*$E$36)</f>
        <v>1.31672131147435</v>
      </c>
      <c r="AB286" s="18" t="n">
        <f aca="false">($X286*$C$37)+($Y286*$D$37)+($Z286*$E$37)</f>
        <v>1.31672131147543</v>
      </c>
      <c r="AC286" s="18" t="n">
        <f aca="false">($X286*$C$38)+($Y286*$D$38)+($Z286*$E$38)</f>
        <v>1.316721311476</v>
      </c>
      <c r="AD286" s="18" t="n">
        <f aca="false">(X286*AA286)+(Y286*AB286)+(Z286*AC286)</f>
        <v>1.31672131147524</v>
      </c>
      <c r="AE286" s="19" t="str">
        <f aca="false">IF(ABS(SUM(X286:Z286)-1)&gt;0.1,"ERROR","OK")</f>
        <v>OK</v>
      </c>
    </row>
    <row r="287" customFormat="false" ht="15" hidden="false" customHeight="false" outlineLevel="0" collapsed="false">
      <c r="N287" s="17" t="n">
        <f aca="false">N286+1</f>
        <v>279</v>
      </c>
      <c r="O287" s="4" t="n">
        <f aca="false">O286*(R286/$U286)</f>
        <v>0.486874938765113</v>
      </c>
      <c r="P287" s="4" t="n">
        <f aca="false">P286*(S286/$U286)</f>
        <v>0.184191972786376</v>
      </c>
      <c r="Q287" s="4" t="n">
        <f aca="false">Q286*(T286/$U286)</f>
        <v>0.328933088448511</v>
      </c>
      <c r="R287" s="18" t="n">
        <f aca="false">($O287*$C$27)+($P287*$D$27)+($Q287*$E$27)</f>
        <v>1.32893308844851</v>
      </c>
      <c r="S287" s="18" t="n">
        <f aca="false">($O287*$C$28)+($P287*$D$28)+($Q287*$E$28)</f>
        <v>1.19083515916145</v>
      </c>
      <c r="T287" s="18" t="n">
        <f aca="false">($O287*$C$29)+($P287*$D$29)+($Q287*$E$29)</f>
        <v>1.21176346122355</v>
      </c>
      <c r="U287" s="18" t="n">
        <f aca="false">(O287*R287)+(P287*S287)+(Q287*T287)</f>
        <v>1.26495559105995</v>
      </c>
      <c r="W287" s="17" t="n">
        <f aca="false">W286+1</f>
        <v>279</v>
      </c>
      <c r="X287" s="4" t="n">
        <f aca="false">X286*(AA286/$AD286)</f>
        <v>0.35081967213086</v>
      </c>
      <c r="Y287" s="4" t="n">
        <f aca="false">Y286*(AB286/$AD286)</f>
        <v>0.308196721312264</v>
      </c>
      <c r="Z287" s="4" t="n">
        <f aca="false">Z286*(AC286/$AD286)</f>
        <v>0.340983606556875</v>
      </c>
      <c r="AA287" s="18" t="n">
        <f aca="false">($X287*$C$36)+($Y287*$D$36)+($Z287*$E$36)</f>
        <v>1.31672131147457</v>
      </c>
      <c r="AB287" s="18" t="n">
        <f aca="false">($X287*$C$37)+($Y287*$D$37)+($Z287*$E$37)</f>
        <v>1.31672131147517</v>
      </c>
      <c r="AC287" s="18" t="n">
        <f aca="false">($X287*$C$38)+($Y287*$D$38)+($Z287*$E$38)</f>
        <v>1.31672131147598</v>
      </c>
      <c r="AD287" s="18" t="n">
        <f aca="false">(X287*AA287)+(Y287*AB287)+(Z287*AC287)</f>
        <v>1.31672131147524</v>
      </c>
      <c r="AE287" s="19" t="str">
        <f aca="false">IF(ABS(SUM(X287:Z287)-1)&gt;0.1,"ERROR","OK")</f>
        <v>OK</v>
      </c>
    </row>
    <row r="288" customFormat="false" ht="15" hidden="false" customHeight="false" outlineLevel="0" collapsed="false">
      <c r="N288" s="17" t="n">
        <f aca="false">N287+1</f>
        <v>280</v>
      </c>
      <c r="O288" s="4" t="n">
        <f aca="false">O287*(R287/$U287)</f>
        <v>0.511499550366934</v>
      </c>
      <c r="P288" s="4" t="n">
        <f aca="false">P287*(S287/$U287)</f>
        <v>0.173399191860587</v>
      </c>
      <c r="Q288" s="4" t="n">
        <f aca="false">Q287*(T287/$U287)</f>
        <v>0.31510125777248</v>
      </c>
      <c r="R288" s="18" t="n">
        <f aca="false">($O288*$C$27)+($P288*$D$27)+($Q288*$E$27)</f>
        <v>1.31510125777248</v>
      </c>
      <c r="S288" s="18" t="n">
        <f aca="false">($O288*$C$28)+($P288*$D$28)+($Q288*$E$28)</f>
        <v>1.2279084183717</v>
      </c>
      <c r="T288" s="18" t="n">
        <f aca="false">($O288*$C$29)+($P288*$D$29)+($Q288*$E$29)</f>
        <v>1.16214789032491</v>
      </c>
      <c r="U288" s="18" t="n">
        <f aca="false">(O288*R288)+(P288*S288)+(Q288*T288)</f>
        <v>1.25178629142109</v>
      </c>
      <c r="W288" s="17" t="n">
        <f aca="false">W287+1</f>
        <v>280</v>
      </c>
      <c r="X288" s="4" t="n">
        <f aca="false">X287*(AA287/$AD287)</f>
        <v>0.350819672130682</v>
      </c>
      <c r="Y288" s="4" t="n">
        <f aca="false">Y287*(AB287/$AD287)</f>
        <v>0.308196721312249</v>
      </c>
      <c r="Z288" s="4" t="n">
        <f aca="false">Z287*(AC287/$AD287)</f>
        <v>0.340983606557069</v>
      </c>
      <c r="AA288" s="18" t="n">
        <f aca="false">($X288*$C$36)+($Y288*$D$36)+($Z288*$E$36)</f>
        <v>1.31672131147481</v>
      </c>
      <c r="AB288" s="18" t="n">
        <f aca="false">($X288*$C$37)+($Y288*$D$37)+($Z288*$E$37)</f>
        <v>1.31672131147498</v>
      </c>
      <c r="AC288" s="18" t="n">
        <f aca="false">($X288*$C$38)+($Y288*$D$38)+($Z288*$E$38)</f>
        <v>1.31672131147594</v>
      </c>
      <c r="AD288" s="18" t="n">
        <f aca="false">(X288*AA288)+(Y288*AB288)+(Z288*AC288)</f>
        <v>1.31672131147524</v>
      </c>
      <c r="AE288" s="19" t="str">
        <f aca="false">IF(ABS(SUM(X288:Z288)-1)&gt;0.1,"ERROR","OK")</f>
        <v>OK</v>
      </c>
    </row>
    <row r="289" customFormat="false" ht="15" hidden="false" customHeight="false" outlineLevel="0" collapsed="false">
      <c r="N289" s="17" t="n">
        <f aca="false">N288+1</f>
        <v>281</v>
      </c>
      <c r="O289" s="4" t="n">
        <f aca="false">O288*(R288/$U288)</f>
        <v>0.537371040606269</v>
      </c>
      <c r="P289" s="4" t="n">
        <f aca="false">P288*(S288/$U288)</f>
        <v>0.170091595413423</v>
      </c>
      <c r="Q289" s="4" t="n">
        <f aca="false">Q288*(T288/$U288)</f>
        <v>0.292537363980309</v>
      </c>
      <c r="R289" s="18" t="n">
        <f aca="false">($O289*$C$27)+($P289*$D$27)+($Q289*$E$27)</f>
        <v>1.29253736398031</v>
      </c>
      <c r="S289" s="18" t="n">
        <f aca="false">($O289*$C$28)+($P289*$D$28)+($Q289*$E$28)</f>
        <v>1.27408741302399</v>
      </c>
      <c r="T289" s="18" t="n">
        <f aca="false">($O289*$C$29)+($P289*$D$29)+($Q289*$E$29)</f>
        <v>1.13411505781588</v>
      </c>
      <c r="U289" s="18" t="n">
        <f aca="false">(O289*R289)+(P289*S289)+(Q289*T289)</f>
        <v>1.24305473854583</v>
      </c>
      <c r="W289" s="17" t="n">
        <f aca="false">W288+1</f>
        <v>281</v>
      </c>
      <c r="X289" s="4" t="n">
        <f aca="false">X288*(AA288/$AD288)</f>
        <v>0.350819672130566</v>
      </c>
      <c r="Y289" s="4" t="n">
        <f aca="false">Y288*(AB288/$AD288)</f>
        <v>0.308196721312186</v>
      </c>
      <c r="Z289" s="4" t="n">
        <f aca="false">Z288*(AC288/$AD288)</f>
        <v>0.340983606557248</v>
      </c>
      <c r="AA289" s="18" t="n">
        <f aca="false">($X289*$C$36)+($Y289*$D$36)+($Z289*$E$36)</f>
        <v>1.31672131147504</v>
      </c>
      <c r="AB289" s="18" t="n">
        <f aca="false">($X289*$C$37)+($Y289*$D$37)+($Z289*$E$37)</f>
        <v>1.31672131147484</v>
      </c>
      <c r="AC289" s="18" t="n">
        <f aca="false">($X289*$C$38)+($Y289*$D$38)+($Z289*$E$38)</f>
        <v>1.31672131147586</v>
      </c>
      <c r="AD289" s="18" t="n">
        <f aca="false">(X289*AA289)+(Y289*AB289)+(Z289*AC289)</f>
        <v>1.31672131147526</v>
      </c>
      <c r="AE289" s="19" t="str">
        <f aca="false">IF(ABS(SUM(X289:Z289)-1)&gt;0.1,"ERROR","OK")</f>
        <v>OK</v>
      </c>
    </row>
    <row r="290" customFormat="false" ht="15" hidden="false" customHeight="false" outlineLevel="0" collapsed="false">
      <c r="N290" s="17" t="n">
        <f aca="false">N289+1</f>
        <v>282</v>
      </c>
      <c r="O290" s="4" t="n">
        <f aca="false">O289*(R289/$U289)</f>
        <v>0.558762318960402</v>
      </c>
      <c r="P290" s="4" t="n">
        <f aca="false">P289*(S289/$U289)</f>
        <v>0.174337906495516</v>
      </c>
      <c r="Q290" s="4" t="n">
        <f aca="false">Q289*(T289/$U289)</f>
        <v>0.266899774544082</v>
      </c>
      <c r="R290" s="18" t="n">
        <f aca="false">($O290*$C$27)+($P290*$D$27)+($Q290*$E$27)</f>
        <v>1.26689977454408</v>
      </c>
      <c r="S290" s="18" t="n">
        <f aca="false">($O290*$C$28)+($P290*$D$28)+($Q290*$E$28)</f>
        <v>1.31855252187073</v>
      </c>
      <c r="T290" s="18" t="n">
        <f aca="false">($O290*$C$29)+($P290*$D$29)+($Q290*$E$29)</f>
        <v>1.13188009621427</v>
      </c>
      <c r="U290" s="18" t="n">
        <f aca="false">(O290*R290)+(P290*S290)+(Q290*T290)</f>
        <v>1.23986808467251</v>
      </c>
      <c r="W290" s="17" t="n">
        <f aca="false">W289+1</f>
        <v>282</v>
      </c>
      <c r="X290" s="4" t="n">
        <f aca="false">X289*(AA289/$AD289)</f>
        <v>0.350819672130508</v>
      </c>
      <c r="Y290" s="4" t="n">
        <f aca="false">Y289*(AB289/$AD289)</f>
        <v>0.308196721312088</v>
      </c>
      <c r="Z290" s="4" t="n">
        <f aca="false">Z289*(AC289/$AD289)</f>
        <v>0.340983606557404</v>
      </c>
      <c r="AA290" s="18" t="n">
        <f aca="false">($X290*$C$36)+($Y290*$D$36)+($Z290*$E$36)</f>
        <v>1.31672131147526</v>
      </c>
      <c r="AB290" s="18" t="n">
        <f aca="false">($X290*$C$37)+($Y290*$D$37)+($Z290*$E$37)</f>
        <v>1.31672131147477</v>
      </c>
      <c r="AC290" s="18" t="n">
        <f aca="false">($X290*$C$38)+($Y290*$D$38)+($Z290*$E$38)</f>
        <v>1.31672131147577</v>
      </c>
      <c r="AD290" s="18" t="n">
        <f aca="false">(X290*AA290)+(Y290*AB290)+(Z290*AC290)</f>
        <v>1.31672131147528</v>
      </c>
      <c r="AE290" s="19" t="str">
        <f aca="false">IF(ABS(SUM(X290:Z290)-1)&gt;0.1,"ERROR","OK")</f>
        <v>OK</v>
      </c>
    </row>
    <row r="291" customFormat="false" ht="15" hidden="false" customHeight="false" outlineLevel="0" collapsed="false">
      <c r="N291" s="17" t="n">
        <f aca="false">N290+1</f>
        <v>283</v>
      </c>
      <c r="O291" s="4" t="n">
        <f aca="false">O290*(R290/$U290)</f>
        <v>0.570944493745591</v>
      </c>
      <c r="P291" s="4" t="n">
        <f aca="false">P290*(S290/$U290)</f>
        <v>0.185401728707328</v>
      </c>
      <c r="Q291" s="4" t="n">
        <f aca="false">Q290*(T290/$U290)</f>
        <v>0.243653777547081</v>
      </c>
      <c r="R291" s="18" t="n">
        <f aca="false">($O291*$C$27)+($P291*$D$27)+($Q291*$E$27)</f>
        <v>1.24365377754708</v>
      </c>
      <c r="S291" s="18" t="n">
        <f aca="false">($O291*$C$28)+($P291*$D$28)+($Q291*$E$28)</f>
        <v>1.35165609395322</v>
      </c>
      <c r="T291" s="18" t="n">
        <f aca="false">($O291*$C$29)+($P291*$D$29)+($Q291*$E$29)</f>
        <v>1.15654404050007</v>
      </c>
      <c r="U291" s="18" t="n">
        <f aca="false">(O291*R291)+(P291*S291)+(Q291*T291)</f>
        <v>1.24245297722054</v>
      </c>
      <c r="W291" s="17" t="n">
        <f aca="false">W290+1</f>
        <v>283</v>
      </c>
      <c r="X291" s="4" t="n">
        <f aca="false">X290*(AA290/$AD290)</f>
        <v>0.350819672130502</v>
      </c>
      <c r="Y291" s="4" t="n">
        <f aca="false">Y290*(AB290/$AD290)</f>
        <v>0.308196721311968</v>
      </c>
      <c r="Z291" s="4" t="n">
        <f aca="false">Z290*(AC290/$AD290)</f>
        <v>0.34098360655753</v>
      </c>
      <c r="AA291" s="18" t="n">
        <f aca="false">($X291*$C$36)+($Y291*$D$36)+($Z291*$E$36)</f>
        <v>1.31672131147545</v>
      </c>
      <c r="AB291" s="18" t="n">
        <f aca="false">($X291*$C$37)+($Y291*$D$37)+($Z291*$E$37)</f>
        <v>1.31672131147475</v>
      </c>
      <c r="AC291" s="18" t="n">
        <f aca="false">($X291*$C$38)+($Y291*$D$38)+($Z291*$E$38)</f>
        <v>1.31672131147567</v>
      </c>
      <c r="AD291" s="18" t="n">
        <f aca="false">(X291*AA291)+(Y291*AB291)+(Z291*AC291)</f>
        <v>1.31672131147531</v>
      </c>
      <c r="AE291" s="19" t="str">
        <f aca="false">IF(ABS(SUM(X291:Z291)-1)&gt;0.1,"ERROR","OK")</f>
        <v>OK</v>
      </c>
    </row>
    <row r="292" customFormat="false" ht="15" hidden="false" customHeight="false" outlineLevel="0" collapsed="false">
      <c r="N292" s="17" t="n">
        <f aca="false">N291+1</f>
        <v>284</v>
      </c>
      <c r="O292" s="4" t="n">
        <f aca="false">O291*(R291/$U291)</f>
        <v>0.571496297594186</v>
      </c>
      <c r="P292" s="4" t="n">
        <f aca="false">P291*(S291/$U291)</f>
        <v>0.201697272276115</v>
      </c>
      <c r="Q292" s="4" t="n">
        <f aca="false">Q291*(T291/$U291)</f>
        <v>0.226806430129699</v>
      </c>
      <c r="R292" s="18" t="n">
        <f aca="false">($O292*$C$27)+($P292*$D$27)+($Q292*$E$27)</f>
        <v>1.2268064301297</v>
      </c>
      <c r="S292" s="18" t="n">
        <f aca="false">($O292*$C$28)+($P292*$D$28)+($Q292*$E$28)</f>
        <v>1.36737051047746</v>
      </c>
      <c r="T292" s="18" t="n">
        <f aca="false">($O292*$C$29)+($P292*$D$29)+($Q292*$E$29)</f>
        <v>1.20504440851242</v>
      </c>
      <c r="U292" s="18" t="n">
        <f aca="false">(O292*R292)+(P292*S292)+(Q292*T292)</f>
        <v>1.25022205528042</v>
      </c>
      <c r="W292" s="17" t="n">
        <f aca="false">W291+1</f>
        <v>284</v>
      </c>
      <c r="X292" s="4" t="n">
        <f aca="false">X291*(AA291/$AD291)</f>
        <v>0.350819672130538</v>
      </c>
      <c r="Y292" s="4" t="n">
        <f aca="false">Y291*(AB291/$AD291)</f>
        <v>0.308196721311837</v>
      </c>
      <c r="Z292" s="4" t="n">
        <f aca="false">Z291*(AC291/$AD291)</f>
        <v>0.340983606557625</v>
      </c>
      <c r="AA292" s="18" t="n">
        <f aca="false">($X292*$C$36)+($Y292*$D$36)+($Z292*$E$36)</f>
        <v>1.3167213114756</v>
      </c>
      <c r="AB292" s="18" t="n">
        <f aca="false">($X292*$C$37)+($Y292*$D$37)+($Z292*$E$37)</f>
        <v>1.31672131147478</v>
      </c>
      <c r="AC292" s="18" t="n">
        <f aca="false">($X292*$C$38)+($Y292*$D$38)+($Z292*$E$38)</f>
        <v>1.31672131147558</v>
      </c>
      <c r="AD292" s="18" t="n">
        <f aca="false">(X292*AA292)+(Y292*AB292)+(Z292*AC292)</f>
        <v>1.31672131147534</v>
      </c>
      <c r="AE292" s="19" t="str">
        <f aca="false">IF(ABS(SUM(X292:Z292)-1)&gt;0.1,"ERROR","OK")</f>
        <v>OK</v>
      </c>
    </row>
    <row r="293" customFormat="false" ht="15" hidden="false" customHeight="false" outlineLevel="0" collapsed="false">
      <c r="N293" s="17" t="n">
        <f aca="false">N292+1</f>
        <v>285</v>
      </c>
      <c r="O293" s="4" t="n">
        <f aca="false">O292*(R292/$U292)</f>
        <v>0.560792644572732</v>
      </c>
      <c r="P293" s="4" t="n">
        <f aca="false">P292*(S292/$U292)</f>
        <v>0.220596733987581</v>
      </c>
      <c r="Q293" s="4" t="n">
        <f aca="false">Q292*(T292/$U292)</f>
        <v>0.218610621439687</v>
      </c>
      <c r="R293" s="18" t="n">
        <f aca="false">($O293*$C$27)+($P293*$D$27)+($Q293*$E$27)</f>
        <v>1.21861062143969</v>
      </c>
      <c r="S293" s="18" t="n">
        <f aca="false">($O293*$C$28)+($P293*$D$28)+($Q293*$E$28)</f>
        <v>1.36404308527701</v>
      </c>
      <c r="T293" s="18" t="n">
        <f aca="false">($O293*$C$29)+($P293*$D$29)+($Q293*$E$29)</f>
        <v>1.26923535076183</v>
      </c>
      <c r="U293" s="18" t="n">
        <f aca="false">(O293*R293)+(P293*S293)+(Q293*T293)</f>
        <v>1.2617596515153</v>
      </c>
      <c r="W293" s="17" t="n">
        <f aca="false">W292+1</f>
        <v>285</v>
      </c>
      <c r="X293" s="4" t="n">
        <f aca="false">X292*(AA292/$AD292)</f>
        <v>0.350819672130608</v>
      </c>
      <c r="Y293" s="4" t="n">
        <f aca="false">Y292*(AB292/$AD292)</f>
        <v>0.308196721311705</v>
      </c>
      <c r="Z293" s="4" t="n">
        <f aca="false">Z292*(AC292/$AD292)</f>
        <v>0.340983606557687</v>
      </c>
      <c r="AA293" s="18" t="n">
        <f aca="false">($X293*$C$36)+($Y293*$D$36)+($Z293*$E$36)</f>
        <v>1.31672131147571</v>
      </c>
      <c r="AB293" s="18" t="n">
        <f aca="false">($X293*$C$37)+($Y293*$D$37)+($Z293*$E$37)</f>
        <v>1.31672131147484</v>
      </c>
      <c r="AC293" s="18" t="n">
        <f aca="false">($X293*$C$38)+($Y293*$D$38)+($Z293*$E$38)</f>
        <v>1.31672131147549</v>
      </c>
      <c r="AD293" s="18" t="n">
        <f aca="false">(X293*AA293)+(Y293*AB293)+(Z293*AC293)</f>
        <v>1.31672131147537</v>
      </c>
      <c r="AE293" s="19" t="str">
        <f aca="false">IF(ABS(SUM(X293:Z293)-1)&gt;0.1,"ERROR","OK")</f>
        <v>OK</v>
      </c>
    </row>
    <row r="294" customFormat="false" ht="15" hidden="false" customHeight="false" outlineLevel="0" collapsed="false">
      <c r="N294" s="17" t="n">
        <f aca="false">N293+1</f>
        <v>286</v>
      </c>
      <c r="O294" s="4" t="n">
        <f aca="false">O293*(R293/$U293)</f>
        <v>0.541614936157511</v>
      </c>
      <c r="P294" s="4" t="n">
        <f aca="false">P293*(S293/$U293)</f>
        <v>0.238479213746521</v>
      </c>
      <c r="Q294" s="4" t="n">
        <f aca="false">Q293*(T293/$U293)</f>
        <v>0.219905850095967</v>
      </c>
      <c r="R294" s="18" t="n">
        <f aca="false">($O294*$C$27)+($P294*$D$27)+($Q294*$E$27)</f>
        <v>1.21990585009597</v>
      </c>
      <c r="S294" s="18" t="n">
        <f aca="false">($O294*$C$28)+($P294*$D$28)+($Q294*$E$28)</f>
        <v>1.34369967107114</v>
      </c>
      <c r="T294" s="18" t="n">
        <f aca="false">($O294*$C$29)+($P294*$D$29)+($Q294*$E$29)</f>
        <v>1.33630718592931</v>
      </c>
      <c r="U294" s="18" t="n">
        <f aca="false">(O294*R294)+(P294*S294)+(Q294*T294)</f>
        <v>1.27502543789754</v>
      </c>
      <c r="W294" s="17" t="n">
        <f aca="false">W293+1</f>
        <v>286</v>
      </c>
      <c r="X294" s="4" t="n">
        <f aca="false">X293*(AA293/$AD293)</f>
        <v>0.3508196721307</v>
      </c>
      <c r="Y294" s="4" t="n">
        <f aca="false">Y293*(AB293/$AD293)</f>
        <v>0.308196721311582</v>
      </c>
      <c r="Z294" s="4" t="n">
        <f aca="false">Z293*(AC293/$AD293)</f>
        <v>0.340983606557718</v>
      </c>
      <c r="AA294" s="18" t="n">
        <f aca="false">($X294*$C$36)+($Y294*$D$36)+($Z294*$E$36)</f>
        <v>1.31672131147579</v>
      </c>
      <c r="AB294" s="18" t="n">
        <f aca="false">($X294*$C$37)+($Y294*$D$37)+($Z294*$E$37)</f>
        <v>1.31672131147493</v>
      </c>
      <c r="AC294" s="18" t="n">
        <f aca="false">($X294*$C$38)+($Y294*$D$38)+($Z294*$E$38)</f>
        <v>1.31672131147541</v>
      </c>
      <c r="AD294" s="18" t="n">
        <f aca="false">(X294*AA294)+(Y294*AB294)+(Z294*AC294)</f>
        <v>1.31672131147539</v>
      </c>
      <c r="AE294" s="19" t="str">
        <f aca="false">IF(ABS(SUM(X294:Z294)-1)&gt;0.1,"ERROR","OK")</f>
        <v>OK</v>
      </c>
    </row>
    <row r="295" customFormat="false" ht="15" hidden="false" customHeight="false" outlineLevel="0" collapsed="false">
      <c r="N295" s="17" t="n">
        <f aca="false">N294+1</f>
        <v>287</v>
      </c>
      <c r="O295" s="4" t="n">
        <f aca="false">O294*(R294/$U294)</f>
        <v>0.518200821316474</v>
      </c>
      <c r="P295" s="4" t="n">
        <f aca="false">P294*(S294/$U294)</f>
        <v>0.25132395914932</v>
      </c>
      <c r="Q295" s="4" t="n">
        <f aca="false">Q294*(T294/$U294)</f>
        <v>0.230475219534207</v>
      </c>
      <c r="R295" s="18" t="n">
        <f aca="false">($O295*$C$27)+($P295*$D$27)+($Q295*$E$27)</f>
        <v>1.23047521953421</v>
      </c>
      <c r="S295" s="18" t="n">
        <f aca="false">($O295*$C$28)+($P295*$D$28)+($Q295*$E$28)</f>
        <v>1.31077312373569</v>
      </c>
      <c r="T295" s="18" t="n">
        <f aca="false">($O295*$C$29)+($P295*$D$29)+($Q295*$E$29)</f>
        <v>1.39123130252643</v>
      </c>
      <c r="U295" s="18" t="n">
        <f aca="false">(O295*R295)+(P295*S295)+(Q295*T295)</f>
        <v>1.28770630024861</v>
      </c>
      <c r="W295" s="17" t="n">
        <f aca="false">W294+1</f>
        <v>287</v>
      </c>
      <c r="X295" s="4" t="n">
        <f aca="false">X294*(AA294/$AD294)</f>
        <v>0.350819672130805</v>
      </c>
      <c r="Y295" s="4" t="n">
        <f aca="false">Y294*(AB294/$AD294)</f>
        <v>0.308196721311473</v>
      </c>
      <c r="Z295" s="4" t="n">
        <f aca="false">Z294*(AC294/$AD294)</f>
        <v>0.340983606557722</v>
      </c>
      <c r="AA295" s="18" t="n">
        <f aca="false">($X295*$C$36)+($Y295*$D$36)+($Z295*$E$36)</f>
        <v>1.31672131147582</v>
      </c>
      <c r="AB295" s="18" t="n">
        <f aca="false">($X295*$C$37)+($Y295*$D$37)+($Z295*$E$37)</f>
        <v>1.31672131147503</v>
      </c>
      <c r="AC295" s="18" t="n">
        <f aca="false">($X295*$C$38)+($Y295*$D$38)+($Z295*$E$38)</f>
        <v>1.31672131147534</v>
      </c>
      <c r="AD295" s="18" t="n">
        <f aca="false">(X295*AA295)+(Y295*AB295)+(Z295*AC295)</f>
        <v>1.31672131147542</v>
      </c>
      <c r="AE295" s="19" t="str">
        <f aca="false">IF(ABS(SUM(X295:Z295)-1)&gt;0.1,"ERROR","OK")</f>
        <v>OK</v>
      </c>
    </row>
    <row r="296" customFormat="false" ht="15" hidden="false" customHeight="false" outlineLevel="0" collapsed="false">
      <c r="N296" s="17" t="n">
        <f aca="false">N295+1</f>
        <v>288</v>
      </c>
      <c r="O296" s="4" t="n">
        <f aca="false">O295*(R295/$U295)</f>
        <v>0.495169798617194</v>
      </c>
      <c r="P296" s="4" t="n">
        <f aca="false">P295*(S295/$U295)</f>
        <v>0.255825952657197</v>
      </c>
      <c r="Q296" s="4" t="n">
        <f aca="false">Q295*(T295/$U295)</f>
        <v>0.24900424872561</v>
      </c>
      <c r="R296" s="18" t="n">
        <f aca="false">($O296*$C$27)+($P296*$D$27)+($Q296*$E$27)</f>
        <v>1.24900424872561</v>
      </c>
      <c r="S296" s="18" t="n">
        <f aca="false">($O296*$C$28)+($P296*$D$28)+($Q296*$E$28)</f>
        <v>1.27106597476414</v>
      </c>
      <c r="T296" s="18" t="n">
        <f aca="false">($O296*$C$29)+($P296*$D$29)+($Q296*$E$29)</f>
        <v>1.42085899893955</v>
      </c>
      <c r="U296" s="18" t="n">
        <f aca="false">(O296*R296)+(P296*S296)+(Q296*T296)</f>
        <v>1.29744077377363</v>
      </c>
      <c r="W296" s="17" t="n">
        <f aca="false">W295+1</f>
        <v>288</v>
      </c>
      <c r="X296" s="4" t="n">
        <f aca="false">X295*(AA295/$AD295)</f>
        <v>0.350819672130914</v>
      </c>
      <c r="Y296" s="4" t="n">
        <f aca="false">Y295*(AB295/$AD295)</f>
        <v>0.308196721311384</v>
      </c>
      <c r="Z296" s="4" t="n">
        <f aca="false">Z295*(AC295/$AD295)</f>
        <v>0.340983606557702</v>
      </c>
      <c r="AA296" s="18" t="n">
        <f aca="false">($X296*$C$36)+($Y296*$D$36)+($Z296*$E$36)</f>
        <v>1.31672131147583</v>
      </c>
      <c r="AB296" s="18" t="n">
        <f aca="false">($X296*$C$37)+($Y296*$D$37)+($Z296*$E$37)</f>
        <v>1.31672131147514</v>
      </c>
      <c r="AC296" s="18" t="n">
        <f aca="false">($X296*$C$38)+($Y296*$D$38)+($Z296*$E$38)</f>
        <v>1.31672131147529</v>
      </c>
      <c r="AD296" s="18" t="n">
        <f aca="false">(X296*AA296)+(Y296*AB296)+(Z296*AC296)</f>
        <v>1.31672131147543</v>
      </c>
      <c r="AE296" s="19" t="str">
        <f aca="false">IF(ABS(SUM(X296:Z296)-1)&gt;0.1,"ERROR","OK")</f>
        <v>OK</v>
      </c>
    </row>
    <row r="297" customFormat="false" ht="15" hidden="false" customHeight="false" outlineLevel="0" collapsed="false">
      <c r="N297" s="17" t="n">
        <f aca="false">N296+1</f>
        <v>289</v>
      </c>
      <c r="O297" s="4" t="n">
        <f aca="false">O296*(R296/$U296)</f>
        <v>0.476683941814662</v>
      </c>
      <c r="P297" s="4" t="n">
        <f aca="false">P296*(S296/$U296)</f>
        <v>0.2506254392934</v>
      </c>
      <c r="Q297" s="4" t="n">
        <f aca="false">Q296*(T296/$U296)</f>
        <v>0.272690618891938</v>
      </c>
      <c r="R297" s="18" t="n">
        <f aca="false">($O297*$C$27)+($P297*$D$27)+($Q297*$E$27)</f>
        <v>1.27269061889194</v>
      </c>
      <c r="S297" s="18" t="n">
        <f aca="false">($O297*$C$28)+($P297*$D$28)+($Q297*$E$28)</f>
        <v>1.23126238481192</v>
      </c>
      <c r="T297" s="18" t="n">
        <f aca="false">($O297*$C$29)+($P297*$D$29)+($Q297*$E$29)</f>
        <v>1.41819755860994</v>
      </c>
      <c r="U297" s="18" t="n">
        <f aca="false">(O297*R297)+(P297*S297)+(Q297*T297)</f>
        <v>1.30198602697126</v>
      </c>
      <c r="W297" s="17" t="n">
        <f aca="false">W296+1</f>
        <v>289</v>
      </c>
      <c r="X297" s="4" t="n">
        <f aca="false">X296*(AA296/$AD296)</f>
        <v>0.350819672131019</v>
      </c>
      <c r="Y297" s="4" t="n">
        <f aca="false">Y296*(AB296/$AD296)</f>
        <v>0.308196721311316</v>
      </c>
      <c r="Z297" s="4" t="n">
        <f aca="false">Z296*(AC296/$AD296)</f>
        <v>0.340983606557665</v>
      </c>
      <c r="AA297" s="18" t="n">
        <f aca="false">($X297*$C$36)+($Y297*$D$36)+($Z297*$E$36)</f>
        <v>1.3167213114758</v>
      </c>
      <c r="AB297" s="18" t="n">
        <f aca="false">($X297*$C$37)+($Y297*$D$37)+($Z297*$E$37)</f>
        <v>1.31672131147525</v>
      </c>
      <c r="AC297" s="18" t="n">
        <f aca="false">($X297*$C$38)+($Y297*$D$38)+($Z297*$E$38)</f>
        <v>1.31672131147526</v>
      </c>
      <c r="AD297" s="18" t="n">
        <f aca="false">(X297*AA297)+(Y297*AB297)+(Z297*AC297)</f>
        <v>1.31672131147545</v>
      </c>
      <c r="AE297" s="19" t="str">
        <f aca="false">IF(ABS(SUM(X297:Z297)-1)&gt;0.1,"ERROR","OK")</f>
        <v>OK</v>
      </c>
    </row>
    <row r="298" customFormat="false" ht="15" hidden="false" customHeight="false" outlineLevel="0" collapsed="false">
      <c r="N298" s="17" t="n">
        <f aca="false">N297+1</f>
        <v>290</v>
      </c>
      <c r="O298" s="4" t="n">
        <f aca="false">O297*(R297/$U297)</f>
        <v>0.465958288611759</v>
      </c>
      <c r="P298" s="4" t="n">
        <f aca="false">P297*(S297/$U297)</f>
        <v>0.237011511403678</v>
      </c>
      <c r="Q298" s="4" t="n">
        <f aca="false">Q297*(T297/$U297)</f>
        <v>0.297030199984563</v>
      </c>
      <c r="R298" s="18" t="n">
        <f aca="false">($O298*$C$27)+($P298*$D$27)+($Q298*$E$27)</f>
        <v>1.29703019998456</v>
      </c>
      <c r="S298" s="18" t="n">
        <f aca="false">($O298*$C$28)+($P298*$D$28)+($Q298*$E$28)</f>
        <v>1.19863110862565</v>
      </c>
      <c r="T298" s="18" t="n">
        <f aca="false">($O298*$C$29)+($P298*$D$29)+($Q298*$E$29)</f>
        <v>1.3848637321828</v>
      </c>
      <c r="U298" s="18" t="n">
        <f aca="false">(O298*R298)+(P298*S298)+(Q298*T298)</f>
        <v>1.29979769425503</v>
      </c>
      <c r="W298" s="17" t="n">
        <f aca="false">W297+1</f>
        <v>290</v>
      </c>
      <c r="X298" s="4" t="n">
        <f aca="false">X297*(AA297/$AD297)</f>
        <v>0.350819672131114</v>
      </c>
      <c r="Y298" s="4" t="n">
        <f aca="false">Y297*(AB297/$AD297)</f>
        <v>0.30819672131127</v>
      </c>
      <c r="Z298" s="4" t="n">
        <f aca="false">Z297*(AC297/$AD297)</f>
        <v>0.340983606557615</v>
      </c>
      <c r="AA298" s="18" t="n">
        <f aca="false">($X298*$C$36)+($Y298*$D$36)+($Z298*$E$36)</f>
        <v>1.31672131147576</v>
      </c>
      <c r="AB298" s="18" t="n">
        <f aca="false">($X298*$C$37)+($Y298*$D$37)+($Z298*$E$37)</f>
        <v>1.31672131147535</v>
      </c>
      <c r="AC298" s="18" t="n">
        <f aca="false">($X298*$C$38)+($Y298*$D$38)+($Z298*$E$38)</f>
        <v>1.31672131147524</v>
      </c>
      <c r="AD298" s="18" t="n">
        <f aca="false">(X298*AA298)+(Y298*AB298)+(Z298*AC298)</f>
        <v>1.31672131147546</v>
      </c>
      <c r="AE298" s="19" t="str">
        <f aca="false">IF(ABS(SUM(X298:Z298)-1)&gt;0.1,"ERROR","OK")</f>
        <v>OK</v>
      </c>
    </row>
    <row r="299" customFormat="false" ht="15" hidden="false" customHeight="false" outlineLevel="0" collapsed="false">
      <c r="N299" s="17" t="n">
        <f aca="false">N298+1</f>
        <v>291</v>
      </c>
      <c r="O299" s="4" t="n">
        <f aca="false">O298*(R298/$U298)</f>
        <v>0.464966182763511</v>
      </c>
      <c r="P299" s="4" t="n">
        <f aca="false">P298*(S298/$U298)</f>
        <v>0.218564298064596</v>
      </c>
      <c r="Q299" s="4" t="n">
        <f aca="false">Q298*(T298/$U298)</f>
        <v>0.316469519171893</v>
      </c>
      <c r="R299" s="18" t="n">
        <f aca="false">($O299*$C$27)+($P299*$D$27)+($Q299*$E$27)</f>
        <v>1.31646951917189</v>
      </c>
      <c r="S299" s="18" t="n">
        <f aca="false">($O299*$C$28)+($P299*$D$28)+($Q299*$E$28)</f>
        <v>1.18014361550881</v>
      </c>
      <c r="T299" s="18" t="n">
        <f aca="false">($O299*$C$29)+($P299*$D$29)+($Q299*$E$29)</f>
        <v>1.33021656625933</v>
      </c>
      <c r="U299" s="18" t="n">
        <f aca="false">(O299*R299)+(P299*S299)+(Q299*T299)</f>
        <v>1.29102406511154</v>
      </c>
      <c r="W299" s="17" t="n">
        <f aca="false">W298+1</f>
        <v>291</v>
      </c>
      <c r="X299" s="4" t="n">
        <f aca="false">X298*(AA298/$AD298)</f>
        <v>0.350819672131194</v>
      </c>
      <c r="Y299" s="4" t="n">
        <f aca="false">Y298*(AB298/$AD298)</f>
        <v>0.308196721311246</v>
      </c>
      <c r="Z299" s="4" t="n">
        <f aca="false">Z298*(AC298/$AD298)</f>
        <v>0.340983606557559</v>
      </c>
      <c r="AA299" s="18" t="n">
        <f aca="false">($X299*$C$36)+($Y299*$D$36)+($Z299*$E$36)</f>
        <v>1.3167213114757</v>
      </c>
      <c r="AB299" s="18" t="n">
        <f aca="false">($X299*$C$37)+($Y299*$D$37)+($Z299*$E$37)</f>
        <v>1.31672131147544</v>
      </c>
      <c r="AC299" s="18" t="n">
        <f aca="false">($X299*$C$38)+($Y299*$D$38)+($Z299*$E$38)</f>
        <v>1.31672131147524</v>
      </c>
      <c r="AD299" s="18" t="n">
        <f aca="false">(X299*AA299)+(Y299*AB299)+(Z299*AC299)</f>
        <v>1.31672131147546</v>
      </c>
      <c r="AE299" s="19" t="str">
        <f aca="false">IF(ABS(SUM(X299:Z299)-1)&gt;0.1,"ERROR","OK")</f>
        <v>OK</v>
      </c>
    </row>
    <row r="300" customFormat="false" ht="15" hidden="false" customHeight="false" outlineLevel="0" collapsed="false">
      <c r="N300" s="17" t="n">
        <f aca="false">N299+1</f>
        <v>292</v>
      </c>
      <c r="O300" s="4" t="n">
        <f aca="false">O299*(R299/$U299)</f>
        <v>0.474130439234673</v>
      </c>
      <c r="P300" s="4" t="n">
        <f aca="false">P299*(S299/$U299)</f>
        <v>0.19979275980174</v>
      </c>
      <c r="Q300" s="4" t="n">
        <f aca="false">Q299*(T299/$U299)</f>
        <v>0.326076800963587</v>
      </c>
      <c r="R300" s="18" t="n">
        <f aca="false">($O300*$C$27)+($P300*$D$27)+($Q300*$E$27)</f>
        <v>1.32607680096359</v>
      </c>
      <c r="S300" s="18" t="n">
        <f aca="false">($O300*$C$28)+($P300*$D$28)+($Q300*$E$28)</f>
        <v>1.18066131836745</v>
      </c>
      <c r="T300" s="18" t="n">
        <f aca="false">($O300*$C$29)+($P300*$D$29)+($Q300*$E$29)</f>
        <v>1.26748697194095</v>
      </c>
      <c r="U300" s="18" t="n">
        <f aca="false">(O300*R300)+(P300*S300)+(Q300*T300)</f>
        <v>1.2779190563611</v>
      </c>
      <c r="W300" s="17" t="n">
        <f aca="false">W299+1</f>
        <v>292</v>
      </c>
      <c r="X300" s="4" t="n">
        <f aca="false">X299*(AA299/$AD299)</f>
        <v>0.350819672131257</v>
      </c>
      <c r="Y300" s="4" t="n">
        <f aca="false">Y299*(AB299/$AD299)</f>
        <v>0.308196721311241</v>
      </c>
      <c r="Z300" s="4" t="n">
        <f aca="false">Z299*(AC299/$AD299)</f>
        <v>0.340983606557501</v>
      </c>
      <c r="AA300" s="18" t="n">
        <f aca="false">($X300*$C$36)+($Y300*$D$36)+($Z300*$E$36)</f>
        <v>1.31672131147563</v>
      </c>
      <c r="AB300" s="18" t="n">
        <f aca="false">($X300*$C$37)+($Y300*$D$37)+($Z300*$E$37)</f>
        <v>1.31672131147551</v>
      </c>
      <c r="AC300" s="18" t="n">
        <f aca="false">($X300*$C$38)+($Y300*$D$38)+($Z300*$E$38)</f>
        <v>1.31672131147524</v>
      </c>
      <c r="AD300" s="18" t="n">
        <f aca="false">(X300*AA300)+(Y300*AB300)+(Z300*AC300)</f>
        <v>1.31672131147546</v>
      </c>
      <c r="AE300" s="19" t="str">
        <f aca="false">IF(ABS(SUM(X300:Z300)-1)&gt;0.1,"ERROR","OK")</f>
        <v>OK</v>
      </c>
    </row>
    <row r="301" customFormat="false" ht="15" hidden="false" customHeight="false" outlineLevel="0" collapsed="false">
      <c r="N301" s="17" t="n">
        <f aca="false">N300+1</f>
        <v>293</v>
      </c>
      <c r="O301" s="4" t="n">
        <f aca="false">O300*(R300/$U300)</f>
        <v>0.491997809227533</v>
      </c>
      <c r="P301" s="4" t="n">
        <f aca="false">P300*(S300/$U300)</f>
        <v>0.184587264751719</v>
      </c>
      <c r="Q301" s="4" t="n">
        <f aca="false">Q300*(T300/$U300)</f>
        <v>0.323414926020748</v>
      </c>
      <c r="R301" s="18" t="n">
        <f aca="false">($O301*$C$27)+($P301*$D$27)+($Q301*$E$27)</f>
        <v>1.32341492602075</v>
      </c>
      <c r="S301" s="18" t="n">
        <f aca="false">($O301*$C$28)+($P301*$D$28)+($Q301*$E$28)</f>
        <v>1.20092437580886</v>
      </c>
      <c r="T301" s="18" t="n">
        <f aca="false">($O301*$C$29)+($P301*$D$29)+($Q301*$E$29)</f>
        <v>1.20936332779588</v>
      </c>
      <c r="U301" s="18" t="n">
        <f aca="false">(O301*R301)+(P301*S301)+(Q301*T301)</f>
        <v>1.26391874119676</v>
      </c>
      <c r="W301" s="17" t="n">
        <f aca="false">W300+1</f>
        <v>293</v>
      </c>
      <c r="X301" s="4" t="n">
        <f aca="false">X300*(AA300/$AD300)</f>
        <v>0.350819672131302</v>
      </c>
      <c r="Y301" s="4" t="n">
        <f aca="false">Y300*(AB300/$AD300)</f>
        <v>0.308196721311252</v>
      </c>
      <c r="Z301" s="4" t="n">
        <f aca="false">Z300*(AC300/$AD300)</f>
        <v>0.340983606557445</v>
      </c>
      <c r="AA301" s="18" t="n">
        <f aca="false">($X301*$C$36)+($Y301*$D$36)+($Z301*$E$36)</f>
        <v>1.31672131147556</v>
      </c>
      <c r="AB301" s="18" t="n">
        <f aca="false">($X301*$C$37)+($Y301*$D$37)+($Z301*$E$37)</f>
        <v>1.31672131147556</v>
      </c>
      <c r="AC301" s="18" t="n">
        <f aca="false">($X301*$C$38)+($Y301*$D$38)+($Z301*$E$38)</f>
        <v>1.31672131147526</v>
      </c>
      <c r="AD301" s="18" t="n">
        <f aca="false">(X301*AA301)+(Y301*AB301)+(Z301*AC301)</f>
        <v>1.31672131147546</v>
      </c>
      <c r="AE301" s="19" t="str">
        <f aca="false">IF(ABS(SUM(X301:Z301)-1)&gt;0.1,"ERROR","OK")</f>
        <v>OK</v>
      </c>
    </row>
    <row r="302" customFormat="false" ht="15" hidden="false" customHeight="false" outlineLevel="0" collapsed="false">
      <c r="N302" s="17" t="n">
        <f aca="false">N301+1</f>
        <v>294</v>
      </c>
      <c r="O302" s="4" t="n">
        <f aca="false">O301*(R301/$U301)</f>
        <v>0.515157520082901</v>
      </c>
      <c r="P302" s="4" t="n">
        <f aca="false">P301*(S301/$U301)</f>
        <v>0.175387339770219</v>
      </c>
      <c r="Q302" s="4" t="n">
        <f aca="false">Q301*(T301/$U301)</f>
        <v>0.30945514014688</v>
      </c>
      <c r="R302" s="18" t="n">
        <f aca="false">($O302*$C$27)+($P302*$D$27)+($Q302*$E$27)</f>
        <v>1.30945514014688</v>
      </c>
      <c r="S302" s="18" t="n">
        <f aca="false">($O302*$C$28)+($P302*$D$28)+($Q302*$E$28)</f>
        <v>1.23664789395071</v>
      </c>
      <c r="T302" s="18" t="n">
        <f aca="false">($O302*$C$29)+($P302*$D$29)+($Q302*$E$29)</f>
        <v>1.16555175525262</v>
      </c>
      <c r="U302" s="18" t="n">
        <f aca="false">(O302*R302)+(P302*S302)+(Q302*T302)</f>
        <v>1.25215402878048</v>
      </c>
      <c r="W302" s="17" t="n">
        <f aca="false">W301+1</f>
        <v>294</v>
      </c>
      <c r="X302" s="4" t="n">
        <f aca="false">X301*(AA301/$AD301)</f>
        <v>0.35081967213133</v>
      </c>
      <c r="Y302" s="4" t="n">
        <f aca="false">Y301*(AB301/$AD301)</f>
        <v>0.308196721311276</v>
      </c>
      <c r="Z302" s="4" t="n">
        <f aca="false">Z301*(AC301/$AD301)</f>
        <v>0.340983606557395</v>
      </c>
      <c r="AA302" s="18" t="n">
        <f aca="false">($X302*$C$36)+($Y302*$D$36)+($Z302*$E$36)</f>
        <v>1.31672131147549</v>
      </c>
      <c r="AB302" s="18" t="n">
        <f aca="false">($X302*$C$37)+($Y302*$D$37)+($Z302*$E$37)</f>
        <v>1.31672131147559</v>
      </c>
      <c r="AC302" s="18" t="n">
        <f aca="false">($X302*$C$38)+($Y302*$D$38)+($Z302*$E$38)</f>
        <v>1.31672131147529</v>
      </c>
      <c r="AD302" s="18" t="n">
        <f aca="false">(X302*AA302)+(Y302*AB302)+(Z302*AC302)</f>
        <v>1.31672131147545</v>
      </c>
      <c r="AE302" s="19" t="str">
        <f aca="false">IF(ABS(SUM(X302:Z302)-1)&gt;0.1,"ERROR","OK")</f>
        <v>OK</v>
      </c>
    </row>
    <row r="303" customFormat="false" ht="15" hidden="false" customHeight="false" outlineLevel="0" collapsed="false">
      <c r="N303" s="17" t="n">
        <f aca="false">N302+1</f>
        <v>295</v>
      </c>
      <c r="O303" s="4" t="n">
        <f aca="false">O302*(R302/$U302)</f>
        <v>0.538732174439331</v>
      </c>
      <c r="P303" s="4" t="n">
        <f aca="false">P302*(S302/$U302)</f>
        <v>0.173215418684312</v>
      </c>
      <c r="Q303" s="4" t="n">
        <f aca="false">Q302*(T302/$U302)</f>
        <v>0.288052406876357</v>
      </c>
      <c r="R303" s="18" t="n">
        <f aca="false">($O303*$C$27)+($P303*$D$27)+($Q303*$E$27)</f>
        <v>1.28805240687636</v>
      </c>
      <c r="S303" s="18" t="n">
        <f aca="false">($O303*$C$28)+($P303*$D$28)+($Q303*$E$28)</f>
        <v>1.27948500825061</v>
      </c>
      <c r="T303" s="18" t="n">
        <f aca="false">($O303*$C$29)+($P303*$D$29)+($Q303*$E$29)</f>
        <v>1.1425337339454</v>
      </c>
      <c r="U303" s="18" t="n">
        <f aca="false">(O303*R303)+(P303*S303)+(Q303*T303)</f>
        <v>1.24465139735315</v>
      </c>
      <c r="W303" s="17" t="n">
        <f aca="false">W302+1</f>
        <v>295</v>
      </c>
      <c r="X303" s="4" t="n">
        <f aca="false">X302*(AA302/$AD302)</f>
        <v>0.35081967213134</v>
      </c>
      <c r="Y303" s="4" t="n">
        <f aca="false">Y302*(AB302/$AD302)</f>
        <v>0.308196721311308</v>
      </c>
      <c r="Z303" s="4" t="n">
        <f aca="false">Z302*(AC302/$AD302)</f>
        <v>0.340983606557352</v>
      </c>
      <c r="AA303" s="18" t="n">
        <f aca="false">($X303*$C$36)+($Y303*$D$36)+($Z303*$E$36)</f>
        <v>1.31672131147543</v>
      </c>
      <c r="AB303" s="18" t="n">
        <f aca="false">($X303*$C$37)+($Y303*$D$37)+($Z303*$E$37)</f>
        <v>1.3167213114756</v>
      </c>
      <c r="AC303" s="18" t="n">
        <f aca="false">($X303*$C$38)+($Y303*$D$38)+($Z303*$E$38)</f>
        <v>1.31672131147531</v>
      </c>
      <c r="AD303" s="18" t="n">
        <f aca="false">(X303*AA303)+(Y303*AB303)+(Z303*AC303)</f>
        <v>1.31672131147544</v>
      </c>
      <c r="AE303" s="19" t="str">
        <f aca="false">IF(ABS(SUM(X303:Z303)-1)&gt;0.1,"ERROR","OK")</f>
        <v>OK</v>
      </c>
    </row>
    <row r="304" customFormat="false" ht="15" hidden="false" customHeight="false" outlineLevel="0" collapsed="false">
      <c r="N304" s="17" t="n">
        <f aca="false">N303+1</f>
        <v>296</v>
      </c>
      <c r="O304" s="4" t="n">
        <f aca="false">O303*(R303/$U303)</f>
        <v>0.557517771983369</v>
      </c>
      <c r="P304" s="4" t="n">
        <f aca="false">P303*(S303/$U303)</f>
        <v>0.178063136293211</v>
      </c>
      <c r="Q304" s="4" t="n">
        <f aca="false">Q303*(T303/$U303)</f>
        <v>0.26441909172342</v>
      </c>
      <c r="R304" s="18" t="n">
        <f aca="false">($O304*$C$27)+($P304*$D$27)+($Q304*$E$27)</f>
        <v>1.26441909172342</v>
      </c>
      <c r="S304" s="18" t="n">
        <f aca="false">($O304*$C$28)+($P304*$D$28)+($Q304*$E$28)</f>
        <v>1.31954058943229</v>
      </c>
      <c r="T304" s="18" t="n">
        <f aca="false">($O304*$C$29)+($P304*$D$29)+($Q304*$E$29)</f>
        <v>1.14392696849128</v>
      </c>
      <c r="U304" s="18" t="n">
        <f aca="false">(O304*R304)+(P304*S304)+(Q304*T304)</f>
        <v>1.24237378069777</v>
      </c>
      <c r="W304" s="17" t="n">
        <f aca="false">W303+1</f>
        <v>296</v>
      </c>
      <c r="X304" s="4" t="n">
        <f aca="false">X303*(AA303/$AD303)</f>
        <v>0.350819672131336</v>
      </c>
      <c r="Y304" s="4" t="n">
        <f aca="false">Y303*(AB303/$AD303)</f>
        <v>0.308196721311346</v>
      </c>
      <c r="Z304" s="4" t="n">
        <f aca="false">Z303*(AC303/$AD303)</f>
        <v>0.340983606557318</v>
      </c>
      <c r="AA304" s="18" t="n">
        <f aca="false">($X304*$C$36)+($Y304*$D$36)+($Z304*$E$36)</f>
        <v>1.31672131147538</v>
      </c>
      <c r="AB304" s="18" t="n">
        <f aca="false">($X304*$C$37)+($Y304*$D$37)+($Z304*$E$37)</f>
        <v>1.3167213114756</v>
      </c>
      <c r="AC304" s="18" t="n">
        <f aca="false">($X304*$C$38)+($Y304*$D$38)+($Z304*$E$38)</f>
        <v>1.31672131147534</v>
      </c>
      <c r="AD304" s="18" t="n">
        <f aca="false">(X304*AA304)+(Y304*AB304)+(Z304*AC304)</f>
        <v>1.31672131147544</v>
      </c>
      <c r="AE304" s="19" t="str">
        <f aca="false">IF(ABS(SUM(X304:Z304)-1)&gt;0.1,"ERROR","OK")</f>
        <v>OK</v>
      </c>
    </row>
    <row r="305" customFormat="false" ht="15" hidden="false" customHeight="false" outlineLevel="0" collapsed="false">
      <c r="N305" s="17" t="n">
        <f aca="false">N304+1</f>
        <v>297</v>
      </c>
      <c r="O305" s="4" t="n">
        <f aca="false">O304*(R304/$U304)</f>
        <v>0.56741065033983</v>
      </c>
      <c r="P305" s="4" t="n">
        <f aca="false">P304*(S304/$U304)</f>
        <v>0.189123063824272</v>
      </c>
      <c r="Q305" s="4" t="n">
        <f aca="false">Q304*(T304/$U304)</f>
        <v>0.243466285835898</v>
      </c>
      <c r="R305" s="18" t="n">
        <f aca="false">($O305*$C$27)+($P305*$D$27)+($Q305*$E$27)</f>
        <v>1.2434662858359</v>
      </c>
      <c r="S305" s="18" t="n">
        <f aca="false">($O305*$C$28)+($P305*$D$28)+($Q305*$E$28)</f>
        <v>1.34829099308752</v>
      </c>
      <c r="T305" s="18" t="n">
        <f aca="false">($O305*$C$29)+($P305*$D$29)+($Q305*$E$29)</f>
        <v>1.17018173623493</v>
      </c>
      <c r="U305" s="18" t="n">
        <f aca="false">(O305*R305)+(P305*S305)+(Q305*T305)</f>
        <v>1.2454487385353</v>
      </c>
      <c r="W305" s="17" t="n">
        <f aca="false">W304+1</f>
        <v>297</v>
      </c>
      <c r="X305" s="4" t="n">
        <f aca="false">X304*(AA304/$AD304)</f>
        <v>0.350819672131321</v>
      </c>
      <c r="Y305" s="4" t="n">
        <f aca="false">Y304*(AB304/$AD304)</f>
        <v>0.308196721311385</v>
      </c>
      <c r="Z305" s="4" t="n">
        <f aca="false">Z304*(AC304/$AD304)</f>
        <v>0.340983606557294</v>
      </c>
      <c r="AA305" s="18" t="n">
        <f aca="false">($X305*$C$36)+($Y305*$D$36)+($Z305*$E$36)</f>
        <v>1.31672131147534</v>
      </c>
      <c r="AB305" s="18" t="n">
        <f aca="false">($X305*$C$37)+($Y305*$D$37)+($Z305*$E$37)</f>
        <v>1.31672131147559</v>
      </c>
      <c r="AC305" s="18" t="n">
        <f aca="false">($X305*$C$38)+($Y305*$D$38)+($Z305*$E$38)</f>
        <v>1.31672131147537</v>
      </c>
      <c r="AD305" s="18" t="n">
        <f aca="false">(X305*AA305)+(Y305*AB305)+(Z305*AC305)</f>
        <v>1.31672131147543</v>
      </c>
      <c r="AE305" s="19" t="str">
        <f aca="false">IF(ABS(SUM(X305:Z305)-1)&gt;0.1,"ERROR","OK")</f>
        <v>OK</v>
      </c>
    </row>
    <row r="306" customFormat="false" ht="15" hidden="false" customHeight="false" outlineLevel="0" collapsed="false">
      <c r="N306" s="17" t="n">
        <f aca="false">N305+1</f>
        <v>298</v>
      </c>
      <c r="O306" s="4" t="n">
        <f aca="false">O305*(R305/$U305)</f>
        <v>0.566507470031694</v>
      </c>
      <c r="P306" s="4" t="n">
        <f aca="false">P305*(S305/$U305)</f>
        <v>0.204739798314995</v>
      </c>
      <c r="Q306" s="4" t="n">
        <f aca="false">Q305*(T305/$U305)</f>
        <v>0.228752731653311</v>
      </c>
      <c r="R306" s="18" t="n">
        <f aca="false">($O306*$C$27)+($P306*$D$27)+($Q306*$E$27)</f>
        <v>1.22875273165331</v>
      </c>
      <c r="S306" s="18" t="n">
        <f aca="false">($O306*$C$28)+($P306*$D$28)+($Q306*$E$28)</f>
        <v>1.36063001154371</v>
      </c>
      <c r="T306" s="18" t="n">
        <f aca="false">($O306*$C$29)+($P306*$D$29)+($Q306*$E$29)</f>
        <v>1.2176641659228</v>
      </c>
      <c r="U306" s="18" t="n">
        <f aca="false">(O306*R306)+(P306*S306)+(Q306*T306)</f>
        <v>1.25321671963943</v>
      </c>
      <c r="W306" s="17" t="n">
        <f aca="false">W305+1</f>
        <v>298</v>
      </c>
      <c r="X306" s="4" t="n">
        <f aca="false">X305*(AA305/$AD305)</f>
        <v>0.350819672131297</v>
      </c>
      <c r="Y306" s="4" t="n">
        <f aca="false">Y305*(AB305/$AD305)</f>
        <v>0.308196721311423</v>
      </c>
      <c r="Z306" s="4" t="n">
        <f aca="false">Z305*(AC305/$AD305)</f>
        <v>0.34098360655728</v>
      </c>
      <c r="AA306" s="18" t="n">
        <f aca="false">($X306*$C$36)+($Y306*$D$36)+($Z306*$E$36)</f>
        <v>1.31672131147531</v>
      </c>
      <c r="AB306" s="18" t="n">
        <f aca="false">($X306*$C$37)+($Y306*$D$37)+($Z306*$E$37)</f>
        <v>1.31672131147557</v>
      </c>
      <c r="AC306" s="18" t="n">
        <f aca="false">($X306*$C$38)+($Y306*$D$38)+($Z306*$E$38)</f>
        <v>1.3167213114754</v>
      </c>
      <c r="AD306" s="18" t="n">
        <f aca="false">(X306*AA306)+(Y306*AB306)+(Z306*AC306)</f>
        <v>1.31672131147542</v>
      </c>
      <c r="AE306" s="19" t="str">
        <f aca="false">IF(ABS(SUM(X306:Z306)-1)&gt;0.1,"ERROR","OK")</f>
        <v>OK</v>
      </c>
    </row>
    <row r="307" customFormat="false" ht="15" hidden="false" customHeight="false" outlineLevel="0" collapsed="false">
      <c r="N307" s="17" t="n">
        <f aca="false">N306+1</f>
        <v>299</v>
      </c>
      <c r="O307" s="4" t="n">
        <f aca="false">O306*(R306/$U306)</f>
        <v>0.555448702841858</v>
      </c>
      <c r="P307" s="4" t="n">
        <f aca="false">P306*(S306/$U306)</f>
        <v>0.222288060619666</v>
      </c>
      <c r="Q307" s="4" t="n">
        <f aca="false">Q306*(T306/$U306)</f>
        <v>0.222263236538475</v>
      </c>
      <c r="R307" s="18" t="n">
        <f aca="false">($O307*$C$27)+($P307*$D$27)+($Q307*$E$27)</f>
        <v>1.22226323653848</v>
      </c>
      <c r="S307" s="18" t="n">
        <f aca="false">($O307*$C$28)+($P307*$D$28)+($Q307*$E$28)</f>
        <v>1.35541178995723</v>
      </c>
      <c r="T307" s="18" t="n">
        <f aca="false">($O307*$C$29)+($P307*$D$29)+($Q307*$E$29)</f>
        <v>1.2780500898697</v>
      </c>
      <c r="U307" s="18" t="n">
        <f aca="false">(O307*R307)+(P307*S307)+(Q307*T307)</f>
        <v>1.26425993682994</v>
      </c>
      <c r="W307" s="17" t="n">
        <f aca="false">W306+1</f>
        <v>299</v>
      </c>
      <c r="X307" s="4" t="n">
        <f aca="false">X306*(AA306/$AD306)</f>
        <v>0.350819672131268</v>
      </c>
      <c r="Y307" s="4" t="n">
        <f aca="false">Y306*(AB306/$AD306)</f>
        <v>0.308196721311458</v>
      </c>
      <c r="Z307" s="4" t="n">
        <f aca="false">Z306*(AC306/$AD306)</f>
        <v>0.340983606557274</v>
      </c>
      <c r="AA307" s="18" t="n">
        <f aca="false">($X307*$C$36)+($Y307*$D$36)+($Z307*$E$36)</f>
        <v>1.31672131147529</v>
      </c>
      <c r="AB307" s="18" t="n">
        <f aca="false">($X307*$C$37)+($Y307*$D$37)+($Z307*$E$37)</f>
        <v>1.31672131147554</v>
      </c>
      <c r="AC307" s="18" t="n">
        <f aca="false">($X307*$C$38)+($Y307*$D$38)+($Z307*$E$38)</f>
        <v>1.31672131147542</v>
      </c>
      <c r="AD307" s="18" t="n">
        <f aca="false">(X307*AA307)+(Y307*AB307)+(Z307*AC307)</f>
        <v>1.31672131147541</v>
      </c>
      <c r="AE307" s="19" t="str">
        <f aca="false">IF(ABS(SUM(X307:Z307)-1)&gt;0.1,"ERROR","OK")</f>
        <v>OK</v>
      </c>
    </row>
    <row r="308" customFormat="false" ht="15" hidden="false" customHeight="false" outlineLevel="0" collapsed="false">
      <c r="N308" s="17" t="n">
        <f aca="false">N307+1</f>
        <v>300</v>
      </c>
      <c r="O308" s="4" t="n">
        <f aca="false">O307*(R307/$U307)</f>
        <v>0.536997582134021</v>
      </c>
      <c r="P308" s="4" t="n">
        <f aca="false">P307*(S307/$U307)</f>
        <v>0.238314803272257</v>
      </c>
      <c r="Q308" s="4" t="n">
        <f aca="false">Q307*(T307/$U307)</f>
        <v>0.224687614593722</v>
      </c>
      <c r="R308" s="18" t="n">
        <f aca="false">($O308*$C$27)+($P308*$D$27)+($Q308*$E$27)</f>
        <v>1.22468761459372</v>
      </c>
      <c r="S308" s="18" t="n">
        <f aca="false">($O308*$C$28)+($P308*$D$28)+($Q308*$E$28)</f>
        <v>1.33477872899967</v>
      </c>
      <c r="T308" s="18" t="n">
        <f aca="false">($O308*$C$29)+($P308*$D$29)+($Q308*$E$29)</f>
        <v>1.33904610232296</v>
      </c>
      <c r="U308" s="18" t="n">
        <f aca="false">(O308*R308)+(P308*S308)+(Q308*T308)</f>
        <v>1.27661889268183</v>
      </c>
      <c r="W308" s="17" t="n">
        <f aca="false">W307+1</f>
        <v>300</v>
      </c>
      <c r="X308" s="4" t="n">
        <f aca="false">X307*(AA307/$AD307)</f>
        <v>0.350819672131235</v>
      </c>
      <c r="Y308" s="4" t="n">
        <f aca="false">Y307*(AB307/$AD307)</f>
        <v>0.308196721311488</v>
      </c>
      <c r="Z308" s="4" t="n">
        <f aca="false">Z307*(AC307/$AD307)</f>
        <v>0.340983606557276</v>
      </c>
      <c r="AA308" s="18" t="n">
        <f aca="false">($X308*$C$36)+($Y308*$D$36)+($Z308*$E$36)</f>
        <v>1.31672131147529</v>
      </c>
      <c r="AB308" s="18" t="n">
        <f aca="false">($X308*$C$37)+($Y308*$D$37)+($Z308*$E$37)</f>
        <v>1.31672131147551</v>
      </c>
      <c r="AC308" s="18" t="n">
        <f aca="false">($X308*$C$38)+($Y308*$D$38)+($Z308*$E$38)</f>
        <v>1.31672131147544</v>
      </c>
      <c r="AD308" s="18" t="n">
        <f aca="false">(X308*AA308)+(Y308*AB308)+(Z308*AC308)</f>
        <v>1.31672131147541</v>
      </c>
      <c r="AE308" s="19" t="str">
        <f aca="false">IF(ABS(SUM(X308:Z308)-1)&gt;0.1,"ERROR","OK")</f>
        <v>OK</v>
      </c>
    </row>
    <row r="309" customFormat="false" ht="15" hidden="false" customHeight="false" outlineLevel="0" collapsed="false">
      <c r="N309" s="17" t="n">
        <f aca="false">N308+1</f>
        <v>301</v>
      </c>
      <c r="O309" s="4" t="n">
        <f aca="false">O308*(R308/$U308)</f>
        <v>0.515153184459584</v>
      </c>
      <c r="P309" s="4" t="n">
        <f aca="false">P308*(S308/$U308)</f>
        <v>0.249171880533049</v>
      </c>
      <c r="Q309" s="4" t="n">
        <f aca="false">Q308*(T308/$U308)</f>
        <v>0.235674935007367</v>
      </c>
      <c r="R309" s="18" t="n">
        <f aca="false">($O309*$C$27)+($P309*$D$27)+($Q309*$E$27)</f>
        <v>1.23567493500737</v>
      </c>
      <c r="S309" s="18" t="n">
        <f aca="false">($O309*$C$28)+($P309*$D$28)+($Q309*$E$28)</f>
        <v>1.30304574295295</v>
      </c>
      <c r="T309" s="18" t="n">
        <f aca="false">($O309*$C$29)+($P309*$D$29)+($Q309*$E$29)</f>
        <v>1.38690841247744</v>
      </c>
      <c r="U309" s="18" t="n">
        <f aca="false">(O309*R309)+(P309*S309)+(Q309*T309)</f>
        <v>1.2881037858899</v>
      </c>
      <c r="W309" s="17" t="n">
        <f aca="false">W308+1</f>
        <v>301</v>
      </c>
      <c r="X309" s="4" t="n">
        <f aca="false">X308*(AA308/$AD308)</f>
        <v>0.350819672131203</v>
      </c>
      <c r="Y309" s="4" t="n">
        <f aca="false">Y308*(AB308/$AD308)</f>
        <v>0.308196721311512</v>
      </c>
      <c r="Z309" s="4" t="n">
        <f aca="false">Z308*(AC308/$AD308)</f>
        <v>0.340983606557285</v>
      </c>
      <c r="AA309" s="18" t="n">
        <f aca="false">($X309*$C$36)+($Y309*$D$36)+($Z309*$E$36)</f>
        <v>1.31672131147529</v>
      </c>
      <c r="AB309" s="18" t="n">
        <f aca="false">($X309*$C$37)+($Y309*$D$37)+($Z309*$E$37)</f>
        <v>1.31672131147548</v>
      </c>
      <c r="AC309" s="18" t="n">
        <f aca="false">($X309*$C$38)+($Y309*$D$38)+($Z309*$E$38)</f>
        <v>1.31672131147545</v>
      </c>
      <c r="AD309" s="18" t="n">
        <f aca="false">(X309*AA309)+(Y309*AB309)+(Z309*AC309)</f>
        <v>1.3167213114754</v>
      </c>
      <c r="AE309" s="19" t="str">
        <f aca="false">IF(ABS(SUM(X309:Z309)-1)&gt;0.1,"ERROR","OK")</f>
        <v>OK</v>
      </c>
    </row>
    <row r="310" customFormat="false" ht="15" hidden="false" customHeight="false" outlineLevel="0" collapsed="false">
      <c r="N310" s="17" t="n">
        <f aca="false">N309+1</f>
        <v>302</v>
      </c>
      <c r="O310" s="4" t="n">
        <f aca="false">O309*(R309/$U309)</f>
        <v>0.494185239340913</v>
      </c>
      <c r="P310" s="4" t="n">
        <f aca="false">P309*(S309/$U309)</f>
        <v>0.252062265283898</v>
      </c>
      <c r="Q310" s="4" t="n">
        <f aca="false">Q309*(T309/$U309)</f>
        <v>0.25375249537519</v>
      </c>
      <c r="R310" s="18" t="n">
        <f aca="false">($O310*$C$27)+($P310*$D$27)+($Q310*$E$27)</f>
        <v>1.25375249537519</v>
      </c>
      <c r="S310" s="18" t="n">
        <f aca="false">($O310*$C$28)+($P310*$D$28)+($Q310*$E$28)</f>
        <v>1.26580799350324</v>
      </c>
      <c r="T310" s="18" t="n">
        <f aca="false">($O310*$C$29)+($P310*$D$29)+($Q310*$E$29)</f>
        <v>1.41025712831305</v>
      </c>
      <c r="U310" s="18" t="n">
        <f aca="false">(O310*R310)+(P310*S310)+(Q310*T310)</f>
        <v>1.29650467268823</v>
      </c>
      <c r="W310" s="17" t="n">
        <f aca="false">W309+1</f>
        <v>302</v>
      </c>
      <c r="X310" s="4" t="n">
        <f aca="false">X309*(AA309/$AD309)</f>
        <v>0.350819672131173</v>
      </c>
      <c r="Y310" s="4" t="n">
        <f aca="false">Y309*(AB309/$AD309)</f>
        <v>0.308196721311529</v>
      </c>
      <c r="Z310" s="4" t="n">
        <f aca="false">Z309*(AC309/$AD309)</f>
        <v>0.340983606557297</v>
      </c>
      <c r="AA310" s="18" t="n">
        <f aca="false">($X310*$C$36)+($Y310*$D$36)+($Z310*$E$36)</f>
        <v>1.3167213114753</v>
      </c>
      <c r="AB310" s="18" t="n">
        <f aca="false">($X310*$C$37)+($Y310*$D$37)+($Z310*$E$37)</f>
        <v>1.31672131147544</v>
      </c>
      <c r="AC310" s="18" t="n">
        <f aca="false">($X310*$C$38)+($Y310*$D$38)+($Z310*$E$38)</f>
        <v>1.31672131147546</v>
      </c>
      <c r="AD310" s="18" t="n">
        <f aca="false">(X310*AA310)+(Y310*AB310)+(Z310*AC310)</f>
        <v>1.3167213114754</v>
      </c>
      <c r="AE310" s="19" t="str">
        <f aca="false">IF(ABS(SUM(X310:Z310)-1)&gt;0.1,"ERROR","OK")</f>
        <v>OK</v>
      </c>
    </row>
    <row r="311" customFormat="false" ht="15" hidden="false" customHeight="false" outlineLevel="0" collapsed="false">
      <c r="N311" s="17" t="n">
        <f aca="false">N310+1</f>
        <v>303</v>
      </c>
      <c r="O311" s="4" t="n">
        <f aca="false">O310*(R310/$U310)</f>
        <v>0.477889505570833</v>
      </c>
      <c r="P311" s="4" t="n">
        <f aca="false">P310*(S310/$U310)</f>
        <v>0.246094315723007</v>
      </c>
      <c r="Q311" s="4" t="n">
        <f aca="false">Q310*(T310/$U310)</f>
        <v>0.27601617870616</v>
      </c>
      <c r="R311" s="18" t="n">
        <f aca="false">($O311*$C$27)+($P311*$D$27)+($Q311*$E$27)</f>
        <v>1.27601617870616</v>
      </c>
      <c r="S311" s="18" t="n">
        <f aca="false">($O311*$C$28)+($P311*$D$28)+($Q311*$E$28)</f>
        <v>1.22947494473529</v>
      </c>
      <c r="T311" s="18" t="n">
        <f aca="false">($O311*$C$29)+($P311*$D$29)+($Q311*$E$29)</f>
        <v>1.40376029326944</v>
      </c>
      <c r="U311" s="18" t="n">
        <f aca="false">(O311*R311)+(P311*S311)+(Q311*T311)</f>
        <v>1.29982208793315</v>
      </c>
      <c r="W311" s="17" t="n">
        <f aca="false">W310+1</f>
        <v>303</v>
      </c>
      <c r="X311" s="4" t="n">
        <f aca="false">X310*(AA310/$AD310)</f>
        <v>0.350819672131147</v>
      </c>
      <c r="Y311" s="4" t="n">
        <f aca="false">Y310*(AB310/$AD310)</f>
        <v>0.30819672131154</v>
      </c>
      <c r="Z311" s="4" t="n">
        <f aca="false">Z310*(AC310/$AD310)</f>
        <v>0.340983606557313</v>
      </c>
      <c r="AA311" s="18" t="n">
        <f aca="false">($X311*$C$36)+($Y311*$D$36)+($Z311*$E$36)</f>
        <v>1.31672131147531</v>
      </c>
      <c r="AB311" s="18" t="n">
        <f aca="false">($X311*$C$37)+($Y311*$D$37)+($Z311*$E$37)</f>
        <v>1.31672131147542</v>
      </c>
      <c r="AC311" s="18" t="n">
        <f aca="false">($X311*$C$38)+($Y311*$D$38)+($Z311*$E$38)</f>
        <v>1.31672131147546</v>
      </c>
      <c r="AD311" s="18" t="n">
        <f aca="false">(X311*AA311)+(Y311*AB311)+(Z311*AC311)</f>
        <v>1.3167213114754</v>
      </c>
      <c r="AE311" s="19" t="str">
        <f aca="false">IF(ABS(SUM(X311:Z311)-1)&gt;0.1,"ERROR","OK")</f>
        <v>OK</v>
      </c>
    </row>
    <row r="312" customFormat="false" ht="15" hidden="false" customHeight="false" outlineLevel="0" collapsed="false">
      <c r="N312" s="17" t="n">
        <f aca="false">N311+1</f>
        <v>304</v>
      </c>
      <c r="O312" s="4" t="n">
        <f aca="false">O311*(R311/$U311)</f>
        <v>0.469137081453898</v>
      </c>
      <c r="P312" s="4" t="n">
        <f aca="false">P311*(S311/$U311)</f>
        <v>0.232775545231982</v>
      </c>
      <c r="Q312" s="4" t="n">
        <f aca="false">Q311*(T311/$U311)</f>
        <v>0.29808737331412</v>
      </c>
      <c r="R312" s="18" t="n">
        <f aca="false">($O312*$C$27)+($P312*$D$27)+($Q312*$E$27)</f>
        <v>1.29808737331412</v>
      </c>
      <c r="S312" s="18" t="n">
        <f aca="false">($O312*$C$28)+($P312*$D$28)+($Q312*$E$28)</f>
        <v>1.20085844547119</v>
      </c>
      <c r="T312" s="18" t="n">
        <f aca="false">($O312*$C$29)+($P312*$D$29)+($Q312*$E$29)</f>
        <v>1.36993067867822</v>
      </c>
      <c r="U312" s="18" t="n">
        <f aca="false">(O312*R312)+(P312*S312)+(Q312*T312)</f>
        <v>1.29687043880935</v>
      </c>
      <c r="W312" s="17" t="n">
        <f aca="false">W311+1</f>
        <v>304</v>
      </c>
      <c r="X312" s="4" t="n">
        <f aca="false">X311*(AA311/$AD311)</f>
        <v>0.350819672131125</v>
      </c>
      <c r="Y312" s="4" t="n">
        <f aca="false">Y311*(AB311/$AD311)</f>
        <v>0.308196721311545</v>
      </c>
      <c r="Z312" s="4" t="n">
        <f aca="false">Z311*(AC311/$AD311)</f>
        <v>0.34098360655733</v>
      </c>
      <c r="AA312" s="18" t="n">
        <f aca="false">($X312*$C$36)+($Y312*$D$36)+($Z312*$E$36)</f>
        <v>1.31672131147533</v>
      </c>
      <c r="AB312" s="18" t="n">
        <f aca="false">($X312*$C$37)+($Y312*$D$37)+($Z312*$E$37)</f>
        <v>1.31672131147539</v>
      </c>
      <c r="AC312" s="18" t="n">
        <f aca="false">($X312*$C$38)+($Y312*$D$38)+($Z312*$E$38)</f>
        <v>1.31672131147546</v>
      </c>
      <c r="AD312" s="18" t="n">
        <f aca="false">(X312*AA312)+(Y312*AB312)+(Z312*AC312)</f>
        <v>1.31672131147539</v>
      </c>
      <c r="AE312" s="19" t="str">
        <f aca="false">IF(ABS(SUM(X312:Z312)-1)&gt;0.1,"ERROR","OK")</f>
        <v>OK</v>
      </c>
    </row>
    <row r="313" customFormat="false" ht="15" hidden="false" customHeight="false" outlineLevel="0" collapsed="false">
      <c r="N313" s="17" t="n">
        <f aca="false">N312+1</f>
        <v>305</v>
      </c>
      <c r="O313" s="4" t="n">
        <f aca="false">O312*(R312/$U312)</f>
        <v>0.469577302068698</v>
      </c>
      <c r="P313" s="4" t="n">
        <f aca="false">P312*(S312/$U312)</f>
        <v>0.21554233254605</v>
      </c>
      <c r="Q313" s="4" t="n">
        <f aca="false">Q312*(T312/$U312)</f>
        <v>0.314880365385252</v>
      </c>
      <c r="R313" s="18" t="n">
        <f aca="false">($O313*$C$27)+($P313*$D$27)+($Q313*$E$27)</f>
        <v>1.31488036538525</v>
      </c>
      <c r="S313" s="18" t="n">
        <f aca="false">($O313*$C$28)+($P313*$D$28)+($Q313*$E$28)</f>
        <v>1.18618497322197</v>
      </c>
      <c r="T313" s="18" t="n">
        <f aca="false">($O313*$C$29)+($P313*$D$29)+($Q313*$E$29)</f>
        <v>1.31792288619006</v>
      </c>
      <c r="U313" s="18" t="n">
        <f aca="false">(O313*R313)+(P313*S313)+(Q313*T313)</f>
        <v>1.28809909043316</v>
      </c>
      <c r="W313" s="17" t="n">
        <f aca="false">W312+1</f>
        <v>305</v>
      </c>
      <c r="X313" s="4" t="n">
        <f aca="false">X312*(AA312/$AD312)</f>
        <v>0.350819672131109</v>
      </c>
      <c r="Y313" s="4" t="n">
        <f aca="false">Y312*(AB312/$AD312)</f>
        <v>0.308196721311544</v>
      </c>
      <c r="Z313" s="4" t="n">
        <f aca="false">Z312*(AC312/$AD312)</f>
        <v>0.340983606557347</v>
      </c>
      <c r="AA313" s="18" t="n">
        <f aca="false">($X313*$C$36)+($Y313*$D$36)+($Z313*$E$36)</f>
        <v>1.31672131147535</v>
      </c>
      <c r="AB313" s="18" t="n">
        <f aca="false">($X313*$C$37)+($Y313*$D$37)+($Z313*$E$37)</f>
        <v>1.31672131147537</v>
      </c>
      <c r="AC313" s="18" t="n">
        <f aca="false">($X313*$C$38)+($Y313*$D$38)+($Z313*$E$38)</f>
        <v>1.31672131147546</v>
      </c>
      <c r="AD313" s="18" t="n">
        <f aca="false">(X313*AA313)+(Y313*AB313)+(Z313*AC313)</f>
        <v>1.3167213114754</v>
      </c>
      <c r="AE313" s="19" t="str">
        <f aca="false">IF(ABS(SUM(X313:Z313)-1)&gt;0.1,"ERROR","OK")</f>
        <v>OK</v>
      </c>
    </row>
    <row r="314" customFormat="false" ht="15" hidden="false" customHeight="false" outlineLevel="0" collapsed="false">
      <c r="N314" s="17" t="n">
        <f aca="false">N313+1</f>
        <v>306</v>
      </c>
      <c r="O314" s="4" t="n">
        <f aca="false">O313*(R313/$U313)</f>
        <v>0.479340432041667</v>
      </c>
      <c r="P314" s="4" t="n">
        <f aca="false">P313*(S313/$U313)</f>
        <v>0.198488670520961</v>
      </c>
      <c r="Q314" s="4" t="n">
        <f aca="false">Q313*(T313/$U313)</f>
        <v>0.322170897437371</v>
      </c>
      <c r="R314" s="18" t="n">
        <f aca="false">($O314*$C$27)+($P314*$D$27)+($Q314*$E$27)</f>
        <v>1.32217089743737</v>
      </c>
      <c r="S314" s="18" t="n">
        <f aca="false">($O314*$C$28)+($P314*$D$28)+($Q314*$E$28)</f>
        <v>1.18938662434803</v>
      </c>
      <c r="T314" s="18" t="n">
        <f aca="false">($O314*$C$29)+($P314*$D$29)+($Q314*$E$29)</f>
        <v>1.25992770913372</v>
      </c>
      <c r="U314" s="18" t="n">
        <f aca="false">(O314*R314)+(P314*S314)+(Q314*T314)</f>
        <v>1.27576177977062</v>
      </c>
      <c r="W314" s="17" t="n">
        <f aca="false">W313+1</f>
        <v>306</v>
      </c>
      <c r="X314" s="4" t="n">
        <f aca="false">X313*(AA313/$AD313)</f>
        <v>0.350819672131098</v>
      </c>
      <c r="Y314" s="4" t="n">
        <f aca="false">Y313*(AB313/$AD313)</f>
        <v>0.308196721311539</v>
      </c>
      <c r="Z314" s="4" t="n">
        <f aca="false">Z313*(AC313/$AD313)</f>
        <v>0.340983606557363</v>
      </c>
      <c r="AA314" s="18" t="n">
        <f aca="false">($X314*$C$36)+($Y314*$D$36)+($Z314*$E$36)</f>
        <v>1.31672131147537</v>
      </c>
      <c r="AB314" s="18" t="n">
        <f aca="false">($X314*$C$37)+($Y314*$D$37)+($Z314*$E$37)</f>
        <v>1.31672131147536</v>
      </c>
      <c r="AC314" s="18" t="n">
        <f aca="false">($X314*$C$38)+($Y314*$D$38)+($Z314*$E$38)</f>
        <v>1.31672131147545</v>
      </c>
      <c r="AD314" s="18" t="n">
        <f aca="false">(X314*AA314)+(Y314*AB314)+(Z314*AC314)</f>
        <v>1.3167213114754</v>
      </c>
      <c r="AE314" s="19" t="str">
        <f aca="false">IF(ABS(SUM(X314:Z314)-1)&gt;0.1,"ERROR","OK")</f>
        <v>OK</v>
      </c>
    </row>
    <row r="315" customFormat="false" ht="15" hidden="false" customHeight="false" outlineLevel="0" collapsed="false">
      <c r="N315" s="17" t="n">
        <f aca="false">N314+1</f>
        <v>307</v>
      </c>
      <c r="O315" s="4" t="n">
        <f aca="false">O314*(R314/$U314)</f>
        <v>0.4967776737476</v>
      </c>
      <c r="P315" s="4" t="n">
        <f aca="false">P314*(S314/$U314)</f>
        <v>0.18505004111716</v>
      </c>
      <c r="Q315" s="4" t="n">
        <f aca="false">Q314*(T314/$U314)</f>
        <v>0.31817228513524</v>
      </c>
      <c r="R315" s="18" t="n">
        <f aca="false">($O315*$C$27)+($P315*$D$27)+($Q315*$E$27)</f>
        <v>1.31817228513524</v>
      </c>
      <c r="S315" s="18" t="n">
        <f aca="false">($O315*$C$28)+($P315*$D$28)+($Q315*$E$28)</f>
        <v>1.21042261712588</v>
      </c>
      <c r="T315" s="18" t="n">
        <f aca="false">($O315*$C$29)+($P315*$D$29)+($Q315*$E$29)</f>
        <v>1.20740575172816</v>
      </c>
      <c r="U315" s="18" t="n">
        <f aca="false">(O315*R315)+(P315*S315)+(Q315*T315)</f>
        <v>1.26299036358911</v>
      </c>
      <c r="W315" s="17" t="n">
        <f aca="false">W314+1</f>
        <v>307</v>
      </c>
      <c r="X315" s="4" t="n">
        <f aca="false">X314*(AA314/$AD314)</f>
        <v>0.350819672131092</v>
      </c>
      <c r="Y315" s="4" t="n">
        <f aca="false">Y314*(AB314/$AD314)</f>
        <v>0.308196721311531</v>
      </c>
      <c r="Z315" s="4" t="n">
        <f aca="false">Z314*(AC314/$AD314)</f>
        <v>0.340983606557377</v>
      </c>
      <c r="AA315" s="18" t="n">
        <f aca="false">($X315*$C$36)+($Y315*$D$36)+($Z315*$E$36)</f>
        <v>1.31672131147539</v>
      </c>
      <c r="AB315" s="18" t="n">
        <f aca="false">($X315*$C$37)+($Y315*$D$37)+($Z315*$E$37)</f>
        <v>1.31672131147535</v>
      </c>
      <c r="AC315" s="18" t="n">
        <f aca="false">($X315*$C$38)+($Y315*$D$38)+($Z315*$E$38)</f>
        <v>1.31672131147544</v>
      </c>
      <c r="AD315" s="18" t="n">
        <f aca="false">(X315*AA315)+(Y315*AB315)+(Z315*AC315)</f>
        <v>1.3167213114754</v>
      </c>
      <c r="AE315" s="19" t="str">
        <f aca="false">IF(ABS(SUM(X315:Z315)-1)&gt;0.1,"ERROR","OK")</f>
        <v>OK</v>
      </c>
    </row>
    <row r="316" customFormat="false" ht="15" hidden="false" customHeight="false" outlineLevel="0" collapsed="false">
      <c r="N316" s="17" t="n">
        <f aca="false">N315+1</f>
        <v>308</v>
      </c>
      <c r="O316" s="4" t="n">
        <f aca="false">O315*(R315/$U315)</f>
        <v>0.518482626856433</v>
      </c>
      <c r="P316" s="4" t="n">
        <f aca="false">P315*(S315/$U315)</f>
        <v>0.177347952546339</v>
      </c>
      <c r="Q316" s="4" t="n">
        <f aca="false">Q315*(T315/$U315)</f>
        <v>0.304169420597228</v>
      </c>
      <c r="R316" s="18" t="n">
        <f aca="false">($O316*$C$27)+($P316*$D$27)+($Q316*$E$27)</f>
        <v>1.30416942059723</v>
      </c>
      <c r="S316" s="18" t="n">
        <f aca="false">($O316*$C$28)+($P316*$D$28)+($Q316*$E$28)</f>
        <v>1.24473014831893</v>
      </c>
      <c r="T316" s="18" t="n">
        <f aca="false">($O316*$C$29)+($P316*$D$29)+($Q316*$E$29)</f>
        <v>1.16910601883952</v>
      </c>
      <c r="U316" s="18" t="n">
        <f aca="false">(O316*R316)+(P316*S316)+(Q316*T316)</f>
        <v>1.25254583070129</v>
      </c>
      <c r="W316" s="17" t="n">
        <f aca="false">W315+1</f>
        <v>308</v>
      </c>
      <c r="X316" s="4" t="n">
        <f aca="false">X315*(AA315/$AD315)</f>
        <v>0.35081967213109</v>
      </c>
      <c r="Y316" s="4" t="n">
        <f aca="false">Y315*(AB315/$AD315)</f>
        <v>0.308196721311521</v>
      </c>
      <c r="Z316" s="4" t="n">
        <f aca="false">Z315*(AC315/$AD315)</f>
        <v>0.340983606557389</v>
      </c>
      <c r="AA316" s="18" t="n">
        <f aca="false">($X316*$C$36)+($Y316*$D$36)+($Z316*$E$36)</f>
        <v>1.31672131147541</v>
      </c>
      <c r="AB316" s="18" t="n">
        <f aca="false">($X316*$C$37)+($Y316*$D$37)+($Z316*$E$37)</f>
        <v>1.31672131147535</v>
      </c>
      <c r="AC316" s="18" t="n">
        <f aca="false">($X316*$C$38)+($Y316*$D$38)+($Z316*$E$38)</f>
        <v>1.31672131147543</v>
      </c>
      <c r="AD316" s="18" t="n">
        <f aca="false">(X316*AA316)+(Y316*AB316)+(Z316*AC316)</f>
        <v>1.3167213114754</v>
      </c>
      <c r="AE316" s="19" t="str">
        <f aca="false">IF(ABS(SUM(X316:Z316)-1)&gt;0.1,"ERROR","OK")</f>
        <v>OK</v>
      </c>
    </row>
    <row r="317" customFormat="false" ht="15" hidden="false" customHeight="false" outlineLevel="0" collapsed="false">
      <c r="N317" s="17" t="n">
        <f aca="false">N316+1</f>
        <v>309</v>
      </c>
      <c r="O317" s="4" t="n">
        <f aca="false">O316*(R316/$U316)</f>
        <v>0.539851852509452</v>
      </c>
      <c r="P317" s="4" t="n">
        <f aca="false">P316*(S316/$U316)</f>
        <v>0.176241330150344</v>
      </c>
      <c r="Q317" s="4" t="n">
        <f aca="false">Q316*(T316/$U316)</f>
        <v>0.283906817340205</v>
      </c>
      <c r="R317" s="18" t="n">
        <f aca="false">($O317*$C$27)+($P317*$D$27)+($Q317*$E$27)</f>
        <v>1.2839068173402</v>
      </c>
      <c r="S317" s="18" t="n">
        <f aca="false">($O317*$C$28)+($P317*$D$28)+($Q317*$E$28)</f>
        <v>1.28433571690327</v>
      </c>
      <c r="T317" s="18" t="n">
        <f aca="false">($O317*$C$29)+($P317*$D$29)+($Q317*$E$29)</f>
        <v>1.15082769369442</v>
      </c>
      <c r="U317" s="18" t="n">
        <f aca="false">(O317*R317)+(P317*S317)+(Q317*T317)</f>
        <v>1.246200336721</v>
      </c>
      <c r="W317" s="17" t="n">
        <f aca="false">W316+1</f>
        <v>309</v>
      </c>
      <c r="X317" s="4" t="n">
        <f aca="false">X316*(AA316/$AD316)</f>
        <v>0.350819672131093</v>
      </c>
      <c r="Y317" s="4" t="n">
        <f aca="false">Y316*(AB316/$AD316)</f>
        <v>0.308196721311509</v>
      </c>
      <c r="Z317" s="4" t="n">
        <f aca="false">Z316*(AC316/$AD316)</f>
        <v>0.340983606557398</v>
      </c>
      <c r="AA317" s="18" t="n">
        <f aca="false">($X317*$C$36)+($Y317*$D$36)+($Z317*$E$36)</f>
        <v>1.31672131147542</v>
      </c>
      <c r="AB317" s="18" t="n">
        <f aca="false">($X317*$C$37)+($Y317*$D$37)+($Z317*$E$37)</f>
        <v>1.31672131147535</v>
      </c>
      <c r="AC317" s="18" t="n">
        <f aca="false">($X317*$C$38)+($Y317*$D$38)+($Z317*$E$38)</f>
        <v>1.31672131147543</v>
      </c>
      <c r="AD317" s="18" t="n">
        <f aca="false">(X317*AA317)+(Y317*AB317)+(Z317*AC317)</f>
        <v>1.3167213114754</v>
      </c>
      <c r="AE317" s="19" t="str">
        <f aca="false">IF(ABS(SUM(X317:Z317)-1)&gt;0.1,"ERROR","OK")</f>
        <v>OK</v>
      </c>
    </row>
    <row r="318" customFormat="false" ht="15" hidden="false" customHeight="false" outlineLevel="0" collapsed="false">
      <c r="N318" s="17" t="n">
        <f aca="false">N317+1</f>
        <v>310</v>
      </c>
      <c r="O318" s="4" t="n">
        <f aca="false">O317*(R317/$U317)</f>
        <v>0.556186235364338</v>
      </c>
      <c r="P318" s="4" t="n">
        <f aca="false">P317*(S317/$U317)</f>
        <v>0.181634548183647</v>
      </c>
      <c r="Q318" s="4" t="n">
        <f aca="false">Q317*(T317/$U317)</f>
        <v>0.262179216452015</v>
      </c>
      <c r="R318" s="18" t="n">
        <f aca="false">($O318*$C$27)+($P318*$D$27)+($Q318*$E$27)</f>
        <v>1.26217921645202</v>
      </c>
      <c r="S318" s="18" t="n">
        <f aca="false">($O318*$C$28)+($P318*$D$28)+($Q318*$E$28)</f>
        <v>1.32022494055752</v>
      </c>
      <c r="T318" s="18" t="n">
        <f aca="false">($O318*$C$29)+($P318*$D$29)+($Q318*$E$29)</f>
        <v>1.1555732797959</v>
      </c>
      <c r="U318" s="18" t="n">
        <f aca="false">(O318*R318)+(P318*S318)+(Q318*T318)</f>
        <v>1.24477246438228</v>
      </c>
      <c r="W318" s="17" t="n">
        <f aca="false">W317+1</f>
        <v>310</v>
      </c>
      <c r="X318" s="4" t="n">
        <f aca="false">X317*(AA317/$AD317)</f>
        <v>0.350819672131099</v>
      </c>
      <c r="Y318" s="4" t="n">
        <f aca="false">Y317*(AB317/$AD317)</f>
        <v>0.308196721311497</v>
      </c>
      <c r="Z318" s="4" t="n">
        <f aca="false">Z317*(AC317/$AD317)</f>
        <v>0.340983606557404</v>
      </c>
      <c r="AA318" s="18" t="n">
        <f aca="false">($X318*$C$36)+($Y318*$D$36)+($Z318*$E$36)</f>
        <v>1.31672131147544</v>
      </c>
      <c r="AB318" s="18" t="n">
        <f aca="false">($X318*$C$37)+($Y318*$D$37)+($Z318*$E$37)</f>
        <v>1.31672131147536</v>
      </c>
      <c r="AC318" s="18" t="n">
        <f aca="false">($X318*$C$38)+($Y318*$D$38)+($Z318*$E$38)</f>
        <v>1.31672131147542</v>
      </c>
      <c r="AD318" s="18" t="n">
        <f aca="false">(X318*AA318)+(Y318*AB318)+(Z318*AC318)</f>
        <v>1.31672131147541</v>
      </c>
      <c r="AE318" s="19" t="str">
        <f aca="false">IF(ABS(SUM(X318:Z318)-1)&gt;0.1,"ERROR","OK")</f>
        <v>OK</v>
      </c>
    </row>
    <row r="319" customFormat="false" ht="15" hidden="false" customHeight="false" outlineLevel="0" collapsed="false">
      <c r="N319" s="17" t="n">
        <f aca="false">N318+1</f>
        <v>311</v>
      </c>
      <c r="O319" s="4" t="n">
        <f aca="false">O318*(R318/$U318)</f>
        <v>0.563963878412051</v>
      </c>
      <c r="P319" s="4" t="n">
        <f aca="false">P318*(S318/$U318)</f>
        <v>0.192644412887096</v>
      </c>
      <c r="Q319" s="4" t="n">
        <f aca="false">Q318*(T318/$U318)</f>
        <v>0.243391708700854</v>
      </c>
      <c r="R319" s="18" t="n">
        <f aca="false">($O319*$C$27)+($P319*$D$27)+($Q319*$E$27)</f>
        <v>1.24339170870085</v>
      </c>
      <c r="S319" s="18" t="n">
        <f aca="false">($O319*$C$28)+($P319*$D$28)+($Q319*$E$28)</f>
        <v>1.34491134058128</v>
      </c>
      <c r="T319" s="18" t="n">
        <f aca="false">($O319*$C$29)+($P319*$D$29)+($Q319*$E$29)</f>
        <v>1.18315852377285</v>
      </c>
      <c r="U319" s="18" t="n">
        <f aca="false">(O319*R319)+(P319*S319)+(Q319*T319)</f>
        <v>1.24828864078085</v>
      </c>
      <c r="W319" s="17" t="n">
        <f aca="false">W318+1</f>
        <v>311</v>
      </c>
      <c r="X319" s="4" t="n">
        <f aca="false">X318*(AA318/$AD318)</f>
        <v>0.350819672131107</v>
      </c>
      <c r="Y319" s="4" t="n">
        <f aca="false">Y318*(AB318/$AD318)</f>
        <v>0.308196721311486</v>
      </c>
      <c r="Z319" s="4" t="n">
        <f aca="false">Z318*(AC318/$AD318)</f>
        <v>0.340983606557407</v>
      </c>
      <c r="AA319" s="18" t="n">
        <f aca="false">($X319*$C$36)+($Y319*$D$36)+($Z319*$E$36)</f>
        <v>1.31672131147544</v>
      </c>
      <c r="AB319" s="18" t="n">
        <f aca="false">($X319*$C$37)+($Y319*$D$37)+($Z319*$E$37)</f>
        <v>1.31672131147537</v>
      </c>
      <c r="AC319" s="18" t="n">
        <f aca="false">($X319*$C$38)+($Y319*$D$38)+($Z319*$E$38)</f>
        <v>1.31672131147541</v>
      </c>
      <c r="AD319" s="18" t="n">
        <f aca="false">(X319*AA319)+(Y319*AB319)+(Z319*AC319)</f>
        <v>1.31672131147541</v>
      </c>
      <c r="AE319" s="19" t="str">
        <f aca="false">IF(ABS(SUM(X319:Z319)-1)&gt;0.1,"ERROR","OK")</f>
        <v>OK</v>
      </c>
    </row>
    <row r="320" customFormat="false" ht="15" hidden="false" customHeight="false" outlineLevel="0" collapsed="false">
      <c r="N320" s="17" t="n">
        <f aca="false">N319+1</f>
        <v>312</v>
      </c>
      <c r="O320" s="4" t="n">
        <f aca="false">O319*(R319/$U319)</f>
        <v>0.561751495219627</v>
      </c>
      <c r="P320" s="4" t="n">
        <f aca="false">P319*(S319/$U319)</f>
        <v>0.207555886617223</v>
      </c>
      <c r="Q320" s="4" t="n">
        <f aca="false">Q319*(T319/$U319)</f>
        <v>0.230692618163149</v>
      </c>
      <c r="R320" s="18" t="n">
        <f aca="false">($O320*$C$27)+($P320*$D$27)+($Q320*$E$27)</f>
        <v>1.23069261816315</v>
      </c>
      <c r="S320" s="18" t="n">
        <f aca="false">($O320*$C$28)+($P320*$D$28)+($Q320*$E$28)</f>
        <v>1.35412813887279</v>
      </c>
      <c r="T320" s="18" t="n">
        <f aca="false">($O320*$C$29)+($P320*$D$29)+($Q320*$E$29)</f>
        <v>1.22944161319793</v>
      </c>
      <c r="U320" s="18" t="n">
        <f aca="false">(O320*R320)+(P320*S320)+(Q320*T320)</f>
        <v>1.25602378949334</v>
      </c>
      <c r="W320" s="17" t="n">
        <f aca="false">W319+1</f>
        <v>312</v>
      </c>
      <c r="X320" s="4" t="n">
        <f aca="false">X319*(AA319/$AD319)</f>
        <v>0.350819672131116</v>
      </c>
      <c r="Y320" s="4" t="n">
        <f aca="false">Y319*(AB319/$AD319)</f>
        <v>0.308196721311477</v>
      </c>
      <c r="Z320" s="4" t="n">
        <f aca="false">Z319*(AC319/$AD319)</f>
        <v>0.340983606557407</v>
      </c>
      <c r="AA320" s="18" t="n">
        <f aca="false">($X320*$C$36)+($Y320*$D$36)+($Z320*$E$36)</f>
        <v>1.31672131147545</v>
      </c>
      <c r="AB320" s="18" t="n">
        <f aca="false">($X320*$C$37)+($Y320*$D$37)+($Z320*$E$37)</f>
        <v>1.31672131147538</v>
      </c>
      <c r="AC320" s="18" t="n">
        <f aca="false">($X320*$C$38)+($Y320*$D$38)+($Z320*$E$38)</f>
        <v>1.3167213114754</v>
      </c>
      <c r="AD320" s="18" t="n">
        <f aca="false">(X320*AA320)+(Y320*AB320)+(Z320*AC320)</f>
        <v>1.31672131147541</v>
      </c>
      <c r="AE320" s="19" t="str">
        <f aca="false">IF(ABS(SUM(X320:Z320)-1)&gt;0.1,"ERROR","OK")</f>
        <v>OK</v>
      </c>
    </row>
    <row r="321" customFormat="false" ht="15" hidden="false" customHeight="false" outlineLevel="0" collapsed="false">
      <c r="N321" s="17" t="n">
        <f aca="false">N320+1</f>
        <v>313</v>
      </c>
      <c r="O321" s="4" t="n">
        <f aca="false">O320*(R320/$U320)</f>
        <v>0.550422232597828</v>
      </c>
      <c r="P321" s="4" t="n">
        <f aca="false">P320*(S320/$U320)</f>
        <v>0.223767470654714</v>
      </c>
      <c r="Q321" s="4" t="n">
        <f aca="false">Q320*(T320/$U320)</f>
        <v>0.225810296747458</v>
      </c>
      <c r="R321" s="18" t="n">
        <f aca="false">($O321*$C$27)+($P321*$D$27)+($Q321*$E$27)</f>
        <v>1.22581029674746</v>
      </c>
      <c r="S321" s="18" t="n">
        <f aca="false">($O321*$C$28)+($P321*$D$28)+($Q321*$E$28)</f>
        <v>1.34719296552512</v>
      </c>
      <c r="T321" s="18" t="n">
        <f aca="false">($O321*$C$29)+($P321*$D$29)+($Q321*$E$29)</f>
        <v>1.28600684914566</v>
      </c>
      <c r="U321" s="18" t="n">
        <f aca="false">(O321*R321)+(P321*S321)+(Q321*T321)</f>
        <v>1.26656479088137</v>
      </c>
      <c r="W321" s="17" t="n">
        <f aca="false">W320+1</f>
        <v>313</v>
      </c>
      <c r="X321" s="4" t="n">
        <f aca="false">X320*(AA320/$AD320)</f>
        <v>0.350819672131126</v>
      </c>
      <c r="Y321" s="4" t="n">
        <f aca="false">Y320*(AB320/$AD320)</f>
        <v>0.308196721311468</v>
      </c>
      <c r="Z321" s="4" t="n">
        <f aca="false">Z320*(AC320/$AD320)</f>
        <v>0.340983606557406</v>
      </c>
      <c r="AA321" s="18" t="n">
        <f aca="false">($X321*$C$36)+($Y321*$D$36)+($Z321*$E$36)</f>
        <v>1.31672131147545</v>
      </c>
      <c r="AB321" s="18" t="n">
        <f aca="false">($X321*$C$37)+($Y321*$D$37)+($Z321*$E$37)</f>
        <v>1.31672131147539</v>
      </c>
      <c r="AC321" s="18" t="n">
        <f aca="false">($X321*$C$38)+($Y321*$D$38)+($Z321*$E$38)</f>
        <v>1.3167213114754</v>
      </c>
      <c r="AD321" s="18" t="n">
        <f aca="false">(X321*AA321)+(Y321*AB321)+(Z321*AC321)</f>
        <v>1.31672131147541</v>
      </c>
      <c r="AE321" s="19" t="str">
        <f aca="false">IF(ABS(SUM(X321:Z321)-1)&gt;0.1,"ERROR","OK")</f>
        <v>OK</v>
      </c>
    </row>
    <row r="322" customFormat="false" ht="15" hidden="false" customHeight="false" outlineLevel="0" collapsed="false">
      <c r="N322" s="17" t="n">
        <f aca="false">N321+1</f>
        <v>314</v>
      </c>
      <c r="O322" s="4" t="n">
        <f aca="false">O321*(R321/$U321)</f>
        <v>0.532711192617023</v>
      </c>
      <c r="P322" s="4" t="n">
        <f aca="false">P321*(S321/$U321)</f>
        <v>0.238012271105059</v>
      </c>
      <c r="Q322" s="4" t="n">
        <f aca="false">Q321*(T321/$U321)</f>
        <v>0.229276536277918</v>
      </c>
      <c r="R322" s="18" t="n">
        <f aca="false">($O322*$C$27)+($P322*$D$27)+($Q322*$E$27)</f>
        <v>1.22927653627792</v>
      </c>
      <c r="S322" s="18" t="n">
        <f aca="false">($O322*$C$28)+($P322*$D$28)+($Q322*$E$28)</f>
        <v>1.3263623099669</v>
      </c>
      <c r="T322" s="18" t="n">
        <f aca="false">($O322*$C$29)+($P322*$D$29)+($Q322*$E$29)</f>
        <v>1.34113897848326</v>
      </c>
      <c r="U322" s="18" t="n">
        <f aca="false">(O322*R322)+(P322*S322)+(Q322*T322)</f>
        <v>1.27803157505405</v>
      </c>
      <c r="W322" s="17" t="n">
        <f aca="false">W321+1</f>
        <v>314</v>
      </c>
      <c r="X322" s="4" t="n">
        <f aca="false">X321*(AA321/$AD321)</f>
        <v>0.350819672131135</v>
      </c>
      <c r="Y322" s="4" t="n">
        <f aca="false">Y321*(AB321/$AD321)</f>
        <v>0.308196721311462</v>
      </c>
      <c r="Z322" s="4" t="n">
        <f aca="false">Z321*(AC321/$AD321)</f>
        <v>0.340983606557403</v>
      </c>
      <c r="AA322" s="18" t="n">
        <f aca="false">($X322*$C$36)+($Y322*$D$36)+($Z322*$E$36)</f>
        <v>1.31672131147544</v>
      </c>
      <c r="AB322" s="18" t="n">
        <f aca="false">($X322*$C$37)+($Y322*$D$37)+($Z322*$E$37)</f>
        <v>1.31672131147539</v>
      </c>
      <c r="AC322" s="18" t="n">
        <f aca="false">($X322*$C$38)+($Y322*$D$38)+($Z322*$E$38)</f>
        <v>1.3167213114754</v>
      </c>
      <c r="AD322" s="18" t="n">
        <f aca="false">(X322*AA322)+(Y322*AB322)+(Z322*AC322)</f>
        <v>1.31672131147541</v>
      </c>
      <c r="AE322" s="19" t="str">
        <f aca="false">IF(ABS(SUM(X322:Z322)-1)&gt;0.1,"ERROR","OK")</f>
        <v>OK</v>
      </c>
    </row>
    <row r="323" customFormat="false" ht="15" hidden="false" customHeight="false" outlineLevel="0" collapsed="false">
      <c r="N323" s="17" t="n">
        <f aca="false">N322+1</f>
        <v>315</v>
      </c>
      <c r="O323" s="4" t="n">
        <f aca="false">O322*(R322/$U322)</f>
        <v>0.512389038329539</v>
      </c>
      <c r="P323" s="4" t="n">
        <f aca="false">P322*(S322/$U322)</f>
        <v>0.247013072184873</v>
      </c>
      <c r="Q323" s="4" t="n">
        <f aca="false">Q322*(T322/$U322)</f>
        <v>0.240597889485588</v>
      </c>
      <c r="R323" s="18" t="n">
        <f aca="false">($O323*$C$27)+($P323*$D$27)+($Q323*$E$27)</f>
        <v>1.24059788948559</v>
      </c>
      <c r="S323" s="18" t="n">
        <f aca="false">($O323*$C$28)+($P323*$D$28)+($Q323*$E$28)</f>
        <v>1.29585093779251</v>
      </c>
      <c r="T323" s="18" t="n">
        <f aca="false">($O323*$C$29)+($P323*$D$29)+($Q323*$E$29)</f>
        <v>1.38236688972394</v>
      </c>
      <c r="U323" s="18" t="n">
        <f aca="false">(O323*R323)+(P323*S323)+(Q323*T323)</f>
        <v>1.28835543694729</v>
      </c>
      <c r="W323" s="17" t="n">
        <f aca="false">W322+1</f>
        <v>315</v>
      </c>
      <c r="X323" s="4" t="n">
        <f aca="false">X322*(AA322/$AD322)</f>
        <v>0.350819672131143</v>
      </c>
      <c r="Y323" s="4" t="n">
        <f aca="false">Y322*(AB322/$AD322)</f>
        <v>0.308196721311458</v>
      </c>
      <c r="Z323" s="4" t="n">
        <f aca="false">Z322*(AC322/$AD322)</f>
        <v>0.340983606557399</v>
      </c>
      <c r="AA323" s="18" t="n">
        <f aca="false">($X323*$C$36)+($Y323*$D$36)+($Z323*$E$36)</f>
        <v>1.31672131147544</v>
      </c>
      <c r="AB323" s="18" t="n">
        <f aca="false">($X323*$C$37)+($Y323*$D$37)+($Z323*$E$37)</f>
        <v>1.3167213114754</v>
      </c>
      <c r="AC323" s="18" t="n">
        <f aca="false">($X323*$C$38)+($Y323*$D$38)+($Z323*$E$38)</f>
        <v>1.3167213114754</v>
      </c>
      <c r="AD323" s="18" t="n">
        <f aca="false">(X323*AA323)+(Y323*AB323)+(Z323*AC323)</f>
        <v>1.31672131147541</v>
      </c>
      <c r="AE323" s="19" t="str">
        <f aca="false">IF(ABS(SUM(X323:Z323)-1)&gt;0.1,"ERROR","OK")</f>
        <v>OK</v>
      </c>
    </row>
    <row r="324" customFormat="false" ht="15" hidden="false" customHeight="false" outlineLevel="0" collapsed="false">
      <c r="N324" s="17" t="n">
        <f aca="false">N323+1</f>
        <v>316</v>
      </c>
      <c r="O324" s="4" t="n">
        <f aca="false">O323*(R323/$U323)</f>
        <v>0.493395488013284</v>
      </c>
      <c r="P324" s="4" t="n">
        <f aca="false">P323*(S323/$U323)</f>
        <v>0.248450165271334</v>
      </c>
      <c r="Q324" s="4" t="n">
        <f aca="false">Q323*(T323/$U323)</f>
        <v>0.258154346715381</v>
      </c>
      <c r="R324" s="18" t="n">
        <f aca="false">($O324*$C$27)+($P324*$D$27)+($Q324*$E$27)</f>
        <v>1.25815434671538</v>
      </c>
      <c r="S324" s="18" t="n">
        <f aca="false">($O324*$C$28)+($P324*$D$28)+($Q324*$E$28)</f>
        <v>1.26105657596944</v>
      </c>
      <c r="T324" s="18" t="n">
        <f aca="false">($O324*$C$29)+($P324*$D$29)+($Q324*$E$29)</f>
        <v>1.3999736542047</v>
      </c>
      <c r="U324" s="18" t="n">
        <f aca="false">(O324*R324)+(P324*S324)+(Q324*T324)</f>
        <v>1.29548667672974</v>
      </c>
      <c r="W324" s="17" t="n">
        <f aca="false">W323+1</f>
        <v>316</v>
      </c>
      <c r="X324" s="4" t="n">
        <f aca="false">X323*(AA323/$AD323)</f>
        <v>0.350819672131151</v>
      </c>
      <c r="Y324" s="4" t="n">
        <f aca="false">Y323*(AB323/$AD323)</f>
        <v>0.308196721311455</v>
      </c>
      <c r="Z324" s="4" t="n">
        <f aca="false">Z323*(AC323/$AD323)</f>
        <v>0.340983606557394</v>
      </c>
      <c r="AA324" s="18" t="n">
        <f aca="false">($X324*$C$36)+($Y324*$D$36)+($Z324*$E$36)</f>
        <v>1.31672131147544</v>
      </c>
      <c r="AB324" s="18" t="n">
        <f aca="false">($X324*$C$37)+($Y324*$D$37)+($Z324*$E$37)</f>
        <v>1.31672131147541</v>
      </c>
      <c r="AC324" s="18" t="n">
        <f aca="false">($X324*$C$38)+($Y324*$D$38)+($Z324*$E$38)</f>
        <v>1.31672131147539</v>
      </c>
      <c r="AD324" s="18" t="n">
        <f aca="false">(X324*AA324)+(Y324*AB324)+(Z324*AC324)</f>
        <v>1.31672131147541</v>
      </c>
      <c r="AE324" s="19" t="str">
        <f aca="false">IF(ABS(SUM(X324:Z324)-1)&gt;0.1,"ERROR","OK")</f>
        <v>OK</v>
      </c>
    </row>
    <row r="325" customFormat="false" ht="15" hidden="false" customHeight="false" outlineLevel="0" collapsed="false">
      <c r="N325" s="17" t="n">
        <f aca="false">N324+1</f>
        <v>317</v>
      </c>
      <c r="O325" s="4" t="n">
        <f aca="false">O324*(R324/$U324)</f>
        <v>0.479177199614822</v>
      </c>
      <c r="P325" s="4" t="n">
        <f aca="false">P324*(S324/$U324)</f>
        <v>0.241847114558533</v>
      </c>
      <c r="Q325" s="4" t="n">
        <f aca="false">Q324*(T324/$U324)</f>
        <v>0.278975685826645</v>
      </c>
      <c r="R325" s="18" t="n">
        <f aca="false">($O325*$C$27)+($P325*$D$27)+($Q325*$E$27)</f>
        <v>1.27897568582664</v>
      </c>
      <c r="S325" s="18" t="n">
        <f aca="false">($O325*$C$28)+($P325*$D$28)+($Q325*$E$28)</f>
        <v>1.22809908237084</v>
      </c>
      <c r="T325" s="18" t="n">
        <f aca="false">($O325*$C$29)+($P325*$D$29)+($Q325*$E$29)</f>
        <v>1.39011730394522</v>
      </c>
      <c r="U325" s="18" t="n">
        <f aca="false">(O325*R325)+(P325*S325)+(Q325*T325)</f>
        <v>1.29767713522083</v>
      </c>
      <c r="W325" s="17" t="n">
        <f aca="false">W324+1</f>
        <v>317</v>
      </c>
      <c r="X325" s="4" t="n">
        <f aca="false">X324*(AA324/$AD324)</f>
        <v>0.350819672131156</v>
      </c>
      <c r="Y325" s="4" t="n">
        <f aca="false">Y324*(AB324/$AD324)</f>
        <v>0.308196721311455</v>
      </c>
      <c r="Z325" s="4" t="n">
        <f aca="false">Z324*(AC324/$AD324)</f>
        <v>0.340983606557389</v>
      </c>
      <c r="AA325" s="18" t="n">
        <f aca="false">($X325*$C$36)+($Y325*$D$36)+($Z325*$E$36)</f>
        <v>1.31672131147543</v>
      </c>
      <c r="AB325" s="18" t="n">
        <f aca="false">($X325*$C$37)+($Y325*$D$37)+($Z325*$E$37)</f>
        <v>1.31672131147542</v>
      </c>
      <c r="AC325" s="18" t="n">
        <f aca="false">($X325*$C$38)+($Y325*$D$38)+($Z325*$E$38)</f>
        <v>1.3167213114754</v>
      </c>
      <c r="AD325" s="18" t="n">
        <f aca="false">(X325*AA325)+(Y325*AB325)+(Z325*AC325)</f>
        <v>1.31672131147541</v>
      </c>
      <c r="AE325" s="19" t="str">
        <f aca="false">IF(ABS(SUM(X325:Z325)-1)&gt;0.1,"ERROR","OK")</f>
        <v>OK</v>
      </c>
    </row>
    <row r="326" customFormat="false" ht="15" hidden="false" customHeight="false" outlineLevel="0" collapsed="false">
      <c r="N326" s="17" t="n">
        <f aca="false">N325+1</f>
        <v>318</v>
      </c>
      <c r="O326" s="4" t="n">
        <f aca="false">O325*(R325/$U325)</f>
        <v>0.472271546501099</v>
      </c>
      <c r="P326" s="4" t="n">
        <f aca="false">P325*(S325/$U325)</f>
        <v>0.228879905025702</v>
      </c>
      <c r="Q326" s="4" t="n">
        <f aca="false">Q325*(T325/$U325)</f>
        <v>0.298848548473199</v>
      </c>
      <c r="R326" s="18" t="n">
        <f aca="false">($O326*$C$27)+($P326*$D$27)+($Q326*$E$27)</f>
        <v>1.2988485484732</v>
      </c>
      <c r="S326" s="18" t="n">
        <f aca="false">($O326*$C$28)+($P326*$D$28)+($Q326*$E$28)</f>
        <v>1.20330785287522</v>
      </c>
      <c r="T326" s="18" t="n">
        <f aca="false">($O326*$C$29)+($P326*$D$29)+($Q326*$E$29)</f>
        <v>1.35604963252634</v>
      </c>
      <c r="U326" s="18" t="n">
        <f aca="false">(O326*R326)+(P326*S326)+(Q326*T326)</f>
        <v>1.29407566407902</v>
      </c>
      <c r="W326" s="17" t="n">
        <f aca="false">W325+1</f>
        <v>318</v>
      </c>
      <c r="X326" s="4" t="n">
        <f aca="false">X325*(AA325/$AD325)</f>
        <v>0.350819672131161</v>
      </c>
      <c r="Y326" s="4" t="n">
        <f aca="false">Y325*(AB325/$AD325)</f>
        <v>0.308196721311456</v>
      </c>
      <c r="Z326" s="4" t="n">
        <f aca="false">Z325*(AC325/$AD325)</f>
        <v>0.340983606557384</v>
      </c>
      <c r="AA326" s="18" t="n">
        <f aca="false">($X326*$C$36)+($Y326*$D$36)+($Z326*$E$36)</f>
        <v>1.31672131147542</v>
      </c>
      <c r="AB326" s="18" t="n">
        <f aca="false">($X326*$C$37)+($Y326*$D$37)+($Z326*$E$37)</f>
        <v>1.31672131147542</v>
      </c>
      <c r="AC326" s="18" t="n">
        <f aca="false">($X326*$C$38)+($Y326*$D$38)+($Z326*$E$38)</f>
        <v>1.3167213114754</v>
      </c>
      <c r="AD326" s="18" t="n">
        <f aca="false">(X326*AA326)+(Y326*AB326)+(Z326*AC326)</f>
        <v>1.31672131147541</v>
      </c>
      <c r="AE326" s="19" t="str">
        <f aca="false">IF(ABS(SUM(X326:Z326)-1)&gt;0.1,"ERROR","OK")</f>
        <v>OK</v>
      </c>
    </row>
    <row r="327" customFormat="false" ht="15" hidden="false" customHeight="false" outlineLevel="0" collapsed="false">
      <c r="N327" s="17" t="n">
        <f aca="false">N326+1</f>
        <v>319</v>
      </c>
      <c r="O327" s="4" t="n">
        <f aca="false">O326*(R326/$U326)</f>
        <v>0.474013405618521</v>
      </c>
      <c r="P327" s="4" t="n">
        <f aca="false">P326*(S326/$U326)</f>
        <v>0.212826030755142</v>
      </c>
      <c r="Q327" s="4" t="n">
        <f aca="false">Q326*(T326/$U326)</f>
        <v>0.313160563626336</v>
      </c>
      <c r="R327" s="18" t="n">
        <f aca="false">($O327*$C$27)+($P327*$D$27)+($Q327*$E$27)</f>
        <v>1.31316056362634</v>
      </c>
      <c r="S327" s="18" t="n">
        <f aca="false">($O327*$C$28)+($P327*$D$28)+($Q327*$E$28)</f>
        <v>1.19216889835482</v>
      </c>
      <c r="T327" s="18" t="n">
        <f aca="false">($O327*$C$29)+($P327*$D$29)+($Q327*$E$29)</f>
        <v>1.30666870833246</v>
      </c>
      <c r="U327" s="18" t="n">
        <f aca="false">(O327*R327)+(P327*S327)+(Q327*T327)</f>
        <v>1.28537739468933</v>
      </c>
      <c r="W327" s="17" t="n">
        <f aca="false">W326+1</f>
        <v>319</v>
      </c>
      <c r="X327" s="4" t="n">
        <f aca="false">X326*(AA326/$AD326)</f>
        <v>0.350819672131163</v>
      </c>
      <c r="Y327" s="4" t="n">
        <f aca="false">Y326*(AB326/$AD326)</f>
        <v>0.308196721311457</v>
      </c>
      <c r="Z327" s="4" t="n">
        <f aca="false">Z326*(AC326/$AD326)</f>
        <v>0.340983606557379</v>
      </c>
      <c r="AA327" s="18" t="n">
        <f aca="false">($X327*$C$36)+($Y327*$D$36)+($Z327*$E$36)</f>
        <v>1.31672131147542</v>
      </c>
      <c r="AB327" s="18" t="n">
        <f aca="false">($X327*$C$37)+($Y327*$D$37)+($Z327*$E$37)</f>
        <v>1.31672131147543</v>
      </c>
      <c r="AC327" s="18" t="n">
        <f aca="false">($X327*$C$38)+($Y327*$D$38)+($Z327*$E$38)</f>
        <v>1.3167213114754</v>
      </c>
      <c r="AD327" s="18" t="n">
        <f aca="false">(X327*AA327)+(Y327*AB327)+(Z327*AC327)</f>
        <v>1.31672131147541</v>
      </c>
      <c r="AE327" s="19" t="str">
        <f aca="false">IF(ABS(SUM(X327:Z327)-1)&gt;0.1,"ERROR","OK")</f>
        <v>OK</v>
      </c>
    </row>
    <row r="328" customFormat="false" ht="15" hidden="false" customHeight="false" outlineLevel="0" collapsed="false">
      <c r="N328" s="17" t="n">
        <f aca="false">N327+1</f>
        <v>320</v>
      </c>
      <c r="O328" s="4" t="n">
        <f aca="false">O327*(R327/$U327)</f>
        <v>0.484259108227821</v>
      </c>
      <c r="P328" s="4" t="n">
        <f aca="false">P327*(S327/$U327)</f>
        <v>0.197393058003723</v>
      </c>
      <c r="Q328" s="4" t="n">
        <f aca="false">Q327*(T327/$U327)</f>
        <v>0.318347833768455</v>
      </c>
      <c r="R328" s="18" t="n">
        <f aca="false">($O328*$C$27)+($P328*$D$27)+($Q328*$E$27)</f>
        <v>1.31834783376846</v>
      </c>
      <c r="S328" s="18" t="n">
        <f aca="false">($O328*$C$28)+($P328*$D$28)+($Q328*$E$28)</f>
        <v>1.19774605783621</v>
      </c>
      <c r="T328" s="18" t="n">
        <f aca="false">($O328*$C$29)+($P328*$D$29)+($Q328*$E$29)</f>
        <v>1.2531977982517</v>
      </c>
      <c r="U328" s="18" t="n">
        <f aca="false">(O328*R328)+(P328*S328)+(Q328*T328)</f>
        <v>1.27380150773981</v>
      </c>
      <c r="W328" s="17" t="n">
        <f aca="false">W327+1</f>
        <v>320</v>
      </c>
      <c r="X328" s="4" t="n">
        <f aca="false">X327*(AA327/$AD327)</f>
        <v>0.350819672131164</v>
      </c>
      <c r="Y328" s="4" t="n">
        <f aca="false">Y327*(AB327/$AD327)</f>
        <v>0.30819672131146</v>
      </c>
      <c r="Z328" s="4" t="n">
        <f aca="false">Z327*(AC327/$AD327)</f>
        <v>0.340983606557375</v>
      </c>
      <c r="AA328" s="18" t="n">
        <f aca="false">($X328*$C$36)+($Y328*$D$36)+($Z328*$E$36)</f>
        <v>1.31672131147541</v>
      </c>
      <c r="AB328" s="18" t="n">
        <f aca="false">($X328*$C$37)+($Y328*$D$37)+($Z328*$E$37)</f>
        <v>1.31672131147543</v>
      </c>
      <c r="AC328" s="18" t="n">
        <f aca="false">($X328*$C$38)+($Y328*$D$38)+($Z328*$E$38)</f>
        <v>1.3167213114754</v>
      </c>
      <c r="AD328" s="18" t="n">
        <f aca="false">(X328*AA328)+(Y328*AB328)+(Z328*AC328)</f>
        <v>1.31672131147541</v>
      </c>
      <c r="AE328" s="19" t="str">
        <f aca="false">IF(ABS(SUM(X328:Z328)-1)&gt;0.1,"ERROR","OK")</f>
        <v>OK</v>
      </c>
    </row>
    <row r="329" customFormat="false" ht="15" hidden="false" customHeight="false" outlineLevel="0" collapsed="false">
      <c r="N329" s="17" t="n">
        <f aca="false">N328+1</f>
        <v>321</v>
      </c>
      <c r="O329" s="4" t="n">
        <f aca="false">O328*(R328/$U328)</f>
        <v>0.501194214668175</v>
      </c>
      <c r="P329" s="4" t="n">
        <f aca="false">P328*(S328/$U328)</f>
        <v>0.185607220302087</v>
      </c>
      <c r="Q329" s="4" t="n">
        <f aca="false">Q328*(T328/$U328)</f>
        <v>0.313198565029738</v>
      </c>
      <c r="R329" s="18" t="n">
        <f aca="false">($O329*$C$27)+($P329*$D$27)+($Q329*$E$27)</f>
        <v>1.31319856502974</v>
      </c>
      <c r="S329" s="18" t="n">
        <f aca="false">($O329*$C$28)+($P329*$D$28)+($Q329*$E$28)</f>
        <v>1.21931550614141</v>
      </c>
      <c r="T329" s="18" t="n">
        <f aca="false">($O329*$C$29)+($P329*$D$29)+($Q329*$E$29)</f>
        <v>1.20598571063854</v>
      </c>
      <c r="U329" s="18" t="n">
        <f aca="false">(O329*R329)+(P329*S329)+(Q329*T329)</f>
        <v>1.26219427928795</v>
      </c>
      <c r="W329" s="17" t="n">
        <f aca="false">W328+1</f>
        <v>321</v>
      </c>
      <c r="X329" s="4" t="n">
        <f aca="false">X328*(AA328/$AD328)</f>
        <v>0.350819672131164</v>
      </c>
      <c r="Y329" s="4" t="n">
        <f aca="false">Y328*(AB328/$AD328)</f>
        <v>0.308196721311463</v>
      </c>
      <c r="Z329" s="4" t="n">
        <f aca="false">Z328*(AC328/$AD328)</f>
        <v>0.340983606557372</v>
      </c>
      <c r="AA329" s="18" t="n">
        <f aca="false">($X329*$C$36)+($Y329*$D$36)+($Z329*$E$36)</f>
        <v>1.31672131147541</v>
      </c>
      <c r="AB329" s="18" t="n">
        <f aca="false">($X329*$C$37)+($Y329*$D$37)+($Z329*$E$37)</f>
        <v>1.31672131147543</v>
      </c>
      <c r="AC329" s="18" t="n">
        <f aca="false">($X329*$C$38)+($Y329*$D$38)+($Z329*$E$38)</f>
        <v>1.3167213114754</v>
      </c>
      <c r="AD329" s="18" t="n">
        <f aca="false">(X329*AA329)+(Y329*AB329)+(Z329*AC329)</f>
        <v>1.31672131147541</v>
      </c>
      <c r="AE329" s="19" t="str">
        <f aca="false">IF(ABS(SUM(X329:Z329)-1)&gt;0.1,"ERROR","OK")</f>
        <v>OK</v>
      </c>
    </row>
    <row r="330" customFormat="false" ht="15" hidden="false" customHeight="false" outlineLevel="0" collapsed="false">
      <c r="N330" s="17" t="n">
        <f aca="false">N329+1</f>
        <v>322</v>
      </c>
      <c r="O330" s="4" t="n">
        <f aca="false">O329*(R329/$U329)</f>
        <v>0.521447081724018</v>
      </c>
      <c r="P330" s="4" t="n">
        <f aca="false">P329*(S329/$U329)</f>
        <v>0.17930184400282</v>
      </c>
      <c r="Q330" s="4" t="n">
        <f aca="false">Q329*(T329/$U329)</f>
        <v>0.299251074273162</v>
      </c>
      <c r="R330" s="18" t="n">
        <f aca="false">($O330*$C$27)+($P330*$D$27)+($Q330*$E$27)</f>
        <v>1.29925107427316</v>
      </c>
      <c r="S330" s="18" t="n">
        <f aca="false">($O330*$C$28)+($P330*$D$28)+($Q330*$E$28)</f>
        <v>1.25212111487817</v>
      </c>
      <c r="T330" s="18" t="n">
        <f aca="false">($O330*$C$29)+($P330*$D$29)+($Q330*$E$29)</f>
        <v>1.17289257480165</v>
      </c>
      <c r="U330" s="18" t="n">
        <f aca="false">(O330*R330)+(P330*S330)+(Q330*T330)</f>
        <v>1.25298766893547</v>
      </c>
      <c r="W330" s="17" t="n">
        <f aca="false">W329+1</f>
        <v>322</v>
      </c>
      <c r="X330" s="4" t="n">
        <f aca="false">X329*(AA329/$AD329)</f>
        <v>0.350819672131163</v>
      </c>
      <c r="Y330" s="4" t="n">
        <f aca="false">Y329*(AB329/$AD329)</f>
        <v>0.308196721311467</v>
      </c>
      <c r="Z330" s="4" t="n">
        <f aca="false">Z329*(AC329/$AD329)</f>
        <v>0.34098360655737</v>
      </c>
      <c r="AA330" s="18" t="n">
        <f aca="false">($X330*$C$36)+($Y330*$D$36)+($Z330*$E$36)</f>
        <v>1.3167213114754</v>
      </c>
      <c r="AB330" s="18" t="n">
        <f aca="false">($X330*$C$37)+($Y330*$D$37)+($Z330*$E$37)</f>
        <v>1.31672131147543</v>
      </c>
      <c r="AC330" s="18" t="n">
        <f aca="false">($X330*$C$38)+($Y330*$D$38)+($Z330*$E$38)</f>
        <v>1.31672131147541</v>
      </c>
      <c r="AD330" s="18" t="n">
        <f aca="false">(X330*AA330)+(Y330*AB330)+(Z330*AC330)</f>
        <v>1.31672131147541</v>
      </c>
      <c r="AE330" s="19" t="str">
        <f aca="false">IF(ABS(SUM(X330:Z330)-1)&gt;0.1,"ERROR","OK")</f>
        <v>OK</v>
      </c>
    </row>
    <row r="331" customFormat="false" ht="15" hidden="false" customHeight="false" outlineLevel="0" collapsed="false">
      <c r="N331" s="17" t="n">
        <f aca="false">N330+1</f>
        <v>323</v>
      </c>
      <c r="O331" s="4" t="n">
        <f aca="false">O330*(R330/$U330)</f>
        <v>0.540700198336452</v>
      </c>
      <c r="P331" s="4" t="n">
        <f aca="false">P330*(S330/$U330)</f>
        <v>0.179177840595402</v>
      </c>
      <c r="Q331" s="4" t="n">
        <f aca="false">Q330*(T330/$U330)</f>
        <v>0.280121961068146</v>
      </c>
      <c r="R331" s="18" t="n">
        <f aca="false">($O331*$C$27)+($P331*$D$27)+($Q331*$E$27)</f>
        <v>1.28012196106815</v>
      </c>
      <c r="S331" s="18" t="n">
        <f aca="false">($O331*$C$28)+($P331*$D$28)+($Q331*$E$28)</f>
        <v>1.28859043337512</v>
      </c>
      <c r="T331" s="18" t="n">
        <f aca="false">($O331*$C$29)+($P331*$D$29)+($Q331*$E$29)</f>
        <v>1.15904338295069</v>
      </c>
      <c r="U331" s="18" t="n">
        <f aca="false">(O331*R331)+(P331*S331)+(Q331*T331)</f>
        <v>1.24772255490365</v>
      </c>
      <c r="W331" s="17" t="n">
        <f aca="false">W330+1</f>
        <v>323</v>
      </c>
      <c r="X331" s="4" t="n">
        <f aca="false">X330*(AA330/$AD330)</f>
        <v>0.350819672131161</v>
      </c>
      <c r="Y331" s="4" t="n">
        <f aca="false">Y330*(AB330/$AD330)</f>
        <v>0.30819672131147</v>
      </c>
      <c r="Z331" s="4" t="n">
        <f aca="false">Z330*(AC330/$AD330)</f>
        <v>0.340983606557369</v>
      </c>
      <c r="AA331" s="18" t="n">
        <f aca="false">($X331*$C$36)+($Y331*$D$36)+($Z331*$E$36)</f>
        <v>1.3167213114754</v>
      </c>
      <c r="AB331" s="18" t="n">
        <f aca="false">($X331*$C$37)+($Y331*$D$37)+($Z331*$E$37)</f>
        <v>1.31672131147542</v>
      </c>
      <c r="AC331" s="18" t="n">
        <f aca="false">($X331*$C$38)+($Y331*$D$38)+($Z331*$E$38)</f>
        <v>1.31672131147541</v>
      </c>
      <c r="AD331" s="18" t="n">
        <f aca="false">(X331*AA331)+(Y331*AB331)+(Z331*AC331)</f>
        <v>1.31672131147541</v>
      </c>
      <c r="AE331" s="19" t="str">
        <f aca="false">IF(ABS(SUM(X331:Z331)-1)&gt;0.1,"ERROR","OK")</f>
        <v>OK</v>
      </c>
    </row>
    <row r="332" customFormat="false" ht="15" hidden="false" customHeight="false" outlineLevel="0" collapsed="false">
      <c r="N332" s="17" t="n">
        <f aca="false">N331+1</f>
        <v>324</v>
      </c>
      <c r="O332" s="4" t="n">
        <f aca="false">O331*(R331/$U331)</f>
        <v>0.55474047136853</v>
      </c>
      <c r="P332" s="4" t="n">
        <f aca="false">P331*(S331/$U331)</f>
        <v>0.185046627839373</v>
      </c>
      <c r="Q332" s="4" t="n">
        <f aca="false">Q331*(T331/$U331)</f>
        <v>0.260212900792097</v>
      </c>
      <c r="R332" s="18" t="n">
        <f aca="false">($O332*$C$27)+($P332*$D$27)+($Q332*$E$27)</f>
        <v>1.2602129007921</v>
      </c>
      <c r="S332" s="18" t="n">
        <f aca="false">($O332*$C$28)+($P332*$D$28)+($Q332*$E$28)</f>
        <v>1.32054886065564</v>
      </c>
      <c r="T332" s="18" t="n">
        <f aca="false">($O332*$C$29)+($P332*$D$29)+($Q332*$E$29)</f>
        <v>1.16682155356015</v>
      </c>
      <c r="U332" s="18" t="n">
        <f aca="false">(O332*R332)+(P332*S332)+(Q332*T332)</f>
        <v>1.24707623333019</v>
      </c>
      <c r="W332" s="17" t="n">
        <f aca="false">W331+1</f>
        <v>324</v>
      </c>
      <c r="X332" s="4" t="n">
        <f aca="false">X331*(AA331/$AD331)</f>
        <v>0.350819672131159</v>
      </c>
      <c r="Y332" s="4" t="n">
        <f aca="false">Y331*(AB331/$AD331)</f>
        <v>0.308196721311473</v>
      </c>
      <c r="Z332" s="4" t="n">
        <f aca="false">Z331*(AC331/$AD331)</f>
        <v>0.340983606557368</v>
      </c>
      <c r="AA332" s="18" t="n">
        <f aca="false">($X332*$C$36)+($Y332*$D$36)+($Z332*$E$36)</f>
        <v>1.3167213114754</v>
      </c>
      <c r="AB332" s="18" t="n">
        <f aca="false">($X332*$C$37)+($Y332*$D$37)+($Z332*$E$37)</f>
        <v>1.31672131147542</v>
      </c>
      <c r="AC332" s="18" t="n">
        <f aca="false">($X332*$C$38)+($Y332*$D$38)+($Z332*$E$38)</f>
        <v>1.31672131147541</v>
      </c>
      <c r="AD332" s="18" t="n">
        <f aca="false">(X332*AA332)+(Y332*AB332)+(Z332*AC332)</f>
        <v>1.31672131147541</v>
      </c>
      <c r="AE332" s="19" t="str">
        <f aca="false">IF(ABS(SUM(X332:Z332)-1)&gt;0.1,"ERROR","OK")</f>
        <v>OK</v>
      </c>
    </row>
    <row r="333" customFormat="false" ht="15" hidden="false" customHeight="false" outlineLevel="0" collapsed="false">
      <c r="N333" s="17" t="n">
        <f aca="false">N332+1</f>
        <v>325</v>
      </c>
      <c r="O333" s="4" t="n">
        <f aca="false">O332*(R332/$U332)</f>
        <v>0.560584092556441</v>
      </c>
      <c r="P333" s="4" t="n">
        <f aca="false">P332*(S332/$U332)</f>
        <v>0.195948817747016</v>
      </c>
      <c r="Q333" s="4" t="n">
        <f aca="false">Q332*(T332/$U332)</f>
        <v>0.243467089696542</v>
      </c>
      <c r="R333" s="18" t="n">
        <f aca="false">($O333*$C$27)+($P333*$D$27)+($Q333*$E$27)</f>
        <v>1.24346708969654</v>
      </c>
      <c r="S333" s="18" t="n">
        <f aca="false">($O333*$C$28)+($P333*$D$28)+($Q333*$E$28)</f>
        <v>1.34146371182955</v>
      </c>
      <c r="T333" s="18" t="n">
        <f aca="false">($O333*$C$29)+($P333*$D$29)+($Q333*$E$29)</f>
        <v>1.19543758845154</v>
      </c>
      <c r="U333" s="18" t="n">
        <f aca="false">(O333*R333)+(P333*S333)+(Q333*T333)</f>
        <v>1.25097580905901</v>
      </c>
      <c r="W333" s="17" t="n">
        <f aca="false">W332+1</f>
        <v>325</v>
      </c>
      <c r="X333" s="4" t="n">
        <f aca="false">X332*(AA332/$AD332)</f>
        <v>0.350819672131156</v>
      </c>
      <c r="Y333" s="4" t="n">
        <f aca="false">Y332*(AB332/$AD332)</f>
        <v>0.308196721311476</v>
      </c>
      <c r="Z333" s="4" t="n">
        <f aca="false">Z332*(AC332/$AD332)</f>
        <v>0.340983606557368</v>
      </c>
      <c r="AA333" s="18" t="n">
        <f aca="false">($X333*$C$36)+($Y333*$D$36)+($Z333*$E$36)</f>
        <v>1.3167213114754</v>
      </c>
      <c r="AB333" s="18" t="n">
        <f aca="false">($X333*$C$37)+($Y333*$D$37)+($Z333*$E$37)</f>
        <v>1.31672131147542</v>
      </c>
      <c r="AC333" s="18" t="n">
        <f aca="false">($X333*$C$38)+($Y333*$D$38)+($Z333*$E$38)</f>
        <v>1.31672131147541</v>
      </c>
      <c r="AD333" s="18" t="n">
        <f aca="false">(X333*AA333)+(Y333*AB333)+(Z333*AC333)</f>
        <v>1.31672131147541</v>
      </c>
      <c r="AE333" s="19" t="str">
        <f aca="false">IF(ABS(SUM(X333:Z333)-1)&gt;0.1,"ERROR","OK")</f>
        <v>OK</v>
      </c>
    </row>
    <row r="334" customFormat="false" ht="15" hidden="false" customHeight="false" outlineLevel="0" collapsed="false">
      <c r="N334" s="17" t="n">
        <f aca="false">N333+1</f>
        <v>326</v>
      </c>
      <c r="O334" s="4" t="n">
        <f aca="false">O333*(R333/$U333)</f>
        <v>0.557219304365025</v>
      </c>
      <c r="P334" s="4" t="n">
        <f aca="false">P333*(S333/$U333)</f>
        <v>0.210122551115715</v>
      </c>
      <c r="Q334" s="4" t="n">
        <f aca="false">Q333*(T333/$U333)</f>
        <v>0.23265814451926</v>
      </c>
      <c r="R334" s="18" t="n">
        <f aca="false">($O334*$C$27)+($P334*$D$27)+($Q334*$E$27)</f>
        <v>1.23265814451926</v>
      </c>
      <c r="S334" s="18" t="n">
        <f aca="false">($O334*$C$28)+($P334*$D$28)+($Q334*$E$28)</f>
        <v>1.34782697429769</v>
      </c>
      <c r="T334" s="18" t="n">
        <f aca="false">($O334*$C$29)+($P334*$D$29)+($Q334*$E$29)</f>
        <v>1.24031414029163</v>
      </c>
      <c r="U334" s="18" t="n">
        <f aca="false">(O334*R334)+(P334*S334)+(Q334*T334)</f>
        <v>1.25863894261216</v>
      </c>
      <c r="W334" s="17" t="n">
        <f aca="false">W333+1</f>
        <v>326</v>
      </c>
      <c r="X334" s="4" t="n">
        <f aca="false">X333*(AA333/$AD333)</f>
        <v>0.350819672131153</v>
      </c>
      <c r="Y334" s="4" t="n">
        <f aca="false">Y333*(AB333/$AD333)</f>
        <v>0.308196721311478</v>
      </c>
      <c r="Z334" s="4" t="n">
        <f aca="false">Z333*(AC333/$AD333)</f>
        <v>0.340983606557369</v>
      </c>
      <c r="AA334" s="18" t="n">
        <f aca="false">($X334*$C$36)+($Y334*$D$36)+($Z334*$E$36)</f>
        <v>1.3167213114754</v>
      </c>
      <c r="AB334" s="18" t="n">
        <f aca="false">($X334*$C$37)+($Y334*$D$37)+($Z334*$E$37)</f>
        <v>1.31672131147542</v>
      </c>
      <c r="AC334" s="18" t="n">
        <f aca="false">($X334*$C$38)+($Y334*$D$38)+($Z334*$E$38)</f>
        <v>1.31672131147541</v>
      </c>
      <c r="AD334" s="18" t="n">
        <f aca="false">(X334*AA334)+(Y334*AB334)+(Z334*AC334)</f>
        <v>1.31672131147541</v>
      </c>
      <c r="AE334" s="19" t="str">
        <f aca="false">IF(ABS(SUM(X334:Z334)-1)&gt;0.1,"ERROR","OK")</f>
        <v>OK</v>
      </c>
    </row>
    <row r="335" customFormat="false" ht="15" hidden="false" customHeight="false" outlineLevel="0" collapsed="false">
      <c r="N335" s="17" t="n">
        <f aca="false">N334+1</f>
        <v>327</v>
      </c>
      <c r="O335" s="4" t="n">
        <f aca="false">O334*(R334/$U334)</f>
        <v>0.54571719542016</v>
      </c>
      <c r="P335" s="4" t="n">
        <f aca="false">P334*(S334/$U334)</f>
        <v>0.225011981366347</v>
      </c>
      <c r="Q335" s="4" t="n">
        <f aca="false">Q334*(T334/$U334)</f>
        <v>0.229270823213493</v>
      </c>
      <c r="R335" s="18" t="n">
        <f aca="false">($O335*$C$27)+($P335*$D$27)+($Q335*$E$27)</f>
        <v>1.22927082321349</v>
      </c>
      <c r="S335" s="18" t="n">
        <f aca="false">($O335*$C$28)+($P335*$D$28)+($Q335*$E$28)</f>
        <v>1.33937345452802</v>
      </c>
      <c r="T335" s="18" t="n">
        <f aca="false">($O335*$C$29)+($P335*$D$29)+($Q335*$E$29)</f>
        <v>1.29303390730493</v>
      </c>
      <c r="U335" s="18" t="n">
        <f aca="false">(O335*R335)+(P335*S335)+(Q335*T335)</f>
        <v>1.2686642492195</v>
      </c>
      <c r="W335" s="17" t="n">
        <f aca="false">W334+1</f>
        <v>327</v>
      </c>
      <c r="X335" s="4" t="n">
        <f aca="false">X334*(AA334/$AD334)</f>
        <v>0.35081967213115</v>
      </c>
      <c r="Y335" s="4" t="n">
        <f aca="false">Y334*(AB334/$AD334)</f>
        <v>0.30819672131148</v>
      </c>
      <c r="Z335" s="4" t="n">
        <f aca="false">Z334*(AC334/$AD334)</f>
        <v>0.34098360655737</v>
      </c>
      <c r="AA335" s="18" t="n">
        <f aca="false">($X335*$C$36)+($Y335*$D$36)+($Z335*$E$36)</f>
        <v>1.3167213114754</v>
      </c>
      <c r="AB335" s="18" t="n">
        <f aca="false">($X335*$C$37)+($Y335*$D$37)+($Z335*$E$37)</f>
        <v>1.31672131147541</v>
      </c>
      <c r="AC335" s="18" t="n">
        <f aca="false">($X335*$C$38)+($Y335*$D$38)+($Z335*$E$38)</f>
        <v>1.31672131147541</v>
      </c>
      <c r="AD335" s="18" t="n">
        <f aca="false">(X335*AA335)+(Y335*AB335)+(Z335*AC335)</f>
        <v>1.31672131147541</v>
      </c>
      <c r="AE335" s="19" t="str">
        <f aca="false">IF(ABS(SUM(X335:Z335)-1)&gt;0.1,"ERROR","OK")</f>
        <v>OK</v>
      </c>
    </row>
    <row r="336" customFormat="false" ht="15" hidden="false" customHeight="false" outlineLevel="0" collapsed="false">
      <c r="N336" s="17" t="n">
        <f aca="false">N335+1</f>
        <v>328</v>
      </c>
      <c r="O336" s="4" t="n">
        <f aca="false">O335*(R335/$U335)</f>
        <v>0.528772073831675</v>
      </c>
      <c r="P336" s="4" t="n">
        <f aca="false">P335*(S335/$U335)</f>
        <v>0.237553060219241</v>
      </c>
      <c r="Q336" s="4" t="n">
        <f aca="false">Q335*(T335/$U335)</f>
        <v>0.233674865949084</v>
      </c>
      <c r="R336" s="18" t="n">
        <f aca="false">($O336*$C$27)+($P336*$D$27)+($Q336*$E$27)</f>
        <v>1.23367486594908</v>
      </c>
      <c r="S336" s="18" t="n">
        <f aca="false">($O336*$C$28)+($P336*$D$28)+($Q336*$E$28)</f>
        <v>1.3184646944775</v>
      </c>
      <c r="T336" s="18" t="n">
        <f aca="false">($O336*$C$29)+($P336*$D$29)+($Q336*$E$29)</f>
        <v>1.34251872897555</v>
      </c>
      <c r="U336" s="18" t="n">
        <f aca="false">(O336*R336)+(P336*S336)+(Q336*T336)</f>
        <v>1.27925102429356</v>
      </c>
      <c r="W336" s="17" t="n">
        <f aca="false">W335+1</f>
        <v>328</v>
      </c>
      <c r="X336" s="4" t="n">
        <f aca="false">X335*(AA335/$AD335)</f>
        <v>0.350819672131148</v>
      </c>
      <c r="Y336" s="4" t="n">
        <f aca="false">Y335*(AB335/$AD335)</f>
        <v>0.308196721311481</v>
      </c>
      <c r="Z336" s="4" t="n">
        <f aca="false">Z335*(AC335/$AD335)</f>
        <v>0.340983606557371</v>
      </c>
      <c r="AA336" s="18" t="n">
        <f aca="false">($X336*$C$36)+($Y336*$D$36)+($Z336*$E$36)</f>
        <v>1.3167213114754</v>
      </c>
      <c r="AB336" s="18" t="n">
        <f aca="false">($X336*$C$37)+($Y336*$D$37)+($Z336*$E$37)</f>
        <v>1.31672131147541</v>
      </c>
      <c r="AC336" s="18" t="n">
        <f aca="false">($X336*$C$38)+($Y336*$D$38)+($Z336*$E$38)</f>
        <v>1.31672131147541</v>
      </c>
      <c r="AD336" s="18" t="n">
        <f aca="false">(X336*AA336)+(Y336*AB336)+(Z336*AC336)</f>
        <v>1.31672131147541</v>
      </c>
      <c r="AE336" s="19" t="str">
        <f aca="false">IF(ABS(SUM(X336:Z336)-1)&gt;0.1,"ERROR","OK")</f>
        <v>OK</v>
      </c>
    </row>
    <row r="337" customFormat="false" ht="15" hidden="false" customHeight="false" outlineLevel="0" collapsed="false">
      <c r="N337" s="17" t="n">
        <f aca="false">N336+1</f>
        <v>329</v>
      </c>
      <c r="O337" s="4" t="n">
        <f aca="false">O336*(R336/$U336)</f>
        <v>0.509933394551821</v>
      </c>
      <c r="P337" s="4" t="n">
        <f aca="false">P336*(S336/$U336)</f>
        <v>0.24483492060295</v>
      </c>
      <c r="Q337" s="4" t="n">
        <f aca="false">Q336*(T336/$U336)</f>
        <v>0.245231684845229</v>
      </c>
      <c r="R337" s="18" t="n">
        <f aca="false">($O337*$C$27)+($P337*$D$27)+($Q337*$E$27)</f>
        <v>1.24523168484523</v>
      </c>
      <c r="S337" s="18" t="n">
        <f aca="false">($O337*$C$28)+($P337*$D$28)+($Q337*$E$28)</f>
        <v>1.28922487819111</v>
      </c>
      <c r="T337" s="18" t="n">
        <f aca="false">($O337*$C$29)+($P337*$D$29)+($Q337*$E$29)</f>
        <v>1.37755138562257</v>
      </c>
      <c r="U337" s="18" t="n">
        <f aca="false">(O337*R337)+(P337*S337)+(Q337*T337)</f>
        <v>1.28845173800498</v>
      </c>
      <c r="W337" s="17" t="n">
        <f aca="false">W336+1</f>
        <v>329</v>
      </c>
      <c r="X337" s="4" t="n">
        <f aca="false">X336*(AA336/$AD336)</f>
        <v>0.350819672131146</v>
      </c>
      <c r="Y337" s="4" t="n">
        <f aca="false">Y336*(AB336/$AD336)</f>
        <v>0.308196721311481</v>
      </c>
      <c r="Z337" s="4" t="n">
        <f aca="false">Z336*(AC336/$AD336)</f>
        <v>0.340983606557372</v>
      </c>
      <c r="AA337" s="18" t="n">
        <f aca="false">($X337*$C$36)+($Y337*$D$36)+($Z337*$E$36)</f>
        <v>1.3167213114754</v>
      </c>
      <c r="AB337" s="18" t="n">
        <f aca="false">($X337*$C$37)+($Y337*$D$37)+($Z337*$E$37)</f>
        <v>1.31672131147541</v>
      </c>
      <c r="AC337" s="18" t="n">
        <f aca="false">($X337*$C$38)+($Y337*$D$38)+($Z337*$E$38)</f>
        <v>1.31672131147541</v>
      </c>
      <c r="AD337" s="18" t="n">
        <f aca="false">(X337*AA337)+(Y337*AB337)+(Z337*AC337)</f>
        <v>1.31672131147541</v>
      </c>
      <c r="AE337" s="19" t="str">
        <f aca="false">IF(ABS(SUM(X337:Z337)-1)&gt;0.1,"ERROR","OK")</f>
        <v>OK</v>
      </c>
    </row>
    <row r="338" customFormat="false" ht="15" hidden="false" customHeight="false" outlineLevel="0" collapsed="false">
      <c r="N338" s="17" t="n">
        <f aca="false">N337+1</f>
        <v>330</v>
      </c>
      <c r="O338" s="4" t="n">
        <f aca="false">O337*(R337/$U337)</f>
        <v>0.492828098505118</v>
      </c>
      <c r="P338" s="4" t="n">
        <f aca="false">P337*(S337/$U337)</f>
        <v>0.244981834694105</v>
      </c>
      <c r="Q338" s="4" t="n">
        <f aca="false">Q337*(T337/$U337)</f>
        <v>0.262190066800777</v>
      </c>
      <c r="R338" s="18" t="n">
        <f aca="false">($O338*$C$27)+($P338*$D$27)+($Q338*$E$27)</f>
        <v>1.26219006680078</v>
      </c>
      <c r="S338" s="18" t="n">
        <f aca="false">($O338*$C$28)+($P338*$D$28)+($Q338*$E$28)</f>
        <v>1.25685703838442</v>
      </c>
      <c r="T338" s="18" t="n">
        <f aca="false">($O338*$C$29)+($P338*$D$29)+($Q338*$E$29)</f>
        <v>1.38996583512873</v>
      </c>
      <c r="U338" s="18" t="n">
        <f aca="false">(O338*R338)+(P338*S338)+(Q338*T338)</f>
        <v>1.29438510894829</v>
      </c>
      <c r="W338" s="17" t="n">
        <f aca="false">W337+1</f>
        <v>330</v>
      </c>
      <c r="X338" s="4" t="n">
        <f aca="false">X337*(AA337/$AD337)</f>
        <v>0.350819672131144</v>
      </c>
      <c r="Y338" s="4" t="n">
        <f aca="false">Y337*(AB337/$AD337)</f>
        <v>0.308196721311481</v>
      </c>
      <c r="Z338" s="4" t="n">
        <f aca="false">Z337*(AC337/$AD337)</f>
        <v>0.340983606557374</v>
      </c>
      <c r="AA338" s="18" t="n">
        <f aca="false">($X338*$C$36)+($Y338*$D$36)+($Z338*$E$36)</f>
        <v>1.3167213114754</v>
      </c>
      <c r="AB338" s="18" t="n">
        <f aca="false">($X338*$C$37)+($Y338*$D$37)+($Z338*$E$37)</f>
        <v>1.31672131147541</v>
      </c>
      <c r="AC338" s="18" t="n">
        <f aca="false">($X338*$C$38)+($Y338*$D$38)+($Z338*$E$38)</f>
        <v>1.31672131147541</v>
      </c>
      <c r="AD338" s="18" t="n">
        <f aca="false">(X338*AA338)+(Y338*AB338)+(Z338*AC338)</f>
        <v>1.31672131147541</v>
      </c>
      <c r="AE338" s="19" t="str">
        <f aca="false">IF(ABS(SUM(X338:Z338)-1)&gt;0.1,"ERROR","OK")</f>
        <v>OK</v>
      </c>
    </row>
    <row r="339" customFormat="false" ht="15" hidden="false" customHeight="false" outlineLevel="0" collapsed="false">
      <c r="N339" s="17" t="n">
        <f aca="false">N338+1</f>
        <v>331</v>
      </c>
      <c r="O339" s="4" t="n">
        <f aca="false">O338*(R338/$U338)</f>
        <v>0.480570060852211</v>
      </c>
      <c r="P339" s="4" t="n">
        <f aca="false">P338*(S338/$U338)</f>
        <v>0.237879083344673</v>
      </c>
      <c r="Q339" s="4" t="n">
        <f aca="false">Q338*(T338/$U338)</f>
        <v>0.281550855803116</v>
      </c>
      <c r="R339" s="18" t="n">
        <f aca="false">($O339*$C$27)+($P339*$D$27)+($Q339*$E$27)</f>
        <v>1.28155085580312</v>
      </c>
      <c r="S339" s="18" t="n">
        <f aca="false">($O339*$C$28)+($P339*$D$28)+($Q339*$E$28)</f>
        <v>1.22717429062941</v>
      </c>
      <c r="T339" s="18" t="n">
        <f aca="false">($O339*$C$29)+($P339*$D$29)+($Q339*$E$29)</f>
        <v>1.37723820743747</v>
      </c>
      <c r="U339" s="18" t="n">
        <f aca="false">(O339*R339)+(P339*S339)+(Q339*T339)</f>
        <v>1.29555666406635</v>
      </c>
      <c r="W339" s="17" t="n">
        <f aca="false">W338+1</f>
        <v>331</v>
      </c>
      <c r="X339" s="4" t="n">
        <f aca="false">X338*(AA338/$AD338)</f>
        <v>0.350819672131143</v>
      </c>
      <c r="Y339" s="4" t="n">
        <f aca="false">Y338*(AB338/$AD338)</f>
        <v>0.308196721311481</v>
      </c>
      <c r="Z339" s="4" t="n">
        <f aca="false">Z338*(AC338/$AD338)</f>
        <v>0.340983606557375</v>
      </c>
      <c r="AA339" s="18" t="n">
        <f aca="false">($X339*$C$36)+($Y339*$D$36)+($Z339*$E$36)</f>
        <v>1.31672131147541</v>
      </c>
      <c r="AB339" s="18" t="n">
        <f aca="false">($X339*$C$37)+($Y339*$D$37)+($Z339*$E$37)</f>
        <v>1.31672131147541</v>
      </c>
      <c r="AC339" s="18" t="n">
        <f aca="false">($X339*$C$38)+($Y339*$D$38)+($Z339*$E$38)</f>
        <v>1.31672131147541</v>
      </c>
      <c r="AD339" s="18" t="n">
        <f aca="false">(X339*AA339)+(Y339*AB339)+(Z339*AC339)</f>
        <v>1.31672131147541</v>
      </c>
      <c r="AE339" s="19" t="str">
        <f aca="false">IF(ABS(SUM(X339:Z339)-1)&gt;0.1,"ERROR","OK")</f>
        <v>OK</v>
      </c>
    </row>
    <row r="340" customFormat="false" ht="15" hidden="false" customHeight="false" outlineLevel="0" collapsed="false">
      <c r="N340" s="17" t="n">
        <f aca="false">N339+1</f>
        <v>332</v>
      </c>
      <c r="O340" s="4" t="n">
        <f aca="false">O339*(R339/$U339)</f>
        <v>0.475374786638407</v>
      </c>
      <c r="P340" s="4" t="n">
        <f aca="false">P339*(S339/$U339)</f>
        <v>0.225323294191417</v>
      </c>
      <c r="Q340" s="4" t="n">
        <f aca="false">Q339*(T339/$U339)</f>
        <v>0.299301919170176</v>
      </c>
      <c r="R340" s="18" t="n">
        <f aca="false">($O340*$C$27)+($P340*$D$27)+($Q340*$E$27)</f>
        <v>1.29930191917018</v>
      </c>
      <c r="S340" s="18" t="n">
        <f aca="false">($O340*$C$28)+($P340*$D$28)+($Q340*$E$28)</f>
        <v>1.20600305938525</v>
      </c>
      <c r="T340" s="18" t="n">
        <f aca="false">($O340*$C$29)+($P340*$D$29)+($Q340*$E$29)</f>
        <v>1.34320753192737</v>
      </c>
      <c r="U340" s="18" t="n">
        <f aca="false">(O340*R340)+(P340*S340)+(Q340*T340)</f>
        <v>1.2914205468997</v>
      </c>
      <c r="W340" s="17" t="n">
        <f aca="false">W339+1</f>
        <v>332</v>
      </c>
      <c r="X340" s="4" t="n">
        <f aca="false">X339*(AA339/$AD339)</f>
        <v>0.350819672131143</v>
      </c>
      <c r="Y340" s="4" t="n">
        <f aca="false">Y339*(AB339/$AD339)</f>
        <v>0.30819672131148</v>
      </c>
      <c r="Z340" s="4" t="n">
        <f aca="false">Z339*(AC339/$AD339)</f>
        <v>0.340983606557377</v>
      </c>
      <c r="AA340" s="18" t="n">
        <f aca="false">($X340*$C$36)+($Y340*$D$36)+($Z340*$E$36)</f>
        <v>1.31672131147541</v>
      </c>
      <c r="AB340" s="18" t="n">
        <f aca="false">($X340*$C$37)+($Y340*$D$37)+($Z340*$E$37)</f>
        <v>1.31672131147541</v>
      </c>
      <c r="AC340" s="18" t="n">
        <f aca="false">($X340*$C$38)+($Y340*$D$38)+($Z340*$E$38)</f>
        <v>1.31672131147541</v>
      </c>
      <c r="AD340" s="18" t="n">
        <f aca="false">(X340*AA340)+(Y340*AB340)+(Z340*AC340)</f>
        <v>1.31672131147541</v>
      </c>
      <c r="AE340" s="19" t="str">
        <f aca="false">IF(ABS(SUM(X340:Z340)-1)&gt;0.1,"ERROR","OK")</f>
        <v>OK</v>
      </c>
    </row>
    <row r="341" customFormat="false" ht="15" hidden="false" customHeight="false" outlineLevel="0" collapsed="false">
      <c r="N341" s="17" t="n">
        <f aca="false">N340+1</f>
        <v>333</v>
      </c>
      <c r="O341" s="4" t="n">
        <f aca="false">O340*(R340/$U340)</f>
        <v>0.478275937367725</v>
      </c>
      <c r="P341" s="4" t="n">
        <f aca="false">P340*(S340/$U340)</f>
        <v>0.210419899852124</v>
      </c>
      <c r="Q341" s="4" t="n">
        <f aca="false">Q340*(T340/$U340)</f>
        <v>0.311304162780151</v>
      </c>
      <c r="R341" s="18" t="n">
        <f aca="false">($O341*$C$27)+($P341*$D$27)+($Q341*$E$27)</f>
        <v>1.31130416278015</v>
      </c>
      <c r="S341" s="18" t="n">
        <f aca="false">($O341*$C$28)+($P341*$D$28)+($Q341*$E$28)</f>
        <v>1.19810219086559</v>
      </c>
      <c r="T341" s="18" t="n">
        <f aca="false">($O341*$C$29)+($P341*$D$29)+($Q341*$E$29)</f>
        <v>1.29646654339897</v>
      </c>
      <c r="U341" s="18" t="n">
        <f aca="false">(O341*R341)+(P341*S341)+(Q341*T341)</f>
        <v>1.28286520250772</v>
      </c>
      <c r="W341" s="17" t="n">
        <f aca="false">W340+1</f>
        <v>333</v>
      </c>
      <c r="X341" s="4" t="n">
        <f aca="false">X340*(AA340/$AD340)</f>
        <v>0.350819672131143</v>
      </c>
      <c r="Y341" s="4" t="n">
        <f aca="false">Y340*(AB340/$AD340)</f>
        <v>0.30819672131148</v>
      </c>
      <c r="Z341" s="4" t="n">
        <f aca="false">Z340*(AC340/$AD340)</f>
        <v>0.340983606557378</v>
      </c>
      <c r="AA341" s="18" t="n">
        <f aca="false">($X341*$C$36)+($Y341*$D$36)+($Z341*$E$36)</f>
        <v>1.31672131147541</v>
      </c>
      <c r="AB341" s="18" t="n">
        <f aca="false">($X341*$C$37)+($Y341*$D$37)+($Z341*$E$37)</f>
        <v>1.3167213114754</v>
      </c>
      <c r="AC341" s="18" t="n">
        <f aca="false">($X341*$C$38)+($Y341*$D$38)+($Z341*$E$38)</f>
        <v>1.31672131147541</v>
      </c>
      <c r="AD341" s="18" t="n">
        <f aca="false">(X341*AA341)+(Y341*AB341)+(Z341*AC341)</f>
        <v>1.31672131147541</v>
      </c>
      <c r="AE341" s="19" t="str">
        <f aca="false">IF(ABS(SUM(X341:Z341)-1)&gt;0.1,"ERROR","OK")</f>
        <v>OK</v>
      </c>
    </row>
    <row r="342" customFormat="false" ht="15" hidden="false" customHeight="false" outlineLevel="0" collapsed="false">
      <c r="N342" s="17" t="n">
        <f aca="false">N341+1</f>
        <v>334</v>
      </c>
      <c r="O342" s="4" t="n">
        <f aca="false">O341*(R341/$U341)</f>
        <v>0.48887850913869</v>
      </c>
      <c r="P342" s="4" t="n">
        <f aca="false">P341*(S341/$U341)</f>
        <v>0.196516783307973</v>
      </c>
      <c r="Q342" s="4" t="n">
        <f aca="false">Q341*(T341/$U341)</f>
        <v>0.314604707553336</v>
      </c>
      <c r="R342" s="18" t="n">
        <f aca="false">($O342*$C$27)+($P342*$D$27)+($Q342*$E$27)</f>
        <v>1.31460470755334</v>
      </c>
      <c r="S342" s="18" t="n">
        <f aca="false">($O342*$C$28)+($P342*$D$28)+($Q342*$E$28)</f>
        <v>1.20573427234069</v>
      </c>
      <c r="T342" s="18" t="n">
        <f aca="false">($O342*$C$29)+($P342*$D$29)+($Q342*$E$29)</f>
        <v>1.24733539352684</v>
      </c>
      <c r="U342" s="18" t="n">
        <f aca="false">(O342*R342)+(P342*S342)+(Q342*T342)</f>
        <v>1.27204659696139</v>
      </c>
      <c r="W342" s="17" t="n">
        <f aca="false">W341+1</f>
        <v>334</v>
      </c>
      <c r="X342" s="4" t="n">
        <f aca="false">X341*(AA341/$AD341)</f>
        <v>0.350819672131143</v>
      </c>
      <c r="Y342" s="4" t="n">
        <f aca="false">Y341*(AB341/$AD341)</f>
        <v>0.308196721311479</v>
      </c>
      <c r="Z342" s="4" t="n">
        <f aca="false">Z341*(AC341/$AD341)</f>
        <v>0.340983606557379</v>
      </c>
      <c r="AA342" s="18" t="n">
        <f aca="false">($X342*$C$36)+($Y342*$D$36)+($Z342*$E$36)</f>
        <v>1.31672131147541</v>
      </c>
      <c r="AB342" s="18" t="n">
        <f aca="false">($X342*$C$37)+($Y342*$D$37)+($Z342*$E$37)</f>
        <v>1.3167213114754</v>
      </c>
      <c r="AC342" s="18" t="n">
        <f aca="false">($X342*$C$38)+($Y342*$D$38)+($Z342*$E$38)</f>
        <v>1.31672131147541</v>
      </c>
      <c r="AD342" s="18" t="n">
        <f aca="false">(X342*AA342)+(Y342*AB342)+(Z342*AC342)</f>
        <v>1.31672131147541</v>
      </c>
      <c r="AE342" s="19" t="str">
        <f aca="false">IF(ABS(SUM(X342:Z342)-1)&gt;0.1,"ERROR","OK")</f>
        <v>OK</v>
      </c>
    </row>
    <row r="343" customFormat="false" ht="15" hidden="false" customHeight="false" outlineLevel="0" collapsed="false">
      <c r="N343" s="17" t="n">
        <f aca="false">N342+1</f>
        <v>335</v>
      </c>
      <c r="O343" s="4" t="n">
        <f aca="false">O342*(R342/$U342)</f>
        <v>0.505234628252292</v>
      </c>
      <c r="P343" s="4" t="n">
        <f aca="false">P342*(S342/$U342)</f>
        <v>0.186272280662187</v>
      </c>
      <c r="Q343" s="4" t="n">
        <f aca="false">Q342*(T342/$U342)</f>
        <v>0.308493091085521</v>
      </c>
      <c r="R343" s="18" t="n">
        <f aca="false">($O343*$C$27)+($P343*$D$27)+($Q343*$E$27)</f>
        <v>1.30849309108552</v>
      </c>
      <c r="S343" s="18" t="n">
        <f aca="false">($O343*$C$28)+($P343*$D$28)+($Q343*$E$28)</f>
        <v>1.22759084627532</v>
      </c>
      <c r="T343" s="18" t="n">
        <f aca="false">($O343*$C$29)+($P343*$D$29)+($Q343*$E$29)</f>
        <v>1.20515260220996</v>
      </c>
      <c r="U343" s="18" t="n">
        <f aca="false">(O343*R343)+(P343*S343)+(Q343*T343)</f>
        <v>1.26154341858652</v>
      </c>
      <c r="W343" s="17" t="n">
        <f aca="false">W342+1</f>
        <v>335</v>
      </c>
      <c r="X343" s="4" t="n">
        <f aca="false">X342*(AA342/$AD342)</f>
        <v>0.350819672131143</v>
      </c>
      <c r="Y343" s="4" t="n">
        <f aca="false">Y342*(AB342/$AD342)</f>
        <v>0.308196721311478</v>
      </c>
      <c r="Z343" s="4" t="n">
        <f aca="false">Z342*(AC342/$AD342)</f>
        <v>0.340983606557379</v>
      </c>
      <c r="AA343" s="18" t="n">
        <f aca="false">($X343*$C$36)+($Y343*$D$36)+($Z343*$E$36)</f>
        <v>1.31672131147541</v>
      </c>
      <c r="AB343" s="18" t="n">
        <f aca="false">($X343*$C$37)+($Y343*$D$37)+($Z343*$E$37)</f>
        <v>1.31672131147541</v>
      </c>
      <c r="AC343" s="18" t="n">
        <f aca="false">($X343*$C$38)+($Y343*$D$38)+($Z343*$E$38)</f>
        <v>1.31672131147541</v>
      </c>
      <c r="AD343" s="18" t="n">
        <f aca="false">(X343*AA343)+(Y343*AB343)+(Z343*AC343)</f>
        <v>1.31672131147541</v>
      </c>
      <c r="AE343" s="19" t="str">
        <f aca="false">IF(ABS(SUM(X343:Z343)-1)&gt;0.1,"ERROR","OK")</f>
        <v>OK</v>
      </c>
    </row>
    <row r="344" customFormat="false" ht="15" hidden="false" customHeight="false" outlineLevel="0" collapsed="false">
      <c r="N344" s="17" t="n">
        <f aca="false">N343+1</f>
        <v>336</v>
      </c>
      <c r="O344" s="4" t="n">
        <f aca="false">O343*(R343/$U343)</f>
        <v>0.52403746926602</v>
      </c>
      <c r="P344" s="4" t="n">
        <f aca="false">P343*(S343/$U343)</f>
        <v>0.181259038164485</v>
      </c>
      <c r="Q344" s="4" t="n">
        <f aca="false">Q343*(T343/$U343)</f>
        <v>0.294703492569495</v>
      </c>
      <c r="R344" s="18" t="n">
        <f aca="false">($O344*$C$27)+($P344*$D$27)+($Q344*$E$27)</f>
        <v>1.2947034925695</v>
      </c>
      <c r="S344" s="18" t="n">
        <f aca="false">($O344*$C$28)+($P344*$D$28)+($Q344*$E$28)</f>
        <v>1.25880432595347</v>
      </c>
      <c r="T344" s="18" t="n">
        <f aca="false">($O344*$C$29)+($P344*$D$29)+($Q344*$E$29)</f>
        <v>1.17695088600724</v>
      </c>
      <c r="U344" s="18" t="n">
        <f aca="false">(O344*R344)+(P344*S344)+(Q344*T344)</f>
        <v>1.25349433974471</v>
      </c>
      <c r="W344" s="17" t="n">
        <f aca="false">W343+1</f>
        <v>336</v>
      </c>
      <c r="X344" s="4" t="n">
        <f aca="false">X343*(AA343/$AD343)</f>
        <v>0.350819672131144</v>
      </c>
      <c r="Y344" s="4" t="n">
        <f aca="false">Y343*(AB343/$AD343)</f>
        <v>0.308196721311477</v>
      </c>
      <c r="Z344" s="4" t="n">
        <f aca="false">Z343*(AC343/$AD343)</f>
        <v>0.340983606557379</v>
      </c>
      <c r="AA344" s="18" t="n">
        <f aca="false">($X344*$C$36)+($Y344*$D$36)+($Z344*$E$36)</f>
        <v>1.31672131147541</v>
      </c>
      <c r="AB344" s="18" t="n">
        <f aca="false">($X344*$C$37)+($Y344*$D$37)+($Z344*$E$37)</f>
        <v>1.31672131147541</v>
      </c>
      <c r="AC344" s="18" t="n">
        <f aca="false">($X344*$C$38)+($Y344*$D$38)+($Z344*$E$38)</f>
        <v>1.31672131147541</v>
      </c>
      <c r="AD344" s="18" t="n">
        <f aca="false">(X344*AA344)+(Y344*AB344)+(Z344*AC344)</f>
        <v>1.31672131147541</v>
      </c>
      <c r="AE344" s="19" t="str">
        <f aca="false">IF(ABS(SUM(X344:Z344)-1)&gt;0.1,"ERROR","OK")</f>
        <v>OK</v>
      </c>
    </row>
    <row r="345" customFormat="false" ht="15" hidden="false" customHeight="false" outlineLevel="0" collapsed="false">
      <c r="N345" s="17" t="n">
        <f aca="false">N344+1</f>
        <v>337</v>
      </c>
      <c r="O345" s="4" t="n">
        <f aca="false">O344*(R344/$U344)</f>
        <v>0.541265421137981</v>
      </c>
      <c r="P345" s="4" t="n">
        <f aca="false">P344*(S344/$U344)</f>
        <v>0.18202687808394</v>
      </c>
      <c r="Q345" s="4" t="n">
        <f aca="false">Q344*(T344/$U344)</f>
        <v>0.276707700778079</v>
      </c>
      <c r="R345" s="18" t="n">
        <f aca="false">($O345*$C$27)+($P345*$D$27)+($Q345*$E$27)</f>
        <v>1.27670770077808</v>
      </c>
      <c r="S345" s="18" t="n">
        <f aca="false">($O345*$C$28)+($P345*$D$28)+($Q345*$E$28)</f>
        <v>1.29222849043771</v>
      </c>
      <c r="T345" s="18" t="n">
        <f aca="false">($O345*$C$29)+($P345*$D$29)+($Q345*$E$29)</f>
        <v>1.16719483945523</v>
      </c>
      <c r="U345" s="18" t="n">
        <f aca="false">(O345*R345)+(P345*S345)+(Q345*T345)</f>
        <v>1.24922984960295</v>
      </c>
      <c r="W345" s="17" t="n">
        <f aca="false">W344+1</f>
        <v>337</v>
      </c>
      <c r="X345" s="4" t="n">
        <f aca="false">X344*(AA344/$AD344)</f>
        <v>0.350819672131144</v>
      </c>
      <c r="Y345" s="4" t="n">
        <f aca="false">Y344*(AB344/$AD344)</f>
        <v>0.308196721311476</v>
      </c>
      <c r="Z345" s="4" t="n">
        <f aca="false">Z344*(AC344/$AD344)</f>
        <v>0.34098360655738</v>
      </c>
      <c r="AA345" s="18" t="n">
        <f aca="false">($X345*$C$36)+($Y345*$D$36)+($Z345*$E$36)</f>
        <v>1.31672131147541</v>
      </c>
      <c r="AB345" s="18" t="n">
        <f aca="false">($X345*$C$37)+($Y345*$D$37)+($Z345*$E$37)</f>
        <v>1.31672131147541</v>
      </c>
      <c r="AC345" s="18" t="n">
        <f aca="false">($X345*$C$38)+($Y345*$D$38)+($Z345*$E$38)</f>
        <v>1.31672131147541</v>
      </c>
      <c r="AD345" s="18" t="n">
        <f aca="false">(X345*AA345)+(Y345*AB345)+(Z345*AC345)</f>
        <v>1.31672131147541</v>
      </c>
      <c r="AE345" s="19" t="str">
        <f aca="false">IF(ABS(SUM(X345:Z345)-1)&gt;0.1,"ERROR","OK")</f>
        <v>OK</v>
      </c>
    </row>
    <row r="346" customFormat="false" ht="15" hidden="false" customHeight="false" outlineLevel="0" collapsed="false">
      <c r="N346" s="17" t="n">
        <f aca="false">N345+1</f>
        <v>338</v>
      </c>
      <c r="O346" s="4" t="n">
        <f aca="false">O345*(R345/$U345)</f>
        <v>0.553171004960687</v>
      </c>
      <c r="P346" s="4" t="n">
        <f aca="false">P345*(S345/$U345)</f>
        <v>0.18829226499852</v>
      </c>
      <c r="Q346" s="4" t="n">
        <f aca="false">Q345*(T345/$U345)</f>
        <v>0.258536730040793</v>
      </c>
      <c r="R346" s="18" t="n">
        <f aca="false">($O346*$C$27)+($P346*$D$27)+($Q346*$E$27)</f>
        <v>1.25853673004079</v>
      </c>
      <c r="S346" s="18" t="n">
        <f aca="false">($O346*$C$28)+($P346*$D$28)+($Q346*$E$28)</f>
        <v>1.32048794792397</v>
      </c>
      <c r="T346" s="18" t="n">
        <f aca="false">($O346*$C$29)+($P346*$D$29)+($Q346*$E$29)</f>
        <v>1.17765709152308</v>
      </c>
      <c r="U346" s="18" t="n">
        <f aca="false">(O346*R346)+(P346*S346)+(Q346*T346)</f>
        <v>1.24929130790618</v>
      </c>
      <c r="W346" s="17" t="n">
        <f aca="false">W345+1</f>
        <v>338</v>
      </c>
      <c r="X346" s="4" t="n">
        <f aca="false">X345*(AA345/$AD345)</f>
        <v>0.350819672131145</v>
      </c>
      <c r="Y346" s="4" t="n">
        <f aca="false">Y345*(AB345/$AD345)</f>
        <v>0.308196721311475</v>
      </c>
      <c r="Z346" s="4" t="n">
        <f aca="false">Z345*(AC345/$AD345)</f>
        <v>0.34098360655738</v>
      </c>
      <c r="AA346" s="18" t="n">
        <f aca="false">($X346*$C$36)+($Y346*$D$36)+($Z346*$E$36)</f>
        <v>1.31672131147541</v>
      </c>
      <c r="AB346" s="18" t="n">
        <f aca="false">($X346*$C$37)+($Y346*$D$37)+($Z346*$E$37)</f>
        <v>1.31672131147541</v>
      </c>
      <c r="AC346" s="18" t="n">
        <f aca="false">($X346*$C$38)+($Y346*$D$38)+($Z346*$E$38)</f>
        <v>1.31672131147541</v>
      </c>
      <c r="AD346" s="18" t="n">
        <f aca="false">(X346*AA346)+(Y346*AB346)+(Z346*AC346)</f>
        <v>1.31672131147541</v>
      </c>
      <c r="AE346" s="19" t="str">
        <f aca="false">IF(ABS(SUM(X346:Z346)-1)&gt;0.1,"ERROR","OK")</f>
        <v>OK</v>
      </c>
    </row>
    <row r="347" customFormat="false" ht="15" hidden="false" customHeight="false" outlineLevel="0" collapsed="false">
      <c r="N347" s="17" t="n">
        <f aca="false">N346+1</f>
        <v>339</v>
      </c>
      <c r="O347" s="4" t="n">
        <f aca="false">O346*(R346/$U346)</f>
        <v>0.557264765496058</v>
      </c>
      <c r="P347" s="4" t="n">
        <f aca="false">P346*(S346/$U346)</f>
        <v>0.199022970098599</v>
      </c>
      <c r="Q347" s="4" t="n">
        <f aca="false">Q346*(T346/$U346)</f>
        <v>0.243712264405342</v>
      </c>
      <c r="R347" s="18" t="n">
        <f aca="false">($O347*$C$27)+($P347*$D$27)+($Q347*$E$27)</f>
        <v>1.24371226440534</v>
      </c>
      <c r="S347" s="18" t="n">
        <f aca="false">($O347*$C$28)+($P347*$D$28)+($Q347*$E$28)</f>
        <v>1.33792372753125</v>
      </c>
      <c r="T347" s="18" t="n">
        <f aca="false">($O347*$C$29)+($P347*$D$29)+($Q347*$E$29)</f>
        <v>1.20698357444856</v>
      </c>
      <c r="U347" s="18" t="n">
        <f aca="false">(O347*R347)+(P347*S347)+(Q347*T347)</f>
        <v>1.25351127741599</v>
      </c>
      <c r="W347" s="17" t="n">
        <f aca="false">W346+1</f>
        <v>339</v>
      </c>
      <c r="X347" s="4" t="n">
        <f aca="false">X346*(AA346/$AD346)</f>
        <v>0.350819672131146</v>
      </c>
      <c r="Y347" s="4" t="n">
        <f aca="false">Y346*(AB346/$AD346)</f>
        <v>0.308196721311474</v>
      </c>
      <c r="Z347" s="4" t="n">
        <f aca="false">Z346*(AC346/$AD346)</f>
        <v>0.340983606557379</v>
      </c>
      <c r="AA347" s="18" t="n">
        <f aca="false">($X347*$C$36)+($Y347*$D$36)+($Z347*$E$36)</f>
        <v>1.31672131147541</v>
      </c>
      <c r="AB347" s="18" t="n">
        <f aca="false">($X347*$C$37)+($Y347*$D$37)+($Z347*$E$37)</f>
        <v>1.31672131147541</v>
      </c>
      <c r="AC347" s="18" t="n">
        <f aca="false">($X347*$C$38)+($Y347*$D$38)+($Z347*$E$38)</f>
        <v>1.31672131147541</v>
      </c>
      <c r="AD347" s="18" t="n">
        <f aca="false">(X347*AA347)+(Y347*AB347)+(Z347*AC347)</f>
        <v>1.31672131147541</v>
      </c>
      <c r="AE347" s="19" t="str">
        <f aca="false">IF(ABS(SUM(X347:Z347)-1)&gt;0.1,"ERROR","OK")</f>
        <v>OK</v>
      </c>
    </row>
    <row r="348" customFormat="false" ht="15" hidden="false" customHeight="false" outlineLevel="0" collapsed="false">
      <c r="N348" s="17" t="n">
        <f aca="false">N347+1</f>
        <v>340</v>
      </c>
      <c r="O348" s="4" t="n">
        <f aca="false">O347*(R347/$U347)</f>
        <v>0.552908486628966</v>
      </c>
      <c r="P348" s="4" t="n">
        <f aca="false">P347*(S347/$U347)</f>
        <v>0.21242533578762</v>
      </c>
      <c r="Q348" s="4" t="n">
        <f aca="false">Q347*(T347/$U347)</f>
        <v>0.234666177583414</v>
      </c>
      <c r="R348" s="18" t="n">
        <f aca="false">($O348*$C$27)+($P348*$D$27)+($Q348*$E$27)</f>
        <v>1.23466617758341</v>
      </c>
      <c r="S348" s="18" t="n">
        <f aca="false">($O348*$C$28)+($P348*$D$28)+($Q348*$E$28)</f>
        <v>1.34170892680389</v>
      </c>
      <c r="T348" s="18" t="n">
        <f aca="false">($O348*$C$29)+($P348*$D$29)+($Q348*$E$29)</f>
        <v>1.25024006672258</v>
      </c>
      <c r="U348" s="18" t="n">
        <f aca="false">(O348*R348)+(P348*S348)+(Q348*T348)</f>
        <v>1.2610594345646</v>
      </c>
      <c r="W348" s="17" t="n">
        <f aca="false">W347+1</f>
        <v>340</v>
      </c>
      <c r="X348" s="4" t="n">
        <f aca="false">X347*(AA347/$AD347)</f>
        <v>0.350819672131147</v>
      </c>
      <c r="Y348" s="4" t="n">
        <f aca="false">Y347*(AB347/$AD347)</f>
        <v>0.308196721311474</v>
      </c>
      <c r="Z348" s="4" t="n">
        <f aca="false">Z347*(AC347/$AD347)</f>
        <v>0.340983606557379</v>
      </c>
      <c r="AA348" s="18" t="n">
        <f aca="false">($X348*$C$36)+($Y348*$D$36)+($Z348*$E$36)</f>
        <v>1.31672131147541</v>
      </c>
      <c r="AB348" s="18" t="n">
        <f aca="false">($X348*$C$37)+($Y348*$D$37)+($Z348*$E$37)</f>
        <v>1.31672131147541</v>
      </c>
      <c r="AC348" s="18" t="n">
        <f aca="false">($X348*$C$38)+($Y348*$D$38)+($Z348*$E$38)</f>
        <v>1.31672131147541</v>
      </c>
      <c r="AD348" s="18" t="n">
        <f aca="false">(X348*AA348)+(Y348*AB348)+(Z348*AC348)</f>
        <v>1.31672131147541</v>
      </c>
      <c r="AE348" s="19" t="str">
        <f aca="false">IF(ABS(SUM(X348:Z348)-1)&gt;0.1,"ERROR","OK")</f>
        <v>OK</v>
      </c>
    </row>
    <row r="349" customFormat="false" ht="15" hidden="false" customHeight="false" outlineLevel="0" collapsed="false">
      <c r="N349" s="17" t="n">
        <f aca="false">N348+1</f>
        <v>341</v>
      </c>
      <c r="O349" s="4" t="n">
        <f aca="false">O348*(R348/$U348)</f>
        <v>0.541336426363848</v>
      </c>
      <c r="P349" s="4" t="n">
        <f aca="false">P348*(S348/$U348)</f>
        <v>0.226010734699407</v>
      </c>
      <c r="Q349" s="4" t="n">
        <f aca="false">Q348*(T348/$U348)</f>
        <v>0.232652838936745</v>
      </c>
      <c r="R349" s="18" t="n">
        <f aca="false">($O349*$C$27)+($P349*$D$27)+($Q349*$E$27)</f>
        <v>1.23265283893675</v>
      </c>
      <c r="S349" s="18" t="n">
        <f aca="false">($O349*$C$28)+($P349*$D$28)+($Q349*$E$28)</f>
        <v>1.33194887132078</v>
      </c>
      <c r="T349" s="18" t="n">
        <f aca="false">($O349*$C$29)+($P349*$D$29)+($Q349*$E$29)</f>
        <v>1.29909670564353</v>
      </c>
      <c r="U349" s="18" t="n">
        <f aca="false">(O349*R349)+(P349*S349)+(Q349*T349)</f>
        <v>1.27055316238786</v>
      </c>
      <c r="W349" s="17" t="n">
        <f aca="false">W348+1</f>
        <v>341</v>
      </c>
      <c r="X349" s="4" t="n">
        <f aca="false">X348*(AA348/$AD348)</f>
        <v>0.350819672131148</v>
      </c>
      <c r="Y349" s="4" t="n">
        <f aca="false">Y348*(AB348/$AD348)</f>
        <v>0.308196721311474</v>
      </c>
      <c r="Z349" s="4" t="n">
        <f aca="false">Z348*(AC348/$AD348)</f>
        <v>0.340983606557379</v>
      </c>
      <c r="AA349" s="18" t="n">
        <f aca="false">($X349*$C$36)+($Y349*$D$36)+($Z349*$E$36)</f>
        <v>1.31672131147541</v>
      </c>
      <c r="AB349" s="18" t="n">
        <f aca="false">($X349*$C$37)+($Y349*$D$37)+($Z349*$E$37)</f>
        <v>1.31672131147541</v>
      </c>
      <c r="AC349" s="18" t="n">
        <f aca="false">($X349*$C$38)+($Y349*$D$38)+($Z349*$E$38)</f>
        <v>1.31672131147541</v>
      </c>
      <c r="AD349" s="18" t="n">
        <f aca="false">(X349*AA349)+(Y349*AB349)+(Z349*AC349)</f>
        <v>1.31672131147541</v>
      </c>
      <c r="AE349" s="19" t="str">
        <f aca="false">IF(ABS(SUM(X349:Z349)-1)&gt;0.1,"ERROR","OK")</f>
        <v>OK</v>
      </c>
    </row>
    <row r="350" customFormat="false" ht="15" hidden="false" customHeight="false" outlineLevel="0" collapsed="false">
      <c r="N350" s="17" t="n">
        <f aca="false">N349+1</f>
        <v>342</v>
      </c>
      <c r="O350" s="4" t="n">
        <f aca="false">O349*(R349/$U349)</f>
        <v>0.52518847894817</v>
      </c>
      <c r="P350" s="4" t="n">
        <f aca="false">P349*(S349/$U349)</f>
        <v>0.236932032362576</v>
      </c>
      <c r="Q350" s="4" t="n">
        <f aca="false">Q349*(T349/$U349)</f>
        <v>0.237879488689254</v>
      </c>
      <c r="R350" s="18" t="n">
        <f aca="false">($O350*$C$27)+($P350*$D$27)+($Q350*$E$27)</f>
        <v>1.23787948868925</v>
      </c>
      <c r="S350" s="18" t="n">
        <f aca="false">($O350*$C$28)+($P350*$D$28)+($Q350*$E$28)</f>
        <v>1.31109693912784</v>
      </c>
      <c r="T350" s="18" t="n">
        <f aca="false">($O350*$C$29)+($P350*$D$29)+($Q350*$E$29)</f>
        <v>1.34316416182401</v>
      </c>
      <c r="U350" s="18" t="n">
        <f aca="false">(O350*R350)+(P350*S350)+(Q350*T350)</f>
        <v>1.28027211223819</v>
      </c>
      <c r="W350" s="17" t="n">
        <f aca="false">W349+1</f>
        <v>342</v>
      </c>
      <c r="X350" s="4" t="n">
        <f aca="false">X349*(AA349/$AD349)</f>
        <v>0.350819672131148</v>
      </c>
      <c r="Y350" s="4" t="n">
        <f aca="false">Y349*(AB349/$AD349)</f>
        <v>0.308196721311474</v>
      </c>
      <c r="Z350" s="4" t="n">
        <f aca="false">Z349*(AC349/$AD349)</f>
        <v>0.340983606557378</v>
      </c>
      <c r="AA350" s="18" t="n">
        <f aca="false">($X350*$C$36)+($Y350*$D$36)+($Z350*$E$36)</f>
        <v>1.31672131147541</v>
      </c>
      <c r="AB350" s="18" t="n">
        <f aca="false">($X350*$C$37)+($Y350*$D$37)+($Z350*$E$37)</f>
        <v>1.31672131147541</v>
      </c>
      <c r="AC350" s="18" t="n">
        <f aca="false">($X350*$C$38)+($Y350*$D$38)+($Z350*$E$38)</f>
        <v>1.31672131147541</v>
      </c>
      <c r="AD350" s="18" t="n">
        <f aca="false">(X350*AA350)+(Y350*AB350)+(Z350*AC350)</f>
        <v>1.31672131147541</v>
      </c>
      <c r="AE350" s="19" t="str">
        <f aca="false">IF(ABS(SUM(X350:Z350)-1)&gt;0.1,"ERROR","OK")</f>
        <v>OK</v>
      </c>
    </row>
    <row r="351" customFormat="false" ht="15" hidden="false" customHeight="false" outlineLevel="0" collapsed="false">
      <c r="N351" s="17" t="n">
        <f aca="false">N350+1</f>
        <v>343</v>
      </c>
      <c r="O351" s="4" t="n">
        <f aca="false">O350*(R350/$U350)</f>
        <v>0.507798334097352</v>
      </c>
      <c r="P351" s="4" t="n">
        <f aca="false">P350*(S350/$U350)</f>
        <v>0.24263659220761</v>
      </c>
      <c r="Q351" s="4" t="n">
        <f aca="false">Q350*(T350/$U350)</f>
        <v>0.249565073695038</v>
      </c>
      <c r="R351" s="18" t="n">
        <f aca="false">($O351*$C$27)+($P351*$D$27)+($Q351*$E$27)</f>
        <v>1.24956507369504</v>
      </c>
      <c r="S351" s="18" t="n">
        <f aca="false">($O351*$C$28)+($P351*$D$28)+($Q351*$E$28)</f>
        <v>1.28318976777182</v>
      </c>
      <c r="T351" s="18" t="n">
        <f aca="false">($O351*$C$29)+($P351*$D$29)+($Q351*$E$29)</f>
        <v>1.37245094275468</v>
      </c>
      <c r="U351" s="18" t="n">
        <f aca="false">(O351*R351)+(P351*S351)+(Q351*T351)</f>
        <v>1.2883916758478</v>
      </c>
      <c r="W351" s="17" t="n">
        <f aca="false">W350+1</f>
        <v>343</v>
      </c>
      <c r="X351" s="4" t="n">
        <f aca="false">X350*(AA350/$AD350)</f>
        <v>0.350819672131149</v>
      </c>
      <c r="Y351" s="4" t="n">
        <f aca="false">Y350*(AB350/$AD350)</f>
        <v>0.308196721311474</v>
      </c>
      <c r="Z351" s="4" t="n">
        <f aca="false">Z350*(AC350/$AD350)</f>
        <v>0.340983606557378</v>
      </c>
      <c r="AA351" s="18" t="n">
        <f aca="false">($X351*$C$36)+($Y351*$D$36)+($Z351*$E$36)</f>
        <v>1.31672131147541</v>
      </c>
      <c r="AB351" s="18" t="n">
        <f aca="false">($X351*$C$37)+($Y351*$D$37)+($Z351*$E$37)</f>
        <v>1.31672131147541</v>
      </c>
      <c r="AC351" s="18" t="n">
        <f aca="false">($X351*$C$38)+($Y351*$D$38)+($Z351*$E$38)</f>
        <v>1.31672131147541</v>
      </c>
      <c r="AD351" s="18" t="n">
        <f aca="false">(X351*AA351)+(Y351*AB351)+(Z351*AC351)</f>
        <v>1.31672131147541</v>
      </c>
      <c r="AE351" s="19" t="str">
        <f aca="false">IF(ABS(SUM(X351:Z351)-1)&gt;0.1,"ERROR","OK")</f>
        <v>OK</v>
      </c>
    </row>
    <row r="352" customFormat="false" ht="15" hidden="false" customHeight="false" outlineLevel="0" collapsed="false">
      <c r="N352" s="17" t="n">
        <f aca="false">N351+1</f>
        <v>344</v>
      </c>
      <c r="O352" s="4" t="n">
        <f aca="false">O351*(R351/$U351)</f>
        <v>0.492495469090203</v>
      </c>
      <c r="P352" s="4" t="n">
        <f aca="false">P351*(S351/$U351)</f>
        <v>0.241656941941162</v>
      </c>
      <c r="Q352" s="4" t="n">
        <f aca="false">Q351*(T351/$U351)</f>
        <v>0.265847588968636</v>
      </c>
      <c r="R352" s="18" t="n">
        <f aca="false">($O352*$C$27)+($P352*$D$27)+($Q352*$E$27)</f>
        <v>1.26584758896864</v>
      </c>
      <c r="S352" s="18" t="n">
        <f aca="false">($O352*$C$28)+($P352*$D$28)+($Q352*$E$28)</f>
        <v>1.25323263901843</v>
      </c>
      <c r="T352" s="18" t="n">
        <f aca="false">($O352*$C$29)+($P352*$D$29)+($Q352*$E$29)</f>
        <v>1.38022399746034</v>
      </c>
      <c r="U352" s="18" t="n">
        <f aca="false">(O352*R352)+(P352*S352)+(Q352*T352)</f>
        <v>1.29320579117334</v>
      </c>
      <c r="W352" s="17" t="n">
        <f aca="false">W351+1</f>
        <v>344</v>
      </c>
      <c r="X352" s="4" t="n">
        <f aca="false">X351*(AA351/$AD351)</f>
        <v>0.350819672131149</v>
      </c>
      <c r="Y352" s="4" t="n">
        <f aca="false">Y351*(AB351/$AD351)</f>
        <v>0.308196721311474</v>
      </c>
      <c r="Z352" s="4" t="n">
        <f aca="false">Z351*(AC351/$AD351)</f>
        <v>0.340983606557377</v>
      </c>
      <c r="AA352" s="18" t="n">
        <f aca="false">($X352*$C$36)+($Y352*$D$36)+($Z352*$E$36)</f>
        <v>1.31672131147541</v>
      </c>
      <c r="AB352" s="18" t="n">
        <f aca="false">($X352*$C$37)+($Y352*$D$37)+($Z352*$E$37)</f>
        <v>1.31672131147541</v>
      </c>
      <c r="AC352" s="18" t="n">
        <f aca="false">($X352*$C$38)+($Y352*$D$38)+($Z352*$E$38)</f>
        <v>1.31672131147541</v>
      </c>
      <c r="AD352" s="18" t="n">
        <f aca="false">(X352*AA352)+(Y352*AB352)+(Z352*AC352)</f>
        <v>1.31672131147541</v>
      </c>
      <c r="AE352" s="19" t="str">
        <f aca="false">IF(ABS(SUM(X352:Z352)-1)&gt;0.1,"ERROR","OK")</f>
        <v>OK</v>
      </c>
    </row>
    <row r="353" customFormat="false" ht="15" hidden="false" customHeight="false" outlineLevel="0" collapsed="false">
      <c r="N353" s="17" t="n">
        <f aca="false">N352+1</f>
        <v>345</v>
      </c>
      <c r="O353" s="4" t="n">
        <f aca="false">O352*(R352/$U352)</f>
        <v>0.4820765622772</v>
      </c>
      <c r="P353" s="4" t="n">
        <f aca="false">P352*(S352/$U352)</f>
        <v>0.234187295752259</v>
      </c>
      <c r="Q353" s="4" t="n">
        <f aca="false">Q352*(T352/$U352)</f>
        <v>0.283736141970541</v>
      </c>
      <c r="R353" s="18" t="n">
        <f aca="false">($O353*$C$27)+($P353*$D$27)+($Q353*$E$27)</f>
        <v>1.28373614197054</v>
      </c>
      <c r="S353" s="18" t="n">
        <f aca="false">($O353*$C$28)+($P353*$D$28)+($Q353*$E$28)</f>
        <v>1.22671403450371</v>
      </c>
      <c r="T353" s="18" t="n">
        <f aca="false">($O353*$C$29)+($P353*$D$29)+($Q353*$E$29)</f>
        <v>1.36510829366274</v>
      </c>
      <c r="U353" s="18" t="n">
        <f aca="false">(O353*R353)+(P353*S353)+(Q353*T353)</f>
        <v>1.29347050920978</v>
      </c>
      <c r="W353" s="17" t="n">
        <f aca="false">W352+1</f>
        <v>345</v>
      </c>
      <c r="X353" s="4" t="n">
        <f aca="false">X352*(AA352/$AD352)</f>
        <v>0.350819672131149</v>
      </c>
      <c r="Y353" s="4" t="n">
        <f aca="false">Y352*(AB352/$AD352)</f>
        <v>0.308196721311474</v>
      </c>
      <c r="Z353" s="4" t="n">
        <f aca="false">Z352*(AC352/$AD352)</f>
        <v>0.340983606557377</v>
      </c>
      <c r="AA353" s="18" t="n">
        <f aca="false">($X353*$C$36)+($Y353*$D$36)+($Z353*$E$36)</f>
        <v>1.31672131147541</v>
      </c>
      <c r="AB353" s="18" t="n">
        <f aca="false">($X353*$C$37)+($Y353*$D$37)+($Z353*$E$37)</f>
        <v>1.31672131147541</v>
      </c>
      <c r="AC353" s="18" t="n">
        <f aca="false">($X353*$C$38)+($Y353*$D$38)+($Z353*$E$38)</f>
        <v>1.31672131147541</v>
      </c>
      <c r="AD353" s="18" t="n">
        <f aca="false">(X353*AA353)+(Y353*AB353)+(Z353*AC353)</f>
        <v>1.31672131147541</v>
      </c>
      <c r="AE353" s="19" t="str">
        <f aca="false">IF(ABS(SUM(X353:Z353)-1)&gt;0.1,"ERROR","OK")</f>
        <v>OK</v>
      </c>
    </row>
    <row r="354" customFormat="false" ht="15" hidden="false" customHeight="false" outlineLevel="0" collapsed="false">
      <c r="N354" s="17" t="n">
        <f aca="false">N353+1</f>
        <v>346</v>
      </c>
      <c r="O354" s="4" t="n">
        <f aca="false">O353*(R353/$U353)</f>
        <v>0.478448562828259</v>
      </c>
      <c r="P354" s="4" t="n">
        <f aca="false">P353*(S353/$U353)</f>
        <v>0.222100805821447</v>
      </c>
      <c r="Q354" s="4" t="n">
        <f aca="false">Q353*(T353/$U353)</f>
        <v>0.299450631350294</v>
      </c>
      <c r="R354" s="18" t="n">
        <f aca="false">($O354*$C$27)+($P354*$D$27)+($Q354*$E$27)</f>
        <v>1.29945063135029</v>
      </c>
      <c r="S354" s="18" t="n">
        <f aca="false">($O354*$C$28)+($P354*$D$28)+($Q354*$E$28)</f>
        <v>1.20894299461299</v>
      </c>
      <c r="T354" s="18" t="n">
        <f aca="false">($O354*$C$29)+($P354*$D$29)+($Q354*$E$29)</f>
        <v>1.33138842348456</v>
      </c>
      <c r="U354" s="18" t="n">
        <f aca="false">(O354*R354)+(P354*S354)+(Q354*T354)</f>
        <v>1.28891260431649</v>
      </c>
      <c r="W354" s="17" t="n">
        <f aca="false">W353+1</f>
        <v>346</v>
      </c>
      <c r="X354" s="4" t="n">
        <f aca="false">X353*(AA353/$AD353)</f>
        <v>0.350819672131149</v>
      </c>
      <c r="Y354" s="4" t="n">
        <f aca="false">Y353*(AB353/$AD353)</f>
        <v>0.308196721311474</v>
      </c>
      <c r="Z354" s="4" t="n">
        <f aca="false">Z353*(AC353/$AD353)</f>
        <v>0.340983606557377</v>
      </c>
      <c r="AA354" s="18" t="n">
        <f aca="false">($X354*$C$36)+($Y354*$D$36)+($Z354*$E$36)</f>
        <v>1.31672131147541</v>
      </c>
      <c r="AB354" s="18" t="n">
        <f aca="false">($X354*$C$37)+($Y354*$D$37)+($Z354*$E$37)</f>
        <v>1.31672131147541</v>
      </c>
      <c r="AC354" s="18" t="n">
        <f aca="false">($X354*$C$38)+($Y354*$D$38)+($Z354*$E$38)</f>
        <v>1.31672131147541</v>
      </c>
      <c r="AD354" s="18" t="n">
        <f aca="false">(X354*AA354)+(Y354*AB354)+(Z354*AC354)</f>
        <v>1.31672131147541</v>
      </c>
      <c r="AE354" s="19" t="str">
        <f aca="false">IF(ABS(SUM(X354:Z354)-1)&gt;0.1,"ERROR","OK")</f>
        <v>OK</v>
      </c>
    </row>
    <row r="355" customFormat="false" ht="15" hidden="false" customHeight="false" outlineLevel="0" collapsed="false">
      <c r="N355" s="17" t="n">
        <f aca="false">N354+1</f>
        <v>347</v>
      </c>
      <c r="O355" s="4" t="n">
        <f aca="false">O354*(R354/$U354)</f>
        <v>0.48236031283558</v>
      </c>
      <c r="P355" s="4" t="n">
        <f aca="false">P354*(S354/$U354)</f>
        <v>0.208320728959067</v>
      </c>
      <c r="Q355" s="4" t="n">
        <f aca="false">Q354*(T354/$U354)</f>
        <v>0.309318958205353</v>
      </c>
      <c r="R355" s="18" t="n">
        <f aca="false">($O355*$C$27)+($P355*$D$27)+($Q355*$E$27)</f>
        <v>1.30931895820535</v>
      </c>
      <c r="S355" s="18" t="n">
        <f aca="false">($O355*$C$28)+($P355*$D$28)+($Q355*$E$28)</f>
        <v>1.20397325045076</v>
      </c>
      <c r="T355" s="18" t="n">
        <f aca="false">($O355*$C$29)+($P355*$D$29)+($Q355*$E$29)</f>
        <v>1.28730996789229</v>
      </c>
      <c r="U355" s="18" t="n">
        <f aca="false">(O355*R355)+(P355*S355)+(Q355*T355)</f>
        <v>1.28056546561842</v>
      </c>
      <c r="W355" s="17" t="n">
        <f aca="false">W354+1</f>
        <v>347</v>
      </c>
      <c r="X355" s="4" t="n">
        <f aca="false">X354*(AA354/$AD354)</f>
        <v>0.350819672131149</v>
      </c>
      <c r="Y355" s="4" t="n">
        <f aca="false">Y354*(AB354/$AD354)</f>
        <v>0.308196721311475</v>
      </c>
      <c r="Z355" s="4" t="n">
        <f aca="false">Z354*(AC354/$AD354)</f>
        <v>0.340983606557376</v>
      </c>
      <c r="AA355" s="18" t="n">
        <f aca="false">($X355*$C$36)+($Y355*$D$36)+($Z355*$E$36)</f>
        <v>1.31672131147541</v>
      </c>
      <c r="AB355" s="18" t="n">
        <f aca="false">($X355*$C$37)+($Y355*$D$37)+($Z355*$E$37)</f>
        <v>1.31672131147541</v>
      </c>
      <c r="AC355" s="18" t="n">
        <f aca="false">($X355*$C$38)+($Y355*$D$38)+($Z355*$E$38)</f>
        <v>1.31672131147541</v>
      </c>
      <c r="AD355" s="18" t="n">
        <f aca="false">(X355*AA355)+(Y355*AB355)+(Z355*AC355)</f>
        <v>1.31672131147541</v>
      </c>
      <c r="AE355" s="19" t="str">
        <f aca="false">IF(ABS(SUM(X355:Z355)-1)&gt;0.1,"ERROR","OK")</f>
        <v>OK</v>
      </c>
    </row>
    <row r="356" customFormat="false" ht="15" hidden="false" customHeight="false" outlineLevel="0" collapsed="false">
      <c r="N356" s="17" t="n">
        <f aca="false">N355+1</f>
        <v>348</v>
      </c>
      <c r="O356" s="4" t="n">
        <f aca="false">O355*(R355/$U355)</f>
        <v>0.493191109114043</v>
      </c>
      <c r="P356" s="4" t="n">
        <f aca="false">P355*(S355/$U355)</f>
        <v>0.195860806741337</v>
      </c>
      <c r="Q356" s="4" t="n">
        <f aca="false">Q355*(T355/$U355)</f>
        <v>0.31094808414462</v>
      </c>
      <c r="R356" s="18" t="n">
        <f aca="false">($O356*$C$27)+($P356*$D$27)+($Q356*$E$27)</f>
        <v>1.31094808414462</v>
      </c>
      <c r="S356" s="18" t="n">
        <f aca="false">($O356*$C$28)+($P356*$D$28)+($Q356*$E$28)</f>
        <v>1.21333783338389</v>
      </c>
      <c r="T356" s="18" t="n">
        <f aca="false">($O356*$C$29)+($P356*$D$29)+($Q356*$E$29)</f>
        <v>1.24234864384418</v>
      </c>
      <c r="U356" s="18" t="n">
        <f aca="false">(O356*R356)+(P356*S356)+(Q356*T356)</f>
        <v>1.27049919714958</v>
      </c>
      <c r="W356" s="17" t="n">
        <f aca="false">W355+1</f>
        <v>348</v>
      </c>
      <c r="X356" s="4" t="n">
        <f aca="false">X355*(AA355/$AD355)</f>
        <v>0.350819672131149</v>
      </c>
      <c r="Y356" s="4" t="n">
        <f aca="false">Y355*(AB355/$AD355)</f>
        <v>0.308196721311475</v>
      </c>
      <c r="Z356" s="4" t="n">
        <f aca="false">Z355*(AC355/$AD355)</f>
        <v>0.340983606557376</v>
      </c>
      <c r="AA356" s="18" t="n">
        <f aca="false">($X356*$C$36)+($Y356*$D$36)+($Z356*$E$36)</f>
        <v>1.31672131147541</v>
      </c>
      <c r="AB356" s="18" t="n">
        <f aca="false">($X356*$C$37)+($Y356*$D$37)+($Z356*$E$37)</f>
        <v>1.31672131147541</v>
      </c>
      <c r="AC356" s="18" t="n">
        <f aca="false">($X356*$C$38)+($Y356*$D$38)+($Z356*$E$38)</f>
        <v>1.31672131147541</v>
      </c>
      <c r="AD356" s="18" t="n">
        <f aca="false">(X356*AA356)+(Y356*AB356)+(Z356*AC356)</f>
        <v>1.31672131147541</v>
      </c>
      <c r="AE356" s="19" t="str">
        <f aca="false">IF(ABS(SUM(X356:Z356)-1)&gt;0.1,"ERROR","OK")</f>
        <v>OK</v>
      </c>
    </row>
    <row r="357" customFormat="false" ht="15" hidden="false" customHeight="false" outlineLevel="0" collapsed="false">
      <c r="N357" s="17" t="n">
        <f aca="false">N356+1</f>
        <v>349</v>
      </c>
      <c r="O357" s="4" t="n">
        <f aca="false">O356*(R356/$U356)</f>
        <v>0.508892836029154</v>
      </c>
      <c r="P357" s="4" t="n">
        <f aca="false">P356*(S356/$U356)</f>
        <v>0.187048781636006</v>
      </c>
      <c r="Q357" s="4" t="n">
        <f aca="false">Q356*(T356/$U356)</f>
        <v>0.30405838233484</v>
      </c>
      <c r="R357" s="18" t="n">
        <f aca="false">($O357*$C$27)+($P357*$D$27)+($Q357*$E$27)</f>
        <v>1.30405838233484</v>
      </c>
      <c r="S357" s="18" t="n">
        <f aca="false">($O357*$C$28)+($P357*$D$28)+($Q357*$E$28)</f>
        <v>1.2352402919278</v>
      </c>
      <c r="T357" s="18" t="n">
        <f aca="false">($O357*$C$29)+($P357*$D$29)+($Q357*$E$29)</f>
        <v>1.20492135968761</v>
      </c>
      <c r="U357" s="18" t="n">
        <f aca="false">(O357*R357)+(P357*S357)+(Q357*T357)</f>
        <v>1.26104259963408</v>
      </c>
      <c r="W357" s="17" t="n">
        <f aca="false">W356+1</f>
        <v>349</v>
      </c>
      <c r="X357" s="4" t="n">
        <f aca="false">X356*(AA356/$AD356)</f>
        <v>0.350819672131149</v>
      </c>
      <c r="Y357" s="4" t="n">
        <f aca="false">Y356*(AB356/$AD356)</f>
        <v>0.308196721311475</v>
      </c>
      <c r="Z357" s="4" t="n">
        <f aca="false">Z356*(AC356/$AD356)</f>
        <v>0.340983606557376</v>
      </c>
      <c r="AA357" s="18" t="n">
        <f aca="false">($X357*$C$36)+($Y357*$D$36)+($Z357*$E$36)</f>
        <v>1.31672131147541</v>
      </c>
      <c r="AB357" s="18" t="n">
        <f aca="false">($X357*$C$37)+($Y357*$D$37)+($Z357*$E$37)</f>
        <v>1.31672131147541</v>
      </c>
      <c r="AC357" s="18" t="n">
        <f aca="false">($X357*$C$38)+($Y357*$D$38)+($Z357*$E$38)</f>
        <v>1.31672131147541</v>
      </c>
      <c r="AD357" s="18" t="n">
        <f aca="false">(X357*AA357)+(Y357*AB357)+(Z357*AC357)</f>
        <v>1.31672131147541</v>
      </c>
      <c r="AE357" s="19" t="str">
        <f aca="false">IF(ABS(SUM(X357:Z357)-1)&gt;0.1,"ERROR","OK")</f>
        <v>OK</v>
      </c>
    </row>
    <row r="358" customFormat="false" ht="15" hidden="false" customHeight="false" outlineLevel="0" collapsed="false">
      <c r="N358" s="17" t="n">
        <f aca="false">N357+1</f>
        <v>350</v>
      </c>
      <c r="O358" s="4" t="n">
        <f aca="false">O357*(R357/$U357)</f>
        <v>0.52625182426552</v>
      </c>
      <c r="P358" s="4" t="n">
        <f aca="false">P357*(S357/$U357)</f>
        <v>0.183221559446005</v>
      </c>
      <c r="Q358" s="4" t="n">
        <f aca="false">Q357*(T357/$U357)</f>
        <v>0.290526616288475</v>
      </c>
      <c r="R358" s="18" t="n">
        <f aca="false">($O358*$C$27)+($P358*$D$27)+($Q358*$E$27)</f>
        <v>1.29052661628847</v>
      </c>
      <c r="S358" s="18" t="n">
        <f aca="false">($O358*$C$28)+($P358*$D$28)+($Q358*$E$28)</f>
        <v>1.26477786960589</v>
      </c>
      <c r="T358" s="18" t="n">
        <f aca="false">($O358*$C$29)+($P358*$D$29)+($Q358*$E$29)</f>
        <v>1.18128840135215</v>
      </c>
      <c r="U358" s="18" t="n">
        <f aca="false">(O358*R358)+(P358*S358)+(Q358*T358)</f>
        <v>1.25407228181267</v>
      </c>
      <c r="W358" s="17" t="n">
        <f aca="false">W357+1</f>
        <v>350</v>
      </c>
      <c r="X358" s="4" t="n">
        <f aca="false">X357*(AA357/$AD357)</f>
        <v>0.350819672131148</v>
      </c>
      <c r="Y358" s="4" t="n">
        <f aca="false">Y357*(AB357/$AD357)</f>
        <v>0.308196721311475</v>
      </c>
      <c r="Z358" s="4" t="n">
        <f aca="false">Z357*(AC357/$AD357)</f>
        <v>0.340983606557376</v>
      </c>
      <c r="AA358" s="18" t="n">
        <f aca="false">($X358*$C$36)+($Y358*$D$36)+($Z358*$E$36)</f>
        <v>1.31672131147541</v>
      </c>
      <c r="AB358" s="18" t="n">
        <f aca="false">($X358*$C$37)+($Y358*$D$37)+($Z358*$E$37)</f>
        <v>1.31672131147541</v>
      </c>
      <c r="AC358" s="18" t="n">
        <f aca="false">($X358*$C$38)+($Y358*$D$38)+($Z358*$E$38)</f>
        <v>1.31672131147541</v>
      </c>
      <c r="AD358" s="18" t="n">
        <f aca="false">(X358*AA358)+(Y358*AB358)+(Z358*AC358)</f>
        <v>1.31672131147541</v>
      </c>
      <c r="AE358" s="19" t="str">
        <f aca="false">IF(ABS(SUM(X358:Z358)-1)&gt;0.1,"ERROR","OK")</f>
        <v>OK</v>
      </c>
    </row>
    <row r="359" customFormat="false" ht="15" hidden="false" customHeight="false" outlineLevel="0" collapsed="false">
      <c r="N359" s="17" t="n">
        <f aca="false">N358+1</f>
        <v>351</v>
      </c>
      <c r="O359" s="4" t="n">
        <f aca="false">O358*(R358/$U358)</f>
        <v>0.541549315724744</v>
      </c>
      <c r="P359" s="4" t="n">
        <f aca="false">P358*(S358/$U358)</f>
        <v>0.184785659473338</v>
      </c>
      <c r="Q359" s="4" t="n">
        <f aca="false">Q358*(T358/$U358)</f>
        <v>0.273665024801918</v>
      </c>
      <c r="R359" s="18" t="n">
        <f aca="false">($O359*$C$27)+($P359*$D$27)+($Q359*$E$27)</f>
        <v>1.27366502480192</v>
      </c>
      <c r="S359" s="18" t="n">
        <f aca="false">($O359*$C$28)+($P359*$D$28)+($Q359*$E$28)</f>
        <v>1.29525079340302</v>
      </c>
      <c r="T359" s="18" t="n">
        <f aca="false">($O359*$C$29)+($P359*$D$29)+($Q359*$E$29)</f>
        <v>1.17527245741269</v>
      </c>
      <c r="U359" s="18" t="n">
        <f aca="false">(O359*R359)+(P359*S359)+(Q359*T359)</f>
        <v>1.25072716089321</v>
      </c>
      <c r="W359" s="17" t="n">
        <f aca="false">W358+1</f>
        <v>351</v>
      </c>
      <c r="X359" s="4" t="n">
        <f aca="false">X358*(AA358/$AD358)</f>
        <v>0.350819672131148</v>
      </c>
      <c r="Y359" s="4" t="n">
        <f aca="false">Y358*(AB358/$AD358)</f>
        <v>0.308196721311476</v>
      </c>
      <c r="Z359" s="4" t="n">
        <f aca="false">Z358*(AC358/$AD358)</f>
        <v>0.340983606557376</v>
      </c>
      <c r="AA359" s="18" t="n">
        <f aca="false">($X359*$C$36)+($Y359*$D$36)+($Z359*$E$36)</f>
        <v>1.31672131147541</v>
      </c>
      <c r="AB359" s="18" t="n">
        <f aca="false">($X359*$C$37)+($Y359*$D$37)+($Z359*$E$37)</f>
        <v>1.31672131147541</v>
      </c>
      <c r="AC359" s="18" t="n">
        <f aca="false">($X359*$C$38)+($Y359*$D$38)+($Z359*$E$38)</f>
        <v>1.31672131147541</v>
      </c>
      <c r="AD359" s="18" t="n">
        <f aca="false">(X359*AA359)+(Y359*AB359)+(Z359*AC359)</f>
        <v>1.31672131147541</v>
      </c>
      <c r="AE359" s="19" t="str">
        <f aca="false">IF(ABS(SUM(X359:Z359)-1)&gt;0.1,"ERROR","OK")</f>
        <v>OK</v>
      </c>
    </row>
    <row r="360" customFormat="false" ht="15" hidden="false" customHeight="false" outlineLevel="0" collapsed="false">
      <c r="N360" s="17" t="n">
        <f aca="false">N359+1</f>
        <v>352</v>
      </c>
      <c r="O360" s="4" t="n">
        <f aca="false">O359*(R359/$U359)</f>
        <v>0.551481125708846</v>
      </c>
      <c r="P360" s="4" t="n">
        <f aca="false">P359*(S359/$U359)</f>
        <v>0.191363695877054</v>
      </c>
      <c r="Q360" s="4" t="n">
        <f aca="false">Q359*(T359/$U359)</f>
        <v>0.2571551784141</v>
      </c>
      <c r="R360" s="18" t="n">
        <f aca="false">($O360*$C$27)+($P360*$D$27)+($Q360*$E$27)</f>
        <v>1.2571551784141</v>
      </c>
      <c r="S360" s="18" t="n">
        <f aca="false">($O360*$C$28)+($P360*$D$28)+($Q360*$E$28)</f>
        <v>1.32004146513616</v>
      </c>
      <c r="T360" s="18" t="n">
        <f aca="false">($O360*$C$29)+($P360*$D$29)+($Q360*$E$29)</f>
        <v>1.18805429963497</v>
      </c>
      <c r="U360" s="18" t="n">
        <f aca="false">(O360*R360)+(P360*S360)+(Q360*T360)</f>
        <v>1.2514196818502</v>
      </c>
      <c r="W360" s="17" t="n">
        <f aca="false">W359+1</f>
        <v>352</v>
      </c>
      <c r="X360" s="4" t="n">
        <f aca="false">X359*(AA359/$AD359)</f>
        <v>0.350819672131148</v>
      </c>
      <c r="Y360" s="4" t="n">
        <f aca="false">Y359*(AB359/$AD359)</f>
        <v>0.308196721311476</v>
      </c>
      <c r="Z360" s="4" t="n">
        <f aca="false">Z359*(AC359/$AD359)</f>
        <v>0.340983606557376</v>
      </c>
      <c r="AA360" s="18" t="n">
        <f aca="false">($X360*$C$36)+($Y360*$D$36)+($Z360*$E$36)</f>
        <v>1.31672131147541</v>
      </c>
      <c r="AB360" s="18" t="n">
        <f aca="false">($X360*$C$37)+($Y360*$D$37)+($Z360*$E$37)</f>
        <v>1.31672131147541</v>
      </c>
      <c r="AC360" s="18" t="n">
        <f aca="false">($X360*$C$38)+($Y360*$D$38)+($Z360*$E$38)</f>
        <v>1.31672131147541</v>
      </c>
      <c r="AD360" s="18" t="n">
        <f aca="false">(X360*AA360)+(Y360*AB360)+(Z360*AC360)</f>
        <v>1.31672131147541</v>
      </c>
      <c r="AE360" s="19" t="str">
        <f aca="false">IF(ABS(SUM(X360:Z360)-1)&gt;0.1,"ERROR","OK")</f>
        <v>OK</v>
      </c>
    </row>
    <row r="361" customFormat="false" ht="15" hidden="false" customHeight="false" outlineLevel="0" collapsed="false">
      <c r="N361" s="17" t="n">
        <f aca="false">N360+1</f>
        <v>353</v>
      </c>
      <c r="O361" s="4" t="n">
        <f aca="false">O360*(R360/$U360)</f>
        <v>0.554008669543607</v>
      </c>
      <c r="P361" s="4" t="n">
        <f aca="false">P360*(S360/$U360)</f>
        <v>0.201857152435017</v>
      </c>
      <c r="Q361" s="4" t="n">
        <f aca="false">Q360*(T360/$U360)</f>
        <v>0.244134178021376</v>
      </c>
      <c r="R361" s="18" t="n">
        <f aca="false">($O361*$C$27)+($P361*$D$27)+($Q361*$E$27)</f>
        <v>1.24413417802138</v>
      </c>
      <c r="S361" s="18" t="n">
        <f aca="false">($O361*$C$28)+($P361*$D$28)+($Q361*$E$28)</f>
        <v>1.33428790932437</v>
      </c>
      <c r="T361" s="18" t="n">
        <f aca="false">($O361*$C$29)+($P361*$D$29)+($Q361*$E$29)</f>
        <v>1.21776538862453</v>
      </c>
      <c r="U361" s="18" t="n">
        <f aca="false">(O361*R361)+(P361*S361)+(Q361*T361)</f>
        <v>1.25589483077877</v>
      </c>
      <c r="W361" s="17" t="n">
        <f aca="false">W360+1</f>
        <v>353</v>
      </c>
      <c r="X361" s="4" t="n">
        <f aca="false">X360*(AA360/$AD360)</f>
        <v>0.350819672131148</v>
      </c>
      <c r="Y361" s="4" t="n">
        <f aca="false">Y360*(AB360/$AD360)</f>
        <v>0.308196721311476</v>
      </c>
      <c r="Z361" s="4" t="n">
        <f aca="false">Z360*(AC360/$AD360)</f>
        <v>0.340983606557377</v>
      </c>
      <c r="AA361" s="18" t="n">
        <f aca="false">($X361*$C$36)+($Y361*$D$36)+($Z361*$E$36)</f>
        <v>1.31672131147541</v>
      </c>
      <c r="AB361" s="18" t="n">
        <f aca="false">($X361*$C$37)+($Y361*$D$37)+($Z361*$E$37)</f>
        <v>1.31672131147541</v>
      </c>
      <c r="AC361" s="18" t="n">
        <f aca="false">($X361*$C$38)+($Y361*$D$38)+($Z361*$E$38)</f>
        <v>1.31672131147541</v>
      </c>
      <c r="AD361" s="18" t="n">
        <f aca="false">(X361*AA361)+(Y361*AB361)+(Z361*AC361)</f>
        <v>1.31672131147541</v>
      </c>
      <c r="AE361" s="19" t="str">
        <f aca="false">IF(ABS(SUM(X361:Z361)-1)&gt;0.1,"ERROR","OK")</f>
        <v>OK</v>
      </c>
    </row>
    <row r="362" customFormat="false" ht="15" hidden="false" customHeight="false" outlineLevel="0" collapsed="false">
      <c r="N362" s="17" t="n">
        <f aca="false">N361+1</f>
        <v>354</v>
      </c>
      <c r="O362" s="4" t="n">
        <f aca="false">O361*(R361/$U361)</f>
        <v>0.548820732283726</v>
      </c>
      <c r="P362" s="4" t="n">
        <f aca="false">P361*(S361/$U361)</f>
        <v>0.214457095693018</v>
      </c>
      <c r="Q362" s="4" t="n">
        <f aca="false">Q361*(T361/$U361)</f>
        <v>0.236722172023256</v>
      </c>
      <c r="R362" s="18" t="n">
        <f aca="false">($O362*$C$27)+($P362*$D$27)+($Q362*$E$27)</f>
        <v>1.23672217202326</v>
      </c>
      <c r="S362" s="18" t="n">
        <f aca="false">($O362*$C$28)+($P362*$D$28)+($Q362*$E$28)</f>
        <v>1.3357707774628</v>
      </c>
      <c r="T362" s="18" t="n">
        <f aca="false">($O362*$C$29)+($P362*$D$29)+($Q362*$E$29)</f>
        <v>1.25919677448045</v>
      </c>
      <c r="U362" s="18" t="n">
        <f aca="false">(O362*R362)+(P362*S362)+(Q362*T362)</f>
        <v>1.26328408498729</v>
      </c>
      <c r="W362" s="17" t="n">
        <f aca="false">W361+1</f>
        <v>354</v>
      </c>
      <c r="X362" s="4" t="n">
        <f aca="false">X361*(AA361/$AD361)</f>
        <v>0.350819672131147</v>
      </c>
      <c r="Y362" s="4" t="n">
        <f aca="false">Y361*(AB361/$AD361)</f>
        <v>0.308196721311476</v>
      </c>
      <c r="Z362" s="4" t="n">
        <f aca="false">Z361*(AC361/$AD361)</f>
        <v>0.340983606557377</v>
      </c>
      <c r="AA362" s="18" t="n">
        <f aca="false">($X362*$C$36)+($Y362*$D$36)+($Z362*$E$36)</f>
        <v>1.31672131147541</v>
      </c>
      <c r="AB362" s="18" t="n">
        <f aca="false">($X362*$C$37)+($Y362*$D$37)+($Z362*$E$37)</f>
        <v>1.31672131147541</v>
      </c>
      <c r="AC362" s="18" t="n">
        <f aca="false">($X362*$C$38)+($Y362*$D$38)+($Z362*$E$38)</f>
        <v>1.31672131147541</v>
      </c>
      <c r="AD362" s="18" t="n">
        <f aca="false">(X362*AA362)+(Y362*AB362)+(Z362*AC362)</f>
        <v>1.31672131147541</v>
      </c>
      <c r="AE362" s="19" t="str">
        <f aca="false">IF(ABS(SUM(X362:Z362)-1)&gt;0.1,"ERROR","OK")</f>
        <v>OK</v>
      </c>
    </row>
    <row r="363" customFormat="false" ht="15" hidden="false" customHeight="false" outlineLevel="0" collapsed="false">
      <c r="N363" s="17" t="n">
        <f aca="false">N362+1</f>
        <v>355</v>
      </c>
      <c r="O363" s="4" t="n">
        <f aca="false">O362*(R362/$U362)</f>
        <v>0.537281183343771</v>
      </c>
      <c r="P363" s="4" t="n">
        <f aca="false">P362*(S362/$U362)</f>
        <v>0.226762550760036</v>
      </c>
      <c r="Q363" s="4" t="n">
        <f aca="false">Q362*(T362/$U362)</f>
        <v>0.235956265896193</v>
      </c>
      <c r="R363" s="18" t="n">
        <f aca="false">($O363*$C$27)+($P363*$D$27)+($Q363*$E$27)</f>
        <v>1.23595626589619</v>
      </c>
      <c r="S363" s="18" t="n">
        <f aca="false">($O363*$C$28)+($P363*$D$28)+($Q363*$E$28)</f>
        <v>1.3249205440372</v>
      </c>
      <c r="T363" s="18" t="n">
        <f aca="false">($O363*$C$29)+($P363*$D$29)+($Q363*$E$29)</f>
        <v>1.30419082393947</v>
      </c>
      <c r="U363" s="18" t="n">
        <f aca="false">(O363*R363)+(P363*S363)+(Q363*T363)</f>
        <v>1.27223040405494</v>
      </c>
      <c r="W363" s="17" t="n">
        <f aca="false">W362+1</f>
        <v>355</v>
      </c>
      <c r="X363" s="4" t="n">
        <f aca="false">X362*(AA362/$AD362)</f>
        <v>0.350819672131147</v>
      </c>
      <c r="Y363" s="4" t="n">
        <f aca="false">Y362*(AB362/$AD362)</f>
        <v>0.308196721311476</v>
      </c>
      <c r="Z363" s="4" t="n">
        <f aca="false">Z362*(AC362/$AD362)</f>
        <v>0.340983606557377</v>
      </c>
      <c r="AA363" s="18" t="n">
        <f aca="false">($X363*$C$36)+($Y363*$D$36)+($Z363*$E$36)</f>
        <v>1.31672131147541</v>
      </c>
      <c r="AB363" s="18" t="n">
        <f aca="false">($X363*$C$37)+($Y363*$D$37)+($Z363*$E$37)</f>
        <v>1.31672131147541</v>
      </c>
      <c r="AC363" s="18" t="n">
        <f aca="false">($X363*$C$38)+($Y363*$D$38)+($Z363*$E$38)</f>
        <v>1.31672131147541</v>
      </c>
      <c r="AD363" s="18" t="n">
        <f aca="false">(X363*AA363)+(Y363*AB363)+(Z363*AC363)</f>
        <v>1.31672131147541</v>
      </c>
      <c r="AE363" s="19" t="str">
        <f aca="false">IF(ABS(SUM(X363:Z363)-1)&gt;0.1,"ERROR","OK")</f>
        <v>OK</v>
      </c>
    </row>
    <row r="364" customFormat="false" ht="15" hidden="false" customHeight="false" outlineLevel="0" collapsed="false">
      <c r="N364" s="17" t="n">
        <f aca="false">N363+1</f>
        <v>356</v>
      </c>
      <c r="O364" s="4" t="n">
        <f aca="false">O363*(R363/$U363)</f>
        <v>0.521962093489772</v>
      </c>
      <c r="P364" s="4" t="n">
        <f aca="false">P363*(S363/$U363)</f>
        <v>0.236154049740251</v>
      </c>
      <c r="Q364" s="4" t="n">
        <f aca="false">Q363*(T363/$U363)</f>
        <v>0.241883856769978</v>
      </c>
      <c r="R364" s="18" t="n">
        <f aca="false">($O364*$C$27)+($P364*$D$27)+($Q364*$E$27)</f>
        <v>1.24188385676998</v>
      </c>
      <c r="S364" s="18" t="n">
        <f aca="false">($O364*$C$28)+($P364*$D$28)+($Q364*$E$28)</f>
        <v>1.30426662239679</v>
      </c>
      <c r="T364" s="18" t="n">
        <f aca="false">($O364*$C$29)+($P364*$D$29)+($Q364*$E$29)</f>
        <v>1.34308868377791</v>
      </c>
      <c r="U364" s="18" t="n">
        <f aca="false">(O364*R364)+(P364*S364)+(Q364*T364)</f>
        <v>1.28109561338716</v>
      </c>
      <c r="W364" s="17" t="n">
        <f aca="false">W363+1</f>
        <v>356</v>
      </c>
      <c r="X364" s="4" t="n">
        <f aca="false">X363*(AA363/$AD363)</f>
        <v>0.350819672131147</v>
      </c>
      <c r="Y364" s="4" t="n">
        <f aca="false">Y363*(AB363/$AD363)</f>
        <v>0.308196721311476</v>
      </c>
      <c r="Z364" s="4" t="n">
        <f aca="false">Z363*(AC363/$AD363)</f>
        <v>0.340983606557377</v>
      </c>
      <c r="AA364" s="18" t="n">
        <f aca="false">($X364*$C$36)+($Y364*$D$36)+($Z364*$E$36)</f>
        <v>1.31672131147541</v>
      </c>
      <c r="AB364" s="18" t="n">
        <f aca="false">($X364*$C$37)+($Y364*$D$37)+($Z364*$E$37)</f>
        <v>1.31672131147541</v>
      </c>
      <c r="AC364" s="18" t="n">
        <f aca="false">($X364*$C$38)+($Y364*$D$38)+($Z364*$E$38)</f>
        <v>1.31672131147541</v>
      </c>
      <c r="AD364" s="18" t="n">
        <f aca="false">(X364*AA364)+(Y364*AB364)+(Z364*AC364)</f>
        <v>1.31672131147541</v>
      </c>
      <c r="AE364" s="19" t="str">
        <f aca="false">IF(ABS(SUM(X364:Z364)-1)&gt;0.1,"ERROR","OK")</f>
        <v>OK</v>
      </c>
    </row>
    <row r="365" customFormat="false" ht="15" hidden="false" customHeight="false" outlineLevel="0" collapsed="false">
      <c r="N365" s="17" t="n">
        <f aca="false">N364+1</f>
        <v>357</v>
      </c>
      <c r="O365" s="4" t="n">
        <f aca="false">O364*(R364/$U364)</f>
        <v>0.505985885032384</v>
      </c>
      <c r="P365" s="4" t="n">
        <f aca="false">P364*(S364/$U364)</f>
        <v>0.240425337189065</v>
      </c>
      <c r="Q365" s="4" t="n">
        <f aca="false">Q364*(T364/$U364)</f>
        <v>0.253588777778551</v>
      </c>
      <c r="R365" s="18" t="n">
        <f aca="false">($O365*$C$27)+($P365*$D$27)+($Q365*$E$27)</f>
        <v>1.25358877777855</v>
      </c>
      <c r="S365" s="18" t="n">
        <f aca="false">($O365*$C$28)+($P365*$D$28)+($Q365*$E$28)</f>
        <v>1.27775598503169</v>
      </c>
      <c r="T365" s="18" t="n">
        <f aca="false">($O365*$C$29)+($P365*$D$29)+($Q365*$E$29)</f>
        <v>1.36708589204453</v>
      </c>
      <c r="U365" s="18" t="n">
        <f aca="false">(O365*R365)+(P365*S365)+(Q365*T365)</f>
        <v>1.28818078121941</v>
      </c>
      <c r="W365" s="17" t="n">
        <f aca="false">W364+1</f>
        <v>357</v>
      </c>
      <c r="X365" s="4" t="n">
        <f aca="false">X364*(AA364/$AD364)</f>
        <v>0.350819672131147</v>
      </c>
      <c r="Y365" s="4" t="n">
        <f aca="false">Y364*(AB364/$AD364)</f>
        <v>0.308196721311476</v>
      </c>
      <c r="Z365" s="4" t="n">
        <f aca="false">Z364*(AC364/$AD364)</f>
        <v>0.340983606557377</v>
      </c>
      <c r="AA365" s="18" t="n">
        <f aca="false">($X365*$C$36)+($Y365*$D$36)+($Z365*$E$36)</f>
        <v>1.31672131147541</v>
      </c>
      <c r="AB365" s="18" t="n">
        <f aca="false">($X365*$C$37)+($Y365*$D$37)+($Z365*$E$37)</f>
        <v>1.31672131147541</v>
      </c>
      <c r="AC365" s="18" t="n">
        <f aca="false">($X365*$C$38)+($Y365*$D$38)+($Z365*$E$38)</f>
        <v>1.31672131147541</v>
      </c>
      <c r="AD365" s="18" t="n">
        <f aca="false">(X365*AA365)+(Y365*AB365)+(Z365*AC365)</f>
        <v>1.31672131147541</v>
      </c>
      <c r="AE365" s="19" t="str">
        <f aca="false">IF(ABS(SUM(X365:Z365)-1)&gt;0.1,"ERROR","OK")</f>
        <v>OK</v>
      </c>
    </row>
    <row r="366" customFormat="false" ht="15" hidden="false" customHeight="false" outlineLevel="0" collapsed="false">
      <c r="N366" s="17" t="n">
        <f aca="false">N365+1</f>
        <v>358</v>
      </c>
      <c r="O366" s="4" t="n">
        <f aca="false">O365*(R365/$U365)</f>
        <v>0.492398455588284</v>
      </c>
      <c r="P366" s="4" t="n">
        <f aca="false">P365*(S365/$U365)</f>
        <v>0.238479659086193</v>
      </c>
      <c r="Q366" s="4" t="n">
        <f aca="false">Q365*(T365/$U365)</f>
        <v>0.269121885325523</v>
      </c>
      <c r="R366" s="18" t="n">
        <f aca="false">($O366*$C$27)+($P366*$D$27)+($Q366*$E$27)</f>
        <v>1.26912188532552</v>
      </c>
      <c r="S366" s="18" t="n">
        <f aca="false">($O366*$C$28)+($P366*$D$28)+($Q366*$E$28)</f>
        <v>1.25018875879531</v>
      </c>
      <c r="T366" s="18" t="n">
        <f aca="false">($O366*$C$29)+($P366*$D$29)+($Q366*$E$29)</f>
        <v>1.37076005834678</v>
      </c>
      <c r="U366" s="18" t="n">
        <f aca="false">(O366*R366)+(P366*S366)+(Q366*T366)</f>
        <v>1.29195977650968</v>
      </c>
      <c r="W366" s="17" t="n">
        <f aca="false">W365+1</f>
        <v>358</v>
      </c>
      <c r="X366" s="4" t="n">
        <f aca="false">X365*(AA365/$AD365)</f>
        <v>0.350819672131147</v>
      </c>
      <c r="Y366" s="4" t="n">
        <f aca="false">Y365*(AB365/$AD365)</f>
        <v>0.308196721311476</v>
      </c>
      <c r="Z366" s="4" t="n">
        <f aca="false">Z365*(AC365/$AD365)</f>
        <v>0.340983606557377</v>
      </c>
      <c r="AA366" s="18" t="n">
        <f aca="false">($X366*$C$36)+($Y366*$D$36)+($Z366*$E$36)</f>
        <v>1.31672131147541</v>
      </c>
      <c r="AB366" s="18" t="n">
        <f aca="false">($X366*$C$37)+($Y366*$D$37)+($Z366*$E$37)</f>
        <v>1.31672131147541</v>
      </c>
      <c r="AC366" s="18" t="n">
        <f aca="false">($X366*$C$38)+($Y366*$D$38)+($Z366*$E$38)</f>
        <v>1.31672131147541</v>
      </c>
      <c r="AD366" s="18" t="n">
        <f aca="false">(X366*AA366)+(Y366*AB366)+(Z366*AC366)</f>
        <v>1.31672131147541</v>
      </c>
      <c r="AE366" s="19" t="str">
        <f aca="false">IF(ABS(SUM(X366:Z366)-1)&gt;0.1,"ERROR","OK")</f>
        <v>OK</v>
      </c>
    </row>
    <row r="367" customFormat="false" ht="15" hidden="false" customHeight="false" outlineLevel="0" collapsed="false">
      <c r="N367" s="17" t="n">
        <f aca="false">N366+1</f>
        <v>359</v>
      </c>
      <c r="O367" s="4" t="n">
        <f aca="false">O366*(R366/$U366)</f>
        <v>0.483694359259253</v>
      </c>
      <c r="P367" s="4" t="n">
        <f aca="false">P366*(S366/$U366)</f>
        <v>0.230769250259752</v>
      </c>
      <c r="Q367" s="4" t="n">
        <f aca="false">Q366*(T366/$U366)</f>
        <v>0.285536390480995</v>
      </c>
      <c r="R367" s="18" t="n">
        <f aca="false">($O367*$C$27)+($P367*$D$27)+($Q367*$E$27)</f>
        <v>1.285536390481</v>
      </c>
      <c r="S367" s="18" t="n">
        <f aca="false">($O367*$C$28)+($P367*$D$28)+($Q367*$E$28)</f>
        <v>1.22671160782636</v>
      </c>
      <c r="T367" s="18" t="n">
        <f aca="false">($O367*$C$29)+($P367*$D$29)+($Q367*$E$29)</f>
        <v>1.35372169929778</v>
      </c>
      <c r="U367" s="18" t="n">
        <f aca="false">(O367*R367)+(P367*S367)+(Q367*T367)</f>
        <v>1.29143082645447</v>
      </c>
      <c r="W367" s="17" t="n">
        <f aca="false">W366+1</f>
        <v>359</v>
      </c>
      <c r="X367" s="4" t="n">
        <f aca="false">X366*(AA366/$AD366)</f>
        <v>0.350819672131147</v>
      </c>
      <c r="Y367" s="4" t="n">
        <f aca="false">Y366*(AB366/$AD366)</f>
        <v>0.308196721311475</v>
      </c>
      <c r="Z367" s="4" t="n">
        <f aca="false">Z366*(AC366/$AD366)</f>
        <v>0.340983606557377</v>
      </c>
      <c r="AA367" s="18" t="n">
        <f aca="false">($X367*$C$36)+($Y367*$D$36)+($Z367*$E$36)</f>
        <v>1.31672131147541</v>
      </c>
      <c r="AB367" s="18" t="n">
        <f aca="false">($X367*$C$37)+($Y367*$D$37)+($Z367*$E$37)</f>
        <v>1.31672131147541</v>
      </c>
      <c r="AC367" s="18" t="n">
        <f aca="false">($X367*$C$38)+($Y367*$D$38)+($Z367*$E$38)</f>
        <v>1.31672131147541</v>
      </c>
      <c r="AD367" s="18" t="n">
        <f aca="false">(X367*AA367)+(Y367*AB367)+(Z367*AC367)</f>
        <v>1.31672131147541</v>
      </c>
      <c r="AE367" s="19" t="str">
        <f aca="false">IF(ABS(SUM(X367:Z367)-1)&gt;0.1,"ERROR","OK")</f>
        <v>OK</v>
      </c>
    </row>
    <row r="368" customFormat="false" ht="15" hidden="false" customHeight="false" outlineLevel="0" collapsed="false">
      <c r="N368" s="17" t="n">
        <f aca="false">N367+1</f>
        <v>360</v>
      </c>
      <c r="O368" s="4" t="n">
        <f aca="false">O367*(R367/$U367)</f>
        <v>0.481486648731534</v>
      </c>
      <c r="P368" s="4" t="n">
        <f aca="false">P367*(S367/$U367)</f>
        <v>0.219204398891592</v>
      </c>
      <c r="Q368" s="4" t="n">
        <f aca="false">Q367*(T367/$U367)</f>
        <v>0.299308952376874</v>
      </c>
      <c r="R368" s="18" t="n">
        <f aca="false">($O368*$C$27)+($P368*$D$27)+($Q368*$E$27)</f>
        <v>1.29930895237687</v>
      </c>
      <c r="S368" s="18" t="n">
        <f aca="false">($O368*$C$28)+($P368*$D$28)+($Q368*$E$28)</f>
        <v>1.21210859159235</v>
      </c>
      <c r="T368" s="18" t="n">
        <f aca="false">($O368*$C$29)+($P368*$D$29)+($Q368*$E$29)</f>
        <v>1.3205725425627</v>
      </c>
      <c r="U368" s="18" t="n">
        <f aca="false">(O368*R368)+(P368*S368)+(Q368*T368)</f>
        <v>1.28655863261026</v>
      </c>
      <c r="W368" s="17" t="n">
        <f aca="false">W367+1</f>
        <v>360</v>
      </c>
      <c r="X368" s="4" t="n">
        <f aca="false">X367*(AA367/$AD367)</f>
        <v>0.350819672131147</v>
      </c>
      <c r="Y368" s="4" t="n">
        <f aca="false">Y367*(AB367/$AD367)</f>
        <v>0.308196721311475</v>
      </c>
      <c r="Z368" s="4" t="n">
        <f aca="false">Z367*(AC367/$AD367)</f>
        <v>0.340983606557377</v>
      </c>
      <c r="AA368" s="18" t="n">
        <f aca="false">($X368*$C$36)+($Y368*$D$36)+($Z368*$E$36)</f>
        <v>1.31672131147541</v>
      </c>
      <c r="AB368" s="18" t="n">
        <f aca="false">($X368*$C$37)+($Y368*$D$37)+($Z368*$E$37)</f>
        <v>1.31672131147541</v>
      </c>
      <c r="AC368" s="18" t="n">
        <f aca="false">($X368*$C$38)+($Y368*$D$38)+($Z368*$E$38)</f>
        <v>1.31672131147541</v>
      </c>
      <c r="AD368" s="18" t="n">
        <f aca="false">(X368*AA368)+(Y368*AB368)+(Z368*AC368)</f>
        <v>1.31672131147541</v>
      </c>
      <c r="AE368" s="19" t="str">
        <f aca="false">IF(ABS(SUM(X368:Z368)-1)&gt;0.1,"ERROR","OK")</f>
        <v>OK</v>
      </c>
    </row>
    <row r="369" customFormat="false" ht="15" hidden="false" customHeight="false" outlineLevel="0" collapsed="false">
      <c r="N369" s="17" t="n">
        <f aca="false">N368+1</f>
        <v>361</v>
      </c>
      <c r="O369" s="4" t="n">
        <f aca="false">O368*(R368/$U368)</f>
        <v>0.486258377418493</v>
      </c>
      <c r="P369" s="4" t="n">
        <f aca="false">P368*(S368/$U368)</f>
        <v>0.206519569708428</v>
      </c>
      <c r="Q369" s="4" t="n">
        <f aca="false">Q368*(T368/$U368)</f>
        <v>0.307222052873079</v>
      </c>
      <c r="R369" s="18" t="n">
        <f aca="false">($O369*$C$27)+($P369*$D$27)+($Q369*$E$27)</f>
        <v>1.30722205287308</v>
      </c>
      <c r="S369" s="18" t="n">
        <f aca="false">($O369*$C$28)+($P369*$D$28)+($Q369*$E$28)</f>
        <v>1.20975852983272</v>
      </c>
      <c r="T369" s="18" t="n">
        <f aca="false">($O369*$C$29)+($P369*$D$29)+($Q369*$E$29)</f>
        <v>1.27917784493234</v>
      </c>
      <c r="U369" s="18" t="n">
        <f aca="false">(O369*R369)+(P369*S369)+(Q369*T369)</f>
        <v>1.27847812889776</v>
      </c>
      <c r="W369" s="17" t="n">
        <f aca="false">W368+1</f>
        <v>361</v>
      </c>
      <c r="X369" s="4" t="n">
        <f aca="false">X368*(AA368/$AD368)</f>
        <v>0.350819672131147</v>
      </c>
      <c r="Y369" s="4" t="n">
        <f aca="false">Y368*(AB368/$AD368)</f>
        <v>0.308196721311475</v>
      </c>
      <c r="Z369" s="4" t="n">
        <f aca="false">Z368*(AC368/$AD368)</f>
        <v>0.340983606557377</v>
      </c>
      <c r="AA369" s="18" t="n">
        <f aca="false">($X369*$C$36)+($Y369*$D$36)+($Z369*$E$36)</f>
        <v>1.31672131147541</v>
      </c>
      <c r="AB369" s="18" t="n">
        <f aca="false">($X369*$C$37)+($Y369*$D$37)+($Z369*$E$37)</f>
        <v>1.31672131147541</v>
      </c>
      <c r="AC369" s="18" t="n">
        <f aca="false">($X369*$C$38)+($Y369*$D$38)+($Z369*$E$38)</f>
        <v>1.31672131147541</v>
      </c>
      <c r="AD369" s="18" t="n">
        <f aca="false">(X369*AA369)+(Y369*AB369)+(Z369*AC369)</f>
        <v>1.31672131147541</v>
      </c>
      <c r="AE369" s="19" t="str">
        <f aca="false">IF(ABS(SUM(X369:Z369)-1)&gt;0.1,"ERROR","OK")</f>
        <v>OK</v>
      </c>
    </row>
    <row r="370" customFormat="false" ht="15" hidden="false" customHeight="false" outlineLevel="0" collapsed="false">
      <c r="N370" s="17" t="n">
        <f aca="false">N369+1</f>
        <v>362</v>
      </c>
      <c r="O370" s="4" t="n">
        <f aca="false">O369*(R369/$U369)</f>
        <v>0.497190886561163</v>
      </c>
      <c r="P370" s="4" t="n">
        <f aca="false">P369*(S369/$U369)</f>
        <v>0.195418916745609</v>
      </c>
      <c r="Q370" s="4" t="n">
        <f aca="false">Q369*(T369/$U369)</f>
        <v>0.307390196693229</v>
      </c>
      <c r="R370" s="18" t="n">
        <f aca="false">($O370*$C$27)+($P370*$D$27)+($Q370*$E$27)</f>
        <v>1.30739019669323</v>
      </c>
      <c r="S370" s="18" t="n">
        <f aca="false">($O370*$C$28)+($P370*$D$28)+($Q370*$E$28)</f>
        <v>1.22053970953726</v>
      </c>
      <c r="T370" s="18" t="n">
        <f aca="false">($O370*$C$29)+($P370*$D$29)+($Q370*$E$29)</f>
        <v>1.23822312964401</v>
      </c>
      <c r="U370" s="18" t="n">
        <f aca="false">(O370*R370)+(P370*S370)+(Q370*T370)</f>
        <v>1.26915669022943</v>
      </c>
      <c r="W370" s="17" t="n">
        <f aca="false">W369+1</f>
        <v>362</v>
      </c>
      <c r="X370" s="4" t="n">
        <f aca="false">X369*(AA369/$AD369)</f>
        <v>0.350819672131147</v>
      </c>
      <c r="Y370" s="4" t="n">
        <f aca="false">Y369*(AB369/$AD369)</f>
        <v>0.308196721311475</v>
      </c>
      <c r="Z370" s="4" t="n">
        <f aca="false">Z369*(AC369/$AD369)</f>
        <v>0.340983606557377</v>
      </c>
      <c r="AA370" s="18" t="n">
        <f aca="false">($X370*$C$36)+($Y370*$D$36)+($Z370*$E$36)</f>
        <v>1.31672131147541</v>
      </c>
      <c r="AB370" s="18" t="n">
        <f aca="false">($X370*$C$37)+($Y370*$D$37)+($Z370*$E$37)</f>
        <v>1.31672131147541</v>
      </c>
      <c r="AC370" s="18" t="n">
        <f aca="false">($X370*$C$38)+($Y370*$D$38)+($Z370*$E$38)</f>
        <v>1.31672131147541</v>
      </c>
      <c r="AD370" s="18" t="n">
        <f aca="false">(X370*AA370)+(Y370*AB370)+(Z370*AC370)</f>
        <v>1.31672131147541</v>
      </c>
      <c r="AE370" s="19" t="str">
        <f aca="false">IF(ABS(SUM(X370:Z370)-1)&gt;0.1,"ERROR","OK")</f>
        <v>OK</v>
      </c>
    </row>
    <row r="371" customFormat="false" ht="15" hidden="false" customHeight="false" outlineLevel="0" collapsed="false">
      <c r="N371" s="17" t="n">
        <f aca="false">N370+1</f>
        <v>363</v>
      </c>
      <c r="O371" s="4" t="n">
        <f aca="false">O370*(R370/$U370)</f>
        <v>0.512168825157257</v>
      </c>
      <c r="P371" s="4" t="n">
        <f aca="false">P370*(S370/$U370)</f>
        <v>0.187933097401593</v>
      </c>
      <c r="Q371" s="4" t="n">
        <f aca="false">Q370*(T370/$U370)</f>
        <v>0.29989807744115</v>
      </c>
      <c r="R371" s="18" t="n">
        <f aca="false">($O371*$C$27)+($P371*$D$27)+($Q371*$E$27)</f>
        <v>1.29989807744115</v>
      </c>
      <c r="S371" s="18" t="n">
        <f aca="false">($O371*$C$28)+($P371*$D$28)+($Q371*$E$28)</f>
        <v>1.24226055546022</v>
      </c>
      <c r="T371" s="18" t="n">
        <f aca="false">($O371*$C$29)+($P371*$D$29)+($Q371*$E$29)</f>
        <v>1.2052811145947</v>
      </c>
      <c r="U371" s="18" t="n">
        <f aca="false">(O371*R371)+(P371*S371)+(Q371*T371)</f>
        <v>1.26069063415775</v>
      </c>
      <c r="W371" s="17" t="n">
        <f aca="false">W370+1</f>
        <v>363</v>
      </c>
      <c r="X371" s="4" t="n">
        <f aca="false">X370*(AA370/$AD370)</f>
        <v>0.350819672131147</v>
      </c>
      <c r="Y371" s="4" t="n">
        <f aca="false">Y370*(AB370/$AD370)</f>
        <v>0.308196721311475</v>
      </c>
      <c r="Z371" s="4" t="n">
        <f aca="false">Z370*(AC370/$AD370)</f>
        <v>0.340983606557377</v>
      </c>
      <c r="AA371" s="18" t="n">
        <f aca="false">($X371*$C$36)+($Y371*$D$36)+($Z371*$E$36)</f>
        <v>1.31672131147541</v>
      </c>
      <c r="AB371" s="18" t="n">
        <f aca="false">($X371*$C$37)+($Y371*$D$37)+($Z371*$E$37)</f>
        <v>1.31672131147541</v>
      </c>
      <c r="AC371" s="18" t="n">
        <f aca="false">($X371*$C$38)+($Y371*$D$38)+($Z371*$E$38)</f>
        <v>1.31672131147541</v>
      </c>
      <c r="AD371" s="18" t="n">
        <f aca="false">(X371*AA371)+(Y371*AB371)+(Z371*AC371)</f>
        <v>1.31672131147541</v>
      </c>
      <c r="AE371" s="19" t="str">
        <f aca="false">IF(ABS(SUM(X371:Z371)-1)&gt;0.1,"ERROR","OK")</f>
        <v>OK</v>
      </c>
    </row>
    <row r="372" customFormat="false" ht="15" hidden="false" customHeight="false" outlineLevel="0" collapsed="false">
      <c r="N372" s="17" t="n">
        <f aca="false">N371+1</f>
        <v>364</v>
      </c>
      <c r="O372" s="4" t="n">
        <f aca="false">O371*(R371/$U371)</f>
        <v>0.528097261222219</v>
      </c>
      <c r="P372" s="4" t="n">
        <f aca="false">P371*(S371/$U371)</f>
        <v>0.185185697142452</v>
      </c>
      <c r="Q372" s="4" t="n">
        <f aca="false">Q371*(T371/$U371)</f>
        <v>0.286717041635328</v>
      </c>
      <c r="R372" s="18" t="n">
        <f aca="false">($O372*$C$27)+($P372*$D$27)+($Q372*$E$27)</f>
        <v>1.28671704163533</v>
      </c>
      <c r="S372" s="18" t="n">
        <f aca="false">($O372*$C$28)+($P372*$D$28)+($Q372*$E$28)</f>
        <v>1.27005192375042</v>
      </c>
      <c r="T372" s="18" t="n">
        <f aca="false">($O372*$C$29)+($P372*$D$29)+($Q372*$E$29)</f>
        <v>1.1858890085718</v>
      </c>
      <c r="U372" s="18" t="n">
        <f aca="false">(O372*R372)+(P372*S372)+(Q372*T372)</f>
        <v>1.25472178480797</v>
      </c>
      <c r="W372" s="17" t="n">
        <f aca="false">W371+1</f>
        <v>364</v>
      </c>
      <c r="X372" s="4" t="n">
        <f aca="false">X371*(AA371/$AD371)</f>
        <v>0.350819672131148</v>
      </c>
      <c r="Y372" s="4" t="n">
        <f aca="false">Y371*(AB371/$AD371)</f>
        <v>0.308196721311475</v>
      </c>
      <c r="Z372" s="4" t="n">
        <f aca="false">Z371*(AC371/$AD371)</f>
        <v>0.340983606557377</v>
      </c>
      <c r="AA372" s="18" t="n">
        <f aca="false">($X372*$C$36)+($Y372*$D$36)+($Z372*$E$36)</f>
        <v>1.31672131147541</v>
      </c>
      <c r="AB372" s="18" t="n">
        <f aca="false">($X372*$C$37)+($Y372*$D$37)+($Z372*$E$37)</f>
        <v>1.31672131147541</v>
      </c>
      <c r="AC372" s="18" t="n">
        <f aca="false">($X372*$C$38)+($Y372*$D$38)+($Z372*$E$38)</f>
        <v>1.31672131147541</v>
      </c>
      <c r="AD372" s="18" t="n">
        <f aca="false">(X372*AA372)+(Y372*AB372)+(Z372*AC372)</f>
        <v>1.31672131147541</v>
      </c>
      <c r="AE372" s="19" t="str">
        <f aca="false">IF(ABS(SUM(X372:Z372)-1)&gt;0.1,"ERROR","OK")</f>
        <v>OK</v>
      </c>
    </row>
    <row r="373" customFormat="false" ht="15" hidden="false" customHeight="false" outlineLevel="0" collapsed="false">
      <c r="N373" s="17" t="n">
        <f aca="false">N372+1</f>
        <v>365</v>
      </c>
      <c r="O373" s="4" t="n">
        <f aca="false">O372*(R372/$U372)</f>
        <v>0.541563678803561</v>
      </c>
      <c r="P373" s="4" t="n">
        <f aca="false">P372*(S372/$U372)</f>
        <v>0.187448288341332</v>
      </c>
      <c r="Q373" s="4" t="n">
        <f aca="false">Q372*(T372/$U372)</f>
        <v>0.270988032855107</v>
      </c>
      <c r="R373" s="18" t="n">
        <f aca="false">($O373*$C$27)+($P373*$D$27)+($Q373*$E$27)</f>
        <v>1.27098803285511</v>
      </c>
      <c r="S373" s="18" t="n">
        <f aca="false">($O373*$C$28)+($P373*$D$28)+($Q373*$E$28)</f>
        <v>1.29767444923397</v>
      </c>
      <c r="T373" s="18" t="n">
        <f aca="false">($O373*$C$29)+($P373*$D$29)+($Q373*$E$29)</f>
        <v>1.1832502898615</v>
      </c>
      <c r="U373" s="18" t="n">
        <f aca="false">(O373*R373)+(P373*S373)+(Q373*T373)</f>
        <v>1.2522144775463</v>
      </c>
      <c r="W373" s="17" t="n">
        <f aca="false">W372+1</f>
        <v>365</v>
      </c>
      <c r="X373" s="4" t="n">
        <f aca="false">X372*(AA372/$AD372)</f>
        <v>0.350819672131148</v>
      </c>
      <c r="Y373" s="4" t="n">
        <f aca="false">Y372*(AB372/$AD372)</f>
        <v>0.308196721311475</v>
      </c>
      <c r="Z373" s="4" t="n">
        <f aca="false">Z372*(AC372/$AD372)</f>
        <v>0.340983606557377</v>
      </c>
      <c r="AA373" s="18" t="n">
        <f aca="false">($X373*$C$36)+($Y373*$D$36)+($Z373*$E$36)</f>
        <v>1.31672131147541</v>
      </c>
      <c r="AB373" s="18" t="n">
        <f aca="false">($X373*$C$37)+($Y373*$D$37)+($Z373*$E$37)</f>
        <v>1.31672131147541</v>
      </c>
      <c r="AC373" s="18" t="n">
        <f aca="false">($X373*$C$38)+($Y373*$D$38)+($Z373*$E$38)</f>
        <v>1.31672131147541</v>
      </c>
      <c r="AD373" s="18" t="n">
        <f aca="false">(X373*AA373)+(Y373*AB373)+(Z373*AC373)</f>
        <v>1.31672131147541</v>
      </c>
      <c r="AE373" s="19" t="str">
        <f aca="false">IF(ABS(SUM(X373:Z373)-1)&gt;0.1,"ERROR","OK")</f>
        <v>OK</v>
      </c>
    </row>
    <row r="374" customFormat="false" ht="15" hidden="false" customHeight="false" outlineLevel="0" collapsed="false">
      <c r="N374" s="17" t="n">
        <f aca="false">N373+1</f>
        <v>366</v>
      </c>
      <c r="O374" s="4" t="n">
        <f aca="false">O373*(R373/$U373)</f>
        <v>0.549682955380829</v>
      </c>
      <c r="P374" s="4" t="n">
        <f aca="false">P373*(S373/$U373)</f>
        <v>0.194253347725085</v>
      </c>
      <c r="Q374" s="4" t="n">
        <f aca="false">Q373*(T373/$U373)</f>
        <v>0.256063696894087</v>
      </c>
      <c r="R374" s="18" t="n">
        <f aca="false">($O374*$C$27)+($P374*$D$27)+($Q374*$E$27)</f>
        <v>1.25606369689409</v>
      </c>
      <c r="S374" s="18" t="n">
        <f aca="false">($O374*$C$28)+($P374*$D$28)+($Q374*$E$28)</f>
        <v>1.31922562817615</v>
      </c>
      <c r="T374" s="18" t="n">
        <f aca="false">($O374*$C$29)+($P374*$D$29)+($Q374*$E$29)</f>
        <v>1.19798197440867</v>
      </c>
      <c r="U374" s="18" t="n">
        <f aca="false">(O374*R374)+(P374*S374)+(Q374*T374)</f>
        <v>1.25346049291282</v>
      </c>
      <c r="W374" s="17" t="n">
        <f aca="false">W373+1</f>
        <v>366</v>
      </c>
      <c r="X374" s="4" t="n">
        <f aca="false">X373*(AA373/$AD373)</f>
        <v>0.350819672131148</v>
      </c>
      <c r="Y374" s="4" t="n">
        <f aca="false">Y373*(AB373/$AD373)</f>
        <v>0.308196721311475</v>
      </c>
      <c r="Z374" s="4" t="n">
        <f aca="false">Z373*(AC373/$AD373)</f>
        <v>0.340983606557377</v>
      </c>
      <c r="AA374" s="18" t="n">
        <f aca="false">($X374*$C$36)+($Y374*$D$36)+($Z374*$E$36)</f>
        <v>1.31672131147541</v>
      </c>
      <c r="AB374" s="18" t="n">
        <f aca="false">($X374*$C$37)+($Y374*$D$37)+($Z374*$E$37)</f>
        <v>1.31672131147541</v>
      </c>
      <c r="AC374" s="18" t="n">
        <f aca="false">($X374*$C$38)+($Y374*$D$38)+($Z374*$E$38)</f>
        <v>1.31672131147541</v>
      </c>
      <c r="AD374" s="18" t="n">
        <f aca="false">(X374*AA374)+(Y374*AB374)+(Z374*AC374)</f>
        <v>1.31672131147541</v>
      </c>
      <c r="AE374" s="19" t="str">
        <f aca="false">IF(ABS(SUM(X374:Z374)-1)&gt;0.1,"ERROR","OK")</f>
        <v>OK</v>
      </c>
    </row>
    <row r="375" customFormat="false" ht="15" hidden="false" customHeight="false" outlineLevel="0" collapsed="false">
      <c r="N375" s="17" t="n">
        <f aca="false">N374+1</f>
        <v>367</v>
      </c>
      <c r="O375" s="4" t="n">
        <f aca="false">O374*(R374/$U374)</f>
        <v>0.550824544498295</v>
      </c>
      <c r="P375" s="4" t="n">
        <f aca="false">P374*(S374/$U374)</f>
        <v>0.204445210779985</v>
      </c>
      <c r="Q375" s="4" t="n">
        <f aca="false">Q374*(T374/$U374)</f>
        <v>0.24473024472172</v>
      </c>
      <c r="R375" s="18" t="n">
        <f aca="false">($O375*$C$27)+($P375*$D$27)+($Q375*$E$27)</f>
        <v>1.24473024472172</v>
      </c>
      <c r="S375" s="18" t="n">
        <f aca="false">($O375*$C$28)+($P375*$D$28)+($Q375*$E$28)</f>
        <v>1.33056732424875</v>
      </c>
      <c r="T375" s="18" t="n">
        <f aca="false">($O375*$C$29)+($P375*$D$29)+($Q375*$E$29)</f>
        <v>1.22775845119115</v>
      </c>
      <c r="U375" s="18" t="n">
        <f aca="false">(O375*R375)+(P375*S375)+(Q375*T375)</f>
        <v>1.25812571335426</v>
      </c>
      <c r="W375" s="17" t="n">
        <f aca="false">W374+1</f>
        <v>367</v>
      </c>
      <c r="X375" s="4" t="n">
        <f aca="false">X374*(AA374/$AD374)</f>
        <v>0.350819672131148</v>
      </c>
      <c r="Y375" s="4" t="n">
        <f aca="false">Y374*(AB374/$AD374)</f>
        <v>0.308196721311475</v>
      </c>
      <c r="Z375" s="4" t="n">
        <f aca="false">Z374*(AC374/$AD374)</f>
        <v>0.340983606557377</v>
      </c>
      <c r="AA375" s="18" t="n">
        <f aca="false">($X375*$C$36)+($Y375*$D$36)+($Z375*$E$36)</f>
        <v>1.31672131147541</v>
      </c>
      <c r="AB375" s="18" t="n">
        <f aca="false">($X375*$C$37)+($Y375*$D$37)+($Z375*$E$37)</f>
        <v>1.31672131147541</v>
      </c>
      <c r="AC375" s="18" t="n">
        <f aca="false">($X375*$C$38)+($Y375*$D$38)+($Z375*$E$38)</f>
        <v>1.31672131147541</v>
      </c>
      <c r="AD375" s="18" t="n">
        <f aca="false">(X375*AA375)+(Y375*AB375)+(Z375*AC375)</f>
        <v>1.31672131147541</v>
      </c>
      <c r="AE375" s="19" t="str">
        <f aca="false">IF(ABS(SUM(X375:Z375)-1)&gt;0.1,"ERROR","OK")</f>
        <v>OK</v>
      </c>
    </row>
    <row r="376" customFormat="false" ht="15" hidden="false" customHeight="false" outlineLevel="0" collapsed="false">
      <c r="N376" s="17" t="n">
        <f aca="false">N375+1</f>
        <v>368</v>
      </c>
      <c r="O376" s="4" t="n">
        <f aca="false">O375*(R375/$U375)</f>
        <v>0.544959826187923</v>
      </c>
      <c r="P376" s="4" t="n">
        <f aca="false">P375*(S375/$U375)</f>
        <v>0.216216960018843</v>
      </c>
      <c r="Q376" s="4" t="n">
        <f aca="false">Q375*(T375/$U375)</f>
        <v>0.238823213793235</v>
      </c>
      <c r="R376" s="18" t="n">
        <f aca="false">($O376*$C$27)+($P376*$D$27)+($Q376*$E$27)</f>
        <v>1.23882321379323</v>
      </c>
      <c r="S376" s="18" t="n">
        <f aca="false">($O376*$C$28)+($P376*$D$28)+($Q376*$E$28)</f>
        <v>1.33001893377401</v>
      </c>
      <c r="T376" s="18" t="n">
        <f aca="false">($O376*$C$29)+($P376*$D$29)+($Q376*$E$29)</f>
        <v>1.26717900172498</v>
      </c>
      <c r="U376" s="18" t="n">
        <f aca="false">(O376*R376)+(P376*S376)+(Q376*T376)</f>
        <v>1.26531329553771</v>
      </c>
      <c r="W376" s="17" t="n">
        <f aca="false">W375+1</f>
        <v>368</v>
      </c>
      <c r="X376" s="4" t="n">
        <f aca="false">X375*(AA375/$AD375)</f>
        <v>0.350819672131148</v>
      </c>
      <c r="Y376" s="4" t="n">
        <f aca="false">Y375*(AB375/$AD375)</f>
        <v>0.308196721311475</v>
      </c>
      <c r="Z376" s="4" t="n">
        <f aca="false">Z375*(AC375/$AD375)</f>
        <v>0.340983606557377</v>
      </c>
      <c r="AA376" s="18" t="n">
        <f aca="false">($X376*$C$36)+($Y376*$D$36)+($Z376*$E$36)</f>
        <v>1.31672131147541</v>
      </c>
      <c r="AB376" s="18" t="n">
        <f aca="false">($X376*$C$37)+($Y376*$D$37)+($Z376*$E$37)</f>
        <v>1.31672131147541</v>
      </c>
      <c r="AC376" s="18" t="n">
        <f aca="false">($X376*$C$38)+($Y376*$D$38)+($Z376*$E$38)</f>
        <v>1.31672131147541</v>
      </c>
      <c r="AD376" s="18" t="n">
        <f aca="false">(X376*AA376)+(Y376*AB376)+(Z376*AC376)</f>
        <v>1.31672131147541</v>
      </c>
      <c r="AE376" s="19" t="str">
        <f aca="false">IF(ABS(SUM(X376:Z376)-1)&gt;0.1,"ERROR","OK")</f>
        <v>OK</v>
      </c>
    </row>
    <row r="377" customFormat="false" ht="15" hidden="false" customHeight="false" outlineLevel="0" collapsed="false">
      <c r="N377" s="17" t="n">
        <f aca="false">N376+1</f>
        <v>369</v>
      </c>
      <c r="O377" s="4" t="n">
        <f aca="false">O376*(R376/$U376)</f>
        <v>0.53355077011139</v>
      </c>
      <c r="P377" s="4" t="n">
        <f aca="false">P376*(S376/$U376)</f>
        <v>0.227273870939539</v>
      </c>
      <c r="Q377" s="4" t="n">
        <f aca="false">Q376*(T376/$U376)</f>
        <v>0.239175358949071</v>
      </c>
      <c r="R377" s="18" t="n">
        <f aca="false">($O377*$C$27)+($P377*$D$27)+($Q377*$E$27)</f>
        <v>1.23917535894907</v>
      </c>
      <c r="S377" s="18" t="n">
        <f aca="false">($O377*$C$28)+($P377*$D$28)+($Q377*$E$28)</f>
        <v>1.31829294705723</v>
      </c>
      <c r="T377" s="18" t="n">
        <f aca="false">($O377*$C$29)+($P377*$D$29)+($Q377*$E$29)</f>
        <v>1.30833607374064</v>
      </c>
      <c r="U377" s="18" t="n">
        <f aca="false">(O377*R377)+(P377*S377)+(Q377*T377)</f>
        <v>1.27369825824326</v>
      </c>
      <c r="W377" s="17" t="n">
        <f aca="false">W376+1</f>
        <v>369</v>
      </c>
      <c r="X377" s="4" t="n">
        <f aca="false">X376*(AA376/$AD376)</f>
        <v>0.350819672131148</v>
      </c>
      <c r="Y377" s="4" t="n">
        <f aca="false">Y376*(AB376/$AD376)</f>
        <v>0.308196721311475</v>
      </c>
      <c r="Z377" s="4" t="n">
        <f aca="false">Z376*(AC376/$AD376)</f>
        <v>0.340983606557377</v>
      </c>
      <c r="AA377" s="18" t="n">
        <f aca="false">($X377*$C$36)+($Y377*$D$36)+($Z377*$E$36)</f>
        <v>1.31672131147541</v>
      </c>
      <c r="AB377" s="18" t="n">
        <f aca="false">($X377*$C$37)+($Y377*$D$37)+($Z377*$E$37)</f>
        <v>1.31672131147541</v>
      </c>
      <c r="AC377" s="18" t="n">
        <f aca="false">($X377*$C$38)+($Y377*$D$38)+($Z377*$E$38)</f>
        <v>1.31672131147541</v>
      </c>
      <c r="AD377" s="18" t="n">
        <f aca="false">(X377*AA377)+(Y377*AB377)+(Z377*AC377)</f>
        <v>1.31672131147541</v>
      </c>
      <c r="AE377" s="19" t="str">
        <f aca="false">IF(ABS(SUM(X377:Z377)-1)&gt;0.1,"ERROR","OK")</f>
        <v>OK</v>
      </c>
    </row>
    <row r="378" customFormat="false" ht="15" hidden="false" customHeight="false" outlineLevel="0" collapsed="false">
      <c r="N378" s="17" t="n">
        <f aca="false">N377+1</f>
        <v>370</v>
      </c>
      <c r="O378" s="4" t="n">
        <f aca="false">O377*(R377/$U377)</f>
        <v>0.519089166363657</v>
      </c>
      <c r="P378" s="4" t="n">
        <f aca="false">P377*(S377/$U377)</f>
        <v>0.235231177534331</v>
      </c>
      <c r="Q378" s="4" t="n">
        <f aca="false">Q377*(T377/$U377)</f>
        <v>0.245679656102013</v>
      </c>
      <c r="R378" s="18" t="n">
        <f aca="false">($O378*$C$27)+($P378*$D$27)+($Q378*$E$27)</f>
        <v>1.24567965610201</v>
      </c>
      <c r="S378" s="18" t="n">
        <f aca="false">($O378*$C$28)+($P378*$D$28)+($Q378*$E$28)</f>
        <v>1.29797747587185</v>
      </c>
      <c r="T378" s="18" t="n">
        <f aca="false">($O378*$C$29)+($P378*$D$29)+($Q378*$E$29)</f>
        <v>1.34233111614843</v>
      </c>
      <c r="U378" s="18" t="n">
        <f aca="false">(O378*R378)+(P378*S378)+(Q378*T378)</f>
        <v>1.28172703129491</v>
      </c>
      <c r="W378" s="17" t="n">
        <f aca="false">W377+1</f>
        <v>370</v>
      </c>
      <c r="X378" s="4" t="n">
        <f aca="false">X377*(AA377/$AD377)</f>
        <v>0.350819672131148</v>
      </c>
      <c r="Y378" s="4" t="n">
        <f aca="false">Y377*(AB377/$AD377)</f>
        <v>0.308196721311475</v>
      </c>
      <c r="Z378" s="4" t="n">
        <f aca="false">Z377*(AC377/$AD377)</f>
        <v>0.340983606557377</v>
      </c>
      <c r="AA378" s="18" t="n">
        <f aca="false">($X378*$C$36)+($Y378*$D$36)+($Z378*$E$36)</f>
        <v>1.31672131147541</v>
      </c>
      <c r="AB378" s="18" t="n">
        <f aca="false">($X378*$C$37)+($Y378*$D$37)+($Z378*$E$37)</f>
        <v>1.31672131147541</v>
      </c>
      <c r="AC378" s="18" t="n">
        <f aca="false">($X378*$C$38)+($Y378*$D$38)+($Z378*$E$38)</f>
        <v>1.31672131147541</v>
      </c>
      <c r="AD378" s="18" t="n">
        <f aca="false">(X378*AA378)+(Y378*AB378)+(Z378*AC378)</f>
        <v>1.31672131147541</v>
      </c>
      <c r="AE378" s="19" t="str">
        <f aca="false">IF(ABS(SUM(X378:Z378)-1)&gt;0.1,"ERROR","OK")</f>
        <v>OK</v>
      </c>
    </row>
    <row r="379" customFormat="false" ht="15" hidden="false" customHeight="false" outlineLevel="0" collapsed="false">
      <c r="N379" s="17" t="n">
        <f aca="false">N378+1</f>
        <v>371</v>
      </c>
      <c r="O379" s="4" t="n">
        <f aca="false">O378*(R378/$U378)</f>
        <v>0.504490268562793</v>
      </c>
      <c r="P379" s="4" t="n">
        <f aca="false">P378*(S378/$U378)</f>
        <v>0.238213568573885</v>
      </c>
      <c r="Q379" s="4" t="n">
        <f aca="false">Q378*(T378/$U378)</f>
        <v>0.257296162863322</v>
      </c>
      <c r="R379" s="18" t="n">
        <f aca="false">($O379*$C$27)+($P379*$D$27)+($Q379*$E$27)</f>
        <v>1.25729616286332</v>
      </c>
      <c r="S379" s="18" t="n">
        <f aca="false">($O379*$C$28)+($P379*$D$28)+($Q379*$E$28)</f>
        <v>1.2729237219858</v>
      </c>
      <c r="T379" s="18" t="n">
        <f aca="false">($O379*$C$29)+($P379*$D$29)+($Q379*$E$29)</f>
        <v>1.3614975177277</v>
      </c>
      <c r="U379" s="18" t="n">
        <f aca="false">(O379*R379)+(P379*S379)+(Q379*T379)</f>
        <v>1.28782946826175</v>
      </c>
      <c r="W379" s="17" t="n">
        <f aca="false">W378+1</f>
        <v>371</v>
      </c>
      <c r="X379" s="4" t="n">
        <f aca="false">X378*(AA378/$AD378)</f>
        <v>0.350819672131148</v>
      </c>
      <c r="Y379" s="4" t="n">
        <f aca="false">Y378*(AB378/$AD378)</f>
        <v>0.308196721311475</v>
      </c>
      <c r="Z379" s="4" t="n">
        <f aca="false">Z378*(AC378/$AD378)</f>
        <v>0.340983606557377</v>
      </c>
      <c r="AA379" s="18" t="n">
        <f aca="false">($X379*$C$36)+($Y379*$D$36)+($Z379*$E$36)</f>
        <v>1.31672131147541</v>
      </c>
      <c r="AB379" s="18" t="n">
        <f aca="false">($X379*$C$37)+($Y379*$D$37)+($Z379*$E$37)</f>
        <v>1.31672131147541</v>
      </c>
      <c r="AC379" s="18" t="n">
        <f aca="false">($X379*$C$38)+($Y379*$D$38)+($Z379*$E$38)</f>
        <v>1.31672131147541</v>
      </c>
      <c r="AD379" s="18" t="n">
        <f aca="false">(X379*AA379)+(Y379*AB379)+(Z379*AC379)</f>
        <v>1.31672131147541</v>
      </c>
      <c r="AE379" s="19" t="str">
        <f aca="false">IF(ABS(SUM(X379:Z379)-1)&gt;0.1,"ERROR","OK")</f>
        <v>OK</v>
      </c>
    </row>
    <row r="380" customFormat="false" ht="15" hidden="false" customHeight="false" outlineLevel="0" collapsed="false">
      <c r="N380" s="17" t="n">
        <f aca="false">N379+1</f>
        <v>372</v>
      </c>
      <c r="O380" s="4" t="n">
        <f aca="false">O379*(R379/$U379)</f>
        <v>0.492529247464747</v>
      </c>
      <c r="P380" s="4" t="n">
        <f aca="false">P379*(S379/$U379)</f>
        <v>0.23545640926036</v>
      </c>
      <c r="Q380" s="4" t="n">
        <f aca="false">Q379*(T379/$U379)</f>
        <v>0.272014343274893</v>
      </c>
      <c r="R380" s="18" t="n">
        <f aca="false">($O380*$C$27)+($P380*$D$27)+($Q380*$E$27)</f>
        <v>1.27201434327489</v>
      </c>
      <c r="S380" s="18" t="n">
        <f aca="false">($O380*$C$28)+($P380*$D$28)+($Q380*$E$28)</f>
        <v>1.24771633851734</v>
      </c>
      <c r="T380" s="18" t="n">
        <f aca="false">($O380*$C$29)+($P380*$D$29)+($Q380*$E$29)</f>
        <v>1.36159875455576</v>
      </c>
      <c r="U380" s="18" t="n">
        <f aca="false">(O380*R380)+(P380*S380)+(Q380*T380)</f>
        <v>1.29066146712472</v>
      </c>
      <c r="W380" s="17" t="n">
        <f aca="false">W379+1</f>
        <v>372</v>
      </c>
      <c r="X380" s="4" t="n">
        <f aca="false">X379*(AA379/$AD379)</f>
        <v>0.350819672131148</v>
      </c>
      <c r="Y380" s="4" t="n">
        <f aca="false">Y379*(AB379/$AD379)</f>
        <v>0.308196721311475</v>
      </c>
      <c r="Z380" s="4" t="n">
        <f aca="false">Z379*(AC379/$AD379)</f>
        <v>0.340983606557377</v>
      </c>
      <c r="AA380" s="18" t="n">
        <f aca="false">($X380*$C$36)+($Y380*$D$36)+($Z380*$E$36)</f>
        <v>1.31672131147541</v>
      </c>
      <c r="AB380" s="18" t="n">
        <f aca="false">($X380*$C$37)+($Y380*$D$37)+($Z380*$E$37)</f>
        <v>1.31672131147541</v>
      </c>
      <c r="AC380" s="18" t="n">
        <f aca="false">($X380*$C$38)+($Y380*$D$38)+($Z380*$E$38)</f>
        <v>1.31672131147541</v>
      </c>
      <c r="AD380" s="18" t="n">
        <f aca="false">(X380*AA380)+(Y380*AB380)+(Z380*AC380)</f>
        <v>1.31672131147541</v>
      </c>
      <c r="AE380" s="19" t="str">
        <f aca="false">IF(ABS(SUM(X380:Z380)-1)&gt;0.1,"ERROR","OK")</f>
        <v>OK</v>
      </c>
    </row>
    <row r="381" customFormat="false" ht="15" hidden="false" customHeight="false" outlineLevel="0" collapsed="false">
      <c r="N381" s="17" t="n">
        <f aca="false">N380+1</f>
        <v>373</v>
      </c>
      <c r="O381" s="4" t="n">
        <f aca="false">O380*(R380/$U380)</f>
        <v>0.485413319616062</v>
      </c>
      <c r="P381" s="4" t="n">
        <f aca="false">P380*(S380/$U380)</f>
        <v>0.227621894916607</v>
      </c>
      <c r="Q381" s="4" t="n">
        <f aca="false">Q380*(T380/$U380)</f>
        <v>0.286964785467331</v>
      </c>
      <c r="R381" s="18" t="n">
        <f aca="false">($O381*$C$27)+($P381*$D$27)+($Q381*$E$27)</f>
        <v>1.28696478546733</v>
      </c>
      <c r="S381" s="18" t="n">
        <f aca="false">($O381*$C$28)+($P381*$D$28)+($Q381*$E$28)</f>
        <v>1.22714501269546</v>
      </c>
      <c r="T381" s="18" t="n">
        <f aca="false">($O381*$C$29)+($P381*$D$29)+($Q381*$E$29)</f>
        <v>1.34307636101858</v>
      </c>
      <c r="U381" s="18" t="n">
        <f aca="false">(O381*R381)+(P381*S381)+(Q381*T381)</f>
        <v>1.28945054167582</v>
      </c>
      <c r="W381" s="17" t="n">
        <f aca="false">W380+1</f>
        <v>373</v>
      </c>
      <c r="X381" s="4" t="n">
        <f aca="false">X380*(AA380/$AD380)</f>
        <v>0.350819672131148</v>
      </c>
      <c r="Y381" s="4" t="n">
        <f aca="false">Y380*(AB380/$AD380)</f>
        <v>0.308196721311475</v>
      </c>
      <c r="Z381" s="4" t="n">
        <f aca="false">Z380*(AC380/$AD380)</f>
        <v>0.340983606557377</v>
      </c>
      <c r="AA381" s="18" t="n">
        <f aca="false">($X381*$C$36)+($Y381*$D$36)+($Z381*$E$36)</f>
        <v>1.31672131147541</v>
      </c>
      <c r="AB381" s="18" t="n">
        <f aca="false">($X381*$C$37)+($Y381*$D$37)+($Z381*$E$37)</f>
        <v>1.31672131147541</v>
      </c>
      <c r="AC381" s="18" t="n">
        <f aca="false">($X381*$C$38)+($Y381*$D$38)+($Z381*$E$38)</f>
        <v>1.31672131147541</v>
      </c>
      <c r="AD381" s="18" t="n">
        <f aca="false">(X381*AA381)+(Y381*AB381)+(Z381*AC381)</f>
        <v>1.31672131147541</v>
      </c>
      <c r="AE381" s="19" t="str">
        <f aca="false">IF(ABS(SUM(X381:Z381)-1)&gt;0.1,"ERROR","OK")</f>
        <v>OK</v>
      </c>
    </row>
    <row r="382" customFormat="false" ht="15" hidden="false" customHeight="false" outlineLevel="0" collapsed="false">
      <c r="N382" s="17" t="n">
        <f aca="false">N381+1</f>
        <v>374</v>
      </c>
      <c r="O382" s="4" t="n">
        <f aca="false">O381*(R381/$U381)</f>
        <v>0.484477557340645</v>
      </c>
      <c r="P382" s="4" t="n">
        <f aca="false">P381*(S381/$U381)</f>
        <v>0.216623332263822</v>
      </c>
      <c r="Q382" s="4" t="n">
        <f aca="false">Q381*(T381/$U381)</f>
        <v>0.298899110395533</v>
      </c>
      <c r="R382" s="18" t="n">
        <f aca="false">($O382*$C$27)+($P382*$D$27)+($Q382*$E$27)</f>
        <v>1.29889911039553</v>
      </c>
      <c r="S382" s="18" t="n">
        <f aca="false">($O382*$C$28)+($P382*$D$28)+($Q382*$E$28)</f>
        <v>1.21546835798466</v>
      </c>
      <c r="T382" s="18" t="n">
        <f aca="false">($O382*$C$29)+($P382*$D$29)+($Q382*$E$29)</f>
        <v>1.31073570665301</v>
      </c>
      <c r="U382" s="18" t="n">
        <f aca="false">(O382*R382)+(P382*S382)+(Q382*T382)</f>
        <v>1.28436401088648</v>
      </c>
      <c r="W382" s="17" t="n">
        <f aca="false">W381+1</f>
        <v>374</v>
      </c>
      <c r="X382" s="4" t="n">
        <f aca="false">X381*(AA381/$AD381)</f>
        <v>0.350819672131148</v>
      </c>
      <c r="Y382" s="4" t="n">
        <f aca="false">Y381*(AB381/$AD381)</f>
        <v>0.308196721311475</v>
      </c>
      <c r="Z382" s="4" t="n">
        <f aca="false">Z381*(AC381/$AD381)</f>
        <v>0.340983606557377</v>
      </c>
      <c r="AA382" s="18" t="n">
        <f aca="false">($X382*$C$36)+($Y382*$D$36)+($Z382*$E$36)</f>
        <v>1.31672131147541</v>
      </c>
      <c r="AB382" s="18" t="n">
        <f aca="false">($X382*$C$37)+($Y382*$D$37)+($Z382*$E$37)</f>
        <v>1.31672131147541</v>
      </c>
      <c r="AC382" s="18" t="n">
        <f aca="false">($X382*$C$38)+($Y382*$D$38)+($Z382*$E$38)</f>
        <v>1.31672131147541</v>
      </c>
      <c r="AD382" s="18" t="n">
        <f aca="false">(X382*AA382)+(Y382*AB382)+(Z382*AC382)</f>
        <v>1.31672131147541</v>
      </c>
      <c r="AE382" s="19" t="str">
        <f aca="false">IF(ABS(SUM(X382:Z382)-1)&gt;0.1,"ERROR","OK")</f>
        <v>OK</v>
      </c>
    </row>
    <row r="383" customFormat="false" ht="15" hidden="false" customHeight="false" outlineLevel="0" collapsed="false">
      <c r="N383" s="17" t="n">
        <f aca="false">N382+1</f>
        <v>375</v>
      </c>
      <c r="O383" s="4" t="n">
        <f aca="false">O382*(R382/$U382)</f>
        <v>0.489960371750079</v>
      </c>
      <c r="P383" s="4" t="n">
        <f aca="false">P382*(S382/$U382)</f>
        <v>0.205003257438007</v>
      </c>
      <c r="Q383" s="4" t="n">
        <f aca="false">Q382*(T382/$U382)</f>
        <v>0.305036370811914</v>
      </c>
      <c r="R383" s="18" t="n">
        <f aca="false">($O383*$C$27)+($P383*$D$27)+($Q383*$E$27)</f>
        <v>1.30503637081191</v>
      </c>
      <c r="S383" s="18" t="n">
        <f aca="false">($O383*$C$28)+($P383*$D$28)+($Q383*$E$28)</f>
        <v>1.21542763801936</v>
      </c>
      <c r="T383" s="18" t="n">
        <f aca="false">($O383*$C$29)+($P383*$D$29)+($Q383*$E$29)</f>
        <v>1.27203751208897</v>
      </c>
      <c r="U383" s="18" t="n">
        <f aca="false">(O383*R383)+(P383*S383)+(Q383*T383)</f>
        <v>1.27660043658876</v>
      </c>
      <c r="W383" s="17" t="n">
        <f aca="false">W382+1</f>
        <v>375</v>
      </c>
      <c r="X383" s="4" t="n">
        <f aca="false">X382*(AA382/$AD382)</f>
        <v>0.350819672131148</v>
      </c>
      <c r="Y383" s="4" t="n">
        <f aca="false">Y382*(AB382/$AD382)</f>
        <v>0.308196721311475</v>
      </c>
      <c r="Z383" s="4" t="n">
        <f aca="false">Z382*(AC382/$AD382)</f>
        <v>0.340983606557377</v>
      </c>
      <c r="AA383" s="18" t="n">
        <f aca="false">($X383*$C$36)+($Y383*$D$36)+($Z383*$E$36)</f>
        <v>1.31672131147541</v>
      </c>
      <c r="AB383" s="18" t="n">
        <f aca="false">($X383*$C$37)+($Y383*$D$37)+($Z383*$E$37)</f>
        <v>1.31672131147541</v>
      </c>
      <c r="AC383" s="18" t="n">
        <f aca="false">($X383*$C$38)+($Y383*$D$38)+($Z383*$E$38)</f>
        <v>1.31672131147541</v>
      </c>
      <c r="AD383" s="18" t="n">
        <f aca="false">(X383*AA383)+(Y383*AB383)+(Z383*AC383)</f>
        <v>1.31672131147541</v>
      </c>
      <c r="AE383" s="19" t="str">
        <f aca="false">IF(ABS(SUM(X383:Z383)-1)&gt;0.1,"ERROR","OK")</f>
        <v>OK</v>
      </c>
    </row>
    <row r="384" customFormat="false" ht="15" hidden="false" customHeight="false" outlineLevel="0" collapsed="false">
      <c r="N384" s="17" t="n">
        <f aca="false">N383+1</f>
        <v>376</v>
      </c>
      <c r="O384" s="4" t="n">
        <f aca="false">O383*(R383/$U383)</f>
        <v>0.500874108345896</v>
      </c>
      <c r="P384" s="4" t="n">
        <f aca="false">P383*(S383/$U383)</f>
        <v>0.19517980554664</v>
      </c>
      <c r="Q384" s="4" t="n">
        <f aca="false">Q383*(T383/$U383)</f>
        <v>0.303946086107464</v>
      </c>
      <c r="R384" s="18" t="n">
        <f aca="false">($O384*$C$27)+($P384*$D$27)+($Q384*$E$27)</f>
        <v>1.30394608610746</v>
      </c>
      <c r="S384" s="18" t="n">
        <f aca="false">($O384*$C$28)+($P384*$D$28)+($Q384*$E$28)</f>
        <v>1.22732263084918</v>
      </c>
      <c r="T384" s="18" t="n">
        <f aca="false">($O384*$C$29)+($P384*$D$29)+($Q384*$E$29)</f>
        <v>1.23492754079779</v>
      </c>
      <c r="U384" s="18" t="n">
        <f aca="false">(O384*R384)+(P384*S384)+(Q384*T384)</f>
        <v>1.26801281829414</v>
      </c>
      <c r="W384" s="17" t="n">
        <f aca="false">W383+1</f>
        <v>376</v>
      </c>
      <c r="X384" s="4" t="n">
        <f aca="false">X383*(AA383/$AD383)</f>
        <v>0.350819672131148</v>
      </c>
      <c r="Y384" s="4" t="n">
        <f aca="false">Y383*(AB383/$AD383)</f>
        <v>0.308196721311475</v>
      </c>
      <c r="Z384" s="4" t="n">
        <f aca="false">Z383*(AC383/$AD383)</f>
        <v>0.340983606557377</v>
      </c>
      <c r="AA384" s="18" t="n">
        <f aca="false">($X384*$C$36)+($Y384*$D$36)+($Z384*$E$36)</f>
        <v>1.31672131147541</v>
      </c>
      <c r="AB384" s="18" t="n">
        <f aca="false">($X384*$C$37)+($Y384*$D$37)+($Z384*$E$37)</f>
        <v>1.31672131147541</v>
      </c>
      <c r="AC384" s="18" t="n">
        <f aca="false">($X384*$C$38)+($Y384*$D$38)+($Z384*$E$38)</f>
        <v>1.31672131147541</v>
      </c>
      <c r="AD384" s="18" t="n">
        <f aca="false">(X384*AA384)+(Y384*AB384)+(Z384*AC384)</f>
        <v>1.31672131147541</v>
      </c>
      <c r="AE384" s="19" t="str">
        <f aca="false">IF(ABS(SUM(X384:Z384)-1)&gt;0.1,"ERROR","OK")</f>
        <v>OK</v>
      </c>
    </row>
    <row r="385" customFormat="false" ht="15" hidden="false" customHeight="false" outlineLevel="0" collapsed="false">
      <c r="N385" s="17" t="n">
        <f aca="false">N384+1</f>
        <v>377</v>
      </c>
      <c r="O385" s="4" t="n">
        <f aca="false">O384*(R384/$U384)</f>
        <v>0.51506800545505</v>
      </c>
      <c r="P385" s="4" t="n">
        <f aca="false">P384*(S384/$U384)</f>
        <v>0.188916538520801</v>
      </c>
      <c r="Q385" s="4" t="n">
        <f aca="false">Q384*(T384/$U384)</f>
        <v>0.296015456024149</v>
      </c>
      <c r="R385" s="18" t="n">
        <f aca="false">($O385*$C$27)+($P385*$D$27)+($Q385*$E$27)</f>
        <v>1.29601545602415</v>
      </c>
      <c r="S385" s="18" t="n">
        <f aca="false">($O385*$C$28)+($P385*$D$28)+($Q385*$E$28)</f>
        <v>1.24865409503332</v>
      </c>
      <c r="T385" s="18" t="n">
        <f aca="false">($O385*$C$29)+($P385*$D$29)+($Q385*$E$29)</f>
        <v>1.20620201174387</v>
      </c>
      <c r="U385" s="18" t="n">
        <f aca="false">(O385*R385)+(P385*S385)+(Q385*T385)</f>
        <v>1.2604819439804</v>
      </c>
      <c r="W385" s="17" t="n">
        <f aca="false">W384+1</f>
        <v>377</v>
      </c>
      <c r="X385" s="4" t="n">
        <f aca="false">X384*(AA384/$AD384)</f>
        <v>0.350819672131148</v>
      </c>
      <c r="Y385" s="4" t="n">
        <f aca="false">Y384*(AB384/$AD384)</f>
        <v>0.308196721311475</v>
      </c>
      <c r="Z385" s="4" t="n">
        <f aca="false">Z384*(AC384/$AD384)</f>
        <v>0.340983606557377</v>
      </c>
      <c r="AA385" s="18" t="n">
        <f aca="false">($X385*$C$36)+($Y385*$D$36)+($Z385*$E$36)</f>
        <v>1.31672131147541</v>
      </c>
      <c r="AB385" s="18" t="n">
        <f aca="false">($X385*$C$37)+($Y385*$D$37)+($Z385*$E$37)</f>
        <v>1.31672131147541</v>
      </c>
      <c r="AC385" s="18" t="n">
        <f aca="false">($X385*$C$38)+($Y385*$D$38)+($Z385*$E$38)</f>
        <v>1.31672131147541</v>
      </c>
      <c r="AD385" s="18" t="n">
        <f aca="false">(X385*AA385)+(Y385*AB385)+(Z385*AC385)</f>
        <v>1.31672131147541</v>
      </c>
      <c r="AE385" s="19" t="str">
        <f aca="false">IF(ABS(SUM(X385:Z385)-1)&gt;0.1,"ERROR","OK")</f>
        <v>OK</v>
      </c>
    </row>
    <row r="386" customFormat="false" ht="15" hidden="false" customHeight="false" outlineLevel="0" collapsed="false">
      <c r="N386" s="17" t="n">
        <f aca="false">N385+1</f>
        <v>378</v>
      </c>
      <c r="O386" s="4" t="n">
        <f aca="false">O385*(R385/$U385)</f>
        <v>0.529587987484615</v>
      </c>
      <c r="P386" s="4" t="n">
        <f aca="false">P385*(S385/$U385)</f>
        <v>0.187143822702141</v>
      </c>
      <c r="Q386" s="4" t="n">
        <f aca="false">Q385*(T385/$U385)</f>
        <v>0.283268189813244</v>
      </c>
      <c r="R386" s="18" t="n">
        <f aca="false">($O386*$C$27)+($P386*$D$27)+($Q386*$E$27)</f>
        <v>1.28326818981324</v>
      </c>
      <c r="S386" s="18" t="n">
        <f aca="false">($O386*$C$28)+($P386*$D$28)+($Q386*$E$28)</f>
        <v>1.27464661665269</v>
      </c>
      <c r="T386" s="18" t="n">
        <f aca="false">($O386*$C$29)+($P386*$D$29)+($Q386*$E$29)</f>
        <v>1.19071987686719</v>
      </c>
      <c r="U386" s="18" t="n">
        <f aca="false">(O386*R386)+(P386*S386)+(Q386*T386)</f>
        <v>1.25543872257578</v>
      </c>
      <c r="W386" s="17" t="n">
        <f aca="false">W385+1</f>
        <v>378</v>
      </c>
      <c r="X386" s="4" t="n">
        <f aca="false">X385*(AA385/$AD385)</f>
        <v>0.350819672131148</v>
      </c>
      <c r="Y386" s="4" t="n">
        <f aca="false">Y385*(AB385/$AD385)</f>
        <v>0.308196721311475</v>
      </c>
      <c r="Z386" s="4" t="n">
        <f aca="false">Z385*(AC385/$AD385)</f>
        <v>0.340983606557377</v>
      </c>
      <c r="AA386" s="18" t="n">
        <f aca="false">($X386*$C$36)+($Y386*$D$36)+($Z386*$E$36)</f>
        <v>1.31672131147541</v>
      </c>
      <c r="AB386" s="18" t="n">
        <f aca="false">($X386*$C$37)+($Y386*$D$37)+($Z386*$E$37)</f>
        <v>1.31672131147541</v>
      </c>
      <c r="AC386" s="18" t="n">
        <f aca="false">($X386*$C$38)+($Y386*$D$38)+($Z386*$E$38)</f>
        <v>1.31672131147541</v>
      </c>
      <c r="AD386" s="18" t="n">
        <f aca="false">(X386*AA386)+(Y386*AB386)+(Z386*AC386)</f>
        <v>1.31672131147541</v>
      </c>
      <c r="AE386" s="19" t="str">
        <f aca="false">IF(ABS(SUM(X386:Z386)-1)&gt;0.1,"ERROR","OK")</f>
        <v>OK</v>
      </c>
    </row>
    <row r="387" customFormat="false" ht="15" hidden="false" customHeight="false" outlineLevel="0" collapsed="false">
      <c r="N387" s="17" t="n">
        <f aca="false">N386+1</f>
        <v>379</v>
      </c>
      <c r="O387" s="4" t="n">
        <f aca="false">O386*(R386/$U386)</f>
        <v>0.541327430662552</v>
      </c>
      <c r="P387" s="4" t="n">
        <f aca="false">P386*(S386/$U386)</f>
        <v>0.190007075729925</v>
      </c>
      <c r="Q387" s="4" t="n">
        <f aca="false">Q386*(T386/$U386)</f>
        <v>0.268665493607523</v>
      </c>
      <c r="R387" s="18" t="n">
        <f aca="false">($O387*$C$27)+($P387*$D$27)+($Q387*$E$27)</f>
        <v>1.26866549360752</v>
      </c>
      <c r="S387" s="18" t="n">
        <f aca="false">($O387*$C$28)+($P387*$D$28)+($Q387*$E$28)</f>
        <v>1.29952848641578</v>
      </c>
      <c r="T387" s="18" t="n">
        <f aca="false">($O387*$C$29)+($P387*$D$29)+($Q387*$E$29)</f>
        <v>1.19109202572599</v>
      </c>
      <c r="U387" s="18" t="n">
        <f aca="false">(O387*R387)+(P387*S387)+(Q387*T387)</f>
        <v>1.25368836658005</v>
      </c>
      <c r="W387" s="17" t="n">
        <f aca="false">W386+1</f>
        <v>379</v>
      </c>
      <c r="X387" s="4" t="n">
        <f aca="false">X386*(AA386/$AD386)</f>
        <v>0.350819672131148</v>
      </c>
      <c r="Y387" s="4" t="n">
        <f aca="false">Y386*(AB386/$AD386)</f>
        <v>0.308196721311475</v>
      </c>
      <c r="Z387" s="4" t="n">
        <f aca="false">Z386*(AC386/$AD386)</f>
        <v>0.340983606557377</v>
      </c>
      <c r="AA387" s="18" t="n">
        <f aca="false">($X387*$C$36)+($Y387*$D$36)+($Z387*$E$36)</f>
        <v>1.31672131147541</v>
      </c>
      <c r="AB387" s="18" t="n">
        <f aca="false">($X387*$C$37)+($Y387*$D$37)+($Z387*$E$37)</f>
        <v>1.31672131147541</v>
      </c>
      <c r="AC387" s="18" t="n">
        <f aca="false">($X387*$C$38)+($Y387*$D$38)+($Z387*$E$38)</f>
        <v>1.31672131147541</v>
      </c>
      <c r="AD387" s="18" t="n">
        <f aca="false">(X387*AA387)+(Y387*AB387)+(Z387*AC387)</f>
        <v>1.31672131147541</v>
      </c>
      <c r="AE387" s="19" t="str">
        <f aca="false">IF(ABS(SUM(X387:Z387)-1)&gt;0.1,"ERROR","OK")</f>
        <v>OK</v>
      </c>
    </row>
    <row r="388" customFormat="false" ht="15" hidden="false" customHeight="false" outlineLevel="0" collapsed="false">
      <c r="N388" s="17" t="n">
        <f aca="false">N387+1</f>
        <v>380</v>
      </c>
      <c r="O388" s="4" t="n">
        <f aca="false">O387*(R387/$U387)</f>
        <v>0.547794372454955</v>
      </c>
      <c r="P388" s="4" t="n">
        <f aca="false">P387*(S387/$U387)</f>
        <v>0.196954533609634</v>
      </c>
      <c r="Q388" s="4" t="n">
        <f aca="false">Q387*(T387/$U387)</f>
        <v>0.255251093935411</v>
      </c>
      <c r="R388" s="18" t="n">
        <f aca="false">($O388*$C$27)+($P388*$D$27)+($Q388*$E$27)</f>
        <v>1.25525109393541</v>
      </c>
      <c r="S388" s="18" t="n">
        <f aca="false">($O388*$C$28)+($P388*$D$28)+($Q388*$E$28)</f>
        <v>1.31806838791309</v>
      </c>
      <c r="T388" s="18" t="n">
        <f aca="false">($O388*$C$29)+($P388*$D$29)+($Q388*$E$29)</f>
        <v>1.20740754011043</v>
      </c>
      <c r="U388" s="18" t="n">
        <f aca="false">(O388*R388)+(P388*S388)+(Q388*T388)</f>
        <v>1.25541112532182</v>
      </c>
      <c r="W388" s="17" t="n">
        <f aca="false">W387+1</f>
        <v>380</v>
      </c>
      <c r="X388" s="4" t="n">
        <f aca="false">X387*(AA387/$AD387)</f>
        <v>0.350819672131148</v>
      </c>
      <c r="Y388" s="4" t="n">
        <f aca="false">Y387*(AB387/$AD387)</f>
        <v>0.308196721311475</v>
      </c>
      <c r="Z388" s="4" t="n">
        <f aca="false">Z387*(AC387/$AD387)</f>
        <v>0.340983606557377</v>
      </c>
      <c r="AA388" s="18" t="n">
        <f aca="false">($X388*$C$36)+($Y388*$D$36)+($Z388*$E$36)</f>
        <v>1.31672131147541</v>
      </c>
      <c r="AB388" s="18" t="n">
        <f aca="false">($X388*$C$37)+($Y388*$D$37)+($Z388*$E$37)</f>
        <v>1.31672131147541</v>
      </c>
      <c r="AC388" s="18" t="n">
        <f aca="false">($X388*$C$38)+($Y388*$D$38)+($Z388*$E$38)</f>
        <v>1.31672131147541</v>
      </c>
      <c r="AD388" s="18" t="n">
        <f aca="false">(X388*AA388)+(Y388*AB388)+(Z388*AC388)</f>
        <v>1.31672131147541</v>
      </c>
      <c r="AE388" s="19" t="str">
        <f aca="false">IF(ABS(SUM(X388:Z388)-1)&gt;0.1,"ERROR","OK")</f>
        <v>OK</v>
      </c>
    </row>
    <row r="389" customFormat="false" ht="15" hidden="false" customHeight="false" outlineLevel="0" collapsed="false">
      <c r="N389" s="17" t="n">
        <f aca="false">N388+1</f>
        <v>381</v>
      </c>
      <c r="O389" s="4" t="n">
        <f aca="false">O388*(R388/$U388)</f>
        <v>0.547724543304072</v>
      </c>
      <c r="P389" s="4" t="n">
        <f aca="false">P388*(S388/$U388)</f>
        <v>0.206784486269768</v>
      </c>
      <c r="Q389" s="4" t="n">
        <f aca="false">Q388*(T388/$U388)</f>
        <v>0.24549097042616</v>
      </c>
      <c r="R389" s="18" t="n">
        <f aca="false">($O389*$C$27)+($P389*$D$27)+($Q389*$E$27)</f>
        <v>1.24549097042616</v>
      </c>
      <c r="S389" s="18" t="n">
        <f aca="false">($O389*$C$28)+($P389*$D$28)+($Q389*$E$28)</f>
        <v>1.32678266992053</v>
      </c>
      <c r="T389" s="18" t="n">
        <f aca="false">($O389*$C$29)+($P389*$D$29)+($Q389*$E$29)</f>
        <v>1.23694627849645</v>
      </c>
      <c r="U389" s="18" t="n">
        <f aca="false">(O389*R389)+(P389*S389)+(Q389*T389)</f>
        <v>1.26020318803028</v>
      </c>
      <c r="W389" s="17" t="n">
        <f aca="false">W388+1</f>
        <v>381</v>
      </c>
      <c r="X389" s="4" t="n">
        <f aca="false">X388*(AA388/$AD388)</f>
        <v>0.350819672131148</v>
      </c>
      <c r="Y389" s="4" t="n">
        <f aca="false">Y388*(AB388/$AD388)</f>
        <v>0.308196721311475</v>
      </c>
      <c r="Z389" s="4" t="n">
        <f aca="false">Z388*(AC388/$AD388)</f>
        <v>0.340983606557377</v>
      </c>
      <c r="AA389" s="18" t="n">
        <f aca="false">($X389*$C$36)+($Y389*$D$36)+($Z389*$E$36)</f>
        <v>1.31672131147541</v>
      </c>
      <c r="AB389" s="18" t="n">
        <f aca="false">($X389*$C$37)+($Y389*$D$37)+($Z389*$E$37)</f>
        <v>1.31672131147541</v>
      </c>
      <c r="AC389" s="18" t="n">
        <f aca="false">($X389*$C$38)+($Y389*$D$38)+($Z389*$E$38)</f>
        <v>1.31672131147541</v>
      </c>
      <c r="AD389" s="18" t="n">
        <f aca="false">(X389*AA389)+(Y389*AB389)+(Z389*AC389)</f>
        <v>1.31672131147541</v>
      </c>
      <c r="AE389" s="19" t="str">
        <f aca="false">IF(ABS(SUM(X389:Z389)-1)&gt;0.1,"ERROR","OK")</f>
        <v>OK</v>
      </c>
    </row>
    <row r="390" customFormat="false" ht="15" hidden="false" customHeight="false" outlineLevel="0" collapsed="false">
      <c r="N390" s="17" t="n">
        <f aca="false">N389+1</f>
        <v>382</v>
      </c>
      <c r="O390" s="4" t="n">
        <f aca="false">O389*(R389/$U389)</f>
        <v>0.541330143778069</v>
      </c>
      <c r="P390" s="4" t="n">
        <f aca="false">P389*(S389/$U389)</f>
        <v>0.217709394323921</v>
      </c>
      <c r="Q390" s="4" t="n">
        <f aca="false">Q389*(T389/$U389)</f>
        <v>0.24096046189801</v>
      </c>
      <c r="R390" s="18" t="n">
        <f aca="false">($O390*$C$27)+($P390*$D$27)+($Q390*$E$27)</f>
        <v>1.24096046189801</v>
      </c>
      <c r="S390" s="18" t="n">
        <f aca="false">($O390*$C$28)+($P390*$D$28)+($Q390*$E$28)</f>
        <v>1.32446572806986</v>
      </c>
      <c r="T390" s="18" t="n">
        <f aca="false">($O390*$C$29)+($P390*$D$29)+($Q390*$E$29)</f>
        <v>1.27419708232712</v>
      </c>
      <c r="U390" s="18" t="n">
        <f aca="false">(O390*R390)+(P390*S390)+(Q390*T390)</f>
        <v>1.26714905422967</v>
      </c>
      <c r="W390" s="17" t="n">
        <f aca="false">W389+1</f>
        <v>382</v>
      </c>
      <c r="X390" s="4" t="n">
        <f aca="false">X389*(AA389/$AD389)</f>
        <v>0.350819672131148</v>
      </c>
      <c r="Y390" s="4" t="n">
        <f aca="false">Y389*(AB389/$AD389)</f>
        <v>0.308196721311475</v>
      </c>
      <c r="Z390" s="4" t="n">
        <f aca="false">Z389*(AC389/$AD389)</f>
        <v>0.340983606557377</v>
      </c>
      <c r="AA390" s="18" t="n">
        <f aca="false">($X390*$C$36)+($Y390*$D$36)+($Z390*$E$36)</f>
        <v>1.31672131147541</v>
      </c>
      <c r="AB390" s="18" t="n">
        <f aca="false">($X390*$C$37)+($Y390*$D$37)+($Z390*$E$37)</f>
        <v>1.31672131147541</v>
      </c>
      <c r="AC390" s="18" t="n">
        <f aca="false">($X390*$C$38)+($Y390*$D$38)+($Z390*$E$38)</f>
        <v>1.31672131147541</v>
      </c>
      <c r="AD390" s="18" t="n">
        <f aca="false">(X390*AA390)+(Y390*AB390)+(Z390*AC390)</f>
        <v>1.31672131147541</v>
      </c>
      <c r="AE390" s="19" t="str">
        <f aca="false">IF(ABS(SUM(X390:Z390)-1)&gt;0.1,"ERROR","OK")</f>
        <v>OK</v>
      </c>
    </row>
    <row r="391" customFormat="false" ht="15" hidden="false" customHeight="false" outlineLevel="0" collapsed="false">
      <c r="N391" s="17" t="n">
        <f aca="false">N390+1</f>
        <v>383</v>
      </c>
      <c r="O391" s="4" t="n">
        <f aca="false">O390*(R390/$U390)</f>
        <v>0.530142293063174</v>
      </c>
      <c r="P391" s="4" t="n">
        <f aca="false">P390*(S390/$U390)</f>
        <v>0.227556995365612</v>
      </c>
      <c r="Q391" s="4" t="n">
        <f aca="false">Q390*(T390/$U390)</f>
        <v>0.242300711571213</v>
      </c>
      <c r="R391" s="18" t="n">
        <f aca="false">($O391*$C$27)+($P391*$D$27)+($Q391*$E$27)</f>
        <v>1.24230071157121</v>
      </c>
      <c r="S391" s="18" t="n">
        <f aca="false">($O391*$C$28)+($P391*$D$28)+($Q391*$E$28)</f>
        <v>1.31207165264908</v>
      </c>
      <c r="T391" s="18" t="n">
        <f aca="false">($O391*$C$29)+($P391*$D$29)+($Q391*$E$29)</f>
        <v>1.31157138095261</v>
      </c>
      <c r="U391" s="18" t="n">
        <f aca="false">(O391*R391)+(P391*S391)+(Q391*T391)</f>
        <v>1.27496190976885</v>
      </c>
      <c r="W391" s="17" t="n">
        <f aca="false">W390+1</f>
        <v>383</v>
      </c>
      <c r="X391" s="4" t="n">
        <f aca="false">X390*(AA390/$AD390)</f>
        <v>0.350819672131148</v>
      </c>
      <c r="Y391" s="4" t="n">
        <f aca="false">Y390*(AB390/$AD390)</f>
        <v>0.308196721311475</v>
      </c>
      <c r="Z391" s="4" t="n">
        <f aca="false">Z390*(AC390/$AD390)</f>
        <v>0.340983606557377</v>
      </c>
      <c r="AA391" s="18" t="n">
        <f aca="false">($X391*$C$36)+($Y391*$D$36)+($Z391*$E$36)</f>
        <v>1.31672131147541</v>
      </c>
      <c r="AB391" s="18" t="n">
        <f aca="false">($X391*$C$37)+($Y391*$D$37)+($Z391*$E$37)</f>
        <v>1.31672131147541</v>
      </c>
      <c r="AC391" s="18" t="n">
        <f aca="false">($X391*$C$38)+($Y391*$D$38)+($Z391*$E$38)</f>
        <v>1.31672131147541</v>
      </c>
      <c r="AD391" s="18" t="n">
        <f aca="false">(X391*AA391)+(Y391*AB391)+(Z391*AC391)</f>
        <v>1.31672131147541</v>
      </c>
      <c r="AE391" s="19" t="str">
        <f aca="false">IF(ABS(SUM(X391:Z391)-1)&gt;0.1,"ERROR","OK")</f>
        <v>OK</v>
      </c>
    </row>
    <row r="392" customFormat="false" ht="15" hidden="false" customHeight="false" outlineLevel="0" collapsed="false">
      <c r="N392" s="17" t="n">
        <f aca="false">N391+1</f>
        <v>384</v>
      </c>
      <c r="O392" s="4" t="n">
        <f aca="false">O391*(R391/$U391)</f>
        <v>0.51656143047111</v>
      </c>
      <c r="P392" s="4" t="n">
        <f aca="false">P391*(S391/$U391)</f>
        <v>0.234180394483588</v>
      </c>
      <c r="Q392" s="4" t="n">
        <f aca="false">Q391*(T391/$U391)</f>
        <v>0.249258175045302</v>
      </c>
      <c r="R392" s="18" t="n">
        <f aca="false">($O392*$C$27)+($P392*$D$27)+($Q392*$E$27)</f>
        <v>1.2492581750453</v>
      </c>
      <c r="S392" s="18" t="n">
        <f aca="false">($O392*$C$28)+($P392*$D$28)+($Q392*$E$28)</f>
        <v>1.29222907293034</v>
      </c>
      <c r="T392" s="18" t="n">
        <f aca="false">($O392*$C$29)+($P392*$D$29)+($Q392*$E$29)</f>
        <v>1.34094818212099</v>
      </c>
      <c r="U392" s="18" t="n">
        <f aca="false">(O392*R392)+(P392*S392)+(Q392*T392)</f>
        <v>1.28217560069691</v>
      </c>
      <c r="W392" s="17" t="n">
        <f aca="false">W391+1</f>
        <v>384</v>
      </c>
      <c r="X392" s="4" t="n">
        <f aca="false">X391*(AA391/$AD391)</f>
        <v>0.350819672131148</v>
      </c>
      <c r="Y392" s="4" t="n">
        <f aca="false">Y391*(AB391/$AD391)</f>
        <v>0.308196721311475</v>
      </c>
      <c r="Z392" s="4" t="n">
        <f aca="false">Z391*(AC391/$AD391)</f>
        <v>0.340983606557377</v>
      </c>
      <c r="AA392" s="18" t="n">
        <f aca="false">($X392*$C$36)+($Y392*$D$36)+($Z392*$E$36)</f>
        <v>1.31672131147541</v>
      </c>
      <c r="AB392" s="18" t="n">
        <f aca="false">($X392*$C$37)+($Y392*$D$37)+($Z392*$E$37)</f>
        <v>1.31672131147541</v>
      </c>
      <c r="AC392" s="18" t="n">
        <f aca="false">($X392*$C$38)+($Y392*$D$38)+($Z392*$E$38)</f>
        <v>1.31672131147541</v>
      </c>
      <c r="AD392" s="18" t="n">
        <f aca="false">(X392*AA392)+(Y392*AB392)+(Z392*AC392)</f>
        <v>1.31672131147541</v>
      </c>
      <c r="AE392" s="19" t="str">
        <f aca="false">IF(ABS(SUM(X392:Z392)-1)&gt;0.1,"ERROR","OK")</f>
        <v>OK</v>
      </c>
    </row>
    <row r="393" customFormat="false" ht="15" hidden="false" customHeight="false" outlineLevel="0" collapsed="false">
      <c r="N393" s="17" t="n">
        <f aca="false">N392+1</f>
        <v>385</v>
      </c>
      <c r="O393" s="4" t="n">
        <f aca="false">O392*(R392/$U392)</f>
        <v>0.50329969590622</v>
      </c>
      <c r="P393" s="4" t="n">
        <f aca="false">P392*(S392/$U392)</f>
        <v>0.236016590783279</v>
      </c>
      <c r="Q393" s="4" t="n">
        <f aca="false">Q392*(T392/$U392)</f>
        <v>0.260683713310501</v>
      </c>
      <c r="R393" s="18" t="n">
        <f aca="false">($O393*$C$27)+($P393*$D$27)+($Q393*$E$27)</f>
        <v>1.2606837133105</v>
      </c>
      <c r="S393" s="18" t="n">
        <f aca="false">($O393*$C$28)+($P393*$D$28)+($Q393*$E$28)</f>
        <v>1.26868435392677</v>
      </c>
      <c r="T393" s="18" t="n">
        <f aca="false">($O393*$C$29)+($P393*$D$29)+($Q393*$E$29)</f>
        <v>1.35573998521548</v>
      </c>
      <c r="U393" s="18" t="n">
        <f aca="false">(O393*R393)+(P393*S393)+(Q393*T393)</f>
        <v>1.28735161916648</v>
      </c>
      <c r="W393" s="17" t="n">
        <f aca="false">W392+1</f>
        <v>385</v>
      </c>
      <c r="X393" s="4" t="n">
        <f aca="false">X392*(AA392/$AD392)</f>
        <v>0.350819672131148</v>
      </c>
      <c r="Y393" s="4" t="n">
        <f aca="false">Y392*(AB392/$AD392)</f>
        <v>0.308196721311475</v>
      </c>
      <c r="Z393" s="4" t="n">
        <f aca="false">Z392*(AC392/$AD392)</f>
        <v>0.340983606557377</v>
      </c>
      <c r="AA393" s="18" t="n">
        <f aca="false">($X393*$C$36)+($Y393*$D$36)+($Z393*$E$36)</f>
        <v>1.31672131147541</v>
      </c>
      <c r="AB393" s="18" t="n">
        <f aca="false">($X393*$C$37)+($Y393*$D$37)+($Z393*$E$37)</f>
        <v>1.31672131147541</v>
      </c>
      <c r="AC393" s="18" t="n">
        <f aca="false">($X393*$C$38)+($Y393*$D$38)+($Z393*$E$38)</f>
        <v>1.31672131147541</v>
      </c>
      <c r="AD393" s="18" t="n">
        <f aca="false">(X393*AA393)+(Y393*AB393)+(Z393*AC393)</f>
        <v>1.31672131147541</v>
      </c>
      <c r="AE393" s="19" t="str">
        <f aca="false">IF(ABS(SUM(X393:Z393)-1)&gt;0.1,"ERROR","OK")</f>
        <v>OK</v>
      </c>
    </row>
    <row r="394" customFormat="false" ht="15" hidden="false" customHeight="false" outlineLevel="0" collapsed="false">
      <c r="N394" s="17" t="n">
        <f aca="false">N393+1</f>
        <v>386</v>
      </c>
      <c r="O394" s="4" t="n">
        <f aca="false">O393*(R393/$U393)</f>
        <v>0.492873679650879</v>
      </c>
      <c r="P394" s="4" t="n">
        <f aca="false">P393*(S393/$U393)</f>
        <v>0.232594227976157</v>
      </c>
      <c r="Q394" s="4" t="n">
        <f aca="false">Q393*(T393/$U393)</f>
        <v>0.274532092372964</v>
      </c>
      <c r="R394" s="18" t="n">
        <f aca="false">($O394*$C$27)+($P394*$D$27)+($Q394*$E$27)</f>
        <v>1.27453209237296</v>
      </c>
      <c r="S394" s="18" t="n">
        <f aca="false">($O394*$C$28)+($P394*$D$28)+($Q394*$E$28)</f>
        <v>1.24579479651521</v>
      </c>
      <c r="T394" s="18" t="n">
        <f aca="false">($O394*$C$29)+($P394*$D$29)+($Q394*$E$29)</f>
        <v>1.35277110817286</v>
      </c>
      <c r="U394" s="18" t="n">
        <f aca="false">(O394*R394)+(P394*S394)+(Q394*T394)</f>
        <v>1.28932708394155</v>
      </c>
      <c r="W394" s="17" t="n">
        <f aca="false">W393+1</f>
        <v>386</v>
      </c>
      <c r="X394" s="4" t="n">
        <f aca="false">X393*(AA393/$AD393)</f>
        <v>0.350819672131148</v>
      </c>
      <c r="Y394" s="4" t="n">
        <f aca="false">Y393*(AB393/$AD393)</f>
        <v>0.308196721311475</v>
      </c>
      <c r="Z394" s="4" t="n">
        <f aca="false">Z393*(AC393/$AD393)</f>
        <v>0.340983606557377</v>
      </c>
      <c r="AA394" s="18" t="n">
        <f aca="false">($X394*$C$36)+($Y394*$D$36)+($Z394*$E$36)</f>
        <v>1.31672131147541</v>
      </c>
      <c r="AB394" s="18" t="n">
        <f aca="false">($X394*$C$37)+($Y394*$D$37)+($Z394*$E$37)</f>
        <v>1.31672131147541</v>
      </c>
      <c r="AC394" s="18" t="n">
        <f aca="false">($X394*$C$38)+($Y394*$D$38)+($Z394*$E$38)</f>
        <v>1.31672131147541</v>
      </c>
      <c r="AD394" s="18" t="n">
        <f aca="false">(X394*AA394)+(Y394*AB394)+(Z394*AC394)</f>
        <v>1.31672131147541</v>
      </c>
      <c r="AE394" s="19" t="str">
        <f aca="false">IF(ABS(SUM(X394:Z394)-1)&gt;0.1,"ERROR","OK")</f>
        <v>OK</v>
      </c>
    </row>
    <row r="395" customFormat="false" ht="15" hidden="false" customHeight="false" outlineLevel="0" collapsed="false">
      <c r="N395" s="17" t="n">
        <f aca="false">N394+1</f>
        <v>387</v>
      </c>
      <c r="O395" s="4" t="n">
        <f aca="false">O394*(R394/$U394)</f>
        <v>0.487217968213776</v>
      </c>
      <c r="P395" s="4" t="n">
        <f aca="false">P394*(S394/$U394)</f>
        <v>0.224741016085958</v>
      </c>
      <c r="Q395" s="4" t="n">
        <f aca="false">Q394*(T394/$U394)</f>
        <v>0.288041015700266</v>
      </c>
      <c r="R395" s="18" t="n">
        <f aca="false">($O395*$C$27)+($P395*$D$27)+($Q395*$E$27)</f>
        <v>1.28804101570027</v>
      </c>
      <c r="S395" s="18" t="n">
        <f aca="false">($O395*$C$28)+($P395*$D$28)+($Q395*$E$28)</f>
        <v>1.22798105408354</v>
      </c>
      <c r="T395" s="18" t="n">
        <f aca="false">($O395*$C$29)+($P395*$D$29)+($Q395*$E$29)</f>
        <v>1.33317047050823</v>
      </c>
      <c r="U395" s="18" t="n">
        <f aca="false">(O395*R395)+(P395*S395)+(Q395*T395)</f>
        <v>1.28754221290132</v>
      </c>
      <c r="W395" s="17" t="n">
        <f aca="false">W394+1</f>
        <v>387</v>
      </c>
      <c r="X395" s="4" t="n">
        <f aca="false">X394*(AA394/$AD394)</f>
        <v>0.350819672131148</v>
      </c>
      <c r="Y395" s="4" t="n">
        <f aca="false">Y394*(AB394/$AD394)</f>
        <v>0.308196721311475</v>
      </c>
      <c r="Z395" s="4" t="n">
        <f aca="false">Z394*(AC394/$AD394)</f>
        <v>0.340983606557377</v>
      </c>
      <c r="AA395" s="18" t="n">
        <f aca="false">($X395*$C$36)+($Y395*$D$36)+($Z395*$E$36)</f>
        <v>1.31672131147541</v>
      </c>
      <c r="AB395" s="18" t="n">
        <f aca="false">($X395*$C$37)+($Y395*$D$37)+($Z395*$E$37)</f>
        <v>1.31672131147541</v>
      </c>
      <c r="AC395" s="18" t="n">
        <f aca="false">($X395*$C$38)+($Y395*$D$38)+($Z395*$E$38)</f>
        <v>1.31672131147541</v>
      </c>
      <c r="AD395" s="18" t="n">
        <f aca="false">(X395*AA395)+(Y395*AB395)+(Z395*AC395)</f>
        <v>1.31672131147541</v>
      </c>
      <c r="AE395" s="19" t="str">
        <f aca="false">IF(ABS(SUM(X395:Z395)-1)&gt;0.1,"ERROR","OK")</f>
        <v>OK</v>
      </c>
    </row>
    <row r="396" customFormat="false" ht="15" hidden="false" customHeight="false" outlineLevel="0" collapsed="false">
      <c r="N396" s="17" t="n">
        <f aca="false">N395+1</f>
        <v>388</v>
      </c>
      <c r="O396" s="4" t="n">
        <f aca="false">O395*(R395/$U395)</f>
        <v>0.487406719839785</v>
      </c>
      <c r="P396" s="4" t="n">
        <f aca="false">P395*(S395/$U395)</f>
        <v>0.214344591628694</v>
      </c>
      <c r="Q396" s="4" t="n">
        <f aca="false">Q395*(T395/$U395)</f>
        <v>0.298248688531521</v>
      </c>
      <c r="R396" s="18" t="n">
        <f aca="false">($O396*$C$27)+($P396*$D$27)+($Q396*$E$27)</f>
        <v>1.29824868853152</v>
      </c>
      <c r="S396" s="18" t="n">
        <f aca="false">($O396*$C$28)+($P396*$D$28)+($Q396*$E$28)</f>
        <v>1.21898290016142</v>
      </c>
      <c r="T396" s="18" t="n">
        <f aca="false">($O396*$C$29)+($P396*$D$29)+($Q396*$E$29)</f>
        <v>1.30184907099823</v>
      </c>
      <c r="U396" s="18" t="n">
        <f aca="false">(O396*R396)+(P396*S396)+(Q396*T396)</f>
        <v>1.28233230484211</v>
      </c>
      <c r="W396" s="17" t="n">
        <f aca="false">W395+1</f>
        <v>388</v>
      </c>
      <c r="X396" s="4" t="n">
        <f aca="false">X395*(AA395/$AD395)</f>
        <v>0.350819672131148</v>
      </c>
      <c r="Y396" s="4" t="n">
        <f aca="false">Y395*(AB395/$AD395)</f>
        <v>0.308196721311475</v>
      </c>
      <c r="Z396" s="4" t="n">
        <f aca="false">Z395*(AC395/$AD395)</f>
        <v>0.340983606557377</v>
      </c>
      <c r="AA396" s="18" t="n">
        <f aca="false">($X396*$C$36)+($Y396*$D$36)+($Z396*$E$36)</f>
        <v>1.31672131147541</v>
      </c>
      <c r="AB396" s="18" t="n">
        <f aca="false">($X396*$C$37)+($Y396*$D$37)+($Z396*$E$37)</f>
        <v>1.31672131147541</v>
      </c>
      <c r="AC396" s="18" t="n">
        <f aca="false">($X396*$C$38)+($Y396*$D$38)+($Z396*$E$38)</f>
        <v>1.31672131147541</v>
      </c>
      <c r="AD396" s="18" t="n">
        <f aca="false">(X396*AA396)+(Y396*AB396)+(Z396*AC396)</f>
        <v>1.31672131147541</v>
      </c>
      <c r="AE396" s="19" t="str">
        <f aca="false">IF(ABS(SUM(X396:Z396)-1)&gt;0.1,"ERROR","OK")</f>
        <v>OK</v>
      </c>
    </row>
    <row r="397" customFormat="false" ht="15" hidden="false" customHeight="false" outlineLevel="0" collapsed="false">
      <c r="N397" s="17" t="n">
        <f aca="false">N396+1</f>
        <v>389</v>
      </c>
      <c r="O397" s="4" t="n">
        <f aca="false">O396*(R396/$U396)</f>
        <v>0.493456440599741</v>
      </c>
      <c r="P397" s="4" t="n">
        <f aca="false">P396*(S396/$U396)</f>
        <v>0.203755602936035</v>
      </c>
      <c r="Q397" s="4" t="n">
        <f aca="false">Q396*(T396/$U396)</f>
        <v>0.302787956464224</v>
      </c>
      <c r="R397" s="18" t="n">
        <f aca="false">($O397*$C$27)+($P397*$D$27)+($Q397*$E$27)</f>
        <v>1.30278795646422</v>
      </c>
      <c r="S397" s="18" t="n">
        <f aca="false">($O397*$C$28)+($P397*$D$28)+($Q397*$E$28)</f>
        <v>1.22094727978194</v>
      </c>
      <c r="T397" s="18" t="n">
        <f aca="false">($O397*$C$29)+($P397*$D$29)+($Q397*$E$29)</f>
        <v>1.26584730038829</v>
      </c>
      <c r="U397" s="18" t="n">
        <f aca="false">(O397*R397)+(P397*S397)+(Q397*T397)</f>
        <v>1.27492727427845</v>
      </c>
      <c r="W397" s="17" t="n">
        <f aca="false">W396+1</f>
        <v>389</v>
      </c>
      <c r="X397" s="4" t="n">
        <f aca="false">X396*(AA396/$AD396)</f>
        <v>0.350819672131148</v>
      </c>
      <c r="Y397" s="4" t="n">
        <f aca="false">Y396*(AB396/$AD396)</f>
        <v>0.308196721311475</v>
      </c>
      <c r="Z397" s="4" t="n">
        <f aca="false">Z396*(AC396/$AD396)</f>
        <v>0.340983606557377</v>
      </c>
      <c r="AA397" s="18" t="n">
        <f aca="false">($X397*$C$36)+($Y397*$D$36)+($Z397*$E$36)</f>
        <v>1.31672131147541</v>
      </c>
      <c r="AB397" s="18" t="n">
        <f aca="false">($X397*$C$37)+($Y397*$D$37)+($Z397*$E$37)</f>
        <v>1.31672131147541</v>
      </c>
      <c r="AC397" s="18" t="n">
        <f aca="false">($X397*$C$38)+($Y397*$D$38)+($Z397*$E$38)</f>
        <v>1.31672131147541</v>
      </c>
      <c r="AD397" s="18" t="n">
        <f aca="false">(X397*AA397)+(Y397*AB397)+(Z397*AC397)</f>
        <v>1.31672131147541</v>
      </c>
      <c r="AE397" s="19" t="str">
        <f aca="false">IF(ABS(SUM(X397:Z397)-1)&gt;0.1,"ERROR","OK")</f>
        <v>OK</v>
      </c>
    </row>
    <row r="398" customFormat="false" ht="15" hidden="false" customHeight="false" outlineLevel="0" collapsed="false">
      <c r="N398" s="17" t="n">
        <f aca="false">N397+1</f>
        <v>390</v>
      </c>
      <c r="O398" s="4" t="n">
        <f aca="false">O397*(R397/$U397)</f>
        <v>0.504239826712375</v>
      </c>
      <c r="P398" s="4" t="n">
        <f aca="false">P397*(S397/$U397)</f>
        <v>0.195128658837325</v>
      </c>
      <c r="Q398" s="4" t="n">
        <f aca="false">Q397*(T397/$U397)</f>
        <v>0.3006315144503</v>
      </c>
      <c r="R398" s="18" t="n">
        <f aca="false">($O398*$C$27)+($P398*$D$27)+($Q398*$E$27)</f>
        <v>1.3006315144503</v>
      </c>
      <c r="S398" s="18" t="n">
        <f aca="false">($O398*$C$28)+($P398*$D$28)+($Q398*$E$28)</f>
        <v>1.23367146370711</v>
      </c>
      <c r="T398" s="18" t="n">
        <f aca="false">($O398*$C$29)+($P398*$D$29)+($Q398*$E$29)</f>
        <v>1.23241809781331</v>
      </c>
      <c r="U398" s="18" t="n">
        <f aca="false">(O398*R398)+(P398*S398)+(Q398*T398)</f>
        <v>1.26705858680369</v>
      </c>
      <c r="W398" s="17" t="n">
        <f aca="false">W397+1</f>
        <v>390</v>
      </c>
      <c r="X398" s="4" t="n">
        <f aca="false">X397*(AA397/$AD397)</f>
        <v>0.350819672131148</v>
      </c>
      <c r="Y398" s="4" t="n">
        <f aca="false">Y397*(AB397/$AD397)</f>
        <v>0.308196721311475</v>
      </c>
      <c r="Z398" s="4" t="n">
        <f aca="false">Z397*(AC397/$AD397)</f>
        <v>0.340983606557377</v>
      </c>
      <c r="AA398" s="18" t="n">
        <f aca="false">($X398*$C$36)+($Y398*$D$36)+($Z398*$E$36)</f>
        <v>1.31672131147541</v>
      </c>
      <c r="AB398" s="18" t="n">
        <f aca="false">($X398*$C$37)+($Y398*$D$37)+($Z398*$E$37)</f>
        <v>1.31672131147541</v>
      </c>
      <c r="AC398" s="18" t="n">
        <f aca="false">($X398*$C$38)+($Y398*$D$38)+($Z398*$E$38)</f>
        <v>1.31672131147541</v>
      </c>
      <c r="AD398" s="18" t="n">
        <f aca="false">(X398*AA398)+(Y398*AB398)+(Z398*AC398)</f>
        <v>1.31672131147541</v>
      </c>
      <c r="AE398" s="19" t="str">
        <f aca="false">IF(ABS(SUM(X398:Z398)-1)&gt;0.1,"ERROR","OK")</f>
        <v>OK</v>
      </c>
    </row>
    <row r="399" customFormat="false" ht="15" hidden="false" customHeight="false" outlineLevel="0" collapsed="false">
      <c r="N399" s="17" t="n">
        <f aca="false">N398+1</f>
        <v>391</v>
      </c>
      <c r="O399" s="4" t="n">
        <f aca="false">O398*(R398/$U398)</f>
        <v>0.5176005405697</v>
      </c>
      <c r="P399" s="4" t="n">
        <f aca="false">P398*(S398/$U398)</f>
        <v>0.189986998759311</v>
      </c>
      <c r="Q399" s="4" t="n">
        <f aca="false">Q398*(T398/$U398)</f>
        <v>0.292412460670989</v>
      </c>
      <c r="R399" s="18" t="n">
        <f aca="false">($O399*$C$27)+($P399*$D$27)+($Q399*$E$27)</f>
        <v>1.29241246067099</v>
      </c>
      <c r="S399" s="18" t="n">
        <f aca="false">($O399*$C$28)+($P399*$D$28)+($Q399*$E$28)</f>
        <v>1.25442932596581</v>
      </c>
      <c r="T399" s="18" t="n">
        <f aca="false">($O399*$C$29)+($P399*$D$29)+($Q399*$E$29)</f>
        <v>1.20764061787914</v>
      </c>
      <c r="U399" s="18" t="n">
        <f aca="false">(O399*R399)+(P399*S399)+(Q399*T399)</f>
        <v>1.2604078157585</v>
      </c>
      <c r="W399" s="17" t="n">
        <f aca="false">W398+1</f>
        <v>391</v>
      </c>
      <c r="X399" s="4" t="n">
        <f aca="false">X398*(AA398/$AD398)</f>
        <v>0.350819672131148</v>
      </c>
      <c r="Y399" s="4" t="n">
        <f aca="false">Y398*(AB398/$AD398)</f>
        <v>0.308196721311475</v>
      </c>
      <c r="Z399" s="4" t="n">
        <f aca="false">Z398*(AC398/$AD398)</f>
        <v>0.340983606557377</v>
      </c>
      <c r="AA399" s="18" t="n">
        <f aca="false">($X399*$C$36)+($Y399*$D$36)+($Z399*$E$36)</f>
        <v>1.31672131147541</v>
      </c>
      <c r="AB399" s="18" t="n">
        <f aca="false">($X399*$C$37)+($Y399*$D$37)+($Z399*$E$37)</f>
        <v>1.31672131147541</v>
      </c>
      <c r="AC399" s="18" t="n">
        <f aca="false">($X399*$C$38)+($Y399*$D$38)+($Z399*$E$38)</f>
        <v>1.31672131147541</v>
      </c>
      <c r="AD399" s="18" t="n">
        <f aca="false">(X399*AA399)+(Y399*AB399)+(Z399*AC399)</f>
        <v>1.31672131147541</v>
      </c>
      <c r="AE399" s="19" t="str">
        <f aca="false">IF(ABS(SUM(X399:Z399)-1)&gt;0.1,"ERROR","OK")</f>
        <v>OK</v>
      </c>
    </row>
    <row r="400" customFormat="false" ht="15" hidden="false" customHeight="false" outlineLevel="0" collapsed="false">
      <c r="N400" s="17" t="n">
        <f aca="false">N399+1</f>
        <v>392</v>
      </c>
      <c r="O400" s="4" t="n">
        <f aca="false">O399*(R399/$U399)</f>
        <v>0.530743605298695</v>
      </c>
      <c r="P400" s="4" t="n">
        <f aca="false">P399*(S399/$U399)</f>
        <v>0.189085833819974</v>
      </c>
      <c r="Q400" s="4" t="n">
        <f aca="false">Q399*(T399/$U399)</f>
        <v>0.280170560881331</v>
      </c>
      <c r="R400" s="18" t="n">
        <f aca="false">($O400*$C$27)+($P400*$D$27)+($Q400*$E$27)</f>
        <v>1.28017056088133</v>
      </c>
      <c r="S400" s="18" t="n">
        <f aca="false">($O400*$C$28)+($P400*$D$28)+($Q400*$E$28)</f>
        <v>1.2785901005055</v>
      </c>
      <c r="T400" s="18" t="n">
        <f aca="false">($O400*$C$29)+($P400*$D$29)+($Q400*$E$29)</f>
        <v>1.19573697775084</v>
      </c>
      <c r="U400" s="18" t="n">
        <f aca="false">(O400*R400)+(P400*S400)+(Q400*T400)</f>
        <v>1.25621591387046</v>
      </c>
      <c r="W400" s="17" t="n">
        <f aca="false">W399+1</f>
        <v>392</v>
      </c>
      <c r="X400" s="4" t="n">
        <f aca="false">X399*(AA399/$AD399)</f>
        <v>0.350819672131148</v>
      </c>
      <c r="Y400" s="4" t="n">
        <f aca="false">Y399*(AB399/$AD399)</f>
        <v>0.308196721311475</v>
      </c>
      <c r="Z400" s="4" t="n">
        <f aca="false">Z399*(AC399/$AD399)</f>
        <v>0.340983606557377</v>
      </c>
      <c r="AA400" s="18" t="n">
        <f aca="false">($X400*$C$36)+($Y400*$D$36)+($Z400*$E$36)</f>
        <v>1.31672131147541</v>
      </c>
      <c r="AB400" s="18" t="n">
        <f aca="false">($X400*$C$37)+($Y400*$D$37)+($Z400*$E$37)</f>
        <v>1.31672131147541</v>
      </c>
      <c r="AC400" s="18" t="n">
        <f aca="false">($X400*$C$38)+($Y400*$D$38)+($Z400*$E$38)</f>
        <v>1.31672131147541</v>
      </c>
      <c r="AD400" s="18" t="n">
        <f aca="false">(X400*AA400)+(Y400*AB400)+(Z400*AC400)</f>
        <v>1.31672131147541</v>
      </c>
      <c r="AE400" s="19" t="str">
        <f aca="false">IF(ABS(SUM(X400:Z400)-1)&gt;0.1,"ERROR","OK")</f>
        <v>OK</v>
      </c>
    </row>
    <row r="401" customFormat="false" ht="15" hidden="false" customHeight="false" outlineLevel="0" collapsed="false">
      <c r="N401" s="17" t="n">
        <f aca="false">N400+1</f>
        <v>393</v>
      </c>
      <c r="O401" s="4" t="n">
        <f aca="false">O400*(R400/$U400)</f>
        <v>0.54086429838802</v>
      </c>
      <c r="P401" s="4" t="n">
        <f aca="false">P400*(S400/$U400)</f>
        <v>0.192453600212055</v>
      </c>
      <c r="Q401" s="4" t="n">
        <f aca="false">Q400*(T400/$U400)</f>
        <v>0.266682101399925</v>
      </c>
      <c r="R401" s="18" t="n">
        <f aca="false">($O401*$C$27)+($P401*$D$27)+($Q401*$E$27)</f>
        <v>1.26668210139992</v>
      </c>
      <c r="S401" s="18" t="n">
        <f aca="false">($O401*$C$28)+($P401*$D$28)+($Q401*$E$28)</f>
        <v>1.30085040712809</v>
      </c>
      <c r="T401" s="18" t="n">
        <f aca="false">($O401*$C$29)+($P401*$D$29)+($Q401*$E$29)</f>
        <v>1.19875579176455</v>
      </c>
      <c r="U401" s="18" t="n">
        <f aca="false">(O401*R401)+(P401*S401)+(Q401*T401)</f>
        <v>1.25514318385655</v>
      </c>
      <c r="W401" s="17" t="n">
        <f aca="false">W400+1</f>
        <v>393</v>
      </c>
      <c r="X401" s="4" t="n">
        <f aca="false">X400*(AA400/$AD400)</f>
        <v>0.350819672131148</v>
      </c>
      <c r="Y401" s="4" t="n">
        <f aca="false">Y400*(AB400/$AD400)</f>
        <v>0.308196721311475</v>
      </c>
      <c r="Z401" s="4" t="n">
        <f aca="false">Z400*(AC400/$AD400)</f>
        <v>0.340983606557377</v>
      </c>
      <c r="AA401" s="18" t="n">
        <f aca="false">($X401*$C$36)+($Y401*$D$36)+($Z401*$E$36)</f>
        <v>1.31672131147541</v>
      </c>
      <c r="AB401" s="18" t="n">
        <f aca="false">($X401*$C$37)+($Y401*$D$37)+($Z401*$E$37)</f>
        <v>1.31672131147541</v>
      </c>
      <c r="AC401" s="18" t="n">
        <f aca="false">($X401*$C$38)+($Y401*$D$38)+($Z401*$E$38)</f>
        <v>1.31672131147541</v>
      </c>
      <c r="AD401" s="18" t="n">
        <f aca="false">(X401*AA401)+(Y401*AB401)+(Z401*AC401)</f>
        <v>1.31672131147541</v>
      </c>
      <c r="AE401" s="19" t="str">
        <f aca="false">IF(ABS(SUM(X401:Z401)-1)&gt;0.1,"ERROR","OK")</f>
        <v>OK</v>
      </c>
    </row>
    <row r="402" customFormat="false" ht="15" hidden="false" customHeight="false" outlineLevel="0" collapsed="false">
      <c r="N402" s="17" t="n">
        <f aca="false">N401+1</f>
        <v>394</v>
      </c>
      <c r="O402" s="4" t="n">
        <f aca="false">O401*(R401/$U401)</f>
        <v>0.545836630327135</v>
      </c>
      <c r="P402" s="4" t="n">
        <f aca="false">P401*(S401/$U401)</f>
        <v>0.199461979644333</v>
      </c>
      <c r="Q402" s="4" t="n">
        <f aca="false">Q401*(T401/$U401)</f>
        <v>0.254701390028532</v>
      </c>
      <c r="R402" s="18" t="n">
        <f aca="false">($O402*$C$27)+($P402*$D$27)+($Q402*$E$27)</f>
        <v>1.25470139002853</v>
      </c>
      <c r="S402" s="18" t="n">
        <f aca="false">($O402*$C$28)+($P402*$D$28)+($Q402*$E$28)</f>
        <v>1.31660537930146</v>
      </c>
      <c r="T402" s="18" t="n">
        <f aca="false">($O402*$C$29)+($P402*$D$29)+($Q402*$E$29)</f>
        <v>1.216300297704</v>
      </c>
      <c r="U402" s="18" t="n">
        <f aca="false">(O402*R402)+(P402*S402)+(Q402*T402)</f>
        <v>1.25726807068312</v>
      </c>
      <c r="W402" s="17" t="n">
        <f aca="false">W401+1</f>
        <v>394</v>
      </c>
      <c r="X402" s="4" t="n">
        <f aca="false">X401*(AA401/$AD401)</f>
        <v>0.350819672131148</v>
      </c>
      <c r="Y402" s="4" t="n">
        <f aca="false">Y401*(AB401/$AD401)</f>
        <v>0.308196721311475</v>
      </c>
      <c r="Z402" s="4" t="n">
        <f aca="false">Z401*(AC401/$AD401)</f>
        <v>0.340983606557377</v>
      </c>
      <c r="AA402" s="18" t="n">
        <f aca="false">($X402*$C$36)+($Y402*$D$36)+($Z402*$E$36)</f>
        <v>1.31672131147541</v>
      </c>
      <c r="AB402" s="18" t="n">
        <f aca="false">($X402*$C$37)+($Y402*$D$37)+($Z402*$E$37)</f>
        <v>1.31672131147541</v>
      </c>
      <c r="AC402" s="18" t="n">
        <f aca="false">($X402*$C$38)+($Y402*$D$38)+($Z402*$E$38)</f>
        <v>1.31672131147541</v>
      </c>
      <c r="AD402" s="18" t="n">
        <f aca="false">(X402*AA402)+(Y402*AB402)+(Z402*AC402)</f>
        <v>1.31672131147541</v>
      </c>
      <c r="AE402" s="19" t="str">
        <f aca="false">IF(ABS(SUM(X402:Z402)-1)&gt;0.1,"ERROR","OK")</f>
        <v>OK</v>
      </c>
    </row>
    <row r="403" customFormat="false" ht="15" hidden="false" customHeight="false" outlineLevel="0" collapsed="false">
      <c r="N403" s="17" t="n">
        <f aca="false">N402+1</f>
        <v>395</v>
      </c>
      <c r="O403" s="4" t="n">
        <f aca="false">O402*(R402/$U402)</f>
        <v>0.544722318787462</v>
      </c>
      <c r="P403" s="4" t="n">
        <f aca="false">P402*(S402/$U402)</f>
        <v>0.208875673763956</v>
      </c>
      <c r="Q403" s="4" t="n">
        <f aca="false">Q402*(T402/$U402)</f>
        <v>0.246402007448582</v>
      </c>
      <c r="R403" s="18" t="n">
        <f aca="false">($O403*$C$27)+($P403*$D$27)+($Q403*$E$27)</f>
        <v>1.24640200744858</v>
      </c>
      <c r="S403" s="18" t="n">
        <f aca="false">($O403*$C$28)+($P403*$D$28)+($Q403*$E$28)</f>
        <v>1.32296051208374</v>
      </c>
      <c r="T403" s="18" t="n">
        <f aca="false">($O403*$C$29)+($P403*$D$29)+($Q403*$E$29)</f>
        <v>1.24532139814065</v>
      </c>
      <c r="U403" s="18" t="n">
        <f aca="false">(O403*R403)+(P403*S403)+(Q403*T403)</f>
        <v>1.26212695238387</v>
      </c>
      <c r="W403" s="17" t="n">
        <f aca="false">W402+1</f>
        <v>395</v>
      </c>
      <c r="X403" s="4" t="n">
        <f aca="false">X402*(AA402/$AD402)</f>
        <v>0.350819672131148</v>
      </c>
      <c r="Y403" s="4" t="n">
        <f aca="false">Y402*(AB402/$AD402)</f>
        <v>0.308196721311475</v>
      </c>
      <c r="Z403" s="4" t="n">
        <f aca="false">Z402*(AC402/$AD402)</f>
        <v>0.340983606557377</v>
      </c>
      <c r="AA403" s="18" t="n">
        <f aca="false">($X403*$C$36)+($Y403*$D$36)+($Z403*$E$36)</f>
        <v>1.31672131147541</v>
      </c>
      <c r="AB403" s="18" t="n">
        <f aca="false">($X403*$C$37)+($Y403*$D$37)+($Z403*$E$37)</f>
        <v>1.31672131147541</v>
      </c>
      <c r="AC403" s="18" t="n">
        <f aca="false">($X403*$C$38)+($Y403*$D$38)+($Z403*$E$38)</f>
        <v>1.31672131147541</v>
      </c>
      <c r="AD403" s="18" t="n">
        <f aca="false">(X403*AA403)+(Y403*AB403)+(Z403*AC403)</f>
        <v>1.31672131147541</v>
      </c>
      <c r="AE403" s="19" t="str">
        <f aca="false">IF(ABS(SUM(X403:Z403)-1)&gt;0.1,"ERROR","OK")</f>
        <v>OK</v>
      </c>
    </row>
    <row r="404" customFormat="false" ht="15" hidden="false" customHeight="false" outlineLevel="0" collapsed="false">
      <c r="N404" s="17" t="n">
        <f aca="false">N403+1</f>
        <v>396</v>
      </c>
      <c r="O404" s="4" t="n">
        <f aca="false">O403*(R403/$U403)</f>
        <v>0.537935577999005</v>
      </c>
      <c r="P404" s="4" t="n">
        <f aca="false">P403*(S403/$U403)</f>
        <v>0.218943322462663</v>
      </c>
      <c r="Q404" s="4" t="n">
        <f aca="false">Q403*(T403/$U403)</f>
        <v>0.243121099538332</v>
      </c>
      <c r="R404" s="18" t="n">
        <f aca="false">($O404*$C$27)+($P404*$D$27)+($Q404*$E$27)</f>
        <v>1.24312109953833</v>
      </c>
      <c r="S404" s="18" t="n">
        <f aca="false">($O404*$C$28)+($P404*$D$28)+($Q404*$E$28)</f>
        <v>1.31912658841451</v>
      </c>
      <c r="T404" s="18" t="n">
        <f aca="false">($O404*$C$29)+($P404*$D$29)+($Q404*$E$29)</f>
        <v>1.28027506278869</v>
      </c>
      <c r="U404" s="18" t="n">
        <f aca="false">(O404*R404)+(P404*S404)+(Q404*T404)</f>
        <v>1.26879490619591</v>
      </c>
      <c r="W404" s="17" t="n">
        <f aca="false">W403+1</f>
        <v>396</v>
      </c>
      <c r="X404" s="4" t="n">
        <f aca="false">X403*(AA403/$AD403)</f>
        <v>0.350819672131148</v>
      </c>
      <c r="Y404" s="4" t="n">
        <f aca="false">Y403*(AB403/$AD403)</f>
        <v>0.308196721311475</v>
      </c>
      <c r="Z404" s="4" t="n">
        <f aca="false">Z403*(AC403/$AD403)</f>
        <v>0.340983606557377</v>
      </c>
      <c r="AA404" s="18" t="n">
        <f aca="false">($X404*$C$36)+($Y404*$D$36)+($Z404*$E$36)</f>
        <v>1.31672131147541</v>
      </c>
      <c r="AB404" s="18" t="n">
        <f aca="false">($X404*$C$37)+($Y404*$D$37)+($Z404*$E$37)</f>
        <v>1.31672131147541</v>
      </c>
      <c r="AC404" s="18" t="n">
        <f aca="false">($X404*$C$38)+($Y404*$D$38)+($Z404*$E$38)</f>
        <v>1.31672131147541</v>
      </c>
      <c r="AD404" s="18" t="n">
        <f aca="false">(X404*AA404)+(Y404*AB404)+(Z404*AC404)</f>
        <v>1.31672131147541</v>
      </c>
      <c r="AE404" s="19" t="str">
        <f aca="false">IF(ABS(SUM(X404:Z404)-1)&gt;0.1,"ERROR","OK")</f>
        <v>OK</v>
      </c>
    </row>
    <row r="405" customFormat="false" ht="15" hidden="false" customHeight="false" outlineLevel="0" collapsed="false">
      <c r="N405" s="17" t="n">
        <f aca="false">N404+1</f>
        <v>397</v>
      </c>
      <c r="O405" s="4" t="n">
        <f aca="false">O404*(R404/$U404)</f>
        <v>0.527050561077564</v>
      </c>
      <c r="P405" s="4" t="n">
        <f aca="false">P404*(S404/$U404)</f>
        <v>0.227628560459963</v>
      </c>
      <c r="Q405" s="4" t="n">
        <f aca="false">Q404*(T404/$U404)</f>
        <v>0.245320878462473</v>
      </c>
      <c r="R405" s="18" t="n">
        <f aca="false">($O405*$C$27)+($P405*$D$27)+($Q405*$E$27)</f>
        <v>1.24532087846247</v>
      </c>
      <c r="S405" s="18" t="n">
        <f aca="false">($O405*$C$28)+($P405*$D$28)+($Q405*$E$28)</f>
        <v>1.30626177046134</v>
      </c>
      <c r="T405" s="18" t="n">
        <f aca="false">($O405*$C$29)+($P405*$D$29)+($Q405*$E$29)</f>
        <v>1.31395028862559</v>
      </c>
      <c r="U405" s="18" t="n">
        <f aca="false">(O405*R405)+(P405*S405)+(Q405*T405)</f>
        <v>1.2760289931709</v>
      </c>
      <c r="W405" s="17" t="n">
        <f aca="false">W404+1</f>
        <v>397</v>
      </c>
      <c r="X405" s="4" t="n">
        <f aca="false">X404*(AA404/$AD404)</f>
        <v>0.350819672131148</v>
      </c>
      <c r="Y405" s="4" t="n">
        <f aca="false">Y404*(AB404/$AD404)</f>
        <v>0.308196721311475</v>
      </c>
      <c r="Z405" s="4" t="n">
        <f aca="false">Z404*(AC404/$AD404)</f>
        <v>0.340983606557377</v>
      </c>
      <c r="AA405" s="18" t="n">
        <f aca="false">($X405*$C$36)+($Y405*$D$36)+($Z405*$E$36)</f>
        <v>1.31672131147541</v>
      </c>
      <c r="AB405" s="18" t="n">
        <f aca="false">($X405*$C$37)+($Y405*$D$37)+($Z405*$E$37)</f>
        <v>1.31672131147541</v>
      </c>
      <c r="AC405" s="18" t="n">
        <f aca="false">($X405*$C$38)+($Y405*$D$38)+($Z405*$E$38)</f>
        <v>1.31672131147541</v>
      </c>
      <c r="AD405" s="18" t="n">
        <f aca="false">(X405*AA405)+(Y405*AB405)+(Z405*AC405)</f>
        <v>1.31672131147541</v>
      </c>
      <c r="AE405" s="19" t="str">
        <f aca="false">IF(ABS(SUM(X405:Z405)-1)&gt;0.1,"ERROR","OK")</f>
        <v>OK</v>
      </c>
    </row>
    <row r="406" customFormat="false" ht="15" hidden="false" customHeight="false" outlineLevel="0" collapsed="false">
      <c r="N406" s="17" t="n">
        <f aca="false">N405+1</f>
        <v>398</v>
      </c>
      <c r="O406" s="4" t="n">
        <f aca="false">O405*(R405/$U405)</f>
        <v>0.514366892310374</v>
      </c>
      <c r="P406" s="4" t="n">
        <f aca="false">P405*(S405/$U405)</f>
        <v>0.233021732253206</v>
      </c>
      <c r="Q406" s="4" t="n">
        <f aca="false">Q405*(T405/$U405)</f>
        <v>0.25261137543642</v>
      </c>
      <c r="R406" s="18" t="n">
        <f aca="false">($O406*$C$27)+($P406*$D$27)+($Q406*$E$27)</f>
        <v>1.25261137543642</v>
      </c>
      <c r="S406" s="18" t="n">
        <f aca="false">($O406*$C$28)+($P406*$D$28)+($Q406*$E$28)</f>
        <v>1.2870166544176</v>
      </c>
      <c r="T406" s="18" t="n">
        <f aca="false">($O406*$C$29)+($P406*$D$29)+($Q406*$E$29)</f>
        <v>1.33900837214236</v>
      </c>
      <c r="U406" s="18" t="n">
        <f aca="false">(O406*R406)+(P406*S406)+(Q406*T406)</f>
        <v>1.28245341731473</v>
      </c>
      <c r="W406" s="17" t="n">
        <f aca="false">W405+1</f>
        <v>398</v>
      </c>
      <c r="X406" s="4" t="n">
        <f aca="false">X405*(AA405/$AD405)</f>
        <v>0.350819672131148</v>
      </c>
      <c r="Y406" s="4" t="n">
        <f aca="false">Y405*(AB405/$AD405)</f>
        <v>0.308196721311475</v>
      </c>
      <c r="Z406" s="4" t="n">
        <f aca="false">Z405*(AC405/$AD405)</f>
        <v>0.340983606557377</v>
      </c>
      <c r="AA406" s="18" t="n">
        <f aca="false">($X406*$C$36)+($Y406*$D$36)+($Z406*$E$36)</f>
        <v>1.31672131147541</v>
      </c>
      <c r="AB406" s="18" t="n">
        <f aca="false">($X406*$C$37)+($Y406*$D$37)+($Z406*$E$37)</f>
        <v>1.31672131147541</v>
      </c>
      <c r="AC406" s="18" t="n">
        <f aca="false">($X406*$C$38)+($Y406*$D$38)+($Z406*$E$38)</f>
        <v>1.31672131147541</v>
      </c>
      <c r="AD406" s="18" t="n">
        <f aca="false">(X406*AA406)+(Y406*AB406)+(Z406*AC406)</f>
        <v>1.31672131147541</v>
      </c>
      <c r="AE406" s="19" t="str">
        <f aca="false">IF(ABS(SUM(X406:Z406)-1)&gt;0.1,"ERROR","OK")</f>
        <v>OK</v>
      </c>
    </row>
    <row r="407" customFormat="false" ht="15" hidden="false" customHeight="false" outlineLevel="0" collapsed="false">
      <c r="N407" s="17" t="n">
        <f aca="false">N406+1</f>
        <v>399</v>
      </c>
      <c r="O407" s="4" t="n">
        <f aca="false">O406*(R406/$U406)</f>
        <v>0.502397835084668</v>
      </c>
      <c r="P407" s="4" t="n">
        <f aca="false">P406*(S406/$U406)</f>
        <v>0.233850872243817</v>
      </c>
      <c r="Q407" s="4" t="n">
        <f aca="false">Q406*(T406/$U406)</f>
        <v>0.263751292671515</v>
      </c>
      <c r="R407" s="18" t="n">
        <f aca="false">($O407*$C$27)+($P407*$D$27)+($Q407*$E$27)</f>
        <v>1.26375129267151</v>
      </c>
      <c r="S407" s="18" t="n">
        <f aca="false">($O407*$C$28)+($P407*$D$28)+($Q407*$E$28)</f>
        <v>1.2650216716803</v>
      </c>
      <c r="T407" s="18" t="n">
        <f aca="false">($O407*$C$29)+($P407*$D$29)+($Q407*$E$29)</f>
        <v>1.34987413217218</v>
      </c>
      <c r="U407" s="18" t="n">
        <f aca="false">(O407*R407)+(P407*S407)+(Q407*T407)</f>
        <v>1.28676338215764</v>
      </c>
      <c r="W407" s="17" t="n">
        <f aca="false">W406+1</f>
        <v>399</v>
      </c>
      <c r="X407" s="4" t="n">
        <f aca="false">X406*(AA406/$AD406)</f>
        <v>0.350819672131148</v>
      </c>
      <c r="Y407" s="4" t="n">
        <f aca="false">Y406*(AB406/$AD406)</f>
        <v>0.308196721311475</v>
      </c>
      <c r="Z407" s="4" t="n">
        <f aca="false">Z406*(AC406/$AD406)</f>
        <v>0.340983606557377</v>
      </c>
      <c r="AA407" s="18" t="n">
        <f aca="false">($X407*$C$36)+($Y407*$D$36)+($Z407*$E$36)</f>
        <v>1.31672131147541</v>
      </c>
      <c r="AB407" s="18" t="n">
        <f aca="false">($X407*$C$37)+($Y407*$D$37)+($Z407*$E$37)</f>
        <v>1.31672131147541</v>
      </c>
      <c r="AC407" s="18" t="n">
        <f aca="false">($X407*$C$38)+($Y407*$D$38)+($Z407*$E$38)</f>
        <v>1.31672131147541</v>
      </c>
      <c r="AD407" s="18" t="n">
        <f aca="false">(X407*AA407)+(Y407*AB407)+(Z407*AC407)</f>
        <v>1.31672131147541</v>
      </c>
      <c r="AE407" s="19" t="str">
        <f aca="false">IF(ABS(SUM(X407:Z407)-1)&gt;0.1,"ERROR","OK")</f>
        <v>OK</v>
      </c>
    </row>
    <row r="408" customFormat="false" ht="15" hidden="false" customHeight="false" outlineLevel="0" collapsed="false">
      <c r="N408" s="17" t="n">
        <f aca="false">N407+1</f>
        <v>400</v>
      </c>
      <c r="O408" s="4" t="n">
        <f aca="false">O407*(R407/$U407)</f>
        <v>0.493413103238149</v>
      </c>
      <c r="P408" s="4" t="n">
        <f aca="false">P407*(S407/$U407)</f>
        <v>0.229899626793645</v>
      </c>
      <c r="Q408" s="4" t="n">
        <f aca="false">Q407*(T407/$U407)</f>
        <v>0.276687269968205</v>
      </c>
      <c r="R408" s="18" t="n">
        <f aca="false">($O408*$C$27)+($P408*$D$27)+($Q408*$E$27)</f>
        <v>1.27668726996821</v>
      </c>
      <c r="S408" s="18" t="n">
        <f aca="false">($O408*$C$28)+($P408*$D$28)+($Q408*$E$28)</f>
        <v>1.24439456026676</v>
      </c>
      <c r="T408" s="18" t="n">
        <f aca="false">($O408*$C$29)+($P408*$D$29)+($Q408*$E$29)</f>
        <v>1.34430970811423</v>
      </c>
      <c r="U408" s="18" t="n">
        <f aca="false">(O408*R408)+(P408*S408)+(Q408*T408)</f>
        <v>1.28797345585891</v>
      </c>
      <c r="W408" s="17" t="n">
        <f aca="false">W407+1</f>
        <v>400</v>
      </c>
      <c r="X408" s="4" t="n">
        <f aca="false">X407*(AA407/$AD407)</f>
        <v>0.350819672131148</v>
      </c>
      <c r="Y408" s="4" t="n">
        <f aca="false">Y407*(AB407/$AD407)</f>
        <v>0.308196721311475</v>
      </c>
      <c r="Z408" s="4" t="n">
        <f aca="false">Z407*(AC407/$AD407)</f>
        <v>0.340983606557377</v>
      </c>
      <c r="AA408" s="18" t="n">
        <f aca="false">($X408*$C$36)+($Y408*$D$36)+($Z408*$E$36)</f>
        <v>1.31672131147541</v>
      </c>
      <c r="AB408" s="18" t="n">
        <f aca="false">($X408*$C$37)+($Y408*$D$37)+($Z408*$E$37)</f>
        <v>1.31672131147541</v>
      </c>
      <c r="AC408" s="18" t="n">
        <f aca="false">($X408*$C$38)+($Y408*$D$38)+($Z408*$E$38)</f>
        <v>1.31672131147541</v>
      </c>
      <c r="AD408" s="18" t="n">
        <f aca="false">(X408*AA408)+(Y408*AB408)+(Z408*AC408)</f>
        <v>1.31672131147541</v>
      </c>
      <c r="AE408" s="19" t="str">
        <f aca="false">IF(ABS(SUM(X408:Z408)-1)&gt;0.1,"ERROR","OK")</f>
        <v>OK</v>
      </c>
    </row>
    <row r="409" customFormat="false" ht="15" hidden="false" customHeight="false" outlineLevel="0" collapsed="false">
      <c r="N409" s="17" t="n">
        <f aca="false">N408+1</f>
        <v>401</v>
      </c>
      <c r="O409" s="4" t="n">
        <f aca="false">O408*(R408/$U408)</f>
        <v>0.489089448912262</v>
      </c>
      <c r="P409" s="4" t="n">
        <f aca="false">P408*(S408/$U408)</f>
        <v>0.222120916924169</v>
      </c>
      <c r="Q409" s="4" t="n">
        <f aca="false">Q408*(T408/$U408)</f>
        <v>0.288789634163569</v>
      </c>
      <c r="R409" s="18" t="n">
        <f aca="false">($O409*$C$27)+($P409*$D$27)+($Q409*$E$27)</f>
        <v>1.28878963416357</v>
      </c>
      <c r="S409" s="18" t="n">
        <f aca="false">($O409*$C$28)+($P409*$D$28)+($Q409*$E$28)</f>
        <v>1.22917877816505</v>
      </c>
      <c r="T409" s="18" t="n">
        <f aca="false">($O409*$C$29)+($P409*$D$29)+($Q409*$E$29)</f>
        <v>1.32400013653393</v>
      </c>
      <c r="U409" s="18" t="n">
        <f aca="false">(O409*R409)+(P409*S409)+(Q409*T409)</f>
        <v>1.28571724426879</v>
      </c>
      <c r="W409" s="17" t="n">
        <f aca="false">W408+1</f>
        <v>401</v>
      </c>
      <c r="X409" s="4" t="n">
        <f aca="false">X408*(AA408/$AD408)</f>
        <v>0.350819672131148</v>
      </c>
      <c r="Y409" s="4" t="n">
        <f aca="false">Y408*(AB408/$AD408)</f>
        <v>0.308196721311475</v>
      </c>
      <c r="Z409" s="4" t="n">
        <f aca="false">Z408*(AC408/$AD408)</f>
        <v>0.340983606557377</v>
      </c>
      <c r="AA409" s="18" t="n">
        <f aca="false">($X409*$C$36)+($Y409*$D$36)+($Z409*$E$36)</f>
        <v>1.31672131147541</v>
      </c>
      <c r="AB409" s="18" t="n">
        <f aca="false">($X409*$C$37)+($Y409*$D$37)+($Z409*$E$37)</f>
        <v>1.31672131147541</v>
      </c>
      <c r="AC409" s="18" t="n">
        <f aca="false">($X409*$C$38)+($Y409*$D$38)+($Z409*$E$38)</f>
        <v>1.31672131147541</v>
      </c>
      <c r="AD409" s="18" t="n">
        <f aca="false">(X409*AA409)+(Y409*AB409)+(Z409*AC409)</f>
        <v>1.31672131147541</v>
      </c>
      <c r="AE409" s="19" t="str">
        <f aca="false">IF(ABS(SUM(X409:Z409)-1)&gt;0.1,"ERROR","OK")</f>
        <v>OK</v>
      </c>
    </row>
    <row r="410" customFormat="false" ht="15" hidden="false" customHeight="false" outlineLevel="0" collapsed="false">
      <c r="N410" s="17" t="n">
        <f aca="false">N409+1</f>
        <v>402</v>
      </c>
      <c r="O410" s="4" t="n">
        <f aca="false">O409*(R409/$U409)</f>
        <v>0.490258192263241</v>
      </c>
      <c r="P410" s="4" t="n">
        <f aca="false">P409*(S409/$U409)</f>
        <v>0.212353313675142</v>
      </c>
      <c r="Q410" s="4" t="n">
        <f aca="false">Q409*(T409/$U409)</f>
        <v>0.297388494061616</v>
      </c>
      <c r="R410" s="18" t="n">
        <f aca="false">($O410*$C$27)+($P410*$D$27)+($Q410*$E$27)</f>
        <v>1.29738849406162</v>
      </c>
      <c r="S410" s="18" t="n">
        <f aca="false">($O410*$C$28)+($P410*$D$28)+($Q410*$E$28)</f>
        <v>1.22260854760779</v>
      </c>
      <c r="T410" s="18" t="n">
        <f aca="false">($O410*$C$29)+($P410*$D$29)+($Q410*$E$29)</f>
        <v>1.29387920644116</v>
      </c>
      <c r="U410" s="18" t="n">
        <f aca="false">(O410*R410)+(P410*S410)+(Q410*T410)</f>
        <v>1.28046510287502</v>
      </c>
      <c r="W410" s="17" t="n">
        <f aca="false">W409+1</f>
        <v>402</v>
      </c>
      <c r="X410" s="4" t="n">
        <f aca="false">X409*(AA409/$AD409)</f>
        <v>0.350819672131148</v>
      </c>
      <c r="Y410" s="4" t="n">
        <f aca="false">Y409*(AB409/$AD409)</f>
        <v>0.308196721311475</v>
      </c>
      <c r="Z410" s="4" t="n">
        <f aca="false">Z409*(AC409/$AD409)</f>
        <v>0.340983606557377</v>
      </c>
      <c r="AA410" s="18" t="n">
        <f aca="false">($X410*$C$36)+($Y410*$D$36)+($Z410*$E$36)</f>
        <v>1.31672131147541</v>
      </c>
      <c r="AB410" s="18" t="n">
        <f aca="false">($X410*$C$37)+($Y410*$D$37)+($Z410*$E$37)</f>
        <v>1.31672131147541</v>
      </c>
      <c r="AC410" s="18" t="n">
        <f aca="false">($X410*$C$38)+($Y410*$D$38)+($Z410*$E$38)</f>
        <v>1.31672131147541</v>
      </c>
      <c r="AD410" s="18" t="n">
        <f aca="false">(X410*AA410)+(Y410*AB410)+(Z410*AC410)</f>
        <v>1.31672131147541</v>
      </c>
      <c r="AE410" s="19" t="str">
        <f aca="false">IF(ABS(SUM(X410:Z410)-1)&gt;0.1,"ERROR","OK")</f>
        <v>OK</v>
      </c>
    </row>
    <row r="411" customFormat="false" ht="15" hidden="false" customHeight="false" outlineLevel="0" collapsed="false">
      <c r="N411" s="17" t="n">
        <f aca="false">N410+1</f>
        <v>403</v>
      </c>
      <c r="O411" s="4" t="n">
        <f aca="false">O410*(R410/$U410)</f>
        <v>0.496737737196935</v>
      </c>
      <c r="P411" s="4" t="n">
        <f aca="false">P410*(S410/$U410)</f>
        <v>0.202758338223457</v>
      </c>
      <c r="Q411" s="4" t="n">
        <f aca="false">Q410*(T410/$U410)</f>
        <v>0.300503924579608</v>
      </c>
      <c r="R411" s="18" t="n">
        <f aca="false">($O411*$C$27)+($P411*$D$27)+($Q411*$E$27)</f>
        <v>1.30050392457961</v>
      </c>
      <c r="S411" s="18" t="n">
        <f aca="false">($O411*$C$28)+($P411*$D$28)+($Q411*$E$28)</f>
        <v>1.22628420507529</v>
      </c>
      <c r="T411" s="18" t="n">
        <f aca="false">($O411*$C$29)+($P411*$D$29)+($Q411*$E$29)</f>
        <v>1.26055859863252</v>
      </c>
      <c r="U411" s="18" t="n">
        <f aca="false">(O411*R411)+(P411*S411)+(Q411*T411)</f>
        <v>1.27345153037379</v>
      </c>
      <c r="W411" s="17" t="n">
        <f aca="false">W410+1</f>
        <v>403</v>
      </c>
      <c r="X411" s="4" t="n">
        <f aca="false">X410*(AA410/$AD410)</f>
        <v>0.350819672131148</v>
      </c>
      <c r="Y411" s="4" t="n">
        <f aca="false">Y410*(AB410/$AD410)</f>
        <v>0.308196721311475</v>
      </c>
      <c r="Z411" s="4" t="n">
        <f aca="false">Z410*(AC410/$AD410)</f>
        <v>0.340983606557377</v>
      </c>
      <c r="AA411" s="18" t="n">
        <f aca="false">($X411*$C$36)+($Y411*$D$36)+($Z411*$E$36)</f>
        <v>1.31672131147541</v>
      </c>
      <c r="AB411" s="18" t="n">
        <f aca="false">($X411*$C$37)+($Y411*$D$37)+($Z411*$E$37)</f>
        <v>1.31672131147541</v>
      </c>
      <c r="AC411" s="18" t="n">
        <f aca="false">($X411*$C$38)+($Y411*$D$38)+($Z411*$E$38)</f>
        <v>1.31672131147541</v>
      </c>
      <c r="AD411" s="18" t="n">
        <f aca="false">(X411*AA411)+(Y411*AB411)+(Z411*AC411)</f>
        <v>1.31672131147541</v>
      </c>
      <c r="AE411" s="19" t="str">
        <f aca="false">IF(ABS(SUM(X411:Z411)-1)&gt;0.1,"ERROR","OK")</f>
        <v>OK</v>
      </c>
    </row>
    <row r="412" customFormat="false" ht="15" hidden="false" customHeight="false" outlineLevel="0" collapsed="false">
      <c r="N412" s="17" t="n">
        <f aca="false">N411+1</f>
        <v>404</v>
      </c>
      <c r="O412" s="4" t="n">
        <f aca="false">O411*(R411/$U411)</f>
        <v>0.507290117686528</v>
      </c>
      <c r="P412" s="4" t="n">
        <f aca="false">P411*(S411/$U411)</f>
        <v>0.195248379447749</v>
      </c>
      <c r="Q412" s="4" t="n">
        <f aca="false">Q411*(T411/$U411)</f>
        <v>0.297461502865723</v>
      </c>
      <c r="R412" s="18" t="n">
        <f aca="false">($O412*$C$27)+($P412*$D$27)+($Q412*$E$27)</f>
        <v>1.29746150286572</v>
      </c>
      <c r="S412" s="18" t="n">
        <f aca="false">($O412*$C$28)+($P412*$D$28)+($Q412*$E$28)</f>
        <v>1.23957476510738</v>
      </c>
      <c r="T412" s="18" t="n">
        <f aca="false">($O412*$C$29)+($P412*$D$29)+($Q412*$E$29)</f>
        <v>1.23064205596268</v>
      </c>
      <c r="U412" s="18" t="n">
        <f aca="false">(O412*R412)+(P412*S412)+(Q412*T412)</f>
        <v>1.26628299803045</v>
      </c>
      <c r="W412" s="17" t="n">
        <f aca="false">W411+1</f>
        <v>404</v>
      </c>
      <c r="X412" s="4" t="n">
        <f aca="false">X411*(AA411/$AD411)</f>
        <v>0.350819672131148</v>
      </c>
      <c r="Y412" s="4" t="n">
        <f aca="false">Y411*(AB411/$AD411)</f>
        <v>0.308196721311475</v>
      </c>
      <c r="Z412" s="4" t="n">
        <f aca="false">Z411*(AC411/$AD411)</f>
        <v>0.340983606557377</v>
      </c>
      <c r="AA412" s="18" t="n">
        <f aca="false">($X412*$C$36)+($Y412*$D$36)+($Z412*$E$36)</f>
        <v>1.31672131147541</v>
      </c>
      <c r="AB412" s="18" t="n">
        <f aca="false">($X412*$C$37)+($Y412*$D$37)+($Z412*$E$37)</f>
        <v>1.31672131147541</v>
      </c>
      <c r="AC412" s="18" t="n">
        <f aca="false">($X412*$C$38)+($Y412*$D$38)+($Z412*$E$38)</f>
        <v>1.31672131147541</v>
      </c>
      <c r="AD412" s="18" t="n">
        <f aca="false">(X412*AA412)+(Y412*AB412)+(Z412*AC412)</f>
        <v>1.31672131147541</v>
      </c>
      <c r="AE412" s="19" t="str">
        <f aca="false">IF(ABS(SUM(X412:Z412)-1)&gt;0.1,"ERROR","OK")</f>
        <v>OK</v>
      </c>
    </row>
    <row r="413" customFormat="false" ht="15" hidden="false" customHeight="false" outlineLevel="0" collapsed="false">
      <c r="N413" s="17" t="n">
        <f aca="false">N412+1</f>
        <v>405</v>
      </c>
      <c r="O413" s="4" t="n">
        <f aca="false">O412*(R412/$U412)</f>
        <v>0.519780648959375</v>
      </c>
      <c r="P413" s="4" t="n">
        <f aca="false">P412*(S412/$U412)</f>
        <v>0.191130232710997</v>
      </c>
      <c r="Q413" s="4" t="n">
        <f aca="false">Q412*(T412/$U412)</f>
        <v>0.289089118329628</v>
      </c>
      <c r="R413" s="18" t="n">
        <f aca="false">($O413*$C$27)+($P413*$D$27)+($Q413*$E$27)</f>
        <v>1.28908911832963</v>
      </c>
      <c r="S413" s="18" t="n">
        <f aca="false">($O413*$C$28)+($P413*$D$28)+($Q413*$E$28)</f>
        <v>1.25960044246271</v>
      </c>
      <c r="T413" s="18" t="n">
        <f aca="false">($O413*$C$29)+($P413*$D$29)+($Q413*$E$29)</f>
        <v>1.20954424386143</v>
      </c>
      <c r="U413" s="18" t="n">
        <f aca="false">(O413*R413)+(P413*S413)+(Q413*T413)</f>
        <v>1.26045738322119</v>
      </c>
      <c r="W413" s="17" t="n">
        <f aca="false">W412+1</f>
        <v>405</v>
      </c>
      <c r="X413" s="4" t="n">
        <f aca="false">X412*(AA412/$AD412)</f>
        <v>0.350819672131148</v>
      </c>
      <c r="Y413" s="4" t="n">
        <f aca="false">Y412*(AB412/$AD412)</f>
        <v>0.308196721311475</v>
      </c>
      <c r="Z413" s="4" t="n">
        <f aca="false">Z412*(AC412/$AD412)</f>
        <v>0.340983606557377</v>
      </c>
      <c r="AA413" s="18" t="n">
        <f aca="false">($X413*$C$36)+($Y413*$D$36)+($Z413*$E$36)</f>
        <v>1.31672131147541</v>
      </c>
      <c r="AB413" s="18" t="n">
        <f aca="false">($X413*$C$37)+($Y413*$D$37)+($Z413*$E$37)</f>
        <v>1.31672131147541</v>
      </c>
      <c r="AC413" s="18" t="n">
        <f aca="false">($X413*$C$38)+($Y413*$D$38)+($Z413*$E$38)</f>
        <v>1.31672131147541</v>
      </c>
      <c r="AD413" s="18" t="n">
        <f aca="false">(X413*AA413)+(Y413*AB413)+(Z413*AC413)</f>
        <v>1.31672131147541</v>
      </c>
      <c r="AE413" s="19" t="str">
        <f aca="false">IF(ABS(SUM(X413:Z413)-1)&gt;0.1,"ERROR","OK")</f>
        <v>OK</v>
      </c>
    </row>
    <row r="414" customFormat="false" ht="15" hidden="false" customHeight="false" outlineLevel="0" collapsed="false">
      <c r="N414" s="17" t="n">
        <f aca="false">N413+1</f>
        <v>406</v>
      </c>
      <c r="O414" s="4" t="n">
        <f aca="false">O413*(R413/$U413)</f>
        <v>0.531587650174651</v>
      </c>
      <c r="P414" s="4" t="n">
        <f aca="false">P413*(S413/$U413)</f>
        <v>0.191000289970553</v>
      </c>
      <c r="Q414" s="4" t="n">
        <f aca="false">Q413*(T413/$U413)</f>
        <v>0.277412059854796</v>
      </c>
      <c r="R414" s="18" t="n">
        <f aca="false">($O414*$C$27)+($P414*$D$27)+($Q414*$E$27)</f>
        <v>1.2774120598548</v>
      </c>
      <c r="S414" s="18" t="n">
        <f aca="false">($O414*$C$28)+($P414*$D$28)+($Q414*$E$28)</f>
        <v>1.28191679630533</v>
      </c>
      <c r="T414" s="18" t="n">
        <f aca="false">($O414*$C$29)+($P414*$D$29)+($Q414*$E$29)</f>
        <v>1.2008895147894</v>
      </c>
      <c r="U414" s="18" t="n">
        <f aca="false">(O414*R414)+(P414*S414)+(Q414*T414)</f>
        <v>1.25704418897117</v>
      </c>
      <c r="W414" s="17" t="n">
        <f aca="false">W413+1</f>
        <v>406</v>
      </c>
      <c r="X414" s="4" t="n">
        <f aca="false">X413*(AA413/$AD413)</f>
        <v>0.350819672131148</v>
      </c>
      <c r="Y414" s="4" t="n">
        <f aca="false">Y413*(AB413/$AD413)</f>
        <v>0.308196721311475</v>
      </c>
      <c r="Z414" s="4" t="n">
        <f aca="false">Z413*(AC413/$AD413)</f>
        <v>0.340983606557377</v>
      </c>
      <c r="AA414" s="18" t="n">
        <f aca="false">($X414*$C$36)+($Y414*$D$36)+($Z414*$E$36)</f>
        <v>1.31672131147541</v>
      </c>
      <c r="AB414" s="18" t="n">
        <f aca="false">($X414*$C$37)+($Y414*$D$37)+($Z414*$E$37)</f>
        <v>1.31672131147541</v>
      </c>
      <c r="AC414" s="18" t="n">
        <f aca="false">($X414*$C$38)+($Y414*$D$38)+($Z414*$E$38)</f>
        <v>1.31672131147541</v>
      </c>
      <c r="AD414" s="18" t="n">
        <f aca="false">(X414*AA414)+(Y414*AB414)+(Z414*AC414)</f>
        <v>1.31672131147541</v>
      </c>
      <c r="AE414" s="19" t="str">
        <f aca="false">IF(ABS(SUM(X414:Z414)-1)&gt;0.1,"ERROR","OK")</f>
        <v>OK</v>
      </c>
    </row>
    <row r="415" customFormat="false" ht="15" hidden="false" customHeight="false" outlineLevel="0" collapsed="false">
      <c r="N415" s="17" t="n">
        <f aca="false">N414+1</f>
        <v>407</v>
      </c>
      <c r="O415" s="4" t="n">
        <f aca="false">O414*(R414/$U414)</f>
        <v>0.540200958057606</v>
      </c>
      <c r="P415" s="4" t="n">
        <f aca="false">P414*(S414/$U414)</f>
        <v>0.194779532780655</v>
      </c>
      <c r="Q415" s="4" t="n">
        <f aca="false">Q414*(T414/$U414)</f>
        <v>0.265019509161739</v>
      </c>
      <c r="R415" s="18" t="n">
        <f aca="false">($O415*$C$27)+($P415*$D$27)+($Q415*$E$27)</f>
        <v>1.26501950916174</v>
      </c>
      <c r="S415" s="18" t="n">
        <f aca="false">($O415*$C$28)+($P415*$D$28)+($Q415*$E$28)</f>
        <v>1.30168339981204</v>
      </c>
      <c r="T415" s="18" t="n">
        <f aca="false">($O415*$C$29)+($P415*$D$29)+($Q415*$E$29)</f>
        <v>1.20619792770164</v>
      </c>
      <c r="U415" s="18" t="n">
        <f aca="false">(O415*R415)+(P415*S415)+(Q415*T415)</f>
        <v>1.25657201800585</v>
      </c>
      <c r="W415" s="17" t="n">
        <f aca="false">W414+1</f>
        <v>407</v>
      </c>
      <c r="X415" s="4" t="n">
        <f aca="false">X414*(AA414/$AD414)</f>
        <v>0.350819672131148</v>
      </c>
      <c r="Y415" s="4" t="n">
        <f aca="false">Y414*(AB414/$AD414)</f>
        <v>0.308196721311475</v>
      </c>
      <c r="Z415" s="4" t="n">
        <f aca="false">Z414*(AC414/$AD414)</f>
        <v>0.340983606557377</v>
      </c>
      <c r="AA415" s="18" t="n">
        <f aca="false">($X415*$C$36)+($Y415*$D$36)+($Z415*$E$36)</f>
        <v>1.31672131147541</v>
      </c>
      <c r="AB415" s="18" t="n">
        <f aca="false">($X415*$C$37)+($Y415*$D$37)+($Z415*$E$37)</f>
        <v>1.31672131147541</v>
      </c>
      <c r="AC415" s="18" t="n">
        <f aca="false">($X415*$C$38)+($Y415*$D$38)+($Z415*$E$38)</f>
        <v>1.31672131147541</v>
      </c>
      <c r="AD415" s="18" t="n">
        <f aca="false">(X415*AA415)+(Y415*AB415)+(Z415*AC415)</f>
        <v>1.31672131147541</v>
      </c>
      <c r="AE415" s="19" t="str">
        <f aca="false">IF(ABS(SUM(X415:Z415)-1)&gt;0.1,"ERROR","OK")</f>
        <v>OK</v>
      </c>
    </row>
    <row r="416" customFormat="false" ht="15" hidden="false" customHeight="false" outlineLevel="0" collapsed="false">
      <c r="N416" s="17" t="n">
        <f aca="false">N415+1</f>
        <v>408</v>
      </c>
      <c r="O416" s="4" t="n">
        <f aca="false">O415*(R415/$U415)</f>
        <v>0.543832538858549</v>
      </c>
      <c r="P416" s="4" t="n">
        <f aca="false">P415*(S415/$U415)</f>
        <v>0.201772187197107</v>
      </c>
      <c r="Q416" s="4" t="n">
        <f aca="false">Q415*(T415/$U415)</f>
        <v>0.254395273944343</v>
      </c>
      <c r="R416" s="18" t="n">
        <f aca="false">($O416*$C$27)+($P416*$D$27)+($Q416*$E$27)</f>
        <v>1.25439527394434</v>
      </c>
      <c r="S416" s="18" t="n">
        <f aca="false">($O416*$C$28)+($P416*$D$28)+($Q416*$E$28)</f>
        <v>1.31487679230864</v>
      </c>
      <c r="T416" s="18" t="n">
        <f aca="false">($O416*$C$29)+($P416*$D$29)+($Q416*$E$29)</f>
        <v>1.22463378439034</v>
      </c>
      <c r="U416" s="18" t="n">
        <f aca="false">(O416*R416)+(P416*S416)+(Q416*T416)</f>
        <v>1.25902757990163</v>
      </c>
      <c r="W416" s="17" t="n">
        <f aca="false">W415+1</f>
        <v>408</v>
      </c>
      <c r="X416" s="4" t="n">
        <f aca="false">X415*(AA415/$AD415)</f>
        <v>0.350819672131148</v>
      </c>
      <c r="Y416" s="4" t="n">
        <f aca="false">Y415*(AB415/$AD415)</f>
        <v>0.308196721311475</v>
      </c>
      <c r="Z416" s="4" t="n">
        <f aca="false">Z415*(AC415/$AD415)</f>
        <v>0.340983606557377</v>
      </c>
      <c r="AA416" s="18" t="n">
        <f aca="false">($X416*$C$36)+($Y416*$D$36)+($Z416*$E$36)</f>
        <v>1.31672131147541</v>
      </c>
      <c r="AB416" s="18" t="n">
        <f aca="false">($X416*$C$37)+($Y416*$D$37)+($Z416*$E$37)</f>
        <v>1.31672131147541</v>
      </c>
      <c r="AC416" s="18" t="n">
        <f aca="false">($X416*$C$38)+($Y416*$D$38)+($Z416*$E$38)</f>
        <v>1.31672131147541</v>
      </c>
      <c r="AD416" s="18" t="n">
        <f aca="false">(X416*AA416)+(Y416*AB416)+(Z416*AC416)</f>
        <v>1.31672131147541</v>
      </c>
      <c r="AE416" s="19" t="str">
        <f aca="false">IF(ABS(SUM(X416:Z416)-1)&gt;0.1,"ERROR","OK")</f>
        <v>OK</v>
      </c>
    </row>
    <row r="417" customFormat="false" ht="15" hidden="false" customHeight="false" outlineLevel="0" collapsed="false">
      <c r="N417" s="17" t="n">
        <f aca="false">N416+1</f>
        <v>409</v>
      </c>
      <c r="O417" s="4" t="n">
        <f aca="false">O416*(R416/$U416)</f>
        <v>0.541831630578434</v>
      </c>
      <c r="P417" s="4" t="n">
        <f aca="false">P416*(S416/$U416)</f>
        <v>0.210722600929489</v>
      </c>
      <c r="Q417" s="4" t="n">
        <f aca="false">Q416*(T416/$U416)</f>
        <v>0.247445768492077</v>
      </c>
      <c r="R417" s="18" t="n">
        <f aca="false">($O417*$C$27)+($P417*$D$27)+($Q417*$E$27)</f>
        <v>1.24744576849208</v>
      </c>
      <c r="S417" s="18" t="n">
        <f aca="false">($O417*$C$28)+($P417*$D$28)+($Q417*$E$28)</f>
        <v>1.31913043893556</v>
      </c>
      <c r="T417" s="18" t="n">
        <f aca="false">($O417*$C$29)+($P417*$D$29)+($Q417*$E$29)</f>
        <v>1.25288566138356</v>
      </c>
      <c r="U417" s="18" t="n">
        <f aca="false">(O417*R417)+(P417*S417)+(Q417*T417)</f>
        <v>1.26389742717175</v>
      </c>
      <c r="W417" s="17" t="n">
        <f aca="false">W416+1</f>
        <v>409</v>
      </c>
      <c r="X417" s="4" t="n">
        <f aca="false">X416*(AA416/$AD416)</f>
        <v>0.350819672131148</v>
      </c>
      <c r="Y417" s="4" t="n">
        <f aca="false">Y416*(AB416/$AD416)</f>
        <v>0.308196721311475</v>
      </c>
      <c r="Z417" s="4" t="n">
        <f aca="false">Z416*(AC416/$AD416)</f>
        <v>0.340983606557377</v>
      </c>
      <c r="AA417" s="18" t="n">
        <f aca="false">($X417*$C$36)+($Y417*$D$36)+($Z417*$E$36)</f>
        <v>1.31672131147541</v>
      </c>
      <c r="AB417" s="18" t="n">
        <f aca="false">($X417*$C$37)+($Y417*$D$37)+($Z417*$E$37)</f>
        <v>1.31672131147541</v>
      </c>
      <c r="AC417" s="18" t="n">
        <f aca="false">($X417*$C$38)+($Y417*$D$38)+($Z417*$E$38)</f>
        <v>1.31672131147541</v>
      </c>
      <c r="AD417" s="18" t="n">
        <f aca="false">(X417*AA417)+(Y417*AB417)+(Z417*AC417)</f>
        <v>1.31672131147541</v>
      </c>
      <c r="AE417" s="19" t="str">
        <f aca="false">IF(ABS(SUM(X417:Z417)-1)&gt;0.1,"ERROR","OK")</f>
        <v>OK</v>
      </c>
    </row>
    <row r="418" customFormat="false" ht="15" hidden="false" customHeight="false" outlineLevel="0" collapsed="false">
      <c r="N418" s="17" t="n">
        <f aca="false">N417+1</f>
        <v>410</v>
      </c>
      <c r="O418" s="4" t="n">
        <f aca="false">O417*(R417/$U417)</f>
        <v>0.534778820076181</v>
      </c>
      <c r="P418" s="4" t="n">
        <f aca="false">P417*(S417/$U417)</f>
        <v>0.219931294329621</v>
      </c>
      <c r="Q418" s="4" t="n">
        <f aca="false">Q417*(T417/$U417)</f>
        <v>0.245289885594198</v>
      </c>
      <c r="R418" s="18" t="n">
        <f aca="false">($O418*$C$27)+($P418*$D$27)+($Q418*$E$27)</f>
        <v>1.2452898855942</v>
      </c>
      <c r="S418" s="18" t="n">
        <f aca="false">($O418*$C$28)+($P418*$D$28)+($Q418*$E$28)</f>
        <v>1.3140179230414</v>
      </c>
      <c r="T418" s="18" t="n">
        <f aca="false">($O418*$C$29)+($P418*$D$29)+($Q418*$E$29)</f>
        <v>1.28544870893554</v>
      </c>
      <c r="U418" s="18" t="n">
        <f aca="false">(O418*R418)+(P418*S418)+(Q418*T418)</f>
        <v>1.27025588500969</v>
      </c>
      <c r="W418" s="17" t="n">
        <f aca="false">W417+1</f>
        <v>410</v>
      </c>
      <c r="X418" s="4" t="n">
        <f aca="false">X417*(AA417/$AD417)</f>
        <v>0.350819672131148</v>
      </c>
      <c r="Y418" s="4" t="n">
        <f aca="false">Y417*(AB417/$AD417)</f>
        <v>0.308196721311475</v>
      </c>
      <c r="Z418" s="4" t="n">
        <f aca="false">Z417*(AC417/$AD417)</f>
        <v>0.340983606557377</v>
      </c>
      <c r="AA418" s="18" t="n">
        <f aca="false">($X418*$C$36)+($Y418*$D$36)+($Z418*$E$36)</f>
        <v>1.31672131147541</v>
      </c>
      <c r="AB418" s="18" t="n">
        <f aca="false">($X418*$C$37)+($Y418*$D$37)+($Z418*$E$37)</f>
        <v>1.31672131147541</v>
      </c>
      <c r="AC418" s="18" t="n">
        <f aca="false">($X418*$C$38)+($Y418*$D$38)+($Z418*$E$38)</f>
        <v>1.31672131147541</v>
      </c>
      <c r="AD418" s="18" t="n">
        <f aca="false">(X418*AA418)+(Y418*AB418)+(Z418*AC418)</f>
        <v>1.31672131147541</v>
      </c>
      <c r="AE418" s="19" t="str">
        <f aca="false">IF(ABS(SUM(X418:Z418)-1)&gt;0.1,"ERROR","OK")</f>
        <v>OK</v>
      </c>
    </row>
    <row r="419" customFormat="false" ht="15" hidden="false" customHeight="false" outlineLevel="0" collapsed="false">
      <c r="N419" s="17" t="n">
        <f aca="false">N418+1</f>
        <v>411</v>
      </c>
      <c r="O419" s="4" t="n">
        <f aca="false">O418*(R418/$U418)</f>
        <v>0.524268112850182</v>
      </c>
      <c r="P419" s="4" t="n">
        <f aca="false">P418*(S418/$U418)</f>
        <v>0.22750822570258</v>
      </c>
      <c r="Q419" s="4" t="n">
        <f aca="false">Q418*(T418/$U418)</f>
        <v>0.248223661447238</v>
      </c>
      <c r="R419" s="18" t="n">
        <f aca="false">($O419*$C$27)+($P419*$D$27)+($Q419*$E$27)</f>
        <v>1.24822366144724</v>
      </c>
      <c r="S419" s="18" t="n">
        <f aca="false">($O419*$C$28)+($P419*$D$28)+($Q419*$E$28)</f>
        <v>1.30086681754767</v>
      </c>
      <c r="T419" s="18" t="n">
        <f aca="false">($O419*$C$29)+($P419*$D$29)+($Q419*$E$29)</f>
        <v>1.31553699811261</v>
      </c>
      <c r="U419" s="18" t="n">
        <f aca="false">(O419*R419)+(P419*S419)+(Q419*T419)</f>
        <v>1.27690917537834</v>
      </c>
      <c r="W419" s="17" t="n">
        <f aca="false">W418+1</f>
        <v>411</v>
      </c>
      <c r="X419" s="4" t="n">
        <f aca="false">X418*(AA418/$AD418)</f>
        <v>0.350819672131148</v>
      </c>
      <c r="Y419" s="4" t="n">
        <f aca="false">Y418*(AB418/$AD418)</f>
        <v>0.308196721311475</v>
      </c>
      <c r="Z419" s="4" t="n">
        <f aca="false">Z418*(AC418/$AD418)</f>
        <v>0.340983606557377</v>
      </c>
      <c r="AA419" s="18" t="n">
        <f aca="false">($X419*$C$36)+($Y419*$D$36)+($Z419*$E$36)</f>
        <v>1.31672131147541</v>
      </c>
      <c r="AB419" s="18" t="n">
        <f aca="false">($X419*$C$37)+($Y419*$D$37)+($Z419*$E$37)</f>
        <v>1.31672131147541</v>
      </c>
      <c r="AC419" s="18" t="n">
        <f aca="false">($X419*$C$38)+($Y419*$D$38)+($Z419*$E$38)</f>
        <v>1.31672131147541</v>
      </c>
      <c r="AD419" s="18" t="n">
        <f aca="false">(X419*AA419)+(Y419*AB419)+(Z419*AC419)</f>
        <v>1.31672131147541</v>
      </c>
      <c r="AE419" s="19" t="str">
        <f aca="false">IF(ABS(SUM(X419:Z419)-1)&gt;0.1,"ERROR","OK")</f>
        <v>OK</v>
      </c>
    </row>
    <row r="420" customFormat="false" ht="15" hidden="false" customHeight="false" outlineLevel="0" collapsed="false">
      <c r="N420" s="17" t="n">
        <f aca="false">N419+1</f>
        <v>412</v>
      </c>
      <c r="O420" s="4" t="n">
        <f aca="false">O419*(R419/$U419)</f>
        <v>0.512490532623819</v>
      </c>
      <c r="P420" s="4" t="n">
        <f aca="false">P419*(S419/$U419)</f>
        <v>0.231776783535087</v>
      </c>
      <c r="Q420" s="4" t="n">
        <f aca="false">Q419*(T419/$U419)</f>
        <v>0.255732683841094</v>
      </c>
      <c r="R420" s="18" t="n">
        <f aca="false">($O420*$C$27)+($P420*$D$27)+($Q420*$E$27)</f>
        <v>1.25573268384109</v>
      </c>
      <c r="S420" s="18" t="n">
        <f aca="false">($O420*$C$28)+($P420*$D$28)+($Q420*$E$28)</f>
        <v>1.28233111716683</v>
      </c>
      <c r="T420" s="18" t="n">
        <f aca="false">($O420*$C$29)+($P420*$D$29)+($Q420*$E$29)</f>
        <v>1.33658697776859</v>
      </c>
      <c r="U420" s="18" t="n">
        <f aca="false">(O420*R420)+(P420*S420)+(Q420*T420)</f>
        <v>1.28257466875056</v>
      </c>
      <c r="W420" s="17" t="n">
        <f aca="false">W419+1</f>
        <v>412</v>
      </c>
      <c r="X420" s="4" t="n">
        <f aca="false">X419*(AA419/$AD419)</f>
        <v>0.350819672131148</v>
      </c>
      <c r="Y420" s="4" t="n">
        <f aca="false">Y419*(AB419/$AD419)</f>
        <v>0.308196721311475</v>
      </c>
      <c r="Z420" s="4" t="n">
        <f aca="false">Z419*(AC419/$AD419)</f>
        <v>0.340983606557377</v>
      </c>
      <c r="AA420" s="18" t="n">
        <f aca="false">($X420*$C$36)+($Y420*$D$36)+($Z420*$E$36)</f>
        <v>1.31672131147541</v>
      </c>
      <c r="AB420" s="18" t="n">
        <f aca="false">($X420*$C$37)+($Y420*$D$37)+($Z420*$E$37)</f>
        <v>1.31672131147541</v>
      </c>
      <c r="AC420" s="18" t="n">
        <f aca="false">($X420*$C$38)+($Y420*$D$38)+($Z420*$E$38)</f>
        <v>1.31672131147541</v>
      </c>
      <c r="AD420" s="18" t="n">
        <f aca="false">(X420*AA420)+(Y420*AB420)+(Z420*AC420)</f>
        <v>1.31672131147541</v>
      </c>
      <c r="AE420" s="19" t="str">
        <f aca="false">IF(ABS(SUM(X420:Z420)-1)&gt;0.1,"ERROR","OK")</f>
        <v>OK</v>
      </c>
    </row>
    <row r="421" customFormat="false" ht="15" hidden="false" customHeight="false" outlineLevel="0" collapsed="false">
      <c r="N421" s="17" t="n">
        <f aca="false">N420+1</f>
        <v>413</v>
      </c>
      <c r="O421" s="4" t="n">
        <f aca="false">O420*(R420/$U420)</f>
        <v>0.501765025970601</v>
      </c>
      <c r="P421" s="4" t="n">
        <f aca="false">P420*(S420/$U420)</f>
        <v>0.231732770812805</v>
      </c>
      <c r="Q421" s="4" t="n">
        <f aca="false">Q420*(T420/$U420)</f>
        <v>0.266502203216594</v>
      </c>
      <c r="R421" s="18" t="n">
        <f aca="false">($O421*$C$27)+($P421*$D$27)+($Q421*$E$27)</f>
        <v>1.26650220321659</v>
      </c>
      <c r="S421" s="18" t="n">
        <f aca="false">($O421*$C$28)+($P421*$D$28)+($Q421*$E$28)</f>
        <v>1.26191304307567</v>
      </c>
      <c r="T421" s="18" t="n">
        <f aca="false">($O421*$C$29)+($P421*$D$29)+($Q421*$E$29)</f>
        <v>1.343962794259</v>
      </c>
      <c r="U421" s="18" t="n">
        <f aca="false">(O421*R421)+(P421*S421)+(Q421*T421)</f>
        <v>1.28608216259669</v>
      </c>
      <c r="W421" s="17" t="n">
        <f aca="false">W420+1</f>
        <v>413</v>
      </c>
      <c r="X421" s="4" t="n">
        <f aca="false">X420*(AA420/$AD420)</f>
        <v>0.350819672131148</v>
      </c>
      <c r="Y421" s="4" t="n">
        <f aca="false">Y420*(AB420/$AD420)</f>
        <v>0.308196721311475</v>
      </c>
      <c r="Z421" s="4" t="n">
        <f aca="false">Z420*(AC420/$AD420)</f>
        <v>0.340983606557377</v>
      </c>
      <c r="AA421" s="18" t="n">
        <f aca="false">($X421*$C$36)+($Y421*$D$36)+($Z421*$E$36)</f>
        <v>1.31672131147541</v>
      </c>
      <c r="AB421" s="18" t="n">
        <f aca="false">($X421*$C$37)+($Y421*$D$37)+($Z421*$E$37)</f>
        <v>1.31672131147541</v>
      </c>
      <c r="AC421" s="18" t="n">
        <f aca="false">($X421*$C$38)+($Y421*$D$38)+($Z421*$E$38)</f>
        <v>1.31672131147541</v>
      </c>
      <c r="AD421" s="18" t="n">
        <f aca="false">(X421*AA421)+(Y421*AB421)+(Z421*AC421)</f>
        <v>1.31672131147541</v>
      </c>
      <c r="AE421" s="19" t="str">
        <f aca="false">IF(ABS(SUM(X421:Z421)-1)&gt;0.1,"ERROR","OK")</f>
        <v>OK</v>
      </c>
    </row>
    <row r="422" customFormat="false" ht="15" hidden="false" customHeight="false" outlineLevel="0" collapsed="false">
      <c r="N422" s="17" t="n">
        <f aca="false">N421+1</f>
        <v>414</v>
      </c>
      <c r="O422" s="4" t="n">
        <f aca="false">O421*(R421/$U421)</f>
        <v>0.494125903749185</v>
      </c>
      <c r="P422" s="4" t="n">
        <f aca="false">P421*(S421/$U421)</f>
        <v>0.227377856953021</v>
      </c>
      <c r="Q422" s="4" t="n">
        <f aca="false">Q421*(T421/$U421)</f>
        <v>0.278496239297793</v>
      </c>
      <c r="R422" s="18" t="n">
        <f aca="false">($O422*$C$27)+($P422*$D$27)+($Q422*$E$27)</f>
        <v>1.27849623929779</v>
      </c>
      <c r="S422" s="18" t="n">
        <f aca="false">($O422*$C$28)+($P422*$D$28)+($Q422*$E$28)</f>
        <v>1.24347928838117</v>
      </c>
      <c r="T422" s="18" t="n">
        <f aca="false">($O422*$C$29)+($P422*$D$29)+($Q422*$E$29)</f>
        <v>1.33624543823464</v>
      </c>
      <c r="U422" s="18" t="n">
        <f aca="false">(O422*R422)+(P422*S422)+(Q422*T422)</f>
        <v>1.28661709476771</v>
      </c>
      <c r="W422" s="17" t="n">
        <f aca="false">W421+1</f>
        <v>414</v>
      </c>
      <c r="X422" s="4" t="n">
        <f aca="false">X421*(AA421/$AD421)</f>
        <v>0.350819672131148</v>
      </c>
      <c r="Y422" s="4" t="n">
        <f aca="false">Y421*(AB421/$AD421)</f>
        <v>0.308196721311475</v>
      </c>
      <c r="Z422" s="4" t="n">
        <f aca="false">Z421*(AC421/$AD421)</f>
        <v>0.340983606557377</v>
      </c>
      <c r="AA422" s="18" t="n">
        <f aca="false">($X422*$C$36)+($Y422*$D$36)+($Z422*$E$36)</f>
        <v>1.31672131147541</v>
      </c>
      <c r="AB422" s="18" t="n">
        <f aca="false">($X422*$C$37)+($Y422*$D$37)+($Z422*$E$37)</f>
        <v>1.31672131147541</v>
      </c>
      <c r="AC422" s="18" t="n">
        <f aca="false">($X422*$C$38)+($Y422*$D$38)+($Z422*$E$38)</f>
        <v>1.31672131147541</v>
      </c>
      <c r="AD422" s="18" t="n">
        <f aca="false">(X422*AA422)+(Y422*AB422)+(Z422*AC422)</f>
        <v>1.31672131147541</v>
      </c>
      <c r="AE422" s="19" t="str">
        <f aca="false">IF(ABS(SUM(X422:Z422)-1)&gt;0.1,"ERROR","OK")</f>
        <v>OK</v>
      </c>
    </row>
    <row r="423" customFormat="false" ht="15" hidden="false" customHeight="false" outlineLevel="0" collapsed="false">
      <c r="N423" s="17" t="n">
        <f aca="false">N422+1</f>
        <v>415</v>
      </c>
      <c r="O423" s="4" t="n">
        <f aca="false">O422*(R422/$U422)</f>
        <v>0.491007085365216</v>
      </c>
      <c r="P423" s="4" t="n">
        <f aca="false">P422*(S422/$U422)</f>
        <v>0.219754313002211</v>
      </c>
      <c r="Q423" s="4" t="n">
        <f aca="false">Q422*(T422/$U422)</f>
        <v>0.289238601632573</v>
      </c>
      <c r="R423" s="18" t="n">
        <f aca="false">($O423*$C$27)+($P423*$D$27)+($Q423*$E$27)</f>
        <v>1.28923860163257</v>
      </c>
      <c r="S423" s="18" t="n">
        <f aca="false">($O423*$C$28)+($P423*$D$28)+($Q423*$E$28)</f>
        <v>1.2306923438959</v>
      </c>
      <c r="T423" s="18" t="n">
        <f aca="false">($O423*$C$29)+($P423*$D$29)+($Q423*$E$29)</f>
        <v>1.31555797925098</v>
      </c>
      <c r="U423" s="18" t="n">
        <f aca="false">(O423*R423)+(P423*S423)+(Q423*T423)</f>
        <v>1.28398538896299</v>
      </c>
      <c r="W423" s="17" t="n">
        <f aca="false">W422+1</f>
        <v>415</v>
      </c>
      <c r="X423" s="4" t="n">
        <f aca="false">X422*(AA422/$AD422)</f>
        <v>0.350819672131148</v>
      </c>
      <c r="Y423" s="4" t="n">
        <f aca="false">Y422*(AB422/$AD422)</f>
        <v>0.308196721311475</v>
      </c>
      <c r="Z423" s="4" t="n">
        <f aca="false">Z422*(AC422/$AD422)</f>
        <v>0.340983606557377</v>
      </c>
      <c r="AA423" s="18" t="n">
        <f aca="false">($X423*$C$36)+($Y423*$D$36)+($Z423*$E$36)</f>
        <v>1.31672131147541</v>
      </c>
      <c r="AB423" s="18" t="n">
        <f aca="false">($X423*$C$37)+($Y423*$D$37)+($Z423*$E$37)</f>
        <v>1.31672131147541</v>
      </c>
      <c r="AC423" s="18" t="n">
        <f aca="false">($X423*$C$38)+($Y423*$D$38)+($Z423*$E$38)</f>
        <v>1.31672131147541</v>
      </c>
      <c r="AD423" s="18" t="n">
        <f aca="false">(X423*AA423)+(Y423*AB423)+(Z423*AC423)</f>
        <v>1.31672131147541</v>
      </c>
      <c r="AE423" s="19" t="str">
        <f aca="false">IF(ABS(SUM(X423:Z423)-1)&gt;0.1,"ERROR","OK")</f>
        <v>OK</v>
      </c>
    </row>
    <row r="424" customFormat="false" ht="15" hidden="false" customHeight="false" outlineLevel="0" collapsed="false">
      <c r="N424" s="17" t="n">
        <f aca="false">N423+1</f>
        <v>416</v>
      </c>
      <c r="O424" s="4" t="n">
        <f aca="false">O423*(R423/$U423)</f>
        <v>0.493015959191872</v>
      </c>
      <c r="P424" s="4" t="n">
        <f aca="false">P423*(S423/$U423)</f>
        <v>0.210633199469935</v>
      </c>
      <c r="Q424" s="4" t="n">
        <f aca="false">Q423*(T423/$U423)</f>
        <v>0.296350841338192</v>
      </c>
      <c r="R424" s="18" t="n">
        <f aca="false">($O424*$C$27)+($P424*$D$27)+($Q424*$E$27)</f>
        <v>1.29635084133819</v>
      </c>
      <c r="S424" s="18" t="n">
        <f aca="false">($O424*$C$28)+($P424*$D$28)+($Q424*$E$28)</f>
        <v>1.2263002019875</v>
      </c>
      <c r="T424" s="18" t="n">
        <f aca="false">($O424*$C$29)+($P424*$D$29)+($Q424*$E$29)</f>
        <v>1.2867884269755</v>
      </c>
      <c r="U424" s="18" t="n">
        <f aca="false">(O424*R424)+(P424*S424)+(Q424*T424)</f>
        <v>1.27876202150523</v>
      </c>
      <c r="W424" s="17" t="n">
        <f aca="false">W423+1</f>
        <v>416</v>
      </c>
      <c r="X424" s="4" t="n">
        <f aca="false">X423*(AA423/$AD423)</f>
        <v>0.350819672131148</v>
      </c>
      <c r="Y424" s="4" t="n">
        <f aca="false">Y423*(AB423/$AD423)</f>
        <v>0.308196721311475</v>
      </c>
      <c r="Z424" s="4" t="n">
        <f aca="false">Z423*(AC423/$AD423)</f>
        <v>0.340983606557377</v>
      </c>
      <c r="AA424" s="18" t="n">
        <f aca="false">($X424*$C$36)+($Y424*$D$36)+($Z424*$E$36)</f>
        <v>1.31672131147541</v>
      </c>
      <c r="AB424" s="18" t="n">
        <f aca="false">($X424*$C$37)+($Y424*$D$37)+($Z424*$E$37)</f>
        <v>1.31672131147541</v>
      </c>
      <c r="AC424" s="18" t="n">
        <f aca="false">($X424*$C$38)+($Y424*$D$38)+($Z424*$E$38)</f>
        <v>1.31672131147541</v>
      </c>
      <c r="AD424" s="18" t="n">
        <f aca="false">(X424*AA424)+(Y424*AB424)+(Z424*AC424)</f>
        <v>1.31672131147541</v>
      </c>
      <c r="AE424" s="19" t="str">
        <f aca="false">IF(ABS(SUM(X424:Z424)-1)&gt;0.1,"ERROR","OK")</f>
        <v>OK</v>
      </c>
    </row>
    <row r="425" customFormat="false" ht="15" hidden="false" customHeight="false" outlineLevel="0" collapsed="false">
      <c r="N425" s="17" t="n">
        <f aca="false">N424+1</f>
        <v>417</v>
      </c>
      <c r="O425" s="4" t="n">
        <f aca="false">O424*(R424/$U424)</f>
        <v>0.49979718097917</v>
      </c>
      <c r="P425" s="4" t="n">
        <f aca="false">P424*(S424/$U424)</f>
        <v>0.20199187238233</v>
      </c>
      <c r="Q425" s="4" t="n">
        <f aca="false">Q424*(T424/$U424)</f>
        <v>0.2982109466385</v>
      </c>
      <c r="R425" s="18" t="n">
        <f aca="false">($O425*$C$27)+($P425*$D$27)+($Q425*$E$27)</f>
        <v>1.2982109466385</v>
      </c>
      <c r="S425" s="18" t="n">
        <f aca="false">($O425*$C$28)+($P425*$D$28)+($Q425*$E$28)</f>
        <v>1.23140732900452</v>
      </c>
      <c r="T425" s="18" t="n">
        <f aca="false">($O425*$C$29)+($P425*$D$29)+($Q425*$E$29)</f>
        <v>1.25611759046157</v>
      </c>
      <c r="U425" s="18" t="n">
        <f aca="false">(O425*R425)+(P425*S425)+(Q425*T425)</f>
        <v>1.27216445923799</v>
      </c>
      <c r="W425" s="17" t="n">
        <f aca="false">W424+1</f>
        <v>417</v>
      </c>
      <c r="X425" s="4" t="n">
        <f aca="false">X424*(AA424/$AD424)</f>
        <v>0.350819672131148</v>
      </c>
      <c r="Y425" s="4" t="n">
        <f aca="false">Y424*(AB424/$AD424)</f>
        <v>0.308196721311475</v>
      </c>
      <c r="Z425" s="4" t="n">
        <f aca="false">Z424*(AC424/$AD424)</f>
        <v>0.340983606557377</v>
      </c>
      <c r="AA425" s="18" t="n">
        <f aca="false">($X425*$C$36)+($Y425*$D$36)+($Z425*$E$36)</f>
        <v>1.31672131147541</v>
      </c>
      <c r="AB425" s="18" t="n">
        <f aca="false">($X425*$C$37)+($Y425*$D$37)+($Z425*$E$37)</f>
        <v>1.31672131147541</v>
      </c>
      <c r="AC425" s="18" t="n">
        <f aca="false">($X425*$C$38)+($Y425*$D$38)+($Z425*$E$38)</f>
        <v>1.31672131147541</v>
      </c>
      <c r="AD425" s="18" t="n">
        <f aca="false">(X425*AA425)+(Y425*AB425)+(Z425*AC425)</f>
        <v>1.31672131147541</v>
      </c>
      <c r="AE425" s="19" t="str">
        <f aca="false">IF(ABS(SUM(X425:Z425)-1)&gt;0.1,"ERROR","OK")</f>
        <v>OK</v>
      </c>
    </row>
    <row r="426" customFormat="false" ht="15" hidden="false" customHeight="false" outlineLevel="0" collapsed="false">
      <c r="N426" s="17" t="n">
        <f aca="false">N425+1</f>
        <v>418</v>
      </c>
      <c r="O426" s="4" t="n">
        <f aca="false">O425*(R425/$U425)</f>
        <v>0.510030103996831</v>
      </c>
      <c r="P426" s="4" t="n">
        <f aca="false">P425*(S425/$U425)</f>
        <v>0.195520532148757</v>
      </c>
      <c r="Q426" s="4" t="n">
        <f aca="false">Q425*(T425/$U425)</f>
        <v>0.294449363854412</v>
      </c>
      <c r="R426" s="18" t="n">
        <f aca="false">($O426*$C$27)+($P426*$D$27)+($Q426*$E$27)</f>
        <v>1.29444936385441</v>
      </c>
      <c r="S426" s="18" t="n">
        <f aca="false">($O426*$C$28)+($P426*$D$28)+($Q426*$E$28)</f>
        <v>1.24502567652786</v>
      </c>
      <c r="T426" s="18" t="n">
        <f aca="false">($O426*$C$29)+($P426*$D$29)+($Q426*$E$29)</f>
        <v>1.22954052364849</v>
      </c>
      <c r="U426" s="18" t="n">
        <f aca="false">(O426*R426)+(P426*S426)+(Q426*T426)</f>
        <v>1.26567365150041</v>
      </c>
      <c r="W426" s="17" t="n">
        <f aca="false">W425+1</f>
        <v>418</v>
      </c>
      <c r="X426" s="4" t="n">
        <f aca="false">X425*(AA425/$AD425)</f>
        <v>0.350819672131148</v>
      </c>
      <c r="Y426" s="4" t="n">
        <f aca="false">Y425*(AB425/$AD425)</f>
        <v>0.308196721311475</v>
      </c>
      <c r="Z426" s="4" t="n">
        <f aca="false">Z425*(AC425/$AD425)</f>
        <v>0.340983606557377</v>
      </c>
      <c r="AA426" s="18" t="n">
        <f aca="false">($X426*$C$36)+($Y426*$D$36)+($Z426*$E$36)</f>
        <v>1.31672131147541</v>
      </c>
      <c r="AB426" s="18" t="n">
        <f aca="false">($X426*$C$37)+($Y426*$D$37)+($Z426*$E$37)</f>
        <v>1.31672131147541</v>
      </c>
      <c r="AC426" s="18" t="n">
        <f aca="false">($X426*$C$38)+($Y426*$D$38)+($Z426*$E$38)</f>
        <v>1.31672131147541</v>
      </c>
      <c r="AD426" s="18" t="n">
        <f aca="false">(X426*AA426)+(Y426*AB426)+(Z426*AC426)</f>
        <v>1.31672131147541</v>
      </c>
      <c r="AE426" s="19" t="str">
        <f aca="false">IF(ABS(SUM(X426:Z426)-1)&gt;0.1,"ERROR","OK")</f>
        <v>OK</v>
      </c>
    </row>
    <row r="427" customFormat="false" ht="15" hidden="false" customHeight="false" outlineLevel="0" collapsed="false">
      <c r="N427" s="17" t="n">
        <f aca="false">N426+1</f>
        <v>419</v>
      </c>
      <c r="O427" s="4" t="n">
        <f aca="false">O426*(R426/$U426)</f>
        <v>0.521625889013843</v>
      </c>
      <c r="P427" s="4" t="n">
        <f aca="false">P426*(S426/$U426)</f>
        <v>0.192330844941758</v>
      </c>
      <c r="Q427" s="4" t="n">
        <f aca="false">Q426*(T426/$U426)</f>
        <v>0.2860432660444</v>
      </c>
      <c r="R427" s="18" t="n">
        <f aca="false">($O427*$C$27)+($P427*$D$27)+($Q427*$E$27)</f>
        <v>1.2860432660444</v>
      </c>
      <c r="S427" s="18" t="n">
        <f aca="false">($O427*$C$28)+($P427*$D$28)+($Q427*$E$28)</f>
        <v>1.26418694957388</v>
      </c>
      <c r="T427" s="18" t="n">
        <f aca="false">($O427*$C$29)+($P427*$D$29)+($Q427*$E$29)</f>
        <v>1.21185441251558</v>
      </c>
      <c r="U427" s="18" t="n">
        <f aca="false">(O427*R427)+(P427*S427)+(Q427*T427)</f>
        <v>1.26061840026284</v>
      </c>
      <c r="W427" s="17" t="n">
        <f aca="false">W426+1</f>
        <v>419</v>
      </c>
      <c r="X427" s="4" t="n">
        <f aca="false">X426*(AA426/$AD426)</f>
        <v>0.350819672131148</v>
      </c>
      <c r="Y427" s="4" t="n">
        <f aca="false">Y426*(AB426/$AD426)</f>
        <v>0.308196721311475</v>
      </c>
      <c r="Z427" s="4" t="n">
        <f aca="false">Z426*(AC426/$AD426)</f>
        <v>0.340983606557377</v>
      </c>
      <c r="AA427" s="18" t="n">
        <f aca="false">($X427*$C$36)+($Y427*$D$36)+($Z427*$E$36)</f>
        <v>1.31672131147541</v>
      </c>
      <c r="AB427" s="18" t="n">
        <f aca="false">($X427*$C$37)+($Y427*$D$37)+($Z427*$E$37)</f>
        <v>1.31672131147541</v>
      </c>
      <c r="AC427" s="18" t="n">
        <f aca="false">($X427*$C$38)+($Y427*$D$38)+($Z427*$E$38)</f>
        <v>1.31672131147541</v>
      </c>
      <c r="AD427" s="18" t="n">
        <f aca="false">(X427*AA427)+(Y427*AB427)+(Z427*AC427)</f>
        <v>1.31672131147541</v>
      </c>
      <c r="AE427" s="19" t="str">
        <f aca="false">IF(ABS(SUM(X427:Z427)-1)&gt;0.1,"ERROR","OK")</f>
        <v>OK</v>
      </c>
    </row>
    <row r="428" customFormat="false" ht="15" hidden="false" customHeight="false" outlineLevel="0" collapsed="false">
      <c r="N428" s="17" t="n">
        <f aca="false">N427+1</f>
        <v>420</v>
      </c>
      <c r="O428" s="4" t="n">
        <f aca="false">O427*(R427/$U427)</f>
        <v>0.532146335338916</v>
      </c>
      <c r="P428" s="4" t="n">
        <f aca="false">P427*(S427/$U427)</f>
        <v>0.192875293685379</v>
      </c>
      <c r="Q428" s="4" t="n">
        <f aca="false">Q427*(T427/$U427)</f>
        <v>0.274978370975705</v>
      </c>
      <c r="R428" s="18" t="n">
        <f aca="false">($O428*$C$27)+($P428*$D$27)+($Q428*$E$27)</f>
        <v>1.27497837097571</v>
      </c>
      <c r="S428" s="18" t="n">
        <f aca="false">($O428*$C$28)+($P428*$D$28)+($Q428*$E$28)</f>
        <v>1.28466580146078</v>
      </c>
      <c r="T428" s="18" t="n">
        <f aca="false">($O428*$C$29)+($P428*$D$29)+($Q428*$E$29)</f>
        <v>1.2061234463189</v>
      </c>
      <c r="U428" s="18" t="n">
        <f aca="false">(O428*R428)+(P428*S428)+(Q428*T428)</f>
        <v>1.25791322195979</v>
      </c>
      <c r="W428" s="17" t="n">
        <f aca="false">W427+1</f>
        <v>420</v>
      </c>
      <c r="X428" s="4" t="n">
        <f aca="false">X427*(AA427/$AD427)</f>
        <v>0.350819672131148</v>
      </c>
      <c r="Y428" s="4" t="n">
        <f aca="false">Y427*(AB427/$AD427)</f>
        <v>0.308196721311475</v>
      </c>
      <c r="Z428" s="4" t="n">
        <f aca="false">Z427*(AC427/$AD427)</f>
        <v>0.340983606557377</v>
      </c>
      <c r="AA428" s="18" t="n">
        <f aca="false">($X428*$C$36)+($Y428*$D$36)+($Z428*$E$36)</f>
        <v>1.31672131147541</v>
      </c>
      <c r="AB428" s="18" t="n">
        <f aca="false">($X428*$C$37)+($Y428*$D$37)+($Z428*$E$37)</f>
        <v>1.31672131147541</v>
      </c>
      <c r="AC428" s="18" t="n">
        <f aca="false">($X428*$C$38)+($Y428*$D$38)+($Z428*$E$38)</f>
        <v>1.31672131147541</v>
      </c>
      <c r="AD428" s="18" t="n">
        <f aca="false">(X428*AA428)+(Y428*AB428)+(Z428*AC428)</f>
        <v>1.31672131147541</v>
      </c>
      <c r="AE428" s="19" t="str">
        <f aca="false">IF(ABS(SUM(X428:Z428)-1)&gt;0.1,"ERROR","OK")</f>
        <v>OK</v>
      </c>
    </row>
    <row r="429" customFormat="false" ht="15" hidden="false" customHeight="false" outlineLevel="0" collapsed="false">
      <c r="N429" s="17" t="n">
        <f aca="false">N428+1</f>
        <v>421</v>
      </c>
      <c r="O429" s="4" t="n">
        <f aca="false">O428*(R428/$U428)</f>
        <v>0.539365558694152</v>
      </c>
      <c r="P429" s="4" t="n">
        <f aca="false">P428*(S428/$U428)</f>
        <v>0.196977255202293</v>
      </c>
      <c r="Q429" s="4" t="n">
        <f aca="false">Q428*(T428/$U428)</f>
        <v>0.263657186103555</v>
      </c>
      <c r="R429" s="18" t="n">
        <f aca="false">($O429*$C$27)+($P429*$D$27)+($Q429*$E$27)</f>
        <v>1.26365718610355</v>
      </c>
      <c r="S429" s="18" t="n">
        <f aca="false">($O429*$C$28)+($P429*$D$28)+($Q429*$E$28)</f>
        <v>1.30207409120095</v>
      </c>
      <c r="T429" s="18" t="n">
        <f aca="false">($O429*$C$29)+($P429*$D$29)+($Q429*$E$29)</f>
        <v>1.21337587452097</v>
      </c>
      <c r="U429" s="18" t="n">
        <f aca="false">(O429*R429)+(P429*S429)+(Q429*T429)</f>
        <v>1.25796741349755</v>
      </c>
      <c r="W429" s="17" t="n">
        <f aca="false">W428+1</f>
        <v>421</v>
      </c>
      <c r="X429" s="4" t="n">
        <f aca="false">X428*(AA428/$AD428)</f>
        <v>0.350819672131148</v>
      </c>
      <c r="Y429" s="4" t="n">
        <f aca="false">Y428*(AB428/$AD428)</f>
        <v>0.308196721311475</v>
      </c>
      <c r="Z429" s="4" t="n">
        <f aca="false">Z428*(AC428/$AD428)</f>
        <v>0.340983606557377</v>
      </c>
      <c r="AA429" s="18" t="n">
        <f aca="false">($X429*$C$36)+($Y429*$D$36)+($Z429*$E$36)</f>
        <v>1.31672131147541</v>
      </c>
      <c r="AB429" s="18" t="n">
        <f aca="false">($X429*$C$37)+($Y429*$D$37)+($Z429*$E$37)</f>
        <v>1.31672131147541</v>
      </c>
      <c r="AC429" s="18" t="n">
        <f aca="false">($X429*$C$38)+($Y429*$D$38)+($Z429*$E$38)</f>
        <v>1.31672131147541</v>
      </c>
      <c r="AD429" s="18" t="n">
        <f aca="false">(X429*AA429)+(Y429*AB429)+(Z429*AC429)</f>
        <v>1.31672131147541</v>
      </c>
      <c r="AE429" s="19" t="str">
        <f aca="false">IF(ABS(SUM(X429:Z429)-1)&gt;0.1,"ERROR","OK")</f>
        <v>OK</v>
      </c>
    </row>
    <row r="430" customFormat="false" ht="15" hidden="false" customHeight="false" outlineLevel="0" collapsed="false">
      <c r="N430" s="17" t="n">
        <f aca="false">N429+1</f>
        <v>422</v>
      </c>
      <c r="O430" s="4" t="n">
        <f aca="false">O429*(R429/$U429)</f>
        <v>0.541805103111245</v>
      </c>
      <c r="P430" s="4" t="n">
        <f aca="false">P429*(S429/$U429)</f>
        <v>0.203883644204814</v>
      </c>
      <c r="Q430" s="4" t="n">
        <f aca="false">Q429*(T429/$U429)</f>
        <v>0.254311252683942</v>
      </c>
      <c r="R430" s="18" t="n">
        <f aca="false">($O430*$C$27)+($P430*$D$27)+($Q430*$E$27)</f>
        <v>1.25431125268394</v>
      </c>
      <c r="S430" s="18" t="n">
        <f aca="false">($O430*$C$28)+($P430*$D$28)+($Q430*$E$28)</f>
        <v>1.3129249756957</v>
      </c>
      <c r="T430" s="18" t="n">
        <f aca="false">($O430*$C$29)+($P430*$D$29)+($Q430*$E$29)</f>
        <v>1.23238736043657</v>
      </c>
      <c r="U430" s="18" t="n">
        <f aca="false">(O430*R430)+(P430*S430)+(Q430*T430)</f>
        <v>1.26068613963085</v>
      </c>
      <c r="W430" s="17" t="n">
        <f aca="false">W429+1</f>
        <v>422</v>
      </c>
      <c r="X430" s="4" t="n">
        <f aca="false">X429*(AA429/$AD429)</f>
        <v>0.350819672131148</v>
      </c>
      <c r="Y430" s="4" t="n">
        <f aca="false">Y429*(AB429/$AD429)</f>
        <v>0.308196721311475</v>
      </c>
      <c r="Z430" s="4" t="n">
        <f aca="false">Z429*(AC429/$AD429)</f>
        <v>0.340983606557377</v>
      </c>
      <c r="AA430" s="18" t="n">
        <f aca="false">($X430*$C$36)+($Y430*$D$36)+($Z430*$E$36)</f>
        <v>1.31672131147541</v>
      </c>
      <c r="AB430" s="18" t="n">
        <f aca="false">($X430*$C$37)+($Y430*$D$37)+($Z430*$E$37)</f>
        <v>1.31672131147541</v>
      </c>
      <c r="AC430" s="18" t="n">
        <f aca="false">($X430*$C$38)+($Y430*$D$38)+($Z430*$E$38)</f>
        <v>1.31672131147541</v>
      </c>
      <c r="AD430" s="18" t="n">
        <f aca="false">(X430*AA430)+(Y430*AB430)+(Z430*AC430)</f>
        <v>1.31672131147541</v>
      </c>
      <c r="AE430" s="19" t="str">
        <f aca="false">IF(ABS(SUM(X430:Z430)-1)&gt;0.1,"ERROR","OK")</f>
        <v>OK</v>
      </c>
    </row>
    <row r="431" customFormat="false" ht="15" hidden="false" customHeight="false" outlineLevel="0" collapsed="false">
      <c r="N431" s="17" t="n">
        <f aca="false">N430+1</f>
        <v>423</v>
      </c>
      <c r="O431" s="4" t="n">
        <f aca="false">O430*(R430/$U430)</f>
        <v>0.539065367842477</v>
      </c>
      <c r="P431" s="4" t="n">
        <f aca="false">P430*(S430/$U430)</f>
        <v>0.21233193591764</v>
      </c>
      <c r="Q431" s="4" t="n">
        <f aca="false">Q430*(T430/$U430)</f>
        <v>0.248602696239884</v>
      </c>
      <c r="R431" s="18" t="n">
        <f aca="false">($O431*$C$27)+($P431*$D$27)+($Q431*$E$27)</f>
        <v>1.24860269623988</v>
      </c>
      <c r="S431" s="18" t="n">
        <f aca="false">($O431*$C$28)+($P431*$D$28)+($Q431*$E$28)</f>
        <v>1.31532294122658</v>
      </c>
      <c r="T431" s="18" t="n">
        <f aca="false">($O431*$C$29)+($P431*$D$29)+($Q431*$E$29)</f>
        <v>1.25965005026319</v>
      </c>
      <c r="U431" s="18" t="n">
        <f aca="false">(O431*R431)+(P431*S431)+(Q431*T431)</f>
        <v>1.26551593701932</v>
      </c>
      <c r="W431" s="17" t="n">
        <f aca="false">W430+1</f>
        <v>423</v>
      </c>
      <c r="X431" s="4" t="n">
        <f aca="false">X430*(AA430/$AD430)</f>
        <v>0.350819672131148</v>
      </c>
      <c r="Y431" s="4" t="n">
        <f aca="false">Y430*(AB430/$AD430)</f>
        <v>0.308196721311475</v>
      </c>
      <c r="Z431" s="4" t="n">
        <f aca="false">Z430*(AC430/$AD430)</f>
        <v>0.340983606557377</v>
      </c>
      <c r="AA431" s="18" t="n">
        <f aca="false">($X431*$C$36)+($Y431*$D$36)+($Z431*$E$36)</f>
        <v>1.31672131147541</v>
      </c>
      <c r="AB431" s="18" t="n">
        <f aca="false">($X431*$C$37)+($Y431*$D$37)+($Z431*$E$37)</f>
        <v>1.31672131147541</v>
      </c>
      <c r="AC431" s="18" t="n">
        <f aca="false">($X431*$C$38)+($Y431*$D$38)+($Z431*$E$38)</f>
        <v>1.31672131147541</v>
      </c>
      <c r="AD431" s="18" t="n">
        <f aca="false">(X431*AA431)+(Y431*AB431)+(Z431*AC431)</f>
        <v>1.31672131147541</v>
      </c>
      <c r="AE431" s="19" t="str">
        <f aca="false">IF(ABS(SUM(X431:Z431)-1)&gt;0.1,"ERROR","OK")</f>
        <v>OK</v>
      </c>
    </row>
    <row r="432" customFormat="false" ht="15" hidden="false" customHeight="false" outlineLevel="0" collapsed="false">
      <c r="N432" s="17" t="n">
        <f aca="false">N431+1</f>
        <v>424</v>
      </c>
      <c r="O432" s="4" t="n">
        <f aca="false">O431*(R431/$U431)</f>
        <v>0.531860920948154</v>
      </c>
      <c r="P432" s="4" t="n">
        <f aca="false">P431*(S431/$U431)</f>
        <v>0.220688699602888</v>
      </c>
      <c r="Q432" s="4" t="n">
        <f aca="false">Q431*(T431/$U431)</f>
        <v>0.247450379448957</v>
      </c>
      <c r="R432" s="18" t="n">
        <f aca="false">($O432*$C$27)+($P432*$D$27)+($Q432*$E$27)</f>
        <v>1.24745037944896</v>
      </c>
      <c r="S432" s="18" t="n">
        <f aca="false">($O432*$C$28)+($P432*$D$28)+($Q432*$E$28)</f>
        <v>1.30915557944409</v>
      </c>
      <c r="T432" s="18" t="n">
        <f aca="false">($O432*$C$29)+($P432*$D$29)+($Q432*$E$29)</f>
        <v>1.28976345414496</v>
      </c>
      <c r="U432" s="18" t="n">
        <f aca="false">(O432*R432)+(P432*S432)+(Q432*T432)</f>
        <v>1.2715384061838</v>
      </c>
      <c r="W432" s="17" t="n">
        <f aca="false">W431+1</f>
        <v>424</v>
      </c>
      <c r="X432" s="4" t="n">
        <f aca="false">X431*(AA431/$AD431)</f>
        <v>0.350819672131148</v>
      </c>
      <c r="Y432" s="4" t="n">
        <f aca="false">Y431*(AB431/$AD431)</f>
        <v>0.308196721311475</v>
      </c>
      <c r="Z432" s="4" t="n">
        <f aca="false">Z431*(AC431/$AD431)</f>
        <v>0.340983606557377</v>
      </c>
      <c r="AA432" s="18" t="n">
        <f aca="false">($X432*$C$36)+($Y432*$D$36)+($Z432*$E$36)</f>
        <v>1.31672131147541</v>
      </c>
      <c r="AB432" s="18" t="n">
        <f aca="false">($X432*$C$37)+($Y432*$D$37)+($Z432*$E$37)</f>
        <v>1.31672131147541</v>
      </c>
      <c r="AC432" s="18" t="n">
        <f aca="false">($X432*$C$38)+($Y432*$D$38)+($Z432*$E$38)</f>
        <v>1.31672131147541</v>
      </c>
      <c r="AD432" s="18" t="n">
        <f aca="false">(X432*AA432)+(Y432*AB432)+(Z432*AC432)</f>
        <v>1.31672131147541</v>
      </c>
      <c r="AE432" s="19" t="str">
        <f aca="false">IF(ABS(SUM(X432:Z432)-1)&gt;0.1,"ERROR","OK")</f>
        <v>OK</v>
      </c>
    </row>
    <row r="433" customFormat="false" ht="15" hidden="false" customHeight="false" outlineLevel="0" collapsed="false">
      <c r="N433" s="17" t="n">
        <f aca="false">N432+1</f>
        <v>425</v>
      </c>
      <c r="O433" s="4" t="n">
        <f aca="false">O432*(R432/$U432)</f>
        <v>0.521785346336558</v>
      </c>
      <c r="P433" s="4" t="n">
        <f aca="false">P432*(S432/$U432)</f>
        <v>0.227217550803275</v>
      </c>
      <c r="Q433" s="4" t="n">
        <f aca="false">Q432*(T432/$U432)</f>
        <v>0.250997102860167</v>
      </c>
      <c r="R433" s="18" t="n">
        <f aca="false">($O433*$C$27)+($P433*$D$27)+($Q433*$E$27)</f>
        <v>1.25099710286017</v>
      </c>
      <c r="S433" s="18" t="n">
        <f aca="false">($O433*$C$28)+($P433*$D$28)+($Q433*$E$28)</f>
        <v>1.29588795376241</v>
      </c>
      <c r="T433" s="18" t="n">
        <f aca="false">($O433*$C$29)+($P433*$D$29)+($Q433*$E$29)</f>
        <v>1.31640290997424</v>
      </c>
      <c r="U433" s="18" t="n">
        <f aca="false">(O433*R433)+(P433*S433)+(Q433*T433)</f>
        <v>1.27761376015151</v>
      </c>
      <c r="W433" s="17" t="n">
        <f aca="false">W432+1</f>
        <v>425</v>
      </c>
      <c r="X433" s="4" t="n">
        <f aca="false">X432*(AA432/$AD432)</f>
        <v>0.350819672131148</v>
      </c>
      <c r="Y433" s="4" t="n">
        <f aca="false">Y432*(AB432/$AD432)</f>
        <v>0.308196721311475</v>
      </c>
      <c r="Z433" s="4" t="n">
        <f aca="false">Z432*(AC432/$AD432)</f>
        <v>0.340983606557377</v>
      </c>
      <c r="AA433" s="18" t="n">
        <f aca="false">($X433*$C$36)+($Y433*$D$36)+($Z433*$E$36)</f>
        <v>1.31672131147541</v>
      </c>
      <c r="AB433" s="18" t="n">
        <f aca="false">($X433*$C$37)+($Y433*$D$37)+($Z433*$E$37)</f>
        <v>1.31672131147541</v>
      </c>
      <c r="AC433" s="18" t="n">
        <f aca="false">($X433*$C$38)+($Y433*$D$38)+($Z433*$E$38)</f>
        <v>1.31672131147541</v>
      </c>
      <c r="AD433" s="18" t="n">
        <f aca="false">(X433*AA433)+(Y433*AB433)+(Z433*AC433)</f>
        <v>1.31672131147541</v>
      </c>
      <c r="AE433" s="19" t="str">
        <f aca="false">IF(ABS(SUM(X433:Z433)-1)&gt;0.1,"ERROR","OK")</f>
        <v>OK</v>
      </c>
    </row>
    <row r="434" customFormat="false" ht="15" hidden="false" customHeight="false" outlineLevel="0" collapsed="false">
      <c r="N434" s="17" t="n">
        <f aca="false">N433+1</f>
        <v>426</v>
      </c>
      <c r="O434" s="4" t="n">
        <f aca="false">O433*(R433/$U433)</f>
        <v>0.510914939194544</v>
      </c>
      <c r="P434" s="4" t="n">
        <f aca="false">P433*(S433/$U433)</f>
        <v>0.230467529509422</v>
      </c>
      <c r="Q434" s="4" t="n">
        <f aca="false">Q433*(T433/$U433)</f>
        <v>0.258617531296034</v>
      </c>
      <c r="R434" s="18" t="n">
        <f aca="false">($O434*$C$27)+($P434*$D$27)+($Q434*$E$27)</f>
        <v>1.25861753129603</v>
      </c>
      <c r="S434" s="18" t="n">
        <f aca="false">($O434*$C$28)+($P434*$D$28)+($Q434*$E$28)</f>
        <v>1.27815916102811</v>
      </c>
      <c r="T434" s="18" t="n">
        <f aca="false">($O434*$C$29)+($P434*$D$29)+($Q434*$E$29)</f>
        <v>1.33376213109209</v>
      </c>
      <c r="U434" s="18" t="n">
        <f aca="false">(O434*R434)+(P434*S434)+(Q434*T434)</f>
        <v>1.28255495331246</v>
      </c>
      <c r="W434" s="17" t="n">
        <f aca="false">W433+1</f>
        <v>426</v>
      </c>
      <c r="X434" s="4" t="n">
        <f aca="false">X433*(AA433/$AD433)</f>
        <v>0.350819672131148</v>
      </c>
      <c r="Y434" s="4" t="n">
        <f aca="false">Y433*(AB433/$AD433)</f>
        <v>0.308196721311475</v>
      </c>
      <c r="Z434" s="4" t="n">
        <f aca="false">Z433*(AC433/$AD433)</f>
        <v>0.340983606557377</v>
      </c>
      <c r="AA434" s="18" t="n">
        <f aca="false">($X434*$C$36)+($Y434*$D$36)+($Z434*$E$36)</f>
        <v>1.31672131147541</v>
      </c>
      <c r="AB434" s="18" t="n">
        <f aca="false">($X434*$C$37)+($Y434*$D$37)+($Z434*$E$37)</f>
        <v>1.31672131147541</v>
      </c>
      <c r="AC434" s="18" t="n">
        <f aca="false">($X434*$C$38)+($Y434*$D$38)+($Z434*$E$38)</f>
        <v>1.31672131147541</v>
      </c>
      <c r="AD434" s="18" t="n">
        <f aca="false">(X434*AA434)+(Y434*AB434)+(Z434*AC434)</f>
        <v>1.31672131147541</v>
      </c>
      <c r="AE434" s="19" t="str">
        <f aca="false">IF(ABS(SUM(X434:Z434)-1)&gt;0.1,"ERROR","OK")</f>
        <v>OK</v>
      </c>
    </row>
    <row r="435" customFormat="false" ht="15" hidden="false" customHeight="false" outlineLevel="0" collapsed="false">
      <c r="N435" s="17" t="n">
        <f aca="false">N434+1</f>
        <v>427</v>
      </c>
      <c r="O435" s="4" t="n">
        <f aca="false">O434*(R434/$U434)</f>
        <v>0.501379295920617</v>
      </c>
      <c r="P435" s="4" t="n">
        <f aca="false">P434*(S434/$U434)</f>
        <v>0.229677631668871</v>
      </c>
      <c r="Q435" s="4" t="n">
        <f aca="false">Q434*(T434/$U434)</f>
        <v>0.268943072410511</v>
      </c>
      <c r="R435" s="18" t="n">
        <f aca="false">($O435*$C$27)+($P435*$D$27)+($Q435*$E$27)</f>
        <v>1.26894307241051</v>
      </c>
      <c r="S435" s="18" t="n">
        <f aca="false">($O435*$C$28)+($P435*$D$28)+($Q435*$E$28)</f>
        <v>1.25933053075116</v>
      </c>
      <c r="T435" s="18" t="n">
        <f aca="false">($O435*$C$29)+($P435*$D$29)+($Q435*$E$29)</f>
        <v>1.33806738786218</v>
      </c>
      <c r="U435" s="18" t="n">
        <f aca="false">(O435*R435)+(P435*S435)+(Q435*T435)</f>
        <v>1.28532579238372</v>
      </c>
      <c r="W435" s="17" t="n">
        <f aca="false">W434+1</f>
        <v>427</v>
      </c>
      <c r="X435" s="4" t="n">
        <f aca="false">X434*(AA434/$AD434)</f>
        <v>0.350819672131148</v>
      </c>
      <c r="Y435" s="4" t="n">
        <f aca="false">Y434*(AB434/$AD434)</f>
        <v>0.308196721311475</v>
      </c>
      <c r="Z435" s="4" t="n">
        <f aca="false">Z434*(AC434/$AD434)</f>
        <v>0.340983606557377</v>
      </c>
      <c r="AA435" s="18" t="n">
        <f aca="false">($X435*$C$36)+($Y435*$D$36)+($Z435*$E$36)</f>
        <v>1.31672131147541</v>
      </c>
      <c r="AB435" s="18" t="n">
        <f aca="false">($X435*$C$37)+($Y435*$D$37)+($Z435*$E$37)</f>
        <v>1.31672131147541</v>
      </c>
      <c r="AC435" s="18" t="n">
        <f aca="false">($X435*$C$38)+($Y435*$D$38)+($Z435*$E$38)</f>
        <v>1.31672131147541</v>
      </c>
      <c r="AD435" s="18" t="n">
        <f aca="false">(X435*AA435)+(Y435*AB435)+(Z435*AC435)</f>
        <v>1.31672131147541</v>
      </c>
      <c r="AE435" s="19" t="str">
        <f aca="false">IF(ABS(SUM(X435:Z435)-1)&gt;0.1,"ERROR","OK")</f>
        <v>OK</v>
      </c>
    </row>
    <row r="436" customFormat="false" ht="15" hidden="false" customHeight="false" outlineLevel="0" collapsed="false">
      <c r="N436" s="17" t="n">
        <f aca="false">N435+1</f>
        <v>428</v>
      </c>
      <c r="O436" s="4" t="n">
        <f aca="false">O435*(R435/$U435)</f>
        <v>0.494988732023041</v>
      </c>
      <c r="P436" s="4" t="n">
        <f aca="false">P435*(S435/$U435)</f>
        <v>0.225032482429855</v>
      </c>
      <c r="Q436" s="4" t="n">
        <f aca="false">Q435*(T435/$U435)</f>
        <v>0.279978785547104</v>
      </c>
      <c r="R436" s="18" t="n">
        <f aca="false">($O436*$C$27)+($P436*$D$27)+($Q436*$E$27)</f>
        <v>1.2799787855471</v>
      </c>
      <c r="S436" s="18" t="n">
        <f aca="false">($O436*$C$28)+($P436*$D$28)+($Q436*$E$28)</f>
        <v>1.24300782503065</v>
      </c>
      <c r="T436" s="18" t="n">
        <f aca="false">($O436*$C$29)+($P436*$D$29)+($Q436*$E$29)</f>
        <v>1.32860533487344</v>
      </c>
      <c r="U436" s="18" t="n">
        <f aca="false">(O436*R436)+(P436*S436)+(Q436*T436)</f>
        <v>1.28527352075</v>
      </c>
      <c r="W436" s="17" t="n">
        <f aca="false">W435+1</f>
        <v>428</v>
      </c>
      <c r="X436" s="4" t="n">
        <f aca="false">X435*(AA435/$AD435)</f>
        <v>0.350819672131148</v>
      </c>
      <c r="Y436" s="4" t="n">
        <f aca="false">Y435*(AB435/$AD435)</f>
        <v>0.308196721311475</v>
      </c>
      <c r="Z436" s="4" t="n">
        <f aca="false">Z435*(AC435/$AD435)</f>
        <v>0.340983606557377</v>
      </c>
      <c r="AA436" s="18" t="n">
        <f aca="false">($X436*$C$36)+($Y436*$D$36)+($Z436*$E$36)</f>
        <v>1.31672131147541</v>
      </c>
      <c r="AB436" s="18" t="n">
        <f aca="false">($X436*$C$37)+($Y436*$D$37)+($Z436*$E$37)</f>
        <v>1.31672131147541</v>
      </c>
      <c r="AC436" s="18" t="n">
        <f aca="false">($X436*$C$38)+($Y436*$D$38)+($Z436*$E$38)</f>
        <v>1.31672131147541</v>
      </c>
      <c r="AD436" s="18" t="n">
        <f aca="false">(X436*AA436)+(Y436*AB436)+(Z436*AC436)</f>
        <v>1.31672131147541</v>
      </c>
      <c r="AE436" s="19" t="str">
        <f aca="false">IF(ABS(SUM(X436:Z436)-1)&gt;0.1,"ERROR","OK")</f>
        <v>OK</v>
      </c>
    </row>
    <row r="437" customFormat="false" ht="15" hidden="false" customHeight="false" outlineLevel="0" collapsed="false">
      <c r="N437" s="17" t="n">
        <f aca="false">N436+1</f>
        <v>429</v>
      </c>
      <c r="O437" s="4" t="n">
        <f aca="false">O436*(R436/$U436)</f>
        <v>0.492949606325539</v>
      </c>
      <c r="P437" s="4" t="n">
        <f aca="false">P436*(S436/$U436)</f>
        <v>0.217632380991679</v>
      </c>
      <c r="Q437" s="4" t="n">
        <f aca="false">Q436*(T436/$U436)</f>
        <v>0.289418012682782</v>
      </c>
      <c r="R437" s="18" t="n">
        <f aca="false">($O437*$C$27)+($P437*$D$27)+($Q437*$E$27)</f>
        <v>1.28941801268278</v>
      </c>
      <c r="S437" s="18" t="n">
        <f aca="false">($O437*$C$28)+($P437*$D$28)+($Q437*$E$28)</f>
        <v>1.23247339491104</v>
      </c>
      <c r="T437" s="18" t="n">
        <f aca="false">($O437*$C$29)+($P437*$D$29)+($Q437*$E$29)</f>
        <v>1.30783241854716</v>
      </c>
      <c r="U437" s="18" t="n">
        <f aca="false">(O437*R437)+(P437*S437)+(Q437*T437)</f>
        <v>1.28235448068246</v>
      </c>
      <c r="W437" s="17" t="n">
        <f aca="false">W436+1</f>
        <v>429</v>
      </c>
      <c r="X437" s="4" t="n">
        <f aca="false">X436*(AA436/$AD436)</f>
        <v>0.350819672131148</v>
      </c>
      <c r="Y437" s="4" t="n">
        <f aca="false">Y436*(AB436/$AD436)</f>
        <v>0.308196721311475</v>
      </c>
      <c r="Z437" s="4" t="n">
        <f aca="false">Z436*(AC436/$AD436)</f>
        <v>0.340983606557377</v>
      </c>
      <c r="AA437" s="18" t="n">
        <f aca="false">($X437*$C$36)+($Y437*$D$36)+($Z437*$E$36)</f>
        <v>1.31672131147541</v>
      </c>
      <c r="AB437" s="18" t="n">
        <f aca="false">($X437*$C$37)+($Y437*$D$37)+($Z437*$E$37)</f>
        <v>1.31672131147541</v>
      </c>
      <c r="AC437" s="18" t="n">
        <f aca="false">($X437*$C$38)+($Y437*$D$38)+($Z437*$E$38)</f>
        <v>1.31672131147541</v>
      </c>
      <c r="AD437" s="18" t="n">
        <f aca="false">(X437*AA437)+(Y437*AB437)+(Z437*AC437)</f>
        <v>1.31672131147541</v>
      </c>
      <c r="AE437" s="19" t="str">
        <f aca="false">IF(ABS(SUM(X437:Z437)-1)&gt;0.1,"ERROR","OK")</f>
        <v>OK</v>
      </c>
    </row>
    <row r="438" customFormat="false" ht="15" hidden="false" customHeight="false" outlineLevel="0" collapsed="false">
      <c r="N438" s="17" t="n">
        <f aca="false">N437+1</f>
        <v>430</v>
      </c>
      <c r="O438" s="4" t="n">
        <f aca="false">O437*(R437/$U437)</f>
        <v>0.495664897121711</v>
      </c>
      <c r="P438" s="4" t="n">
        <f aca="false">P437*(S437/$U437)</f>
        <v>0.209166906252505</v>
      </c>
      <c r="Q438" s="4" t="n">
        <f aca="false">Q437*(T437/$U437)</f>
        <v>0.295168196625784</v>
      </c>
      <c r="R438" s="18" t="n">
        <f aca="false">($O438*$C$27)+($P438*$D$27)+($Q438*$E$27)</f>
        <v>1.29516819662578</v>
      </c>
      <c r="S438" s="18" t="n">
        <f aca="false">($O438*$C$28)+($P438*$D$28)+($Q438*$E$28)</f>
        <v>1.2300135201585</v>
      </c>
      <c r="T438" s="18" t="n">
        <f aca="false">($O438*$C$29)+($P438*$D$29)+($Q438*$E$29)</f>
        <v>1.28053529077232</v>
      </c>
      <c r="U438" s="18" t="n">
        <f aca="false">(O438*R438)+(P438*S438)+(Q438*T438)</f>
        <v>1.27722082608908</v>
      </c>
      <c r="W438" s="17" t="n">
        <f aca="false">W437+1</f>
        <v>430</v>
      </c>
      <c r="X438" s="4" t="n">
        <f aca="false">X437*(AA437/$AD437)</f>
        <v>0.350819672131148</v>
      </c>
      <c r="Y438" s="4" t="n">
        <f aca="false">Y437*(AB437/$AD437)</f>
        <v>0.308196721311475</v>
      </c>
      <c r="Z438" s="4" t="n">
        <f aca="false">Z437*(AC437/$AD437)</f>
        <v>0.340983606557377</v>
      </c>
      <c r="AA438" s="18" t="n">
        <f aca="false">($X438*$C$36)+($Y438*$D$36)+($Z438*$E$36)</f>
        <v>1.31672131147541</v>
      </c>
      <c r="AB438" s="18" t="n">
        <f aca="false">($X438*$C$37)+($Y438*$D$37)+($Z438*$E$37)</f>
        <v>1.31672131147541</v>
      </c>
      <c r="AC438" s="18" t="n">
        <f aca="false">($X438*$C$38)+($Y438*$D$38)+($Z438*$E$38)</f>
        <v>1.31672131147541</v>
      </c>
      <c r="AD438" s="18" t="n">
        <f aca="false">(X438*AA438)+(Y438*AB438)+(Z438*AC438)</f>
        <v>1.31672131147541</v>
      </c>
      <c r="AE438" s="19" t="str">
        <f aca="false">IF(ABS(SUM(X438:Z438)-1)&gt;0.1,"ERROR","OK")</f>
        <v>OK</v>
      </c>
    </row>
    <row r="439" customFormat="false" ht="15" hidden="false" customHeight="false" outlineLevel="0" collapsed="false">
      <c r="N439" s="17" t="n">
        <f aca="false">N438+1</f>
        <v>431</v>
      </c>
      <c r="O439" s="4" t="n">
        <f aca="false">O438*(R438/$U438)</f>
        <v>0.502629927278573</v>
      </c>
      <c r="P439" s="4" t="n">
        <f aca="false">P438*(S438/$U438)</f>
        <v>0.201435896913854</v>
      </c>
      <c r="Q439" s="4" t="n">
        <f aca="false">Q438*(T438/$U438)</f>
        <v>0.295934175807573</v>
      </c>
      <c r="R439" s="18" t="n">
        <f aca="false">($O439*$C$27)+($P439*$D$27)+($Q439*$E$27)</f>
        <v>1.29593417580757</v>
      </c>
      <c r="S439" s="18" t="n">
        <f aca="false">($O439*$C$28)+($P439*$D$28)+($Q439*$E$28)</f>
        <v>1.23628916905176</v>
      </c>
      <c r="T439" s="18" t="n">
        <f aca="false">($O439*$C$29)+($P439*$D$29)+($Q439*$E$29)</f>
        <v>1.25246674164656</v>
      </c>
      <c r="U439" s="18" t="n">
        <f aca="false">(O439*R439)+(P439*S439)+(Q439*T439)</f>
        <v>1.27105603107237</v>
      </c>
      <c r="W439" s="17" t="n">
        <f aca="false">W438+1</f>
        <v>431</v>
      </c>
      <c r="X439" s="4" t="n">
        <f aca="false">X438*(AA438/$AD438)</f>
        <v>0.350819672131148</v>
      </c>
      <c r="Y439" s="4" t="n">
        <f aca="false">Y438*(AB438/$AD438)</f>
        <v>0.308196721311475</v>
      </c>
      <c r="Z439" s="4" t="n">
        <f aca="false">Z438*(AC438/$AD438)</f>
        <v>0.340983606557377</v>
      </c>
      <c r="AA439" s="18" t="n">
        <f aca="false">($X439*$C$36)+($Y439*$D$36)+($Z439*$E$36)</f>
        <v>1.31672131147541</v>
      </c>
      <c r="AB439" s="18" t="n">
        <f aca="false">($X439*$C$37)+($Y439*$D$37)+($Z439*$E$37)</f>
        <v>1.31672131147541</v>
      </c>
      <c r="AC439" s="18" t="n">
        <f aca="false">($X439*$C$38)+($Y439*$D$38)+($Z439*$E$38)</f>
        <v>1.31672131147541</v>
      </c>
      <c r="AD439" s="18" t="n">
        <f aca="false">(X439*AA439)+(Y439*AB439)+(Z439*AC439)</f>
        <v>1.31672131147541</v>
      </c>
      <c r="AE439" s="19" t="str">
        <f aca="false">IF(ABS(SUM(X439:Z439)-1)&gt;0.1,"ERROR","OK")</f>
        <v>OK</v>
      </c>
    </row>
    <row r="440" customFormat="false" ht="15" hidden="false" customHeight="false" outlineLevel="0" collapsed="false">
      <c r="N440" s="17" t="n">
        <f aca="false">N439+1</f>
        <v>432</v>
      </c>
      <c r="O440" s="4" t="n">
        <f aca="false">O439*(R439/$U439)</f>
        <v>0.512467809931573</v>
      </c>
      <c r="P440" s="4" t="n">
        <f aca="false">P439*(S439/$U439)</f>
        <v>0.195926073693792</v>
      </c>
      <c r="Q440" s="4" t="n">
        <f aca="false">Q439*(T439/$U439)</f>
        <v>0.291606116374635</v>
      </c>
      <c r="R440" s="18" t="n">
        <f aca="false">($O440*$C$27)+($P440*$D$27)+($Q440*$E$27)</f>
        <v>1.29160611637463</v>
      </c>
      <c r="S440" s="18" t="n">
        <f aca="false">($O440*$C$28)+($P440*$D$28)+($Q440*$E$28)</f>
        <v>1.2500223051944</v>
      </c>
      <c r="T440" s="18" t="n">
        <f aca="false">($O440*$C$29)+($P440*$D$29)+($Q440*$E$29)</f>
        <v>1.22905075412927</v>
      </c>
      <c r="U440" s="18" t="n">
        <f aca="false">(O440*R440)+(P440*S440)+(Q440*T440)</f>
        <v>1.26521723727809</v>
      </c>
      <c r="W440" s="17" t="n">
        <f aca="false">W439+1</f>
        <v>432</v>
      </c>
      <c r="X440" s="4" t="n">
        <f aca="false">X439*(AA439/$AD439)</f>
        <v>0.350819672131148</v>
      </c>
      <c r="Y440" s="4" t="n">
        <f aca="false">Y439*(AB439/$AD439)</f>
        <v>0.308196721311475</v>
      </c>
      <c r="Z440" s="4" t="n">
        <f aca="false">Z439*(AC439/$AD439)</f>
        <v>0.340983606557377</v>
      </c>
      <c r="AA440" s="18" t="n">
        <f aca="false">($X440*$C$36)+($Y440*$D$36)+($Z440*$E$36)</f>
        <v>1.31672131147541</v>
      </c>
      <c r="AB440" s="18" t="n">
        <f aca="false">($X440*$C$37)+($Y440*$D$37)+($Z440*$E$37)</f>
        <v>1.31672131147541</v>
      </c>
      <c r="AC440" s="18" t="n">
        <f aca="false">($X440*$C$38)+($Y440*$D$38)+($Z440*$E$38)</f>
        <v>1.31672131147541</v>
      </c>
      <c r="AD440" s="18" t="n">
        <f aca="false">(X440*AA440)+(Y440*AB440)+(Z440*AC440)</f>
        <v>1.31672131147541</v>
      </c>
      <c r="AE440" s="19" t="str">
        <f aca="false">IF(ABS(SUM(X440:Z440)-1)&gt;0.1,"ERROR","OK")</f>
        <v>OK</v>
      </c>
    </row>
    <row r="441" customFormat="false" ht="15" hidden="false" customHeight="false" outlineLevel="0" collapsed="false">
      <c r="N441" s="17" t="n">
        <f aca="false">N440+1</f>
        <v>433</v>
      </c>
      <c r="O441" s="4" t="n">
        <f aca="false">O440*(R440/$U440)</f>
        <v>0.523156449541202</v>
      </c>
      <c r="P441" s="4" t="n">
        <f aca="false">P440*(S440/$U440)</f>
        <v>0.193573052176629</v>
      </c>
      <c r="Q441" s="4" t="n">
        <f aca="false">Q440*(T440/$U440)</f>
        <v>0.283270498282169</v>
      </c>
      <c r="R441" s="18" t="n">
        <f aca="false">($O441*$C$27)+($P441*$D$27)+($Q441*$E$27)</f>
        <v>1.28327049828217</v>
      </c>
      <c r="S441" s="18" t="n">
        <f aca="false">($O441*$C$28)+($P441*$D$28)+($Q441*$E$28)</f>
        <v>1.26821300108725</v>
      </c>
      <c r="T441" s="18" t="n">
        <f aca="false">($O441*$C$29)+($P441*$D$29)+($Q441*$E$29)</f>
        <v>1.21450964185104</v>
      </c>
      <c r="U441" s="18" t="n">
        <f aca="false">(O441*R441)+(P441*S441)+(Q441*T441)</f>
        <v>1.26087785052845</v>
      </c>
      <c r="W441" s="17" t="n">
        <f aca="false">W440+1</f>
        <v>433</v>
      </c>
      <c r="X441" s="4" t="n">
        <f aca="false">X440*(AA440/$AD440)</f>
        <v>0.350819672131148</v>
      </c>
      <c r="Y441" s="4" t="n">
        <f aca="false">Y440*(AB440/$AD440)</f>
        <v>0.308196721311475</v>
      </c>
      <c r="Z441" s="4" t="n">
        <f aca="false">Z440*(AC440/$AD440)</f>
        <v>0.340983606557377</v>
      </c>
      <c r="AA441" s="18" t="n">
        <f aca="false">($X441*$C$36)+($Y441*$D$36)+($Z441*$E$36)</f>
        <v>1.31672131147541</v>
      </c>
      <c r="AB441" s="18" t="n">
        <f aca="false">($X441*$C$37)+($Y441*$D$37)+($Z441*$E$37)</f>
        <v>1.31672131147541</v>
      </c>
      <c r="AC441" s="18" t="n">
        <f aca="false">($X441*$C$38)+($Y441*$D$38)+($Z441*$E$38)</f>
        <v>1.31672131147541</v>
      </c>
      <c r="AD441" s="18" t="n">
        <f aca="false">(X441*AA441)+(Y441*AB441)+(Z441*AC441)</f>
        <v>1.31672131147541</v>
      </c>
      <c r="AE441" s="19" t="str">
        <f aca="false">IF(ABS(SUM(X441:Z441)-1)&gt;0.1,"ERROR","OK")</f>
        <v>OK</v>
      </c>
    </row>
    <row r="442" customFormat="false" ht="15" hidden="false" customHeight="false" outlineLevel="0" collapsed="false">
      <c r="N442" s="17" t="n">
        <f aca="false">N441+1</f>
        <v>434</v>
      </c>
      <c r="O442" s="4" t="n">
        <f aca="false">O441*(R441/$U441)</f>
        <v>0.532447482839749</v>
      </c>
      <c r="P442" s="4" t="n">
        <f aca="false">P441*(S441/$U441)</f>
        <v>0.194699162434848</v>
      </c>
      <c r="Q442" s="4" t="n">
        <f aca="false">Q441*(T441/$U441)</f>
        <v>0.272853354725403</v>
      </c>
      <c r="R442" s="18" t="n">
        <f aca="false">($O442*$C$27)+($P442*$D$27)+($Q442*$E$27)</f>
        <v>1.2728533547254</v>
      </c>
      <c r="S442" s="18" t="n">
        <f aca="false">($O442*$C$28)+($P442*$D$28)+($Q442*$E$28)</f>
        <v>1.28687946358689</v>
      </c>
      <c r="T442" s="18" t="n">
        <f aca="false">($O442*$C$29)+($P442*$D$29)+($Q442*$E$29)</f>
        <v>1.21138424931672</v>
      </c>
      <c r="U442" s="18" t="n">
        <f aca="false">(O442*R442)+(P442*S442)+(Q442*T442)</f>
        <v>1.25881217475023</v>
      </c>
      <c r="W442" s="17" t="n">
        <f aca="false">W441+1</f>
        <v>434</v>
      </c>
      <c r="X442" s="4" t="n">
        <f aca="false">X441*(AA441/$AD441)</f>
        <v>0.350819672131148</v>
      </c>
      <c r="Y442" s="4" t="n">
        <f aca="false">Y441*(AB441/$AD441)</f>
        <v>0.308196721311475</v>
      </c>
      <c r="Z442" s="4" t="n">
        <f aca="false">Z441*(AC441/$AD441)</f>
        <v>0.340983606557377</v>
      </c>
      <c r="AA442" s="18" t="n">
        <f aca="false">($X442*$C$36)+($Y442*$D$36)+($Z442*$E$36)</f>
        <v>1.31672131147541</v>
      </c>
      <c r="AB442" s="18" t="n">
        <f aca="false">($X442*$C$37)+($Y442*$D$37)+($Z442*$E$37)</f>
        <v>1.31672131147541</v>
      </c>
      <c r="AC442" s="18" t="n">
        <f aca="false">($X442*$C$38)+($Y442*$D$38)+($Z442*$E$38)</f>
        <v>1.31672131147541</v>
      </c>
      <c r="AD442" s="18" t="n">
        <f aca="false">(X442*AA442)+(Y442*AB442)+(Z442*AC442)</f>
        <v>1.31672131147541</v>
      </c>
      <c r="AE442" s="19" t="str">
        <f aca="false">IF(ABS(SUM(X442:Z442)-1)&gt;0.1,"ERROR","OK")</f>
        <v>OK</v>
      </c>
    </row>
    <row r="443" customFormat="false" ht="15" hidden="false" customHeight="false" outlineLevel="0" collapsed="false">
      <c r="N443" s="17" t="n">
        <f aca="false">N442+1</f>
        <v>435</v>
      </c>
      <c r="O443" s="4" t="n">
        <f aca="false">O442*(R442/$U442)</f>
        <v>0.538386566591753</v>
      </c>
      <c r="P443" s="4" t="n">
        <f aca="false">P442*(S442/$U442)</f>
        <v>0.199040300642698</v>
      </c>
      <c r="Q443" s="4" t="n">
        <f aca="false">Q442*(T442/$U442)</f>
        <v>0.262573132765549</v>
      </c>
      <c r="R443" s="18" t="n">
        <f aca="false">($O443*$C$27)+($P443*$D$27)+($Q443*$E$27)</f>
        <v>1.26257313276555</v>
      </c>
      <c r="S443" s="18" t="n">
        <f aca="false">($O443*$C$28)+($P443*$D$28)+($Q443*$E$28)</f>
        <v>1.30207074710276</v>
      </c>
      <c r="T443" s="18" t="n">
        <f aca="false">($O443*$C$29)+($P443*$D$29)+($Q443*$E$29)</f>
        <v>1.22025030531387</v>
      </c>
      <c r="U443" s="18" t="n">
        <f aca="false">(O443*R443)+(P443*S443)+(Q443*T443)</f>
        <v>1.25932191240641</v>
      </c>
      <c r="W443" s="17" t="n">
        <f aca="false">W442+1</f>
        <v>435</v>
      </c>
      <c r="X443" s="4" t="n">
        <f aca="false">X442*(AA442/$AD442)</f>
        <v>0.350819672131148</v>
      </c>
      <c r="Y443" s="4" t="n">
        <f aca="false">Y442*(AB442/$AD442)</f>
        <v>0.308196721311475</v>
      </c>
      <c r="Z443" s="4" t="n">
        <f aca="false">Z442*(AC442/$AD442)</f>
        <v>0.340983606557377</v>
      </c>
      <c r="AA443" s="18" t="n">
        <f aca="false">($X443*$C$36)+($Y443*$D$36)+($Z443*$E$36)</f>
        <v>1.31672131147541</v>
      </c>
      <c r="AB443" s="18" t="n">
        <f aca="false">($X443*$C$37)+($Y443*$D$37)+($Z443*$E$37)</f>
        <v>1.31672131147541</v>
      </c>
      <c r="AC443" s="18" t="n">
        <f aca="false">($X443*$C$38)+($Y443*$D$38)+($Z443*$E$38)</f>
        <v>1.31672131147541</v>
      </c>
      <c r="AD443" s="18" t="n">
        <f aca="false">(X443*AA443)+(Y443*AB443)+(Z443*AC443)</f>
        <v>1.31672131147541</v>
      </c>
      <c r="AE443" s="19" t="str">
        <f aca="false">IF(ABS(SUM(X443:Z443)-1)&gt;0.1,"ERROR","OK")</f>
        <v>OK</v>
      </c>
    </row>
    <row r="444" customFormat="false" ht="15" hidden="false" customHeight="false" outlineLevel="0" collapsed="false">
      <c r="N444" s="17" t="n">
        <f aca="false">N443+1</f>
        <v>436</v>
      </c>
      <c r="O444" s="4" t="n">
        <f aca="false">O443*(R443/$U443)</f>
        <v>0.539776531579374</v>
      </c>
      <c r="P444" s="4" t="n">
        <f aca="false">P443*(S443/$U443)</f>
        <v>0.20579690578572</v>
      </c>
      <c r="Q444" s="4" t="n">
        <f aca="false">Q443*(T443/$U443)</f>
        <v>0.254426562634906</v>
      </c>
      <c r="R444" s="18" t="n">
        <f aca="false">($O444*$C$27)+($P444*$D$27)+($Q444*$E$27)</f>
        <v>1.25442656263491</v>
      </c>
      <c r="S444" s="18" t="n">
        <f aca="false">($O444*$C$28)+($P444*$D$28)+($Q444*$E$28)</f>
        <v>1.31079262520796</v>
      </c>
      <c r="T444" s="18" t="n">
        <f aca="false">($O444*$C$29)+($P444*$D$29)+($Q444*$E$29)</f>
        <v>1.2395471452516</v>
      </c>
      <c r="U444" s="18" t="n">
        <f aca="false">(O444*R444)+(P444*S444)+(Q444*T444)</f>
        <v>1.26224080488492</v>
      </c>
      <c r="W444" s="17" t="n">
        <f aca="false">W443+1</f>
        <v>436</v>
      </c>
      <c r="X444" s="4" t="n">
        <f aca="false">X443*(AA443/$AD443)</f>
        <v>0.350819672131148</v>
      </c>
      <c r="Y444" s="4" t="n">
        <f aca="false">Y443*(AB443/$AD443)</f>
        <v>0.308196721311475</v>
      </c>
      <c r="Z444" s="4" t="n">
        <f aca="false">Z443*(AC443/$AD443)</f>
        <v>0.340983606557377</v>
      </c>
      <c r="AA444" s="18" t="n">
        <f aca="false">($X444*$C$36)+($Y444*$D$36)+($Z444*$E$36)</f>
        <v>1.31672131147541</v>
      </c>
      <c r="AB444" s="18" t="n">
        <f aca="false">($X444*$C$37)+($Y444*$D$37)+($Z444*$E$37)</f>
        <v>1.31672131147541</v>
      </c>
      <c r="AC444" s="18" t="n">
        <f aca="false">($X444*$C$38)+($Y444*$D$38)+($Z444*$E$38)</f>
        <v>1.31672131147541</v>
      </c>
      <c r="AD444" s="18" t="n">
        <f aca="false">(X444*AA444)+(Y444*AB444)+(Z444*AC444)</f>
        <v>1.31672131147541</v>
      </c>
      <c r="AE444" s="19" t="str">
        <f aca="false">IF(ABS(SUM(X444:Z444)-1)&gt;0.1,"ERROR","OK")</f>
        <v>OK</v>
      </c>
    </row>
    <row r="445" customFormat="false" ht="15" hidden="false" customHeight="false" outlineLevel="0" collapsed="false">
      <c r="N445" s="17" t="n">
        <f aca="false">N444+1</f>
        <v>437</v>
      </c>
      <c r="O445" s="4" t="n">
        <f aca="false">O444*(R444/$U444)</f>
        <v>0.536434899331146</v>
      </c>
      <c r="P445" s="4" t="n">
        <f aca="false">P444*(S444/$U444)</f>
        <v>0.213712839381019</v>
      </c>
      <c r="Q445" s="4" t="n">
        <f aca="false">Q444*(T444/$U444)</f>
        <v>0.249852261287836</v>
      </c>
      <c r="R445" s="18" t="n">
        <f aca="false">($O445*$C$27)+($P445*$D$27)+($Q445*$E$27)</f>
        <v>1.24985226128784</v>
      </c>
      <c r="S445" s="18" t="n">
        <f aca="false">($O445*$C$28)+($P445*$D$28)+($Q445*$E$28)</f>
        <v>1.31156786417209</v>
      </c>
      <c r="T445" s="18" t="n">
        <f aca="false">($O445*$C$29)+($P445*$D$29)+($Q445*$E$29)</f>
        <v>1.26563408861125</v>
      </c>
      <c r="U445" s="18" t="n">
        <f aca="false">(O445*R445)+(P445*S445)+(Q445*T445)</f>
        <v>1.26698480325835</v>
      </c>
      <c r="W445" s="17" t="n">
        <f aca="false">W444+1</f>
        <v>437</v>
      </c>
      <c r="X445" s="4" t="n">
        <f aca="false">X444*(AA444/$AD444)</f>
        <v>0.350819672131148</v>
      </c>
      <c r="Y445" s="4" t="n">
        <f aca="false">Y444*(AB444/$AD444)</f>
        <v>0.308196721311475</v>
      </c>
      <c r="Z445" s="4" t="n">
        <f aca="false">Z444*(AC444/$AD444)</f>
        <v>0.340983606557377</v>
      </c>
      <c r="AA445" s="18" t="n">
        <f aca="false">($X445*$C$36)+($Y445*$D$36)+($Z445*$E$36)</f>
        <v>1.31672131147541</v>
      </c>
      <c r="AB445" s="18" t="n">
        <f aca="false">($X445*$C$37)+($Y445*$D$37)+($Z445*$E$37)</f>
        <v>1.31672131147541</v>
      </c>
      <c r="AC445" s="18" t="n">
        <f aca="false">($X445*$C$38)+($Y445*$D$38)+($Z445*$E$38)</f>
        <v>1.31672131147541</v>
      </c>
      <c r="AD445" s="18" t="n">
        <f aca="false">(X445*AA445)+(Y445*AB445)+(Z445*AC445)</f>
        <v>1.31672131147541</v>
      </c>
      <c r="AE445" s="19" t="str">
        <f aca="false">IF(ABS(SUM(X445:Z445)-1)&gt;0.1,"ERROR","OK")</f>
        <v>OK</v>
      </c>
    </row>
    <row r="446" customFormat="false" ht="15" hidden="false" customHeight="false" outlineLevel="0" collapsed="false">
      <c r="N446" s="17" t="n">
        <f aca="false">N445+1</f>
        <v>438</v>
      </c>
      <c r="O446" s="4" t="n">
        <f aca="false">O445*(R445/$U445)</f>
        <v>0.529181068500969</v>
      </c>
      <c r="P446" s="4" t="n">
        <f aca="false">P445*(S445/$U445)</f>
        <v>0.221233034186567</v>
      </c>
      <c r="Q446" s="4" t="n">
        <f aca="false">Q445*(T445/$U445)</f>
        <v>0.249585897312463</v>
      </c>
      <c r="R446" s="18" t="n">
        <f aca="false">($O446*$C$27)+($P446*$D$27)+($Q446*$E$27)</f>
        <v>1.24958589731246</v>
      </c>
      <c r="S446" s="18" t="n">
        <f aca="false">($O446*$C$28)+($P446*$D$28)+($Q446*$E$28)</f>
        <v>1.30455376091975</v>
      </c>
      <c r="T446" s="18" t="n">
        <f aca="false">($O446*$C$29)+($P446*$D$29)+($Q446*$E$29)</f>
        <v>1.29327235460902</v>
      </c>
      <c r="U446" s="18" t="n">
        <f aca="false">(O446*R446)+(P446*S446)+(Q446*T446)</f>
        <v>1.27265012820582</v>
      </c>
      <c r="W446" s="17" t="n">
        <f aca="false">W445+1</f>
        <v>438</v>
      </c>
      <c r="X446" s="4" t="n">
        <f aca="false">X445*(AA445/$AD445)</f>
        <v>0.350819672131148</v>
      </c>
      <c r="Y446" s="4" t="n">
        <f aca="false">Y445*(AB445/$AD445)</f>
        <v>0.308196721311475</v>
      </c>
      <c r="Z446" s="4" t="n">
        <f aca="false">Z445*(AC445/$AD445)</f>
        <v>0.340983606557377</v>
      </c>
      <c r="AA446" s="18" t="n">
        <f aca="false">($X446*$C$36)+($Y446*$D$36)+($Z446*$E$36)</f>
        <v>1.31672131147541</v>
      </c>
      <c r="AB446" s="18" t="n">
        <f aca="false">($X446*$C$37)+($Y446*$D$37)+($Z446*$E$37)</f>
        <v>1.31672131147541</v>
      </c>
      <c r="AC446" s="18" t="n">
        <f aca="false">($X446*$C$38)+($Y446*$D$38)+($Z446*$E$38)</f>
        <v>1.31672131147541</v>
      </c>
      <c r="AD446" s="18" t="n">
        <f aca="false">(X446*AA446)+(Y446*AB446)+(Z446*AC446)</f>
        <v>1.31672131147541</v>
      </c>
      <c r="AE446" s="19" t="str">
        <f aca="false">IF(ABS(SUM(X446:Z446)-1)&gt;0.1,"ERROR","OK")</f>
        <v>OK</v>
      </c>
    </row>
    <row r="447" customFormat="false" ht="15" hidden="false" customHeight="false" outlineLevel="0" collapsed="false">
      <c r="N447" s="17" t="n">
        <f aca="false">N446+1</f>
        <v>439</v>
      </c>
      <c r="O447" s="4" t="n">
        <f aca="false">O446*(R446/$U446)</f>
        <v>0.519590723065254</v>
      </c>
      <c r="P447" s="4" t="n">
        <f aca="false">P446*(S446/$U446)</f>
        <v>0.226779049788536</v>
      </c>
      <c r="Q447" s="4" t="n">
        <f aca="false">Q446*(T446/$U446)</f>
        <v>0.25363022714621</v>
      </c>
      <c r="R447" s="18" t="n">
        <f aca="false">($O447*$C$27)+($P447*$D$27)+($Q447*$E$27)</f>
        <v>1.25363022714621</v>
      </c>
      <c r="S447" s="18" t="n">
        <f aca="false">($O447*$C$28)+($P447*$D$28)+($Q447*$E$28)</f>
        <v>1.29132351863367</v>
      </c>
      <c r="T447" s="18" t="n">
        <f aca="false">($O447*$C$29)+($P447*$D$29)+($Q447*$E$29)</f>
        <v>1.31662364321993</v>
      </c>
      <c r="U447" s="18" t="n">
        <f aca="false">(O447*R447)+(P447*S447)+(Q447*T447)</f>
        <v>1.27815531040063</v>
      </c>
      <c r="W447" s="17" t="n">
        <f aca="false">W446+1</f>
        <v>439</v>
      </c>
      <c r="X447" s="4" t="n">
        <f aca="false">X446*(AA446/$AD446)</f>
        <v>0.350819672131148</v>
      </c>
      <c r="Y447" s="4" t="n">
        <f aca="false">Y446*(AB446/$AD446)</f>
        <v>0.308196721311475</v>
      </c>
      <c r="Z447" s="4" t="n">
        <f aca="false">Z446*(AC446/$AD446)</f>
        <v>0.340983606557377</v>
      </c>
      <c r="AA447" s="18" t="n">
        <f aca="false">($X447*$C$36)+($Y447*$D$36)+($Z447*$E$36)</f>
        <v>1.31672131147541</v>
      </c>
      <c r="AB447" s="18" t="n">
        <f aca="false">($X447*$C$37)+($Y447*$D$37)+($Z447*$E$37)</f>
        <v>1.31672131147541</v>
      </c>
      <c r="AC447" s="18" t="n">
        <f aca="false">($X447*$C$38)+($Y447*$D$38)+($Z447*$E$38)</f>
        <v>1.31672131147541</v>
      </c>
      <c r="AD447" s="18" t="n">
        <f aca="false">(X447*AA447)+(Y447*AB447)+(Z447*AC447)</f>
        <v>1.31672131147541</v>
      </c>
      <c r="AE447" s="19" t="str">
        <f aca="false">IF(ABS(SUM(X447:Z447)-1)&gt;0.1,"ERROR","OK")</f>
        <v>OK</v>
      </c>
    </row>
    <row r="448" customFormat="false" ht="15" hidden="false" customHeight="false" outlineLevel="0" collapsed="false">
      <c r="N448" s="17" t="n">
        <f aca="false">N447+1</f>
        <v>440</v>
      </c>
      <c r="O448" s="4" t="n">
        <f aca="false">O447*(R447/$U447)</f>
        <v>0.509620881655758</v>
      </c>
      <c r="P448" s="4" t="n">
        <f aca="false">P447*(S447/$U447)</f>
        <v>0.229115443281725</v>
      </c>
      <c r="Q448" s="4" t="n">
        <f aca="false">Q447*(T447/$U447)</f>
        <v>0.261263675062517</v>
      </c>
      <c r="R448" s="18" t="n">
        <f aca="false">($O448*$C$27)+($P448*$D$27)+($Q448*$E$27)</f>
        <v>1.26126367506252</v>
      </c>
      <c r="S448" s="18" t="n">
        <f aca="false">($O448*$C$28)+($P448*$D$28)+($Q448*$E$28)</f>
        <v>1.27448357409949</v>
      </c>
      <c r="T448" s="18" t="n">
        <f aca="false">($O448*$C$29)+($P448*$D$29)+($Q448*$E$29)</f>
        <v>1.33061171268614</v>
      </c>
      <c r="U448" s="18" t="n">
        <f aca="false">(O448*R448)+(P448*S448)+(Q448*T448)</f>
        <v>1.28241068125844</v>
      </c>
      <c r="W448" s="17" t="n">
        <f aca="false">W447+1</f>
        <v>440</v>
      </c>
      <c r="X448" s="4" t="n">
        <f aca="false">X447*(AA447/$AD447)</f>
        <v>0.350819672131148</v>
      </c>
      <c r="Y448" s="4" t="n">
        <f aca="false">Y447*(AB447/$AD447)</f>
        <v>0.308196721311475</v>
      </c>
      <c r="Z448" s="4" t="n">
        <f aca="false">Z447*(AC447/$AD447)</f>
        <v>0.340983606557377</v>
      </c>
      <c r="AA448" s="18" t="n">
        <f aca="false">($X448*$C$36)+($Y448*$D$36)+($Z448*$E$36)</f>
        <v>1.31672131147541</v>
      </c>
      <c r="AB448" s="18" t="n">
        <f aca="false">($X448*$C$37)+($Y448*$D$37)+($Z448*$E$37)</f>
        <v>1.31672131147541</v>
      </c>
      <c r="AC448" s="18" t="n">
        <f aca="false">($X448*$C$38)+($Y448*$D$38)+($Z448*$E$38)</f>
        <v>1.31672131147541</v>
      </c>
      <c r="AD448" s="18" t="n">
        <f aca="false">(X448*AA448)+(Y448*AB448)+(Z448*AC448)</f>
        <v>1.31672131147541</v>
      </c>
      <c r="AE448" s="19" t="str">
        <f aca="false">IF(ABS(SUM(X448:Z448)-1)&gt;0.1,"ERROR","OK")</f>
        <v>OK</v>
      </c>
    </row>
    <row r="449" customFormat="false" ht="15" hidden="false" customHeight="false" outlineLevel="0" collapsed="false">
      <c r="N449" s="17" t="n">
        <f aca="false">N448+1</f>
        <v>441</v>
      </c>
      <c r="O449" s="4" t="n">
        <f aca="false">O448*(R448/$U448)</f>
        <v>0.501217211833413</v>
      </c>
      <c r="P449" s="4" t="n">
        <f aca="false">P448*(S448/$U448)</f>
        <v>0.227699186619794</v>
      </c>
      <c r="Q449" s="4" t="n">
        <f aca="false">Q448*(T448/$U448)</f>
        <v>0.271083601546792</v>
      </c>
      <c r="R449" s="18" t="n">
        <f aca="false">($O449*$C$27)+($P449*$D$27)+($Q449*$E$27)</f>
        <v>1.27108360154679</v>
      </c>
      <c r="S449" s="18" t="n">
        <f aca="false">($O449*$C$28)+($P449*$D$28)+($Q449*$E$28)</f>
        <v>1.2572419704413</v>
      </c>
      <c r="T449" s="18" t="n">
        <f aca="false">($O449*$C$29)+($P449*$D$29)+($Q449*$E$29)</f>
        <v>1.33224551157599</v>
      </c>
      <c r="U449" s="18" t="n">
        <f aca="false">(O449*R449)+(P449*S449)+(Q449*T449)</f>
        <v>1.28451186425078</v>
      </c>
      <c r="W449" s="17" t="n">
        <f aca="false">W448+1</f>
        <v>441</v>
      </c>
      <c r="X449" s="4" t="n">
        <f aca="false">X448*(AA448/$AD448)</f>
        <v>0.350819672131148</v>
      </c>
      <c r="Y449" s="4" t="n">
        <f aca="false">Y448*(AB448/$AD448)</f>
        <v>0.308196721311475</v>
      </c>
      <c r="Z449" s="4" t="n">
        <f aca="false">Z448*(AC448/$AD448)</f>
        <v>0.340983606557377</v>
      </c>
      <c r="AA449" s="18" t="n">
        <f aca="false">($X449*$C$36)+($Y449*$D$36)+($Z449*$E$36)</f>
        <v>1.31672131147541</v>
      </c>
      <c r="AB449" s="18" t="n">
        <f aca="false">($X449*$C$37)+($Y449*$D$37)+($Z449*$E$37)</f>
        <v>1.31672131147541</v>
      </c>
      <c r="AC449" s="18" t="n">
        <f aca="false">($X449*$C$38)+($Y449*$D$38)+($Z449*$E$38)</f>
        <v>1.31672131147541</v>
      </c>
      <c r="AD449" s="18" t="n">
        <f aca="false">(X449*AA449)+(Y449*AB449)+(Z449*AC449)</f>
        <v>1.31672131147541</v>
      </c>
      <c r="AE449" s="19" t="str">
        <f aca="false">IF(ABS(SUM(X449:Z449)-1)&gt;0.1,"ERROR","OK")</f>
        <v>OK</v>
      </c>
    </row>
    <row r="450" customFormat="false" ht="15" hidden="false" customHeight="false" outlineLevel="0" collapsed="false">
      <c r="N450" s="17" t="n">
        <f aca="false">N449+1</f>
        <v>442</v>
      </c>
      <c r="O450" s="4" t="n">
        <f aca="false">O449*(R449/$U449)</f>
        <v>0.495977496592493</v>
      </c>
      <c r="P450" s="4" t="n">
        <f aca="false">P449*(S449/$U449)</f>
        <v>0.222865184838699</v>
      </c>
      <c r="Q450" s="4" t="n">
        <f aca="false">Q449*(T449/$U449)</f>
        <v>0.281157318568808</v>
      </c>
      <c r="R450" s="18" t="n">
        <f aca="false">($O450*$C$27)+($P450*$D$27)+($Q450*$E$27)</f>
        <v>1.28115731856881</v>
      </c>
      <c r="S450" s="18" t="n">
        <f aca="false">($O450*$C$28)+($P450*$D$28)+($Q450*$E$28)</f>
        <v>1.24293590988057</v>
      </c>
      <c r="T450" s="18" t="n">
        <f aca="false">($O450*$C$29)+($P450*$D$29)+($Q450*$E$29)</f>
        <v>1.32141130690135</v>
      </c>
      <c r="U450" s="18" t="n">
        <f aca="false">(O450*R450)+(P450*S450)+(Q450*T450)</f>
        <v>1.28395680067799</v>
      </c>
      <c r="W450" s="17" t="n">
        <f aca="false">W449+1</f>
        <v>442</v>
      </c>
      <c r="X450" s="4" t="n">
        <f aca="false">X449*(AA449/$AD449)</f>
        <v>0.350819672131148</v>
      </c>
      <c r="Y450" s="4" t="n">
        <f aca="false">Y449*(AB449/$AD449)</f>
        <v>0.308196721311475</v>
      </c>
      <c r="Z450" s="4" t="n">
        <f aca="false">Z449*(AC449/$AD449)</f>
        <v>0.340983606557377</v>
      </c>
      <c r="AA450" s="18" t="n">
        <f aca="false">($X450*$C$36)+($Y450*$D$36)+($Z450*$E$36)</f>
        <v>1.31672131147541</v>
      </c>
      <c r="AB450" s="18" t="n">
        <f aca="false">($X450*$C$37)+($Y450*$D$37)+($Z450*$E$37)</f>
        <v>1.31672131147541</v>
      </c>
      <c r="AC450" s="18" t="n">
        <f aca="false">($X450*$C$38)+($Y450*$D$38)+($Z450*$E$38)</f>
        <v>1.31672131147541</v>
      </c>
      <c r="AD450" s="18" t="n">
        <f aca="false">(X450*AA450)+(Y450*AB450)+(Z450*AC450)</f>
        <v>1.31672131147541</v>
      </c>
      <c r="AE450" s="19" t="str">
        <f aca="false">IF(ABS(SUM(X450:Z450)-1)&gt;0.1,"ERROR","OK")</f>
        <v>OK</v>
      </c>
    </row>
    <row r="451" customFormat="false" ht="15" hidden="false" customHeight="false" outlineLevel="0" collapsed="false">
      <c r="N451" s="17" t="n">
        <f aca="false">N450+1</f>
        <v>443</v>
      </c>
      <c r="O451" s="4" t="n">
        <f aca="false">O450*(R450/$U450)</f>
        <v>0.494896089392864</v>
      </c>
      <c r="P451" s="4" t="n">
        <f aca="false">P450*(S450/$U450)</f>
        <v>0.21574490757938</v>
      </c>
      <c r="Q451" s="4" t="n">
        <f aca="false">Q450*(T450/$U450)</f>
        <v>0.289359003027756</v>
      </c>
      <c r="R451" s="18" t="n">
        <f aca="false">($O451*$C$27)+($P451*$D$27)+($Q451*$E$27)</f>
        <v>1.28935900302776</v>
      </c>
      <c r="S451" s="18" t="n">
        <f aca="false">($O451*$C$28)+($P451*$D$28)+($Q451*$E$28)</f>
        <v>1.23447298666788</v>
      </c>
      <c r="T451" s="18" t="n">
        <f aca="false">($O451*$C$29)+($P451*$D$29)+($Q451*$E$29)</f>
        <v>1.30080746016314</v>
      </c>
      <c r="U451" s="18" t="n">
        <f aca="false">(O451*R451)+(P451*S451)+(Q451*T451)</f>
        <v>1.28083033864369</v>
      </c>
      <c r="W451" s="17" t="n">
        <f aca="false">W450+1</f>
        <v>443</v>
      </c>
      <c r="X451" s="4" t="n">
        <f aca="false">X450*(AA450/$AD450)</f>
        <v>0.350819672131148</v>
      </c>
      <c r="Y451" s="4" t="n">
        <f aca="false">Y450*(AB450/$AD450)</f>
        <v>0.308196721311475</v>
      </c>
      <c r="Z451" s="4" t="n">
        <f aca="false">Z450*(AC450/$AD450)</f>
        <v>0.340983606557377</v>
      </c>
      <c r="AA451" s="18" t="n">
        <f aca="false">($X451*$C$36)+($Y451*$D$36)+($Z451*$E$36)</f>
        <v>1.31672131147541</v>
      </c>
      <c r="AB451" s="18" t="n">
        <f aca="false">($X451*$C$37)+($Y451*$D$37)+($Z451*$E$37)</f>
        <v>1.31672131147541</v>
      </c>
      <c r="AC451" s="18" t="n">
        <f aca="false">($X451*$C$38)+($Y451*$D$38)+($Z451*$E$38)</f>
        <v>1.31672131147541</v>
      </c>
      <c r="AD451" s="18" t="n">
        <f aca="false">(X451*AA451)+(Y451*AB451)+(Z451*AC451)</f>
        <v>1.31672131147541</v>
      </c>
      <c r="AE451" s="19" t="str">
        <f aca="false">IF(ABS(SUM(X451:Z451)-1)&gt;0.1,"ERROR","OK")</f>
        <v>OK</v>
      </c>
    </row>
    <row r="452" customFormat="false" ht="15" hidden="false" customHeight="false" outlineLevel="0" collapsed="false">
      <c r="N452" s="17" t="n">
        <f aca="false">N451+1</f>
        <v>444</v>
      </c>
      <c r="O452" s="4" t="n">
        <f aca="false">O451*(R451/$U451)</f>
        <v>0.498191453754615</v>
      </c>
      <c r="P452" s="4" t="n">
        <f aca="false">P451*(S451/$U451)</f>
        <v>0.207936408423874</v>
      </c>
      <c r="Q452" s="4" t="n">
        <f aca="false">Q451*(T451/$U451)</f>
        <v>0.293872137821511</v>
      </c>
      <c r="R452" s="18" t="n">
        <f aca="false">($O452*$C$27)+($P452*$D$27)+($Q452*$E$27)</f>
        <v>1.29387213782151</v>
      </c>
      <c r="S452" s="18" t="n">
        <f aca="false">($O452*$C$28)+($P452*$D$28)+($Q452*$E$28)</f>
        <v>1.23370652971526</v>
      </c>
      <c r="T452" s="18" t="n">
        <f aca="false">($O452*$C$29)+($P452*$D$29)+($Q452*$E$29)</f>
        <v>1.27507520764339</v>
      </c>
      <c r="U452" s="18" t="n">
        <f aca="false">(O452*R452)+(P452*S452)+(Q452*T452)</f>
        <v>1.27583762330533</v>
      </c>
      <c r="W452" s="17" t="n">
        <f aca="false">W451+1</f>
        <v>444</v>
      </c>
      <c r="X452" s="4" t="n">
        <f aca="false">X451*(AA451/$AD451)</f>
        <v>0.350819672131148</v>
      </c>
      <c r="Y452" s="4" t="n">
        <f aca="false">Y451*(AB451/$AD451)</f>
        <v>0.308196721311475</v>
      </c>
      <c r="Z452" s="4" t="n">
        <f aca="false">Z451*(AC451/$AD451)</f>
        <v>0.340983606557377</v>
      </c>
      <c r="AA452" s="18" t="n">
        <f aca="false">($X452*$C$36)+($Y452*$D$36)+($Z452*$E$36)</f>
        <v>1.31672131147541</v>
      </c>
      <c r="AB452" s="18" t="n">
        <f aca="false">($X452*$C$37)+($Y452*$D$37)+($Z452*$E$37)</f>
        <v>1.31672131147541</v>
      </c>
      <c r="AC452" s="18" t="n">
        <f aca="false">($X452*$C$38)+($Y452*$D$38)+($Z452*$E$38)</f>
        <v>1.31672131147541</v>
      </c>
      <c r="AD452" s="18" t="n">
        <f aca="false">(X452*AA452)+(Y452*AB452)+(Z452*AC452)</f>
        <v>1.31672131147541</v>
      </c>
      <c r="AE452" s="19" t="str">
        <f aca="false">IF(ABS(SUM(X452:Z452)-1)&gt;0.1,"ERROR","OK")</f>
        <v>OK</v>
      </c>
    </row>
    <row r="453" customFormat="false" ht="15" hidden="false" customHeight="false" outlineLevel="0" collapsed="false">
      <c r="N453" s="17" t="n">
        <f aca="false">N452+1</f>
        <v>445</v>
      </c>
      <c r="O453" s="4" t="n">
        <f aca="false">O452*(R452/$U452)</f>
        <v>0.505233604605518</v>
      </c>
      <c r="P453" s="4" t="n">
        <f aca="false">P452*(S452/$U452)</f>
        <v>0.201069869826749</v>
      </c>
      <c r="Q453" s="4" t="n">
        <f aca="false">Q452*(T452/$U452)</f>
        <v>0.293696525567733</v>
      </c>
      <c r="R453" s="18" t="n">
        <f aca="false">($O453*$C$27)+($P453*$D$27)+($Q453*$E$27)</f>
        <v>1.29369652556773</v>
      </c>
      <c r="S453" s="18" t="n">
        <f aca="false">($O453*$C$28)+($P453*$D$28)+($Q453*$E$28)</f>
        <v>1.24090673159456</v>
      </c>
      <c r="T453" s="18" t="n">
        <f aca="false">($O453*$C$29)+($P453*$D$29)+($Q453*$E$29)</f>
        <v>1.24954608625638</v>
      </c>
      <c r="U453" s="18" t="n">
        <f aca="false">(O453*R453)+(P453*S453)+(Q453*T453)</f>
        <v>1.27011525793733</v>
      </c>
      <c r="W453" s="17" t="n">
        <f aca="false">W452+1</f>
        <v>445</v>
      </c>
      <c r="X453" s="4" t="n">
        <f aca="false">X452*(AA452/$AD452)</f>
        <v>0.350819672131148</v>
      </c>
      <c r="Y453" s="4" t="n">
        <f aca="false">Y452*(AB452/$AD452)</f>
        <v>0.308196721311475</v>
      </c>
      <c r="Z453" s="4" t="n">
        <f aca="false">Z452*(AC452/$AD452)</f>
        <v>0.340983606557377</v>
      </c>
      <c r="AA453" s="18" t="n">
        <f aca="false">($X453*$C$36)+($Y453*$D$36)+($Z453*$E$36)</f>
        <v>1.31672131147541</v>
      </c>
      <c r="AB453" s="18" t="n">
        <f aca="false">($X453*$C$37)+($Y453*$D$37)+($Z453*$E$37)</f>
        <v>1.31672131147541</v>
      </c>
      <c r="AC453" s="18" t="n">
        <f aca="false">($X453*$C$38)+($Y453*$D$38)+($Z453*$E$38)</f>
        <v>1.31672131147541</v>
      </c>
      <c r="AD453" s="18" t="n">
        <f aca="false">(X453*AA453)+(Y453*AB453)+(Z453*AC453)</f>
        <v>1.31672131147541</v>
      </c>
      <c r="AE453" s="19" t="str">
        <f aca="false">IF(ABS(SUM(X453:Z453)-1)&gt;0.1,"ERROR","OK")</f>
        <v>OK</v>
      </c>
    </row>
    <row r="454" customFormat="false" ht="15" hidden="false" customHeight="false" outlineLevel="0" collapsed="false">
      <c r="N454" s="17" t="n">
        <f aca="false">N453+1</f>
        <v>446</v>
      </c>
      <c r="O454" s="4" t="n">
        <f aca="false">O453*(R453/$U453)</f>
        <v>0.514613894127764</v>
      </c>
      <c r="P454" s="4" t="n">
        <f aca="false">P453*(S453/$U453)</f>
        <v>0.196445915777798</v>
      </c>
      <c r="Q454" s="4" t="n">
        <f aca="false">Q453*(T453/$U453)</f>
        <v>0.288940190094438</v>
      </c>
      <c r="R454" s="18" t="n">
        <f aca="false">($O454*$C$27)+($P454*$D$27)+($Q454*$E$27)</f>
        <v>1.28894019009444</v>
      </c>
      <c r="S454" s="18" t="n">
        <f aca="false">($O454*$C$28)+($P454*$D$28)+($Q454*$E$28)</f>
        <v>1.25456772304277</v>
      </c>
      <c r="T454" s="18" t="n">
        <f aca="false">($O454*$C$29)+($P454*$D$29)+($Q454*$E$29)</f>
        <v>1.22910802144396</v>
      </c>
      <c r="U454" s="18" t="n">
        <f aca="false">(O454*R454)+(P454*S454)+(Q454*T454)</f>
        <v>1.2648999411433</v>
      </c>
      <c r="W454" s="17" t="n">
        <f aca="false">W453+1</f>
        <v>446</v>
      </c>
      <c r="X454" s="4" t="n">
        <f aca="false">X453*(AA453/$AD453)</f>
        <v>0.350819672131148</v>
      </c>
      <c r="Y454" s="4" t="n">
        <f aca="false">Y453*(AB453/$AD453)</f>
        <v>0.308196721311475</v>
      </c>
      <c r="Z454" s="4" t="n">
        <f aca="false">Z453*(AC453/$AD453)</f>
        <v>0.340983606557377</v>
      </c>
      <c r="AA454" s="18" t="n">
        <f aca="false">($X454*$C$36)+($Y454*$D$36)+($Z454*$E$36)</f>
        <v>1.31672131147541</v>
      </c>
      <c r="AB454" s="18" t="n">
        <f aca="false">($X454*$C$37)+($Y454*$D$37)+($Z454*$E$37)</f>
        <v>1.31672131147541</v>
      </c>
      <c r="AC454" s="18" t="n">
        <f aca="false">($X454*$C$38)+($Y454*$D$38)+($Z454*$E$38)</f>
        <v>1.31672131147541</v>
      </c>
      <c r="AD454" s="18" t="n">
        <f aca="false">(X454*AA454)+(Y454*AB454)+(Z454*AC454)</f>
        <v>1.31672131147541</v>
      </c>
      <c r="AE454" s="19" t="str">
        <f aca="false">IF(ABS(SUM(X454:Z454)-1)&gt;0.1,"ERROR","OK")</f>
        <v>OK</v>
      </c>
    </row>
    <row r="455" customFormat="false" ht="15" hidden="false" customHeight="false" outlineLevel="0" collapsed="false">
      <c r="N455" s="17" t="n">
        <f aca="false">N454+1</f>
        <v>447</v>
      </c>
      <c r="O455" s="4" t="n">
        <f aca="false">O454*(R454/$U454)</f>
        <v>0.52439446706175</v>
      </c>
      <c r="P455" s="4" t="n">
        <f aca="false">P454*(S454/$U454)</f>
        <v>0.19484126549618</v>
      </c>
      <c r="Q455" s="4" t="n">
        <f aca="false">Q454*(T454/$U454)</f>
        <v>0.28076426744207</v>
      </c>
      <c r="R455" s="18" t="n">
        <f aca="false">($O455*$C$27)+($P455*$D$27)+($Q455*$E$27)</f>
        <v>1.28076426744207</v>
      </c>
      <c r="S455" s="18" t="n">
        <f aca="false">($O455*$C$28)+($P455*$D$28)+($Q455*$E$28)</f>
        <v>1.27170662636389</v>
      </c>
      <c r="T455" s="18" t="n">
        <f aca="false">($O455*$C$29)+($P455*$D$29)+($Q455*$E$29)</f>
        <v>1.21744766954532</v>
      </c>
      <c r="U455" s="18" t="n">
        <f aca="false">(O455*R455)+(P455*S455)+(Q455*T455)</f>
        <v>1.26122242696658</v>
      </c>
      <c r="W455" s="17" t="n">
        <f aca="false">W454+1</f>
        <v>447</v>
      </c>
      <c r="X455" s="4" t="n">
        <f aca="false">X454*(AA454/$AD454)</f>
        <v>0.350819672131148</v>
      </c>
      <c r="Y455" s="4" t="n">
        <f aca="false">Y454*(AB454/$AD454)</f>
        <v>0.308196721311475</v>
      </c>
      <c r="Z455" s="4" t="n">
        <f aca="false">Z454*(AC454/$AD454)</f>
        <v>0.340983606557377</v>
      </c>
      <c r="AA455" s="18" t="n">
        <f aca="false">($X455*$C$36)+($Y455*$D$36)+($Z455*$E$36)</f>
        <v>1.31672131147541</v>
      </c>
      <c r="AB455" s="18" t="n">
        <f aca="false">($X455*$C$37)+($Y455*$D$37)+($Z455*$E$37)</f>
        <v>1.31672131147541</v>
      </c>
      <c r="AC455" s="18" t="n">
        <f aca="false">($X455*$C$38)+($Y455*$D$38)+($Z455*$E$38)</f>
        <v>1.31672131147541</v>
      </c>
      <c r="AD455" s="18" t="n">
        <f aca="false">(X455*AA455)+(Y455*AB455)+(Z455*AC455)</f>
        <v>1.31672131147541</v>
      </c>
      <c r="AE455" s="19" t="str">
        <f aca="false">IF(ABS(SUM(X455:Z455)-1)&gt;0.1,"ERROR","OK")</f>
        <v>OK</v>
      </c>
    </row>
    <row r="456" customFormat="false" ht="15" hidden="false" customHeight="false" outlineLevel="0" collapsed="false">
      <c r="N456" s="17" t="n">
        <f aca="false">N455+1</f>
        <v>448</v>
      </c>
      <c r="O456" s="4" t="n">
        <f aca="false">O455*(R455/$U455)</f>
        <v>0.532519626274306</v>
      </c>
      <c r="P456" s="4" t="n">
        <f aca="false">P455*(S455/$U455)</f>
        <v>0.19646092800345</v>
      </c>
      <c r="Q456" s="4" t="n">
        <f aca="false">Q455*(T455/$U455)</f>
        <v>0.271019445722244</v>
      </c>
      <c r="R456" s="18" t="n">
        <f aca="false">($O456*$C$27)+($P456*$D$27)+($Q456*$E$27)</f>
        <v>1.27101944572224</v>
      </c>
      <c r="S456" s="18" t="n">
        <f aca="false">($O456*$C$28)+($P456*$D$28)+($Q456*$E$28)</f>
        <v>1.28860212512429</v>
      </c>
      <c r="T456" s="18" t="n">
        <f aca="false">($O456*$C$29)+($P456*$D$29)+($Q456*$E$29)</f>
        <v>1.21661904561834</v>
      </c>
      <c r="U456" s="18" t="n">
        <f aca="false">(O456*R456)+(P456*S456)+(Q456*T456)</f>
        <v>1.25973018895113</v>
      </c>
      <c r="W456" s="17" t="n">
        <f aca="false">W455+1</f>
        <v>448</v>
      </c>
      <c r="X456" s="4" t="n">
        <f aca="false">X455*(AA455/$AD455)</f>
        <v>0.350819672131148</v>
      </c>
      <c r="Y456" s="4" t="n">
        <f aca="false">Y455*(AB455/$AD455)</f>
        <v>0.308196721311475</v>
      </c>
      <c r="Z456" s="4" t="n">
        <f aca="false">Z455*(AC455/$AD455)</f>
        <v>0.340983606557377</v>
      </c>
      <c r="AA456" s="18" t="n">
        <f aca="false">($X456*$C$36)+($Y456*$D$36)+($Z456*$E$36)</f>
        <v>1.31672131147541</v>
      </c>
      <c r="AB456" s="18" t="n">
        <f aca="false">($X456*$C$37)+($Y456*$D$37)+($Z456*$E$37)</f>
        <v>1.31672131147541</v>
      </c>
      <c r="AC456" s="18" t="n">
        <f aca="false">($X456*$C$38)+($Y456*$D$38)+($Z456*$E$38)</f>
        <v>1.31672131147541</v>
      </c>
      <c r="AD456" s="18" t="n">
        <f aca="false">(X456*AA456)+(Y456*AB456)+(Z456*AC456)</f>
        <v>1.31672131147541</v>
      </c>
      <c r="AE456" s="19" t="str">
        <f aca="false">IF(ABS(SUM(X456:Z456)-1)&gt;0.1,"ERROR","OK")</f>
        <v>OK</v>
      </c>
    </row>
    <row r="457" customFormat="false" ht="15" hidden="false" customHeight="false" outlineLevel="0" collapsed="false">
      <c r="N457" s="17" t="n">
        <f aca="false">N456+1</f>
        <v>449</v>
      </c>
      <c r="O457" s="4" t="n">
        <f aca="false">O456*(R456/$U456)</f>
        <v>0.53729187897524</v>
      </c>
      <c r="P457" s="4" t="n">
        <f aca="false">P456*(S456/$U456)</f>
        <v>0.200963644079944</v>
      </c>
      <c r="Q457" s="4" t="n">
        <f aca="false">Q456*(T456/$U456)</f>
        <v>0.261744476944816</v>
      </c>
      <c r="R457" s="18" t="n">
        <f aca="false">($O457*$C$27)+($P457*$D$27)+($Q457*$E$27)</f>
        <v>1.26174447694482</v>
      </c>
      <c r="S457" s="18" t="n">
        <f aca="false">($O457*$C$28)+($P457*$D$28)+($Q457*$E$28)</f>
        <v>1.30172184972491</v>
      </c>
      <c r="T457" s="18" t="n">
        <f aca="false">($O457*$C$29)+($P457*$D$29)+($Q457*$E$29)</f>
        <v>1.22678661695716</v>
      </c>
      <c r="U457" s="18" t="n">
        <f aca="false">(O457*R457)+(P457*S457)+(Q457*T457)</f>
        <v>1.26062844868187</v>
      </c>
      <c r="W457" s="17" t="n">
        <f aca="false">W456+1</f>
        <v>449</v>
      </c>
      <c r="X457" s="4" t="n">
        <f aca="false">X456*(AA456/$AD456)</f>
        <v>0.350819672131148</v>
      </c>
      <c r="Y457" s="4" t="n">
        <f aca="false">Y456*(AB456/$AD456)</f>
        <v>0.308196721311475</v>
      </c>
      <c r="Z457" s="4" t="n">
        <f aca="false">Z456*(AC456/$AD456)</f>
        <v>0.340983606557377</v>
      </c>
      <c r="AA457" s="18" t="n">
        <f aca="false">($X457*$C$36)+($Y457*$D$36)+($Z457*$E$36)</f>
        <v>1.31672131147541</v>
      </c>
      <c r="AB457" s="18" t="n">
        <f aca="false">($X457*$C$37)+($Y457*$D$37)+($Z457*$E$37)</f>
        <v>1.31672131147541</v>
      </c>
      <c r="AC457" s="18" t="n">
        <f aca="false">($X457*$C$38)+($Y457*$D$38)+($Z457*$E$38)</f>
        <v>1.31672131147541</v>
      </c>
      <c r="AD457" s="18" t="n">
        <f aca="false">(X457*AA457)+(Y457*AB457)+(Z457*AC457)</f>
        <v>1.31672131147541</v>
      </c>
      <c r="AE457" s="19" t="str">
        <f aca="false">IF(ABS(SUM(X457:Z457)-1)&gt;0.1,"ERROR","OK")</f>
        <v>OK</v>
      </c>
    </row>
    <row r="458" customFormat="false" ht="15" hidden="false" customHeight="false" outlineLevel="0" collapsed="false">
      <c r="N458" s="17" t="n">
        <f aca="false">N457+1</f>
        <v>450</v>
      </c>
      <c r="O458" s="4" t="n">
        <f aca="false">O457*(R457/$U457)</f>
        <v>0.537767540874681</v>
      </c>
      <c r="P458" s="4" t="n">
        <f aca="false">P457*(S457/$U457)</f>
        <v>0.207514566859675</v>
      </c>
      <c r="Q458" s="4" t="n">
        <f aca="false">Q457*(T457/$U457)</f>
        <v>0.254717892265644</v>
      </c>
      <c r="R458" s="18" t="n">
        <f aca="false">($O458*$C$27)+($P458*$D$27)+($Q458*$E$27)</f>
        <v>1.25471789226564</v>
      </c>
      <c r="S458" s="18" t="n">
        <f aca="false">($O458*$C$28)+($P458*$D$28)+($Q458*$E$28)</f>
        <v>1.3085214378356</v>
      </c>
      <c r="T458" s="18" t="n">
        <f aca="false">($O458*$C$29)+($P458*$D$29)+($Q458*$E$29)</f>
        <v>1.24610642196675</v>
      </c>
      <c r="U458" s="18" t="n">
        <f aca="false">(O458*R458)+(P458*S458)+(Q458*T458)</f>
        <v>1.26368941615627</v>
      </c>
      <c r="W458" s="17" t="n">
        <f aca="false">W457+1</f>
        <v>450</v>
      </c>
      <c r="X458" s="4" t="n">
        <f aca="false">X457*(AA457/$AD457)</f>
        <v>0.350819672131148</v>
      </c>
      <c r="Y458" s="4" t="n">
        <f aca="false">Y457*(AB457/$AD457)</f>
        <v>0.308196721311475</v>
      </c>
      <c r="Z458" s="4" t="n">
        <f aca="false">Z457*(AC457/$AD457)</f>
        <v>0.340983606557377</v>
      </c>
      <c r="AA458" s="18" t="n">
        <f aca="false">($X458*$C$36)+($Y458*$D$36)+($Z458*$E$36)</f>
        <v>1.31672131147541</v>
      </c>
      <c r="AB458" s="18" t="n">
        <f aca="false">($X458*$C$37)+($Y458*$D$37)+($Z458*$E$37)</f>
        <v>1.31672131147541</v>
      </c>
      <c r="AC458" s="18" t="n">
        <f aca="false">($X458*$C$38)+($Y458*$D$38)+($Z458*$E$38)</f>
        <v>1.31672131147541</v>
      </c>
      <c r="AD458" s="18" t="n">
        <f aca="false">(X458*AA458)+(Y458*AB458)+(Z458*AC458)</f>
        <v>1.31672131147541</v>
      </c>
      <c r="AE458" s="19" t="str">
        <f aca="false">IF(ABS(SUM(X458:Z458)-1)&gt;0.1,"ERROR","OK")</f>
        <v>OK</v>
      </c>
    </row>
    <row r="459" customFormat="false" ht="15" hidden="false" customHeight="false" outlineLevel="0" collapsed="false">
      <c r="N459" s="17" t="n">
        <f aca="false">N458+1</f>
        <v>451</v>
      </c>
      <c r="O459" s="4" t="n">
        <f aca="false">O458*(R458/$U458)</f>
        <v>0.533949676865633</v>
      </c>
      <c r="P459" s="4" t="n">
        <f aca="false">P458*(S458/$U458)</f>
        <v>0.214876579583125</v>
      </c>
      <c r="Q459" s="4" t="n">
        <f aca="false">Q458*(T458/$U458)</f>
        <v>0.251173743551242</v>
      </c>
      <c r="R459" s="18" t="n">
        <f aca="false">($O459*$C$27)+($P459*$D$27)+($Q459*$E$27)</f>
        <v>1.25117374355124</v>
      </c>
      <c r="S459" s="18" t="n">
        <f aca="false">($O459*$C$28)+($P459*$D$28)+($Q459*$E$28)</f>
        <v>1.30789330766951</v>
      </c>
      <c r="T459" s="18" t="n">
        <f aca="false">($O459*$C$29)+($P459*$D$29)+($Q459*$E$29)</f>
        <v>1.27086496494343</v>
      </c>
      <c r="U459" s="18" t="n">
        <f aca="false">(O459*R459)+(P459*S459)+(Q459*T459)</f>
        <v>1.2683073672766</v>
      </c>
      <c r="W459" s="17" t="n">
        <f aca="false">W458+1</f>
        <v>451</v>
      </c>
      <c r="X459" s="4" t="n">
        <f aca="false">X458*(AA458/$AD458)</f>
        <v>0.350819672131148</v>
      </c>
      <c r="Y459" s="4" t="n">
        <f aca="false">Y458*(AB458/$AD458)</f>
        <v>0.308196721311475</v>
      </c>
      <c r="Z459" s="4" t="n">
        <f aca="false">Z458*(AC458/$AD458)</f>
        <v>0.340983606557377</v>
      </c>
      <c r="AA459" s="18" t="n">
        <f aca="false">($X459*$C$36)+($Y459*$D$36)+($Z459*$E$36)</f>
        <v>1.31672131147541</v>
      </c>
      <c r="AB459" s="18" t="n">
        <f aca="false">($X459*$C$37)+($Y459*$D$37)+($Z459*$E$37)</f>
        <v>1.31672131147541</v>
      </c>
      <c r="AC459" s="18" t="n">
        <f aca="false">($X459*$C$38)+($Y459*$D$38)+($Z459*$E$38)</f>
        <v>1.31672131147541</v>
      </c>
      <c r="AD459" s="18" t="n">
        <f aca="false">(X459*AA459)+(Y459*AB459)+(Z459*AC459)</f>
        <v>1.31672131147541</v>
      </c>
      <c r="AE459" s="19" t="str">
        <f aca="false">IF(ABS(SUM(X459:Z459)-1)&gt;0.1,"ERROR","OK")</f>
        <v>OK</v>
      </c>
    </row>
    <row r="460" customFormat="false" ht="15" hidden="false" customHeight="false" outlineLevel="0" collapsed="false">
      <c r="N460" s="17" t="n">
        <f aca="false">N459+1</f>
        <v>452</v>
      </c>
      <c r="O460" s="4" t="n">
        <f aca="false">O459*(R459/$U459)</f>
        <v>0.526736525631375</v>
      </c>
      <c r="P460" s="4" t="n">
        <f aca="false">P459*(S459/$U459)</f>
        <v>0.221583227900935</v>
      </c>
      <c r="Q460" s="4" t="n">
        <f aca="false">Q459*(T459/$U459)</f>
        <v>0.25168024646769</v>
      </c>
      <c r="R460" s="18" t="n">
        <f aca="false">($O460*$C$27)+($P460*$D$27)+($Q460*$E$27)</f>
        <v>1.25168024646769</v>
      </c>
      <c r="S460" s="18" t="n">
        <f aca="false">($O460*$C$28)+($P460*$D$28)+($Q460*$E$28)</f>
        <v>1.30022430381045</v>
      </c>
      <c r="T460" s="18" t="n">
        <f aca="false">($O460*$C$29)+($P460*$D$29)+($Q460*$E$29)</f>
        <v>1.29603411576084</v>
      </c>
      <c r="U460" s="18" t="n">
        <f aca="false">(O460*R460)+(P460*S460)+(Q460*T460)</f>
        <v>1.2735997881446</v>
      </c>
      <c r="W460" s="17" t="n">
        <f aca="false">W459+1</f>
        <v>452</v>
      </c>
      <c r="X460" s="4" t="n">
        <f aca="false">X459*(AA459/$AD459)</f>
        <v>0.350819672131148</v>
      </c>
      <c r="Y460" s="4" t="n">
        <f aca="false">Y459*(AB459/$AD459)</f>
        <v>0.308196721311475</v>
      </c>
      <c r="Z460" s="4" t="n">
        <f aca="false">Z459*(AC459/$AD459)</f>
        <v>0.340983606557377</v>
      </c>
      <c r="AA460" s="18" t="n">
        <f aca="false">($X460*$C$36)+($Y460*$D$36)+($Z460*$E$36)</f>
        <v>1.31672131147541</v>
      </c>
      <c r="AB460" s="18" t="n">
        <f aca="false">($X460*$C$37)+($Y460*$D$37)+($Z460*$E$37)</f>
        <v>1.31672131147541</v>
      </c>
      <c r="AC460" s="18" t="n">
        <f aca="false">($X460*$C$38)+($Y460*$D$38)+($Z460*$E$38)</f>
        <v>1.31672131147541</v>
      </c>
      <c r="AD460" s="18" t="n">
        <f aca="false">(X460*AA460)+(Y460*AB460)+(Z460*AC460)</f>
        <v>1.31672131147541</v>
      </c>
      <c r="AE460" s="19" t="str">
        <f aca="false">IF(ABS(SUM(X460:Z460)-1)&gt;0.1,"ERROR","OK")</f>
        <v>OK</v>
      </c>
    </row>
    <row r="461" customFormat="false" ht="15" hidden="false" customHeight="false" outlineLevel="0" collapsed="false">
      <c r="N461" s="17" t="n">
        <f aca="false">N460+1</f>
        <v>453</v>
      </c>
      <c r="O461" s="4" t="n">
        <f aca="false">O460*(R460/$U460)</f>
        <v>0.517671022218289</v>
      </c>
      <c r="P461" s="4" t="n">
        <f aca="false">P460*(S460/$U460)</f>
        <v>0.226215409986277</v>
      </c>
      <c r="Q461" s="4" t="n">
        <f aca="false">Q460*(T460/$U460)</f>
        <v>0.256113567795434</v>
      </c>
      <c r="R461" s="18" t="n">
        <f aca="false">($O461*$C$27)+($P461*$D$27)+($Q461*$E$27)</f>
        <v>1.25611356779543</v>
      </c>
      <c r="S461" s="18" t="n">
        <f aca="false">($O461*$C$28)+($P461*$D$28)+($Q461*$E$28)</f>
        <v>1.2871688112024</v>
      </c>
      <c r="T461" s="18" t="n">
        <f aca="false">($O461*$C$29)+($P461*$D$29)+($Q461*$E$29)</f>
        <v>1.31627651440603</v>
      </c>
      <c r="U461" s="18" t="n">
        <f aca="false">(O461*R461)+(P461*S461)+(Q461*T461)</f>
        <v>1.27854728932049</v>
      </c>
      <c r="W461" s="17" t="n">
        <f aca="false">W460+1</f>
        <v>453</v>
      </c>
      <c r="X461" s="4" t="n">
        <f aca="false">X460*(AA460/$AD460)</f>
        <v>0.350819672131148</v>
      </c>
      <c r="Y461" s="4" t="n">
        <f aca="false">Y460*(AB460/$AD460)</f>
        <v>0.308196721311475</v>
      </c>
      <c r="Z461" s="4" t="n">
        <f aca="false">Z460*(AC460/$AD460)</f>
        <v>0.340983606557377</v>
      </c>
      <c r="AA461" s="18" t="n">
        <f aca="false">($X461*$C$36)+($Y461*$D$36)+($Z461*$E$36)</f>
        <v>1.31672131147541</v>
      </c>
      <c r="AB461" s="18" t="n">
        <f aca="false">($X461*$C$37)+($Y461*$D$37)+($Z461*$E$37)</f>
        <v>1.31672131147541</v>
      </c>
      <c r="AC461" s="18" t="n">
        <f aca="false">($X461*$C$38)+($Y461*$D$38)+($Z461*$E$38)</f>
        <v>1.31672131147541</v>
      </c>
      <c r="AD461" s="18" t="n">
        <f aca="false">(X461*AA461)+(Y461*AB461)+(Z461*AC461)</f>
        <v>1.31672131147541</v>
      </c>
      <c r="AE461" s="19" t="str">
        <f aca="false">IF(ABS(SUM(X461:Z461)-1)&gt;0.1,"ERROR","OK")</f>
        <v>OK</v>
      </c>
    </row>
    <row r="462" customFormat="false" ht="15" hidden="false" customHeight="false" outlineLevel="0" collapsed="false">
      <c r="N462" s="17" t="n">
        <f aca="false">N461+1</f>
        <v>454</v>
      </c>
      <c r="O462" s="4" t="n">
        <f aca="false">O461*(R461/$U461)</f>
        <v>0.508587832530243</v>
      </c>
      <c r="P462" s="4" t="n">
        <f aca="false">P461*(S461/$U461)</f>
        <v>0.227740829596104</v>
      </c>
      <c r="Q462" s="4" t="n">
        <f aca="false">Q461*(T461/$U461)</f>
        <v>0.263671337873653</v>
      </c>
      <c r="R462" s="18" t="n">
        <f aca="false">($O462*$C$27)+($P462*$D$27)+($Q462*$E$27)</f>
        <v>1.26367133787365</v>
      </c>
      <c r="S462" s="18" t="n">
        <f aca="false">($O462*$C$28)+($P462*$D$28)+($Q462*$E$28)</f>
        <v>1.27128362844396</v>
      </c>
      <c r="T462" s="18" t="n">
        <f aca="false">($O462*$C$29)+($P462*$D$29)+($Q462*$E$29)</f>
        <v>1.32721100601714</v>
      </c>
      <c r="U462" s="18" t="n">
        <f aca="false">(O462*R462)+(P462*S462)+(Q462*T462)</f>
        <v>1.2821585565507</v>
      </c>
      <c r="W462" s="17" t="n">
        <f aca="false">W461+1</f>
        <v>454</v>
      </c>
      <c r="X462" s="4" t="n">
        <f aca="false">X461*(AA461/$AD461)</f>
        <v>0.350819672131148</v>
      </c>
      <c r="Y462" s="4" t="n">
        <f aca="false">Y461*(AB461/$AD461)</f>
        <v>0.308196721311475</v>
      </c>
      <c r="Z462" s="4" t="n">
        <f aca="false">Z461*(AC461/$AD461)</f>
        <v>0.340983606557377</v>
      </c>
      <c r="AA462" s="18" t="n">
        <f aca="false">($X462*$C$36)+($Y462*$D$36)+($Z462*$E$36)</f>
        <v>1.31672131147541</v>
      </c>
      <c r="AB462" s="18" t="n">
        <f aca="false">($X462*$C$37)+($Y462*$D$37)+($Z462*$E$37)</f>
        <v>1.31672131147541</v>
      </c>
      <c r="AC462" s="18" t="n">
        <f aca="false">($X462*$C$38)+($Y462*$D$38)+($Z462*$E$38)</f>
        <v>1.31672131147541</v>
      </c>
      <c r="AD462" s="18" t="n">
        <f aca="false">(X462*AA462)+(Y462*AB462)+(Z462*AC462)</f>
        <v>1.31672131147541</v>
      </c>
      <c r="AE462" s="19" t="str">
        <f aca="false">IF(ABS(SUM(X462:Z462)-1)&gt;0.1,"ERROR","OK")</f>
        <v>OK</v>
      </c>
    </row>
    <row r="463" customFormat="false" ht="15" hidden="false" customHeight="false" outlineLevel="0" collapsed="false">
      <c r="N463" s="17" t="n">
        <f aca="false">N462+1</f>
        <v>455</v>
      </c>
      <c r="O463" s="4" t="n">
        <f aca="false">O462*(R462/$U462)</f>
        <v>0.501254594040794</v>
      </c>
      <c r="P463" s="4" t="n">
        <f aca="false">P462*(S462/$U462)</f>
        <v>0.22580919240804</v>
      </c>
      <c r="Q463" s="4" t="n">
        <f aca="false">Q462*(T462/$U462)</f>
        <v>0.272936213551166</v>
      </c>
      <c r="R463" s="18" t="n">
        <f aca="false">($O463*$C$27)+($P463*$D$27)+($Q463*$E$27)</f>
        <v>1.27293621355117</v>
      </c>
      <c r="S463" s="18" t="n">
        <f aca="false">($O463*$C$28)+($P463*$D$28)+($Q463*$E$28)</f>
        <v>1.25561200184475</v>
      </c>
      <c r="T463" s="18" t="n">
        <f aca="false">($O463*$C$29)+($P463*$D$29)+($Q463*$E$29)</f>
        <v>1.32654936139556</v>
      </c>
      <c r="U463" s="18" t="n">
        <f aca="false">(O463*R463)+(P463*S463)+(Q463*T463)</f>
        <v>1.28365721686584</v>
      </c>
      <c r="W463" s="17" t="n">
        <f aca="false">W462+1</f>
        <v>455</v>
      </c>
      <c r="X463" s="4" t="n">
        <f aca="false">X462*(AA462/$AD462)</f>
        <v>0.350819672131148</v>
      </c>
      <c r="Y463" s="4" t="n">
        <f aca="false">Y462*(AB462/$AD462)</f>
        <v>0.308196721311475</v>
      </c>
      <c r="Z463" s="4" t="n">
        <f aca="false">Z462*(AC462/$AD462)</f>
        <v>0.340983606557377</v>
      </c>
      <c r="AA463" s="18" t="n">
        <f aca="false">($X463*$C$36)+($Y463*$D$36)+($Z463*$E$36)</f>
        <v>1.31672131147541</v>
      </c>
      <c r="AB463" s="18" t="n">
        <f aca="false">($X463*$C$37)+($Y463*$D$37)+($Z463*$E$37)</f>
        <v>1.31672131147541</v>
      </c>
      <c r="AC463" s="18" t="n">
        <f aca="false">($X463*$C$38)+($Y463*$D$38)+($Z463*$E$38)</f>
        <v>1.31672131147541</v>
      </c>
      <c r="AD463" s="18" t="n">
        <f aca="false">(X463*AA463)+(Y463*AB463)+(Z463*AC463)</f>
        <v>1.31672131147541</v>
      </c>
      <c r="AE463" s="19" t="str">
        <f aca="false">IF(ABS(SUM(X463:Z463)-1)&gt;0.1,"ERROR","OK")</f>
        <v>OK</v>
      </c>
    </row>
    <row r="464" customFormat="false" ht="15" hidden="false" customHeight="false" outlineLevel="0" collapsed="false">
      <c r="N464" s="17" t="n">
        <f aca="false">N463+1</f>
        <v>456</v>
      </c>
      <c r="O464" s="4" t="n">
        <f aca="false">O463*(R463/$U463)</f>
        <v>0.497068155407801</v>
      </c>
      <c r="P464" s="4" t="n">
        <f aca="false">P463*(S463/$U463)</f>
        <v>0.220875735663033</v>
      </c>
      <c r="Q464" s="4" t="n">
        <f aca="false">Q463*(T463/$U463)</f>
        <v>0.282056108929166</v>
      </c>
      <c r="R464" s="18" t="n">
        <f aca="false">($O464*$C$27)+($P464*$D$27)+($Q464*$E$27)</f>
        <v>1.28205610892917</v>
      </c>
      <c r="S464" s="18" t="n">
        <f aca="false">($O464*$C$28)+($P464*$D$28)+($Q464*$E$28)</f>
        <v>1.24321765737155</v>
      </c>
      <c r="T464" s="18" t="n">
        <f aca="false">($O464*$C$29)+($P464*$D$29)+($Q464*$E$29)</f>
        <v>1.31467949820364</v>
      </c>
      <c r="U464" s="18" t="n">
        <f aca="false">(O464*R464)+(P464*S464)+(Q464*T464)</f>
        <v>1.2826792636082</v>
      </c>
      <c r="W464" s="17" t="n">
        <f aca="false">W463+1</f>
        <v>456</v>
      </c>
      <c r="X464" s="4" t="n">
        <f aca="false">X463*(AA463/$AD463)</f>
        <v>0.350819672131148</v>
      </c>
      <c r="Y464" s="4" t="n">
        <f aca="false">Y463*(AB463/$AD463)</f>
        <v>0.308196721311475</v>
      </c>
      <c r="Z464" s="4" t="n">
        <f aca="false">Z463*(AC463/$AD463)</f>
        <v>0.340983606557377</v>
      </c>
      <c r="AA464" s="18" t="n">
        <f aca="false">($X464*$C$36)+($Y464*$D$36)+($Z464*$E$36)</f>
        <v>1.31672131147541</v>
      </c>
      <c r="AB464" s="18" t="n">
        <f aca="false">($X464*$C$37)+($Y464*$D$37)+($Z464*$E$37)</f>
        <v>1.31672131147541</v>
      </c>
      <c r="AC464" s="18" t="n">
        <f aca="false">($X464*$C$38)+($Y464*$D$38)+($Z464*$E$38)</f>
        <v>1.31672131147541</v>
      </c>
      <c r="AD464" s="18" t="n">
        <f aca="false">(X464*AA464)+(Y464*AB464)+(Z464*AC464)</f>
        <v>1.31672131147541</v>
      </c>
      <c r="AE464" s="19" t="str">
        <f aca="false">IF(ABS(SUM(X464:Z464)-1)&gt;0.1,"ERROR","OK")</f>
        <v>OK</v>
      </c>
    </row>
    <row r="465" customFormat="false" ht="15" hidden="false" customHeight="false" outlineLevel="0" collapsed="false">
      <c r="N465" s="17" t="n">
        <f aca="false">N464+1</f>
        <v>457</v>
      </c>
      <c r="O465" s="4" t="n">
        <f aca="false">O464*(R464/$U464)</f>
        <v>0.496826668423774</v>
      </c>
      <c r="P465" s="4" t="n">
        <f aca="false">P464*(S464/$U464)</f>
        <v>0.214080497324614</v>
      </c>
      <c r="Q465" s="4" t="n">
        <f aca="false">Q464*(T464/$U464)</f>
        <v>0.289092834251612</v>
      </c>
      <c r="R465" s="18" t="n">
        <f aca="false">($O465*$C$27)+($P465*$D$27)+($Q465*$E$27)</f>
        <v>1.28909283425161</v>
      </c>
      <c r="S465" s="18" t="n">
        <f aca="false">($O465*$C$28)+($P465*$D$28)+($Q465*$E$28)</f>
        <v>1.23664311759732</v>
      </c>
      <c r="T465" s="18" t="n">
        <f aca="false">($O465*$C$29)+($P465*$D$29)+($Q465*$E$29)</f>
        <v>1.2944628240772</v>
      </c>
      <c r="U465" s="18" t="n">
        <f aca="false">(O465*R465)+(P465*S465)+(Q465*T465)</f>
        <v>1.27941679840431</v>
      </c>
      <c r="W465" s="17" t="n">
        <f aca="false">W464+1</f>
        <v>457</v>
      </c>
      <c r="X465" s="4" t="n">
        <f aca="false">X464*(AA464/$AD464)</f>
        <v>0.350819672131148</v>
      </c>
      <c r="Y465" s="4" t="n">
        <f aca="false">Y464*(AB464/$AD464)</f>
        <v>0.308196721311475</v>
      </c>
      <c r="Z465" s="4" t="n">
        <f aca="false">Z464*(AC464/$AD464)</f>
        <v>0.340983606557377</v>
      </c>
      <c r="AA465" s="18" t="n">
        <f aca="false">($X465*$C$36)+($Y465*$D$36)+($Z465*$E$36)</f>
        <v>1.31672131147541</v>
      </c>
      <c r="AB465" s="18" t="n">
        <f aca="false">($X465*$C$37)+($Y465*$D$37)+($Z465*$E$37)</f>
        <v>1.31672131147541</v>
      </c>
      <c r="AC465" s="18" t="n">
        <f aca="false">($X465*$C$38)+($Y465*$D$38)+($Z465*$E$38)</f>
        <v>1.31672131147541</v>
      </c>
      <c r="AD465" s="18" t="n">
        <f aca="false">(X465*AA465)+(Y465*AB465)+(Z465*AC465)</f>
        <v>1.31672131147541</v>
      </c>
      <c r="AE465" s="19" t="str">
        <f aca="false">IF(ABS(SUM(X465:Z465)-1)&gt;0.1,"ERROR","OK")</f>
        <v>OK</v>
      </c>
    </row>
    <row r="466" customFormat="false" ht="15" hidden="false" customHeight="false" outlineLevel="0" collapsed="false">
      <c r="N466" s="17" t="n">
        <f aca="false">N465+1</f>
        <v>458</v>
      </c>
      <c r="O466" s="4" t="n">
        <f aca="false">O465*(R465/$U465)</f>
        <v>0.500584093415817</v>
      </c>
      <c r="P466" s="4" t="n">
        <f aca="false">P465*(S465/$U465)</f>
        <v>0.206923321593465</v>
      </c>
      <c r="Q466" s="4" t="n">
        <f aca="false">Q465*(T465/$U465)</f>
        <v>0.292492584990718</v>
      </c>
      <c r="R466" s="18" t="n">
        <f aca="false">($O466*$C$27)+($P466*$D$27)+($Q466*$E$27)</f>
        <v>1.29249258499072</v>
      </c>
      <c r="S466" s="18" t="n">
        <f aca="false">($O466*$C$28)+($P466*$D$28)+($Q466*$E$28)</f>
        <v>1.23734076692417</v>
      </c>
      <c r="T466" s="18" t="n">
        <f aca="false">($O466*$C$29)+($P466*$D$29)+($Q466*$E$29)</f>
        <v>1.27036109938932</v>
      </c>
      <c r="U466" s="18" t="n">
        <f aca="false">(O466*R466)+(P466*S466)+(Q466*T466)</f>
        <v>1.27460709217123</v>
      </c>
      <c r="W466" s="17" t="n">
        <f aca="false">W465+1</f>
        <v>458</v>
      </c>
      <c r="X466" s="4" t="n">
        <f aca="false">X465*(AA465/$AD465)</f>
        <v>0.350819672131148</v>
      </c>
      <c r="Y466" s="4" t="n">
        <f aca="false">Y465*(AB465/$AD465)</f>
        <v>0.308196721311475</v>
      </c>
      <c r="Z466" s="4" t="n">
        <f aca="false">Z465*(AC465/$AD465)</f>
        <v>0.340983606557377</v>
      </c>
      <c r="AA466" s="18" t="n">
        <f aca="false">($X466*$C$36)+($Y466*$D$36)+($Z466*$E$36)</f>
        <v>1.31672131147541</v>
      </c>
      <c r="AB466" s="18" t="n">
        <f aca="false">($X466*$C$37)+($Y466*$D$37)+($Z466*$E$37)</f>
        <v>1.31672131147541</v>
      </c>
      <c r="AC466" s="18" t="n">
        <f aca="false">($X466*$C$38)+($Y466*$D$38)+($Z466*$E$38)</f>
        <v>1.31672131147541</v>
      </c>
      <c r="AD466" s="18" t="n">
        <f aca="false">(X466*AA466)+(Y466*AB466)+(Z466*AC466)</f>
        <v>1.31672131147541</v>
      </c>
      <c r="AE466" s="19" t="str">
        <f aca="false">IF(ABS(SUM(X466:Z466)-1)&gt;0.1,"ERROR","OK")</f>
        <v>OK</v>
      </c>
    </row>
    <row r="467" customFormat="false" ht="15" hidden="false" customHeight="false" outlineLevel="0" collapsed="false">
      <c r="N467" s="17" t="n">
        <f aca="false">N466+1</f>
        <v>459</v>
      </c>
      <c r="O467" s="4" t="n">
        <f aca="false">O466*(R466/$U466)</f>
        <v>0.507608370358358</v>
      </c>
      <c r="P467" s="4" t="n">
        <f aca="false">P466*(S466/$U466)</f>
        <v>0.20087340091511</v>
      </c>
      <c r="Q467" s="4" t="n">
        <f aca="false">Q466*(T466/$U466)</f>
        <v>0.291518228726532</v>
      </c>
      <c r="R467" s="18" t="n">
        <f aca="false">($O467*$C$27)+($P467*$D$27)+($Q467*$E$27)</f>
        <v>1.29151822872653</v>
      </c>
      <c r="S467" s="18" t="n">
        <f aca="false">($O467*$C$28)+($P467*$D$28)+($Q467*$E$28)</f>
        <v>1.24524196450448</v>
      </c>
      <c r="T467" s="18" t="n">
        <f aca="false">($O467*$C$29)+($P467*$D$29)+($Q467*$E$29)</f>
        <v>1.24729434349448</v>
      </c>
      <c r="U467" s="18" t="n">
        <f aca="false">(O467*R467)+(P467*S467)+(Q467*T467)</f>
        <v>1.26933048946035</v>
      </c>
      <c r="W467" s="17" t="n">
        <f aca="false">W466+1</f>
        <v>459</v>
      </c>
      <c r="X467" s="4" t="n">
        <f aca="false">X466*(AA466/$AD466)</f>
        <v>0.350819672131148</v>
      </c>
      <c r="Y467" s="4" t="n">
        <f aca="false">Y466*(AB466/$AD466)</f>
        <v>0.308196721311475</v>
      </c>
      <c r="Z467" s="4" t="n">
        <f aca="false">Z466*(AC466/$AD466)</f>
        <v>0.340983606557377</v>
      </c>
      <c r="AA467" s="18" t="n">
        <f aca="false">($X467*$C$36)+($Y467*$D$36)+($Z467*$E$36)</f>
        <v>1.31672131147541</v>
      </c>
      <c r="AB467" s="18" t="n">
        <f aca="false">($X467*$C$37)+($Y467*$D$37)+($Z467*$E$37)</f>
        <v>1.31672131147541</v>
      </c>
      <c r="AC467" s="18" t="n">
        <f aca="false">($X467*$C$38)+($Y467*$D$38)+($Z467*$E$38)</f>
        <v>1.31672131147541</v>
      </c>
      <c r="AD467" s="18" t="n">
        <f aca="false">(X467*AA467)+(Y467*AB467)+(Z467*AC467)</f>
        <v>1.31672131147541</v>
      </c>
      <c r="AE467" s="19" t="str">
        <f aca="false">IF(ABS(SUM(X467:Z467)-1)&gt;0.1,"ERROR","OK")</f>
        <v>OK</v>
      </c>
    </row>
    <row r="468" customFormat="false" ht="15" hidden="false" customHeight="false" outlineLevel="0" collapsed="false">
      <c r="N468" s="17" t="n">
        <f aca="false">N467+1</f>
        <v>460</v>
      </c>
      <c r="O468" s="4" t="n">
        <f aca="false">O467*(R467/$U467)</f>
        <v>0.516481301611772</v>
      </c>
      <c r="P468" s="4" t="n">
        <f aca="false">P467*(S467/$U467)</f>
        <v>0.197061356714572</v>
      </c>
      <c r="Q468" s="4" t="n">
        <f aca="false">Q467*(T467/$U467)</f>
        <v>0.286457341673657</v>
      </c>
      <c r="R468" s="18" t="n">
        <f aca="false">($O468*$C$27)+($P468*$D$27)+($Q468*$E$27)</f>
        <v>1.28645734167366</v>
      </c>
      <c r="S468" s="18" t="n">
        <f aca="false">($O468*$C$28)+($P468*$D$28)+($Q468*$E$28)</f>
        <v>1.25866969410548</v>
      </c>
      <c r="T468" s="18" t="n">
        <f aca="false">($O468*$C$29)+($P468*$D$29)+($Q468*$E$29)</f>
        <v>1.22964715901548</v>
      </c>
      <c r="U468" s="18" t="n">
        <f aca="false">(O468*R468)+(P468*S468)+(Q468*T468)</f>
        <v>1.26470777623971</v>
      </c>
      <c r="W468" s="17" t="n">
        <f aca="false">W467+1</f>
        <v>460</v>
      </c>
      <c r="X468" s="4" t="n">
        <f aca="false">X467*(AA467/$AD467)</f>
        <v>0.350819672131148</v>
      </c>
      <c r="Y468" s="4" t="n">
        <f aca="false">Y467*(AB467/$AD467)</f>
        <v>0.308196721311475</v>
      </c>
      <c r="Z468" s="4" t="n">
        <f aca="false">Z467*(AC467/$AD467)</f>
        <v>0.340983606557377</v>
      </c>
      <c r="AA468" s="18" t="n">
        <f aca="false">($X468*$C$36)+($Y468*$D$36)+($Z468*$E$36)</f>
        <v>1.31672131147541</v>
      </c>
      <c r="AB468" s="18" t="n">
        <f aca="false">($X468*$C$37)+($Y468*$D$37)+($Z468*$E$37)</f>
        <v>1.31672131147541</v>
      </c>
      <c r="AC468" s="18" t="n">
        <f aca="false">($X468*$C$38)+($Y468*$D$38)+($Z468*$E$38)</f>
        <v>1.31672131147541</v>
      </c>
      <c r="AD468" s="18" t="n">
        <f aca="false">(X468*AA468)+(Y468*AB468)+(Z468*AC468)</f>
        <v>1.31672131147541</v>
      </c>
      <c r="AE468" s="19" t="str">
        <f aca="false">IF(ABS(SUM(X468:Z468)-1)&gt;0.1,"ERROR","OK")</f>
        <v>OK</v>
      </c>
    </row>
    <row r="469" customFormat="false" ht="15" hidden="false" customHeight="false" outlineLevel="0" collapsed="false">
      <c r="N469" s="17" t="n">
        <f aca="false">N468+1</f>
        <v>461</v>
      </c>
      <c r="O469" s="4" t="n">
        <f aca="false">O468*(R468/$U468)</f>
        <v>0.525363388111007</v>
      </c>
      <c r="P469" s="4" t="n">
        <f aca="false">P468*(S468/$U468)</f>
        <v>0.196120528580453</v>
      </c>
      <c r="Q469" s="4" t="n">
        <f aca="false">Q468*(T468/$U468)</f>
        <v>0.27851608330854</v>
      </c>
      <c r="R469" s="18" t="n">
        <f aca="false">($O469*$C$27)+($P469*$D$27)+($Q469*$E$27)</f>
        <v>1.27851608330854</v>
      </c>
      <c r="S469" s="18" t="n">
        <f aca="false">($O469*$C$28)+($P469*$D$28)+($Q469*$E$28)</f>
        <v>1.27469891313332</v>
      </c>
      <c r="T469" s="18" t="n">
        <f aca="false">($O469*$C$29)+($P469*$D$29)+($Q469*$E$29)</f>
        <v>1.22060721406365</v>
      </c>
      <c r="U469" s="18" t="n">
        <f aca="false">(O469*R469)+(P469*S469)+(Q469*T469)</f>
        <v>1.26163890642518</v>
      </c>
      <c r="W469" s="17" t="n">
        <f aca="false">W468+1</f>
        <v>461</v>
      </c>
      <c r="X469" s="4" t="n">
        <f aca="false">X468*(AA468/$AD468)</f>
        <v>0.350819672131148</v>
      </c>
      <c r="Y469" s="4" t="n">
        <f aca="false">Y468*(AB468/$AD468)</f>
        <v>0.308196721311475</v>
      </c>
      <c r="Z469" s="4" t="n">
        <f aca="false">Z468*(AC468/$AD468)</f>
        <v>0.340983606557377</v>
      </c>
      <c r="AA469" s="18" t="n">
        <f aca="false">($X469*$C$36)+($Y469*$D$36)+($Z469*$E$36)</f>
        <v>1.31672131147541</v>
      </c>
      <c r="AB469" s="18" t="n">
        <f aca="false">($X469*$C$37)+($Y469*$D$37)+($Z469*$E$37)</f>
        <v>1.31672131147541</v>
      </c>
      <c r="AC469" s="18" t="n">
        <f aca="false">($X469*$C$38)+($Y469*$D$38)+($Z469*$E$38)</f>
        <v>1.31672131147541</v>
      </c>
      <c r="AD469" s="18" t="n">
        <f aca="false">(X469*AA469)+(Y469*AB469)+(Z469*AC469)</f>
        <v>1.31672131147541</v>
      </c>
      <c r="AE469" s="19" t="str">
        <f aca="false">IF(ABS(SUM(X469:Z469)-1)&gt;0.1,"ERROR","OK")</f>
        <v>OK</v>
      </c>
    </row>
    <row r="470" customFormat="false" ht="15" hidden="false" customHeight="false" outlineLevel="0" collapsed="false">
      <c r="N470" s="17" t="n">
        <f aca="false">N469+1</f>
        <v>462</v>
      </c>
      <c r="O470" s="4" t="n">
        <f aca="false">O469*(R469/$U469)</f>
        <v>0.53239127127475</v>
      </c>
      <c r="P470" s="4" t="n">
        <f aca="false">P469*(S469/$U469)</f>
        <v>0.198150693793194</v>
      </c>
      <c r="Q470" s="4" t="n">
        <f aca="false">Q469*(T469/$U469)</f>
        <v>0.269458034932056</v>
      </c>
      <c r="R470" s="18" t="n">
        <f aca="false">($O470*$C$27)+($P470*$D$27)+($Q470*$E$27)</f>
        <v>1.26945803493206</v>
      </c>
      <c r="S470" s="18" t="n">
        <f aca="false">($O470*$C$28)+($P470*$D$28)+($Q470*$E$28)</f>
        <v>1.2898790398359</v>
      </c>
      <c r="T470" s="18" t="n">
        <f aca="false">($O470*$C$29)+($P470*$D$29)+($Q470*$E$29)</f>
        <v>1.22177819148726</v>
      </c>
      <c r="U470" s="18" t="n">
        <f aca="false">(O470*R470)+(P470*S470)+(Q470*T470)</f>
        <v>1.2606567543012</v>
      </c>
      <c r="W470" s="17" t="n">
        <f aca="false">W469+1</f>
        <v>462</v>
      </c>
      <c r="X470" s="4" t="n">
        <f aca="false">X469*(AA469/$AD469)</f>
        <v>0.350819672131148</v>
      </c>
      <c r="Y470" s="4" t="n">
        <f aca="false">Y469*(AB469/$AD469)</f>
        <v>0.308196721311475</v>
      </c>
      <c r="Z470" s="4" t="n">
        <f aca="false">Z469*(AC469/$AD469)</f>
        <v>0.340983606557377</v>
      </c>
      <c r="AA470" s="18" t="n">
        <f aca="false">($X470*$C$36)+($Y470*$D$36)+($Z470*$E$36)</f>
        <v>1.31672131147541</v>
      </c>
      <c r="AB470" s="18" t="n">
        <f aca="false">($X470*$C$37)+($Y470*$D$37)+($Z470*$E$37)</f>
        <v>1.31672131147541</v>
      </c>
      <c r="AC470" s="18" t="n">
        <f aca="false">($X470*$C$38)+($Y470*$D$38)+($Z470*$E$38)</f>
        <v>1.31672131147541</v>
      </c>
      <c r="AD470" s="18" t="n">
        <f aca="false">(X470*AA470)+(Y470*AB470)+(Z470*AC470)</f>
        <v>1.31672131147541</v>
      </c>
      <c r="AE470" s="19" t="str">
        <f aca="false">IF(ABS(SUM(X470:Z470)-1)&gt;0.1,"ERROR","OK")</f>
        <v>OK</v>
      </c>
    </row>
    <row r="471" customFormat="false" ht="15" hidden="false" customHeight="false" outlineLevel="0" collapsed="false">
      <c r="N471" s="17" t="n">
        <f aca="false">N470+1</f>
        <v>463</v>
      </c>
      <c r="O471" s="4" t="n">
        <f aca="false">O470*(R470/$U470)</f>
        <v>0.53610816325817</v>
      </c>
      <c r="P471" s="4" t="n">
        <f aca="false">P470*(S470/$U470)</f>
        <v>0.202743868051902</v>
      </c>
      <c r="Q471" s="4" t="n">
        <f aca="false">Q470*(T470/$U470)</f>
        <v>0.261147968689928</v>
      </c>
      <c r="R471" s="18" t="n">
        <f aca="false">($O471*$C$27)+($P471*$D$27)+($Q471*$E$27)</f>
        <v>1.26114796868993</v>
      </c>
      <c r="S471" s="18" t="n">
        <f aca="false">($O471*$C$28)+($P471*$D$28)+($Q471*$E$28)</f>
        <v>1.30107499143723</v>
      </c>
      <c r="T471" s="18" t="n">
        <f aca="false">($O471*$C$29)+($P471*$D$29)+($Q471*$E$29)</f>
        <v>1.23295588987499</v>
      </c>
      <c r="U471" s="18" t="n">
        <f aca="false">(O471*R471)+(P471*S471)+(Q471*T471)</f>
        <v>1.26188062360584</v>
      </c>
      <c r="W471" s="17" t="n">
        <f aca="false">W470+1</f>
        <v>463</v>
      </c>
      <c r="X471" s="4" t="n">
        <f aca="false">X470*(AA470/$AD470)</f>
        <v>0.350819672131148</v>
      </c>
      <c r="Y471" s="4" t="n">
        <f aca="false">Y470*(AB470/$AD470)</f>
        <v>0.308196721311475</v>
      </c>
      <c r="Z471" s="4" t="n">
        <f aca="false">Z470*(AC470/$AD470)</f>
        <v>0.340983606557377</v>
      </c>
      <c r="AA471" s="18" t="n">
        <f aca="false">($X471*$C$36)+($Y471*$D$36)+($Z471*$E$36)</f>
        <v>1.31672131147541</v>
      </c>
      <c r="AB471" s="18" t="n">
        <f aca="false">($X471*$C$37)+($Y471*$D$37)+($Z471*$E$37)</f>
        <v>1.31672131147541</v>
      </c>
      <c r="AC471" s="18" t="n">
        <f aca="false">($X471*$C$38)+($Y471*$D$38)+($Z471*$E$38)</f>
        <v>1.31672131147541</v>
      </c>
      <c r="AD471" s="18" t="n">
        <f aca="false">(X471*AA471)+(Y471*AB471)+(Z471*AC471)</f>
        <v>1.31672131147541</v>
      </c>
      <c r="AE471" s="19" t="str">
        <f aca="false">IF(ABS(SUM(X471:Z471)-1)&gt;0.1,"ERROR","OK")</f>
        <v>OK</v>
      </c>
    </row>
    <row r="472" customFormat="false" ht="15" hidden="false" customHeight="false" outlineLevel="0" collapsed="false">
      <c r="N472" s="17" t="n">
        <f aca="false">N471+1</f>
        <v>464</v>
      </c>
      <c r="O472" s="4" t="n">
        <f aca="false">O471*(R471/$U471)</f>
        <v>0.535796895873659</v>
      </c>
      <c r="P472" s="4" t="n">
        <f aca="false">P471*(S471/$U471)</f>
        <v>0.209041149737136</v>
      </c>
      <c r="Q472" s="4" t="n">
        <f aca="false">Q471*(T471/$U471)</f>
        <v>0.255161954389205</v>
      </c>
      <c r="R472" s="18" t="n">
        <f aca="false">($O472*$C$27)+($P472*$D$27)+($Q472*$E$27)</f>
        <v>1.2551619543892</v>
      </c>
      <c r="S472" s="18" t="n">
        <f aca="false">($O472*$C$28)+($P472*$D$28)+($Q472*$E$28)</f>
        <v>1.30615113692338</v>
      </c>
      <c r="T472" s="18" t="n">
        <f aca="false">($O472*$C$29)+($P472*$D$29)+($Q472*$E$29)</f>
        <v>1.25206562209985</v>
      </c>
      <c r="U472" s="18" t="n">
        <f aca="false">(O472*R472)+(P472*S472)+(Q472*T472)</f>
        <v>1.26503072553191</v>
      </c>
      <c r="W472" s="17" t="n">
        <f aca="false">W471+1</f>
        <v>464</v>
      </c>
      <c r="X472" s="4" t="n">
        <f aca="false">X471*(AA471/$AD471)</f>
        <v>0.350819672131148</v>
      </c>
      <c r="Y472" s="4" t="n">
        <f aca="false">Y471*(AB471/$AD471)</f>
        <v>0.308196721311475</v>
      </c>
      <c r="Z472" s="4" t="n">
        <f aca="false">Z471*(AC471/$AD471)</f>
        <v>0.340983606557377</v>
      </c>
      <c r="AA472" s="18" t="n">
        <f aca="false">($X472*$C$36)+($Y472*$D$36)+($Z472*$E$36)</f>
        <v>1.31672131147541</v>
      </c>
      <c r="AB472" s="18" t="n">
        <f aca="false">($X472*$C$37)+($Y472*$D$37)+($Z472*$E$37)</f>
        <v>1.31672131147541</v>
      </c>
      <c r="AC472" s="18" t="n">
        <f aca="false">($X472*$C$38)+($Y472*$D$38)+($Z472*$E$38)</f>
        <v>1.31672131147541</v>
      </c>
      <c r="AD472" s="18" t="n">
        <f aca="false">(X472*AA472)+(Y472*AB472)+(Z472*AC472)</f>
        <v>1.31672131147541</v>
      </c>
      <c r="AE472" s="19" t="str">
        <f aca="false">IF(ABS(SUM(X472:Z472)-1)&gt;0.1,"ERROR","OK")</f>
        <v>OK</v>
      </c>
    </row>
    <row r="473" customFormat="false" ht="15" hidden="false" customHeight="false" outlineLevel="0" collapsed="false">
      <c r="N473" s="17" t="n">
        <f aca="false">N472+1</f>
        <v>465</v>
      </c>
      <c r="O473" s="4" t="n">
        <f aca="false">O472*(R472/$U472)</f>
        <v>0.531617031434298</v>
      </c>
      <c r="P473" s="4" t="n">
        <f aca="false">P472*(S472/$U472)</f>
        <v>0.215836129417429</v>
      </c>
      <c r="Q473" s="4" t="n">
        <f aca="false">Q472*(T472/$U472)</f>
        <v>0.252546839148274</v>
      </c>
      <c r="R473" s="18" t="n">
        <f aca="false">($O473*$C$27)+($P473*$D$27)+($Q473*$E$27)</f>
        <v>1.25254683914827</v>
      </c>
      <c r="S473" s="18" t="n">
        <f aca="false">($O473*$C$28)+($P473*$D$28)+($Q473*$E$28)</f>
        <v>1.30432487620085</v>
      </c>
      <c r="T473" s="18" t="n">
        <f aca="false">($O473*$C$29)+($P473*$D$29)+($Q473*$E$29)</f>
        <v>1.27537646624828</v>
      </c>
      <c r="U473" s="18" t="n">
        <f aca="false">(O473*R473)+(P473*S473)+(Q473*T473)</f>
        <v>1.26948796041757</v>
      </c>
      <c r="W473" s="17" t="n">
        <f aca="false">W472+1</f>
        <v>465</v>
      </c>
      <c r="X473" s="4" t="n">
        <f aca="false">X472*(AA472/$AD472)</f>
        <v>0.350819672131148</v>
      </c>
      <c r="Y473" s="4" t="n">
        <f aca="false">Y472*(AB472/$AD472)</f>
        <v>0.308196721311475</v>
      </c>
      <c r="Z473" s="4" t="n">
        <f aca="false">Z472*(AC472/$AD472)</f>
        <v>0.340983606557377</v>
      </c>
      <c r="AA473" s="18" t="n">
        <f aca="false">($X473*$C$36)+($Y473*$D$36)+($Z473*$E$36)</f>
        <v>1.31672131147541</v>
      </c>
      <c r="AB473" s="18" t="n">
        <f aca="false">($X473*$C$37)+($Y473*$D$37)+($Z473*$E$37)</f>
        <v>1.31672131147541</v>
      </c>
      <c r="AC473" s="18" t="n">
        <f aca="false">($X473*$C$38)+($Y473*$D$38)+($Z473*$E$38)</f>
        <v>1.31672131147541</v>
      </c>
      <c r="AD473" s="18" t="n">
        <f aca="false">(X473*AA473)+(Y473*AB473)+(Z473*AC473)</f>
        <v>1.31672131147541</v>
      </c>
      <c r="AE473" s="19" t="str">
        <f aca="false">IF(ABS(SUM(X473:Z473)-1)&gt;0.1,"ERROR","OK")</f>
        <v>OK</v>
      </c>
    </row>
    <row r="474" customFormat="false" ht="15" hidden="false" customHeight="false" outlineLevel="0" collapsed="false">
      <c r="N474" s="17" t="n">
        <f aca="false">N473+1</f>
        <v>466</v>
      </c>
      <c r="O474" s="4" t="n">
        <f aca="false">O473*(R473/$U473)</f>
        <v>0.524522684044511</v>
      </c>
      <c r="P474" s="4" t="n">
        <f aca="false">P473*(S473/$U473)</f>
        <v>0.22175904109359</v>
      </c>
      <c r="Q474" s="4" t="n">
        <f aca="false">Q473*(T473/$U473)</f>
        <v>0.253718274861899</v>
      </c>
      <c r="R474" s="18" t="n">
        <f aca="false">($O474*$C$27)+($P474*$D$27)+($Q474*$E$27)</f>
        <v>1.2537182748619</v>
      </c>
      <c r="S474" s="18" t="n">
        <f aca="false">($O474*$C$28)+($P474*$D$28)+($Q474*$E$28)</f>
        <v>1.2961762366688</v>
      </c>
      <c r="T474" s="18" t="n">
        <f aca="false">($O474*$C$29)+($P474*$D$29)+($Q474*$E$29)</f>
        <v>1.29811124444961</v>
      </c>
      <c r="U474" s="18" t="n">
        <f aca="false">(O474*R474)+(P474*S474)+(Q474*T474)</f>
        <v>1.27439701941878</v>
      </c>
      <c r="W474" s="17" t="n">
        <f aca="false">W473+1</f>
        <v>466</v>
      </c>
      <c r="X474" s="4" t="n">
        <f aca="false">X473*(AA473/$AD473)</f>
        <v>0.350819672131148</v>
      </c>
      <c r="Y474" s="4" t="n">
        <f aca="false">Y473*(AB473/$AD473)</f>
        <v>0.308196721311475</v>
      </c>
      <c r="Z474" s="4" t="n">
        <f aca="false">Z473*(AC473/$AD473)</f>
        <v>0.340983606557377</v>
      </c>
      <c r="AA474" s="18" t="n">
        <f aca="false">($X474*$C$36)+($Y474*$D$36)+($Z474*$E$36)</f>
        <v>1.31672131147541</v>
      </c>
      <c r="AB474" s="18" t="n">
        <f aca="false">($X474*$C$37)+($Y474*$D$37)+($Z474*$E$37)</f>
        <v>1.31672131147541</v>
      </c>
      <c r="AC474" s="18" t="n">
        <f aca="false">($X474*$C$38)+($Y474*$D$38)+($Z474*$E$38)</f>
        <v>1.31672131147541</v>
      </c>
      <c r="AD474" s="18" t="n">
        <f aca="false">(X474*AA474)+(Y474*AB474)+(Z474*AC474)</f>
        <v>1.31672131147541</v>
      </c>
      <c r="AE474" s="19" t="str">
        <f aca="false">IF(ABS(SUM(X474:Z474)-1)&gt;0.1,"ERROR","OK")</f>
        <v>OK</v>
      </c>
    </row>
    <row r="475" customFormat="false" ht="15" hidden="false" customHeight="false" outlineLevel="0" collapsed="false">
      <c r="N475" s="17" t="n">
        <f aca="false">N474+1</f>
        <v>467</v>
      </c>
      <c r="O475" s="4" t="n">
        <f aca="false">O474*(R474/$U474)</f>
        <v>0.516011623180141</v>
      </c>
      <c r="P475" s="4" t="n">
        <f aca="false">P474*(S474/$U474)</f>
        <v>0.225548863464123</v>
      </c>
      <c r="Q475" s="4" t="n">
        <f aca="false">Q474*(T474/$U474)</f>
        <v>0.258439513355735</v>
      </c>
      <c r="R475" s="18" t="n">
        <f aca="false">($O475*$C$27)+($P475*$D$27)+($Q475*$E$27)</f>
        <v>1.25843951335574</v>
      </c>
      <c r="S475" s="18" t="n">
        <f aca="false">($O475*$C$28)+($P475*$D$28)+($Q475*$E$28)</f>
        <v>1.28341606115998</v>
      </c>
      <c r="T475" s="18" t="n">
        <f aca="false">($O475*$C$29)+($P475*$D$29)+($Q475*$E$29)</f>
        <v>1.31543845416627</v>
      </c>
      <c r="U475" s="18" t="n">
        <f aca="false">(O475*R475)+(P475*S475)+(Q475*T475)</f>
        <v>1.27880372385111</v>
      </c>
      <c r="W475" s="17" t="n">
        <f aca="false">W474+1</f>
        <v>467</v>
      </c>
      <c r="X475" s="4" t="n">
        <f aca="false">X474*(AA474/$AD474)</f>
        <v>0.350819672131148</v>
      </c>
      <c r="Y475" s="4" t="n">
        <f aca="false">Y474*(AB474/$AD474)</f>
        <v>0.308196721311475</v>
      </c>
      <c r="Z475" s="4" t="n">
        <f aca="false">Z474*(AC474/$AD474)</f>
        <v>0.340983606557377</v>
      </c>
      <c r="AA475" s="18" t="n">
        <f aca="false">($X475*$C$36)+($Y475*$D$36)+($Z475*$E$36)</f>
        <v>1.31672131147541</v>
      </c>
      <c r="AB475" s="18" t="n">
        <f aca="false">($X475*$C$37)+($Y475*$D$37)+($Z475*$E$37)</f>
        <v>1.31672131147541</v>
      </c>
      <c r="AC475" s="18" t="n">
        <f aca="false">($X475*$C$38)+($Y475*$D$38)+($Z475*$E$38)</f>
        <v>1.31672131147541</v>
      </c>
      <c r="AD475" s="18" t="n">
        <f aca="false">(X475*AA475)+(Y475*AB475)+(Z475*AC475)</f>
        <v>1.31672131147541</v>
      </c>
      <c r="AE475" s="19" t="str">
        <f aca="false">IF(ABS(SUM(X475:Z475)-1)&gt;0.1,"ERROR","OK")</f>
        <v>OK</v>
      </c>
    </row>
    <row r="476" customFormat="false" ht="15" hidden="false" customHeight="false" outlineLevel="0" collapsed="false">
      <c r="N476" s="17" t="n">
        <f aca="false">N475+1</f>
        <v>468</v>
      </c>
      <c r="O476" s="4" t="n">
        <f aca="false">O475*(R475/$U475)</f>
        <v>0.507794436197878</v>
      </c>
      <c r="P476" s="4" t="n">
        <f aca="false">P475*(S475/$U475)</f>
        <v>0.226362363940019</v>
      </c>
      <c r="Q476" s="4" t="n">
        <f aca="false">Q475*(T475/$U475)</f>
        <v>0.265843199862103</v>
      </c>
      <c r="R476" s="18" t="n">
        <f aca="false">($O476*$C$27)+($P476*$D$27)+($Q476*$E$27)</f>
        <v>1.2658431998621</v>
      </c>
      <c r="S476" s="18" t="n">
        <f aca="false">($O476*$C$28)+($P476*$D$28)+($Q476*$E$28)</f>
        <v>1.26853555632199</v>
      </c>
      <c r="T476" s="18" t="n">
        <f aca="false">($O476*$C$29)+($P476*$D$29)+($Q476*$E$29)</f>
        <v>1.32363098648154</v>
      </c>
      <c r="U476" s="18" t="n">
        <f aca="false">(O476*R476)+(P476*S476)+(Q476*T476)</f>
        <v>1.28181513814279</v>
      </c>
      <c r="W476" s="17" t="n">
        <f aca="false">W475+1</f>
        <v>468</v>
      </c>
      <c r="X476" s="4" t="n">
        <f aca="false">X475*(AA475/$AD475)</f>
        <v>0.350819672131148</v>
      </c>
      <c r="Y476" s="4" t="n">
        <f aca="false">Y475*(AB475/$AD475)</f>
        <v>0.308196721311475</v>
      </c>
      <c r="Z476" s="4" t="n">
        <f aca="false">Z475*(AC475/$AD475)</f>
        <v>0.340983606557377</v>
      </c>
      <c r="AA476" s="18" t="n">
        <f aca="false">($X476*$C$36)+($Y476*$D$36)+($Z476*$E$36)</f>
        <v>1.31672131147541</v>
      </c>
      <c r="AB476" s="18" t="n">
        <f aca="false">($X476*$C$37)+($Y476*$D$37)+($Z476*$E$37)</f>
        <v>1.31672131147541</v>
      </c>
      <c r="AC476" s="18" t="n">
        <f aca="false">($X476*$C$38)+($Y476*$D$38)+($Z476*$E$38)</f>
        <v>1.31672131147541</v>
      </c>
      <c r="AD476" s="18" t="n">
        <f aca="false">(X476*AA476)+(Y476*AB476)+(Z476*AC476)</f>
        <v>1.31672131147541</v>
      </c>
      <c r="AE476" s="19" t="str">
        <f aca="false">IF(ABS(SUM(X476:Z476)-1)&gt;0.1,"ERROR","OK")</f>
        <v>OK</v>
      </c>
    </row>
    <row r="477" customFormat="false" ht="15" hidden="false" customHeight="false" outlineLevel="0" collapsed="false">
      <c r="N477" s="17" t="n">
        <f aca="false">N476+1</f>
        <v>469</v>
      </c>
      <c r="O477" s="4" t="n">
        <f aca="false">O476*(R476/$U476)</f>
        <v>0.501467110866099</v>
      </c>
      <c r="P477" s="4" t="n">
        <f aca="false">P476*(S476/$U476)</f>
        <v>0.224017253913117</v>
      </c>
      <c r="Q477" s="4" t="n">
        <f aca="false">Q476*(T476/$U476)</f>
        <v>0.274515635220784</v>
      </c>
      <c r="R477" s="18" t="n">
        <f aca="false">($O477*$C$27)+($P477*$D$27)+($Q477*$E$27)</f>
        <v>1.27451563522078</v>
      </c>
      <c r="S477" s="18" t="n">
        <f aca="false">($O477*$C$28)+($P477*$D$28)+($Q477*$E$28)</f>
        <v>1.25440303916739</v>
      </c>
      <c r="T477" s="18" t="n">
        <f aca="false">($O477*$C$29)+($P477*$D$29)+($Q477*$E$29)</f>
        <v>1.32102478413308</v>
      </c>
      <c r="U477" s="18" t="n">
        <f aca="false">(O477*R477)+(P477*S477)+(Q477*T477)</f>
        <v>1.28277755524108</v>
      </c>
      <c r="W477" s="17" t="n">
        <f aca="false">W476+1</f>
        <v>469</v>
      </c>
      <c r="X477" s="4" t="n">
        <f aca="false">X476*(AA476/$AD476)</f>
        <v>0.350819672131148</v>
      </c>
      <c r="Y477" s="4" t="n">
        <f aca="false">Y476*(AB476/$AD476)</f>
        <v>0.308196721311475</v>
      </c>
      <c r="Z477" s="4" t="n">
        <f aca="false">Z476*(AC476/$AD476)</f>
        <v>0.340983606557377</v>
      </c>
      <c r="AA477" s="18" t="n">
        <f aca="false">($X477*$C$36)+($Y477*$D$36)+($Z477*$E$36)</f>
        <v>1.31672131147541</v>
      </c>
      <c r="AB477" s="18" t="n">
        <f aca="false">($X477*$C$37)+($Y477*$D$37)+($Z477*$E$37)</f>
        <v>1.31672131147541</v>
      </c>
      <c r="AC477" s="18" t="n">
        <f aca="false">($X477*$C$38)+($Y477*$D$38)+($Z477*$E$38)</f>
        <v>1.31672131147541</v>
      </c>
      <c r="AD477" s="18" t="n">
        <f aca="false">(X477*AA477)+(Y477*AB477)+(Z477*AC477)</f>
        <v>1.31672131147541</v>
      </c>
      <c r="AE477" s="19" t="str">
        <f aca="false">IF(ABS(SUM(X477:Z477)-1)&gt;0.1,"ERROR","OK")</f>
        <v>OK</v>
      </c>
    </row>
    <row r="478" customFormat="false" ht="15" hidden="false" customHeight="false" outlineLevel="0" collapsed="false">
      <c r="N478" s="17" t="n">
        <f aca="false">N477+1</f>
        <v>470</v>
      </c>
      <c r="O478" s="4" t="n">
        <f aca="false">O477*(R477/$U477)</f>
        <v>0.498237337203583</v>
      </c>
      <c r="P478" s="4" t="n">
        <f aca="false">P477*(S477/$U477)</f>
        <v>0.219062083668697</v>
      </c>
      <c r="Q478" s="4" t="n">
        <f aca="false">Q477*(T477/$U477)</f>
        <v>0.282700579127719</v>
      </c>
      <c r="R478" s="18" t="n">
        <f aca="false">($O478*$C$27)+($P478*$D$27)+($Q478*$E$27)</f>
        <v>1.28270057912772</v>
      </c>
      <c r="S478" s="18" t="n">
        <f aca="false">($O478*$C$28)+($P478*$D$28)+($Q478*$E$28)</f>
        <v>1.24380681598864</v>
      </c>
      <c r="T478" s="18" t="n">
        <f aca="false">($O478*$C$29)+($P478*$D$29)+($Q478*$E$29)</f>
        <v>1.30842011496358</v>
      </c>
      <c r="U478" s="18" t="n">
        <f aca="false">(O478*R478)+(P478*S478)+(Q478*T478)</f>
        <v>1.28145135800845</v>
      </c>
      <c r="W478" s="17" t="n">
        <f aca="false">W477+1</f>
        <v>470</v>
      </c>
      <c r="X478" s="4" t="n">
        <f aca="false">X477*(AA477/$AD477)</f>
        <v>0.350819672131148</v>
      </c>
      <c r="Y478" s="4" t="n">
        <f aca="false">Y477*(AB477/$AD477)</f>
        <v>0.308196721311475</v>
      </c>
      <c r="Z478" s="4" t="n">
        <f aca="false">Z477*(AC477/$AD477)</f>
        <v>0.340983606557377</v>
      </c>
      <c r="AA478" s="18" t="n">
        <f aca="false">($X478*$C$36)+($Y478*$D$36)+($Z478*$E$36)</f>
        <v>1.31672131147541</v>
      </c>
      <c r="AB478" s="18" t="n">
        <f aca="false">($X478*$C$37)+($Y478*$D$37)+($Z478*$E$37)</f>
        <v>1.31672131147541</v>
      </c>
      <c r="AC478" s="18" t="n">
        <f aca="false">($X478*$C$38)+($Y478*$D$38)+($Z478*$E$38)</f>
        <v>1.31672131147541</v>
      </c>
      <c r="AD478" s="18" t="n">
        <f aca="false">(X478*AA478)+(Y478*AB478)+(Z478*AC478)</f>
        <v>1.31672131147541</v>
      </c>
      <c r="AE478" s="19" t="str">
        <f aca="false">IF(ABS(SUM(X478:Z478)-1)&gt;0.1,"ERROR","OK")</f>
        <v>OK</v>
      </c>
    </row>
    <row r="479" customFormat="false" ht="15" hidden="false" customHeight="false" outlineLevel="0" collapsed="false">
      <c r="N479" s="17" t="n">
        <f aca="false">N478+1</f>
        <v>471</v>
      </c>
      <c r="O479" s="4" t="n">
        <f aca="false">O478*(R478/$U478)</f>
        <v>0.498723043196365</v>
      </c>
      <c r="P479" s="4" t="n">
        <f aca="false">P478*(S478/$U478)</f>
        <v>0.212626808726674</v>
      </c>
      <c r="Q479" s="4" t="n">
        <f aca="false">Q478*(T478/$U478)</f>
        <v>0.288650148076961</v>
      </c>
      <c r="R479" s="18" t="n">
        <f aca="false">($O479*$C$27)+($P479*$D$27)+($Q479*$E$27)</f>
        <v>1.28865014807696</v>
      </c>
      <c r="S479" s="18" t="n">
        <f aca="false">($O479*$C$28)+($P479*$D$28)+($Q479*$E$28)</f>
        <v>1.2389379099271</v>
      </c>
      <c r="T479" s="18" t="n">
        <f aca="false">($O479*$C$29)+($P479*$D$29)+($Q479*$E$29)</f>
        <v>1.28877429594256</v>
      </c>
      <c r="U479" s="18" t="n">
        <f aca="false">(O479*R479)+(P479*S479)+(Q479*T479)</f>
        <v>1.27811582882429</v>
      </c>
      <c r="W479" s="17" t="n">
        <f aca="false">W478+1</f>
        <v>471</v>
      </c>
      <c r="X479" s="4" t="n">
        <f aca="false">X478*(AA478/$AD478)</f>
        <v>0.350819672131148</v>
      </c>
      <c r="Y479" s="4" t="n">
        <f aca="false">Y478*(AB478/$AD478)</f>
        <v>0.308196721311475</v>
      </c>
      <c r="Z479" s="4" t="n">
        <f aca="false">Z478*(AC478/$AD478)</f>
        <v>0.340983606557377</v>
      </c>
      <c r="AA479" s="18" t="n">
        <f aca="false">($X479*$C$36)+($Y479*$D$36)+($Z479*$E$36)</f>
        <v>1.31672131147541</v>
      </c>
      <c r="AB479" s="18" t="n">
        <f aca="false">($X479*$C$37)+($Y479*$D$37)+($Z479*$E$37)</f>
        <v>1.31672131147541</v>
      </c>
      <c r="AC479" s="18" t="n">
        <f aca="false">($X479*$C$38)+($Y479*$D$38)+($Z479*$E$38)</f>
        <v>1.31672131147541</v>
      </c>
      <c r="AD479" s="18" t="n">
        <f aca="false">(X479*AA479)+(Y479*AB479)+(Z479*AC479)</f>
        <v>1.31672131147541</v>
      </c>
      <c r="AE479" s="19" t="str">
        <f aca="false">IF(ABS(SUM(X479:Z479)-1)&gt;0.1,"ERROR","OK")</f>
        <v>OK</v>
      </c>
    </row>
    <row r="480" customFormat="false" ht="15" hidden="false" customHeight="false" outlineLevel="0" collapsed="false">
      <c r="N480" s="17" t="n">
        <f aca="false">N479+1</f>
        <v>472</v>
      </c>
      <c r="O480" s="4" t="n">
        <f aca="false">O479*(R479/$U479)</f>
        <v>0.502833553086951</v>
      </c>
      <c r="P480" s="4" t="n">
        <f aca="false">P479*(S479/$U479)</f>
        <v>0.206109186708547</v>
      </c>
      <c r="Q480" s="4" t="n">
        <f aca="false">Q479*(T479/$U479)</f>
        <v>0.291057260204502</v>
      </c>
      <c r="R480" s="18" t="n">
        <f aca="false">($O480*$C$27)+($P480*$D$27)+($Q480*$E$27)</f>
        <v>1.2910572602045</v>
      </c>
      <c r="S480" s="18" t="n">
        <f aca="false">($O480*$C$28)+($P480*$D$28)+($Q480*$E$28)</f>
        <v>1.2408820189029</v>
      </c>
      <c r="T480" s="18" t="n">
        <f aca="false">($O480*$C$29)+($P480*$D$29)+($Q480*$E$29)</f>
        <v>1.26634407296478</v>
      </c>
      <c r="U480" s="18" t="n">
        <f aca="false">(O480*R480)+(P480*S480)+(Q480*T480)</f>
        <v>1.27352272945801</v>
      </c>
      <c r="W480" s="17" t="n">
        <f aca="false">W479+1</f>
        <v>472</v>
      </c>
      <c r="X480" s="4" t="n">
        <f aca="false">X479*(AA479/$AD479)</f>
        <v>0.350819672131148</v>
      </c>
      <c r="Y480" s="4" t="n">
        <f aca="false">Y479*(AB479/$AD479)</f>
        <v>0.308196721311475</v>
      </c>
      <c r="Z480" s="4" t="n">
        <f aca="false">Z479*(AC479/$AD479)</f>
        <v>0.340983606557377</v>
      </c>
      <c r="AA480" s="18" t="n">
        <f aca="false">($X480*$C$36)+($Y480*$D$36)+($Z480*$E$36)</f>
        <v>1.31672131147541</v>
      </c>
      <c r="AB480" s="18" t="n">
        <f aca="false">($X480*$C$37)+($Y480*$D$37)+($Z480*$E$37)</f>
        <v>1.31672131147541</v>
      </c>
      <c r="AC480" s="18" t="n">
        <f aca="false">($X480*$C$38)+($Y480*$D$38)+($Z480*$E$38)</f>
        <v>1.31672131147541</v>
      </c>
      <c r="AD480" s="18" t="n">
        <f aca="false">(X480*AA480)+(Y480*AB480)+(Z480*AC480)</f>
        <v>1.31672131147541</v>
      </c>
      <c r="AE480" s="19" t="str">
        <f aca="false">IF(ABS(SUM(X480:Z480)-1)&gt;0.1,"ERROR","OK")</f>
        <v>OK</v>
      </c>
    </row>
    <row r="481" customFormat="false" ht="15" hidden="false" customHeight="false" outlineLevel="0" collapsed="false">
      <c r="N481" s="17" t="n">
        <f aca="false">N480+1</f>
        <v>473</v>
      </c>
      <c r="O481" s="4" t="n">
        <f aca="false">O480*(R480/$U480)</f>
        <v>0.509756829910384</v>
      </c>
      <c r="P481" s="4" t="n">
        <f aca="false">P480*(S480/$U480)</f>
        <v>0.200826555978457</v>
      </c>
      <c r="Q481" s="4" t="n">
        <f aca="false">Q480*(T480/$U480)</f>
        <v>0.289416614111158</v>
      </c>
      <c r="R481" s="18" t="n">
        <f aca="false">($O481*$C$27)+($P481*$D$27)+($Q481*$E$27)</f>
        <v>1.28941661411116</v>
      </c>
      <c r="S481" s="18" t="n">
        <f aca="false">($O481*$C$28)+($P481*$D$28)+($Q481*$E$28)</f>
        <v>1.24928187721034</v>
      </c>
      <c r="T481" s="18" t="n">
        <f aca="false">($O481*$C$29)+($P481*$D$29)+($Q481*$E$29)</f>
        <v>1.2456498869981</v>
      </c>
      <c r="U481" s="18" t="n">
        <f aca="false">(O481*R481)+(P481*S481)+(Q481*T481)</f>
        <v>1.26868967515248</v>
      </c>
      <c r="W481" s="17" t="n">
        <f aca="false">W480+1</f>
        <v>473</v>
      </c>
      <c r="X481" s="4" t="n">
        <f aca="false">X480*(AA480/$AD480)</f>
        <v>0.350819672131148</v>
      </c>
      <c r="Y481" s="4" t="n">
        <f aca="false">Y480*(AB480/$AD480)</f>
        <v>0.308196721311475</v>
      </c>
      <c r="Z481" s="4" t="n">
        <f aca="false">Z480*(AC480/$AD480)</f>
        <v>0.340983606557377</v>
      </c>
      <c r="AA481" s="18" t="n">
        <f aca="false">($X481*$C$36)+($Y481*$D$36)+($Z481*$E$36)</f>
        <v>1.31672131147541</v>
      </c>
      <c r="AB481" s="18" t="n">
        <f aca="false">($X481*$C$37)+($Y481*$D$37)+($Z481*$E$37)</f>
        <v>1.31672131147541</v>
      </c>
      <c r="AC481" s="18" t="n">
        <f aca="false">($X481*$C$38)+($Y481*$D$38)+($Z481*$E$38)</f>
        <v>1.31672131147541</v>
      </c>
      <c r="AD481" s="18" t="n">
        <f aca="false">(X481*AA481)+(Y481*AB481)+(Z481*AC481)</f>
        <v>1.31672131147541</v>
      </c>
      <c r="AE481" s="19" t="str">
        <f aca="false">IF(ABS(SUM(X481:Z481)-1)&gt;0.1,"ERROR","OK")</f>
        <v>OK</v>
      </c>
    </row>
    <row r="482" customFormat="false" ht="15" hidden="false" customHeight="false" outlineLevel="0" collapsed="false">
      <c r="N482" s="17" t="n">
        <f aca="false">N481+1</f>
        <v>474</v>
      </c>
      <c r="O482" s="4" t="n">
        <f aca="false">O481*(R481/$U481)</f>
        <v>0.518084870174488</v>
      </c>
      <c r="P482" s="4" t="n">
        <f aca="false">P481*(S481/$U481)</f>
        <v>0.197754408946618</v>
      </c>
      <c r="Q482" s="4" t="n">
        <f aca="false">Q481*(T481/$U481)</f>
        <v>0.284160720878894</v>
      </c>
      <c r="R482" s="18" t="n">
        <f aca="false">($O482*$C$27)+($P482*$D$27)+($Q482*$E$27)</f>
        <v>1.28416072087889</v>
      </c>
      <c r="S482" s="18" t="n">
        <f aca="false">($O482*$C$28)+($P482*$D$28)+($Q482*$E$28)</f>
        <v>1.26234022138348</v>
      </c>
      <c r="T482" s="18" t="n">
        <f aca="false">($O482*$C$29)+($P482*$D$29)+($Q482*$E$29)</f>
        <v>1.23060381771771</v>
      </c>
      <c r="U482" s="18" t="n">
        <f aca="false">(O482*R482)+(P482*S482)+(Q482*T482)</f>
        <v>1.26462685268794</v>
      </c>
      <c r="W482" s="17" t="n">
        <f aca="false">W481+1</f>
        <v>474</v>
      </c>
      <c r="X482" s="4" t="n">
        <f aca="false">X481*(AA481/$AD481)</f>
        <v>0.350819672131148</v>
      </c>
      <c r="Y482" s="4" t="n">
        <f aca="false">Y481*(AB481/$AD481)</f>
        <v>0.308196721311475</v>
      </c>
      <c r="Z482" s="4" t="n">
        <f aca="false">Z481*(AC481/$AD481)</f>
        <v>0.340983606557377</v>
      </c>
      <c r="AA482" s="18" t="n">
        <f aca="false">($X482*$C$36)+($Y482*$D$36)+($Z482*$E$36)</f>
        <v>1.31672131147541</v>
      </c>
      <c r="AB482" s="18" t="n">
        <f aca="false">($X482*$C$37)+($Y482*$D$37)+($Z482*$E$37)</f>
        <v>1.31672131147541</v>
      </c>
      <c r="AC482" s="18" t="n">
        <f aca="false">($X482*$C$38)+($Y482*$D$38)+($Z482*$E$38)</f>
        <v>1.31672131147541</v>
      </c>
      <c r="AD482" s="18" t="n">
        <f aca="false">(X482*AA482)+(Y482*AB482)+(Z482*AC482)</f>
        <v>1.31672131147541</v>
      </c>
      <c r="AE482" s="19" t="str">
        <f aca="false">IF(ABS(SUM(X482:Z482)-1)&gt;0.1,"ERROR","OK")</f>
        <v>OK</v>
      </c>
    </row>
    <row r="483" customFormat="false" ht="15" hidden="false" customHeight="false" outlineLevel="0" collapsed="false">
      <c r="N483" s="17" t="n">
        <f aca="false">N482+1</f>
        <v>475</v>
      </c>
      <c r="O483" s="4" t="n">
        <f aca="false">O482*(R482/$U482)</f>
        <v>0.526087390083193</v>
      </c>
      <c r="P483" s="4" t="n">
        <f aca="false">P482*(S482/$U482)</f>
        <v>0.197396839896799</v>
      </c>
      <c r="Q483" s="4" t="n">
        <f aca="false">Q482*(T482/$U482)</f>
        <v>0.276515770020008</v>
      </c>
      <c r="R483" s="18" t="n">
        <f aca="false">($O483*$C$27)+($P483*$D$27)+($Q483*$E$27)</f>
        <v>1.27651577002001</v>
      </c>
      <c r="S483" s="18" t="n">
        <f aca="false">($O483*$C$28)+($P483*$D$28)+($Q483*$E$28)</f>
        <v>1.27722319706519</v>
      </c>
      <c r="T483" s="18" t="n">
        <f aca="false">($O483*$C$29)+($P483*$D$29)+($Q483*$E$29)</f>
        <v>1.22392934663216</v>
      </c>
      <c r="U483" s="18" t="n">
        <f aca="false">(O483*R483)+(P483*S483)+(Q483*T483)</f>
        <v>1.2621144385275</v>
      </c>
      <c r="W483" s="17" t="n">
        <f aca="false">W482+1</f>
        <v>475</v>
      </c>
      <c r="X483" s="4" t="n">
        <f aca="false">X482*(AA482/$AD482)</f>
        <v>0.350819672131148</v>
      </c>
      <c r="Y483" s="4" t="n">
        <f aca="false">Y482*(AB482/$AD482)</f>
        <v>0.308196721311475</v>
      </c>
      <c r="Z483" s="4" t="n">
        <f aca="false">Z482*(AC482/$AD482)</f>
        <v>0.340983606557377</v>
      </c>
      <c r="AA483" s="18" t="n">
        <f aca="false">($X483*$C$36)+($Y483*$D$36)+($Z483*$E$36)</f>
        <v>1.31672131147541</v>
      </c>
      <c r="AB483" s="18" t="n">
        <f aca="false">($X483*$C$37)+($Y483*$D$37)+($Z483*$E$37)</f>
        <v>1.31672131147541</v>
      </c>
      <c r="AC483" s="18" t="n">
        <f aca="false">($X483*$C$38)+($Y483*$D$38)+($Z483*$E$38)</f>
        <v>1.31672131147541</v>
      </c>
      <c r="AD483" s="18" t="n">
        <f aca="false">(X483*AA483)+(Y483*AB483)+(Z483*AC483)</f>
        <v>1.31672131147541</v>
      </c>
      <c r="AE483" s="19" t="str">
        <f aca="false">IF(ABS(SUM(X483:Z483)-1)&gt;0.1,"ERROR","OK")</f>
        <v>OK</v>
      </c>
    </row>
    <row r="484" customFormat="false" ht="15" hidden="false" customHeight="false" outlineLevel="0" collapsed="false">
      <c r="N484" s="17" t="n">
        <f aca="false">N483+1</f>
        <v>476</v>
      </c>
      <c r="O484" s="4" t="n">
        <f aca="false">O483*(R483/$U483)</f>
        <v>0.532090299698472</v>
      </c>
      <c r="P484" s="4" t="n">
        <f aca="false">P483*(S483/$U483)</f>
        <v>0.199759875370495</v>
      </c>
      <c r="Q484" s="4" t="n">
        <f aca="false">Q483*(T483/$U483)</f>
        <v>0.268149824931034</v>
      </c>
      <c r="R484" s="18" t="n">
        <f aca="false">($O484*$C$27)+($P484*$D$27)+($Q484*$E$27)</f>
        <v>1.26814982493103</v>
      </c>
      <c r="S484" s="18" t="n">
        <f aca="false">($O484*$C$28)+($P484*$D$28)+($Q484*$E$28)</f>
        <v>1.29075545726054</v>
      </c>
      <c r="T484" s="18" t="n">
        <f aca="false">($O484*$C$29)+($P484*$D$29)+($Q484*$E$29)</f>
        <v>1.22681641632255</v>
      </c>
      <c r="U484" s="18" t="n">
        <f aca="false">(O484*R484)+(P484*S484)+(Q484*T484)</f>
        <v>1.26158197694568</v>
      </c>
      <c r="W484" s="17" t="n">
        <f aca="false">W483+1</f>
        <v>476</v>
      </c>
      <c r="X484" s="4" t="n">
        <f aca="false">X483*(AA483/$AD483)</f>
        <v>0.350819672131148</v>
      </c>
      <c r="Y484" s="4" t="n">
        <f aca="false">Y483*(AB483/$AD483)</f>
        <v>0.308196721311475</v>
      </c>
      <c r="Z484" s="4" t="n">
        <f aca="false">Z483*(AC483/$AD483)</f>
        <v>0.340983606557377</v>
      </c>
      <c r="AA484" s="18" t="n">
        <f aca="false">($X484*$C$36)+($Y484*$D$36)+($Z484*$E$36)</f>
        <v>1.31672131147541</v>
      </c>
      <c r="AB484" s="18" t="n">
        <f aca="false">($X484*$C$37)+($Y484*$D$37)+($Z484*$E$37)</f>
        <v>1.31672131147541</v>
      </c>
      <c r="AC484" s="18" t="n">
        <f aca="false">($X484*$C$38)+($Y484*$D$38)+($Z484*$E$38)</f>
        <v>1.31672131147541</v>
      </c>
      <c r="AD484" s="18" t="n">
        <f aca="false">(X484*AA484)+(Y484*AB484)+(Z484*AC484)</f>
        <v>1.31672131147541</v>
      </c>
      <c r="AE484" s="19" t="str">
        <f aca="false">IF(ABS(SUM(X484:Z484)-1)&gt;0.1,"ERROR","OK")</f>
        <v>OK</v>
      </c>
    </row>
    <row r="485" customFormat="false" ht="15" hidden="false" customHeight="false" outlineLevel="0" collapsed="false">
      <c r="N485" s="17" t="n">
        <f aca="false">N484+1</f>
        <v>477</v>
      </c>
      <c r="O485" s="4" t="n">
        <f aca="false">O484*(R484/$U484)</f>
        <v>0.534860383820441</v>
      </c>
      <c r="P485" s="4" t="n">
        <f aca="false">P484*(S484/$U484)</f>
        <v>0.204379227024463</v>
      </c>
      <c r="Q485" s="4" t="n">
        <f aca="false">Q484*(T484/$U484)</f>
        <v>0.260760389155096</v>
      </c>
      <c r="R485" s="18" t="n">
        <f aca="false">($O485*$C$27)+($P485*$D$27)+($Q485*$E$27)</f>
        <v>1.2607603891551</v>
      </c>
      <c r="S485" s="18" t="n">
        <f aca="false">($O485*$C$28)+($P485*$D$28)+($Q485*$E$28)</f>
        <v>1.30017603358086</v>
      </c>
      <c r="T485" s="18" t="n">
        <f aca="false">($O485*$C$29)+($P485*$D$29)+($Q485*$E$29)</f>
        <v>1.23873541239908</v>
      </c>
      <c r="U485" s="18" t="n">
        <f aca="false">(O485*R485)+(P485*S485)+(Q485*T485)</f>
        <v>1.26307288658547</v>
      </c>
      <c r="W485" s="17" t="n">
        <f aca="false">W484+1</f>
        <v>477</v>
      </c>
      <c r="X485" s="4" t="n">
        <f aca="false">X484*(AA484/$AD484)</f>
        <v>0.350819672131148</v>
      </c>
      <c r="Y485" s="4" t="n">
        <f aca="false">Y484*(AB484/$AD484)</f>
        <v>0.308196721311475</v>
      </c>
      <c r="Z485" s="4" t="n">
        <f aca="false">Z484*(AC484/$AD484)</f>
        <v>0.340983606557377</v>
      </c>
      <c r="AA485" s="18" t="n">
        <f aca="false">($X485*$C$36)+($Y485*$D$36)+($Z485*$E$36)</f>
        <v>1.31672131147541</v>
      </c>
      <c r="AB485" s="18" t="n">
        <f aca="false">($X485*$C$37)+($Y485*$D$37)+($Z485*$E$37)</f>
        <v>1.31672131147541</v>
      </c>
      <c r="AC485" s="18" t="n">
        <f aca="false">($X485*$C$38)+($Y485*$D$38)+($Z485*$E$38)</f>
        <v>1.31672131147541</v>
      </c>
      <c r="AD485" s="18" t="n">
        <f aca="false">(X485*AA485)+(Y485*AB485)+(Z485*AC485)</f>
        <v>1.31672131147541</v>
      </c>
      <c r="AE485" s="19" t="str">
        <f aca="false">IF(ABS(SUM(X485:Z485)-1)&gt;0.1,"ERROR","OK")</f>
        <v>OK</v>
      </c>
    </row>
    <row r="486" customFormat="false" ht="15" hidden="false" customHeight="false" outlineLevel="0" collapsed="false">
      <c r="N486" s="17" t="n">
        <f aca="false">N485+1</f>
        <v>478</v>
      </c>
      <c r="O486" s="4" t="n">
        <f aca="false">O485*(R485/$U485)</f>
        <v>0.533881134502107</v>
      </c>
      <c r="P486" s="4" t="n">
        <f aca="false">P485*(S485/$U485)</f>
        <v>0.210382928460562</v>
      </c>
      <c r="Q486" s="4" t="n">
        <f aca="false">Q485*(T485/$U485)</f>
        <v>0.255735937037331</v>
      </c>
      <c r="R486" s="18" t="n">
        <f aca="false">($O486*$C$27)+($P486*$D$27)+($Q486*$E$27)</f>
        <v>1.25573593703733</v>
      </c>
      <c r="S486" s="18" t="n">
        <f aca="false">($O486*$C$28)+($P486*$D$28)+($Q486*$E$28)</f>
        <v>1.30371879116851</v>
      </c>
      <c r="T486" s="18" t="n">
        <f aca="false">($O486*$C$29)+($P486*$D$29)+($Q486*$E$29)</f>
        <v>1.25743199123021</v>
      </c>
      <c r="U486" s="18" t="n">
        <f aca="false">(O486*R486)+(P486*S486)+(Q486*T486)</f>
        <v>1.26626445241363</v>
      </c>
      <c r="W486" s="17" t="n">
        <f aca="false">W485+1</f>
        <v>478</v>
      </c>
      <c r="X486" s="4" t="n">
        <f aca="false">X485*(AA485/$AD485)</f>
        <v>0.350819672131148</v>
      </c>
      <c r="Y486" s="4" t="n">
        <f aca="false">Y485*(AB485/$AD485)</f>
        <v>0.308196721311475</v>
      </c>
      <c r="Z486" s="4" t="n">
        <f aca="false">Z485*(AC485/$AD485)</f>
        <v>0.340983606557377</v>
      </c>
      <c r="AA486" s="18" t="n">
        <f aca="false">($X486*$C$36)+($Y486*$D$36)+($Z486*$E$36)</f>
        <v>1.31672131147541</v>
      </c>
      <c r="AB486" s="18" t="n">
        <f aca="false">($X486*$C$37)+($Y486*$D$37)+($Z486*$E$37)</f>
        <v>1.31672131147541</v>
      </c>
      <c r="AC486" s="18" t="n">
        <f aca="false">($X486*$C$38)+($Y486*$D$38)+($Z486*$E$38)</f>
        <v>1.31672131147541</v>
      </c>
      <c r="AD486" s="18" t="n">
        <f aca="false">(X486*AA486)+(Y486*AB486)+(Z486*AC486)</f>
        <v>1.31672131147541</v>
      </c>
      <c r="AE486" s="19" t="str">
        <f aca="false">IF(ABS(SUM(X486:Z486)-1)&gt;0.1,"ERROR","OK")</f>
        <v>OK</v>
      </c>
    </row>
    <row r="487" customFormat="false" ht="15" hidden="false" customHeight="false" outlineLevel="0" collapsed="false">
      <c r="N487" s="17" t="n">
        <f aca="false">N486+1</f>
        <v>479</v>
      </c>
      <c r="O487" s="4" t="n">
        <f aca="false">O486*(R486/$U486)</f>
        <v>0.529442112524506</v>
      </c>
      <c r="P487" s="4" t="n">
        <f aca="false">P486*(S486/$U486)</f>
        <v>0.216605762447401</v>
      </c>
      <c r="Q487" s="4" t="n">
        <f aca="false">Q486*(T486/$U486)</f>
        <v>0.253952125028093</v>
      </c>
      <c r="R487" s="18" t="n">
        <f aca="false">($O487*$C$27)+($P487*$D$27)+($Q487*$E$27)</f>
        <v>1.25395212502809</v>
      </c>
      <c r="S487" s="18" t="n">
        <f aca="false">($O487*$C$28)+($P487*$D$28)+($Q487*$E$28)</f>
        <v>1.30088519999922</v>
      </c>
      <c r="T487" s="18" t="n">
        <f aca="false">($O487*$C$29)+($P487*$D$29)+($Q487*$E$29)</f>
        <v>1.27920780857505</v>
      </c>
      <c r="U487" s="18" t="n">
        <f aca="false">(O487*R487)+(P487*S487)+(Q487*T487)</f>
        <v>1.270531834022</v>
      </c>
      <c r="W487" s="17" t="n">
        <f aca="false">W486+1</f>
        <v>479</v>
      </c>
      <c r="X487" s="4" t="n">
        <f aca="false">X486*(AA486/$AD486)</f>
        <v>0.350819672131148</v>
      </c>
      <c r="Y487" s="4" t="n">
        <f aca="false">Y486*(AB486/$AD486)</f>
        <v>0.308196721311475</v>
      </c>
      <c r="Z487" s="4" t="n">
        <f aca="false">Z486*(AC486/$AD486)</f>
        <v>0.340983606557377</v>
      </c>
      <c r="AA487" s="18" t="n">
        <f aca="false">($X487*$C$36)+($Y487*$D$36)+($Z487*$E$36)</f>
        <v>1.31672131147541</v>
      </c>
      <c r="AB487" s="18" t="n">
        <f aca="false">($X487*$C$37)+($Y487*$D$37)+($Z487*$E$37)</f>
        <v>1.31672131147541</v>
      </c>
      <c r="AC487" s="18" t="n">
        <f aca="false">($X487*$C$38)+($Y487*$D$38)+($Z487*$E$38)</f>
        <v>1.31672131147541</v>
      </c>
      <c r="AD487" s="18" t="n">
        <f aca="false">(X487*AA487)+(Y487*AB487)+(Z487*AC487)</f>
        <v>1.31672131147541</v>
      </c>
      <c r="AE487" s="19" t="str">
        <f aca="false">IF(ABS(SUM(X487:Z487)-1)&gt;0.1,"ERROR","OK")</f>
        <v>OK</v>
      </c>
    </row>
    <row r="488" customFormat="false" ht="15" hidden="false" customHeight="false" outlineLevel="0" collapsed="false">
      <c r="N488" s="17" t="n">
        <f aca="false">N487+1</f>
        <v>480</v>
      </c>
      <c r="O488" s="4" t="n">
        <f aca="false">O487*(R487/$U487)</f>
        <v>0.52253319775376</v>
      </c>
      <c r="P488" s="4" t="n">
        <f aca="false">P487*(S487/$U487)</f>
        <v>0.221780535565465</v>
      </c>
      <c r="Q488" s="4" t="n">
        <f aca="false">Q487*(T487/$U487)</f>
        <v>0.255686266680775</v>
      </c>
      <c r="R488" s="18" t="n">
        <f aca="false">($O488*$C$27)+($P488*$D$27)+($Q488*$E$27)</f>
        <v>1.25568626668077</v>
      </c>
      <c r="S488" s="18" t="n">
        <f aca="false">($O488*$C$28)+($P488*$D$28)+($Q488*$E$28)</f>
        <v>1.29241555774106</v>
      </c>
      <c r="T488" s="18" t="n">
        <f aca="false">($O488*$C$29)+($P488*$D$29)+($Q488*$E$29)</f>
        <v>1.29956836826876</v>
      </c>
      <c r="U488" s="18" t="n">
        <f aca="false">(O488*R488)+(P488*S488)+(Q488*T488)</f>
        <v>1.2750521592522</v>
      </c>
      <c r="W488" s="17" t="n">
        <f aca="false">W487+1</f>
        <v>480</v>
      </c>
      <c r="X488" s="4" t="n">
        <f aca="false">X487*(AA487/$AD487)</f>
        <v>0.350819672131148</v>
      </c>
      <c r="Y488" s="4" t="n">
        <f aca="false">Y487*(AB487/$AD487)</f>
        <v>0.308196721311475</v>
      </c>
      <c r="Z488" s="4" t="n">
        <f aca="false">Z487*(AC487/$AD487)</f>
        <v>0.340983606557377</v>
      </c>
      <c r="AA488" s="18" t="n">
        <f aca="false">($X488*$C$36)+($Y488*$D$36)+($Z488*$E$36)</f>
        <v>1.31672131147541</v>
      </c>
      <c r="AB488" s="18" t="n">
        <f aca="false">($X488*$C$37)+($Y488*$D$37)+($Z488*$E$37)</f>
        <v>1.31672131147541</v>
      </c>
      <c r="AC488" s="18" t="n">
        <f aca="false">($X488*$C$38)+($Y488*$D$38)+($Z488*$E$38)</f>
        <v>1.31672131147541</v>
      </c>
      <c r="AD488" s="18" t="n">
        <f aca="false">(X488*AA488)+(Y488*AB488)+(Z488*AC488)</f>
        <v>1.31672131147541</v>
      </c>
      <c r="AE488" s="19" t="str">
        <f aca="false">IF(ABS(SUM(X488:Z488)-1)&gt;0.1,"ERROR","OK")</f>
        <v>OK</v>
      </c>
    </row>
    <row r="489" customFormat="false" ht="15" hidden="false" customHeight="false" outlineLevel="0" collapsed="false">
      <c r="N489" s="17" t="n">
        <f aca="false">N488+1</f>
        <v>481</v>
      </c>
      <c r="O489" s="4" t="n">
        <f aca="false">O488*(R488/$U488)</f>
        <v>0.514596799466619</v>
      </c>
      <c r="P489" s="4" t="n">
        <f aca="false">P488*(S488/$U488)</f>
        <v>0.224800697358967</v>
      </c>
      <c r="Q489" s="4" t="n">
        <f aca="false">Q488*(T488/$U488)</f>
        <v>0.260602503174414</v>
      </c>
      <c r="R489" s="18" t="n">
        <f aca="false">($O489*$C$27)+($P489*$D$27)+($Q489*$E$27)</f>
        <v>1.26060250317441</v>
      </c>
      <c r="S489" s="18" t="n">
        <f aca="false">($O489*$C$28)+($P489*$D$28)+($Q489*$E$28)</f>
        <v>1.28005454660965</v>
      </c>
      <c r="T489" s="18" t="n">
        <f aca="false">($O489*$C$29)+($P489*$D$29)+($Q489*$E$29)</f>
        <v>1.31418433245027</v>
      </c>
      <c r="U489" s="18" t="n">
        <f aca="false">(O489*R489)+(P489*S489)+(Q489*T489)</f>
        <v>1.27893889493766</v>
      </c>
      <c r="W489" s="17" t="n">
        <f aca="false">W488+1</f>
        <v>481</v>
      </c>
      <c r="X489" s="4" t="n">
        <f aca="false">X488*(AA488/$AD488)</f>
        <v>0.350819672131148</v>
      </c>
      <c r="Y489" s="4" t="n">
        <f aca="false">Y488*(AB488/$AD488)</f>
        <v>0.308196721311475</v>
      </c>
      <c r="Z489" s="4" t="n">
        <f aca="false">Z488*(AC488/$AD488)</f>
        <v>0.340983606557377</v>
      </c>
      <c r="AA489" s="18" t="n">
        <f aca="false">($X489*$C$36)+($Y489*$D$36)+($Z489*$E$36)</f>
        <v>1.31672131147541</v>
      </c>
      <c r="AB489" s="18" t="n">
        <f aca="false">($X489*$C$37)+($Y489*$D$37)+($Z489*$E$37)</f>
        <v>1.31672131147541</v>
      </c>
      <c r="AC489" s="18" t="n">
        <f aca="false">($X489*$C$38)+($Y489*$D$38)+($Z489*$E$38)</f>
        <v>1.31672131147541</v>
      </c>
      <c r="AD489" s="18" t="n">
        <f aca="false">(X489*AA489)+(Y489*AB489)+(Z489*AC489)</f>
        <v>1.31672131147541</v>
      </c>
      <c r="AE489" s="19" t="str">
        <f aca="false">IF(ABS(SUM(X489:Z489)-1)&gt;0.1,"ERROR","OK")</f>
        <v>OK</v>
      </c>
    </row>
    <row r="490" customFormat="false" ht="15" hidden="false" customHeight="false" outlineLevel="0" collapsed="false">
      <c r="N490" s="17" t="n">
        <f aca="false">N489+1</f>
        <v>482</v>
      </c>
      <c r="O490" s="4" t="n">
        <f aca="false">O489*(R489/$U489)</f>
        <v>0.507218926643701</v>
      </c>
      <c r="P490" s="4" t="n">
        <f aca="false">P489*(S489/$U489)</f>
        <v>0.224996796855873</v>
      </c>
      <c r="Q490" s="4" t="n">
        <f aca="false">Q489*(T489/$U489)</f>
        <v>0.267784276500426</v>
      </c>
      <c r="R490" s="18" t="n">
        <f aca="false">($O490*$C$27)+($P490*$D$27)+($Q490*$E$27)</f>
        <v>1.26778427650043</v>
      </c>
      <c r="S490" s="18" t="n">
        <f aca="false">($O490*$C$28)+($P490*$D$28)+($Q490*$E$28)</f>
        <v>1.26621307779332</v>
      </c>
      <c r="T490" s="18" t="n">
        <f aca="false">($O490*$C$29)+($P490*$D$29)+($Q490*$E$29)</f>
        <v>1.31993714191703</v>
      </c>
      <c r="U490" s="18" t="n">
        <f aca="false">(O490*R490)+(P490*S490)+(Q490*T490)</f>
        <v>1.28139647915711</v>
      </c>
      <c r="W490" s="17" t="n">
        <f aca="false">W489+1</f>
        <v>482</v>
      </c>
      <c r="X490" s="4" t="n">
        <f aca="false">X489*(AA489/$AD489)</f>
        <v>0.350819672131148</v>
      </c>
      <c r="Y490" s="4" t="n">
        <f aca="false">Y489*(AB489/$AD489)</f>
        <v>0.308196721311475</v>
      </c>
      <c r="Z490" s="4" t="n">
        <f aca="false">Z489*(AC489/$AD489)</f>
        <v>0.340983606557377</v>
      </c>
      <c r="AA490" s="18" t="n">
        <f aca="false">($X490*$C$36)+($Y490*$D$36)+($Z490*$E$36)</f>
        <v>1.31672131147541</v>
      </c>
      <c r="AB490" s="18" t="n">
        <f aca="false">($X490*$C$37)+($Y490*$D$37)+($Z490*$E$37)</f>
        <v>1.31672131147541</v>
      </c>
      <c r="AC490" s="18" t="n">
        <f aca="false">($X490*$C$38)+($Y490*$D$38)+($Z490*$E$38)</f>
        <v>1.31672131147541</v>
      </c>
      <c r="AD490" s="18" t="n">
        <f aca="false">(X490*AA490)+(Y490*AB490)+(Z490*AC490)</f>
        <v>1.31672131147541</v>
      </c>
      <c r="AE490" s="19" t="str">
        <f aca="false">IF(ABS(SUM(X490:Z490)-1)&gt;0.1,"ERROR","OK")</f>
        <v>OK</v>
      </c>
    </row>
    <row r="491" customFormat="false" ht="15" hidden="false" customHeight="false" outlineLevel="0" collapsed="false">
      <c r="N491" s="17" t="n">
        <f aca="false">N490+1</f>
        <v>483</v>
      </c>
      <c r="O491" s="4" t="n">
        <f aca="false">O490*(R490/$U490)</f>
        <v>0.501830768541907</v>
      </c>
      <c r="P491" s="4" t="n">
        <f aca="false">P490*(S490/$U490)</f>
        <v>0.222330786196567</v>
      </c>
      <c r="Q491" s="4" t="n">
        <f aca="false">Q490*(T490/$U490)</f>
        <v>0.275838445261526</v>
      </c>
      <c r="R491" s="18" t="n">
        <f aca="false">($O491*$C$27)+($P491*$D$27)+($Q491*$E$27)</f>
        <v>1.27583844526153</v>
      </c>
      <c r="S491" s="18" t="n">
        <f aca="false">($O491*$C$28)+($P491*$D$28)+($Q491*$E$28)</f>
        <v>1.25357616780653</v>
      </c>
      <c r="T491" s="18" t="n">
        <f aca="false">($O491*$C$29)+($P491*$D$29)+($Q491*$E$29)</f>
        <v>1.31571082061037</v>
      </c>
      <c r="U491" s="18" t="n">
        <f aca="false">(O491*R491)+(P491*S491)+(Q491*T491)</f>
        <v>1.28188718963754</v>
      </c>
      <c r="W491" s="17" t="n">
        <f aca="false">W490+1</f>
        <v>483</v>
      </c>
      <c r="X491" s="4" t="n">
        <f aca="false">X490*(AA490/$AD490)</f>
        <v>0.350819672131148</v>
      </c>
      <c r="Y491" s="4" t="n">
        <f aca="false">Y490*(AB490/$AD490)</f>
        <v>0.308196721311475</v>
      </c>
      <c r="Z491" s="4" t="n">
        <f aca="false">Z490*(AC490/$AD490)</f>
        <v>0.340983606557377</v>
      </c>
      <c r="AA491" s="18" t="n">
        <f aca="false">($X491*$C$36)+($Y491*$D$36)+($Z491*$E$36)</f>
        <v>1.31672131147541</v>
      </c>
      <c r="AB491" s="18" t="n">
        <f aca="false">($X491*$C$37)+($Y491*$D$37)+($Z491*$E$37)</f>
        <v>1.31672131147541</v>
      </c>
      <c r="AC491" s="18" t="n">
        <f aca="false">($X491*$C$38)+($Y491*$D$38)+($Z491*$E$38)</f>
        <v>1.31672131147541</v>
      </c>
      <c r="AD491" s="18" t="n">
        <f aca="false">(X491*AA491)+(Y491*AB491)+(Z491*AC491)</f>
        <v>1.31672131147541</v>
      </c>
      <c r="AE491" s="19" t="str">
        <f aca="false">IF(ABS(SUM(X491:Z491)-1)&gt;0.1,"ERROR","OK")</f>
        <v>OK</v>
      </c>
    </row>
    <row r="492" customFormat="false" ht="15" hidden="false" customHeight="false" outlineLevel="0" collapsed="false">
      <c r="N492" s="17" t="n">
        <f aca="false">N491+1</f>
        <v>484</v>
      </c>
      <c r="O492" s="4" t="n">
        <f aca="false">O491*(R491/$U491)</f>
        <v>0.499462817552564</v>
      </c>
      <c r="P492" s="4" t="n">
        <f aca="false">P491*(S491/$U491)</f>
        <v>0.217420516562391</v>
      </c>
      <c r="Q492" s="4" t="n">
        <f aca="false">Q491*(T491/$U491)</f>
        <v>0.283116665885045</v>
      </c>
      <c r="R492" s="18" t="n">
        <f aca="false">($O492*$C$27)+($P492*$D$27)+($Q492*$E$27)</f>
        <v>1.28311666588504</v>
      </c>
      <c r="S492" s="18" t="n">
        <f aca="false">($O492*$C$28)+($P492*$D$28)+($Q492*$E$28)</f>
        <v>1.24465781825602</v>
      </c>
      <c r="T492" s="18" t="n">
        <f aca="false">($O492*$C$29)+($P492*$D$29)+($Q492*$E$29)</f>
        <v>1.30263757740038</v>
      </c>
      <c r="U492" s="18" t="n">
        <f aca="false">(O492*R492)+(P492*S492)+(Q492*T492)</f>
        <v>1.28028161875041</v>
      </c>
      <c r="W492" s="17" t="n">
        <f aca="false">W491+1</f>
        <v>484</v>
      </c>
      <c r="X492" s="4" t="n">
        <f aca="false">X491*(AA491/$AD491)</f>
        <v>0.350819672131148</v>
      </c>
      <c r="Y492" s="4" t="n">
        <f aca="false">Y491*(AB491/$AD491)</f>
        <v>0.308196721311475</v>
      </c>
      <c r="Z492" s="4" t="n">
        <f aca="false">Z491*(AC491/$AD491)</f>
        <v>0.340983606557377</v>
      </c>
      <c r="AA492" s="18" t="n">
        <f aca="false">($X492*$C$36)+($Y492*$D$36)+($Z492*$E$36)</f>
        <v>1.31672131147541</v>
      </c>
      <c r="AB492" s="18" t="n">
        <f aca="false">($X492*$C$37)+($Y492*$D$37)+($Z492*$E$37)</f>
        <v>1.31672131147541</v>
      </c>
      <c r="AC492" s="18" t="n">
        <f aca="false">($X492*$C$38)+($Y492*$D$38)+($Z492*$E$38)</f>
        <v>1.31672131147541</v>
      </c>
      <c r="AD492" s="18" t="n">
        <f aca="false">(X492*AA492)+(Y492*AB492)+(Z492*AC492)</f>
        <v>1.31672131147541</v>
      </c>
      <c r="AE492" s="19" t="str">
        <f aca="false">IF(ABS(SUM(X492:Z492)-1)&gt;0.1,"ERROR","OK")</f>
        <v>OK</v>
      </c>
    </row>
    <row r="493" customFormat="false" ht="15" hidden="false" customHeight="false" outlineLevel="0" collapsed="false">
      <c r="N493" s="17" t="n">
        <f aca="false">N492+1</f>
        <v>485</v>
      </c>
      <c r="O493" s="4" t="n">
        <f aca="false">O492*(R492/$U492)</f>
        <v>0.500568824706789</v>
      </c>
      <c r="P493" s="4" t="n">
        <f aca="false">P492*(S492/$U492)</f>
        <v>0.211370796725779</v>
      </c>
      <c r="Q493" s="4" t="n">
        <f aca="false">Q492*(T492/$U492)</f>
        <v>0.288060378567432</v>
      </c>
      <c r="R493" s="18" t="n">
        <f aca="false">($O493*$C$27)+($P493*$D$27)+($Q493*$E$27)</f>
        <v>1.28806037856743</v>
      </c>
      <c r="S493" s="18" t="n">
        <f aca="false">($O493*$C$28)+($P493*$D$28)+($Q493*$E$28)</f>
        <v>1.2413144839961</v>
      </c>
      <c r="T493" s="18" t="n">
        <f aca="false">($O493*$C$29)+($P493*$D$29)+($Q493*$E$29)</f>
        <v>1.28371421288259</v>
      </c>
      <c r="U493" s="18" t="n">
        <f aca="false">(O493*R493)+(P493*S493)+(Q493*T493)</f>
        <v>1.27692770345574</v>
      </c>
      <c r="W493" s="17" t="n">
        <f aca="false">W492+1</f>
        <v>485</v>
      </c>
      <c r="X493" s="4" t="n">
        <f aca="false">X492*(AA492/$AD492)</f>
        <v>0.350819672131148</v>
      </c>
      <c r="Y493" s="4" t="n">
        <f aca="false">Y492*(AB492/$AD492)</f>
        <v>0.308196721311475</v>
      </c>
      <c r="Z493" s="4" t="n">
        <f aca="false">Z492*(AC492/$AD492)</f>
        <v>0.340983606557377</v>
      </c>
      <c r="AA493" s="18" t="n">
        <f aca="false">($X493*$C$36)+($Y493*$D$36)+($Z493*$E$36)</f>
        <v>1.31672131147541</v>
      </c>
      <c r="AB493" s="18" t="n">
        <f aca="false">($X493*$C$37)+($Y493*$D$37)+($Z493*$E$37)</f>
        <v>1.31672131147541</v>
      </c>
      <c r="AC493" s="18" t="n">
        <f aca="false">($X493*$C$38)+($Y493*$D$38)+($Z493*$E$38)</f>
        <v>1.31672131147541</v>
      </c>
      <c r="AD493" s="18" t="n">
        <f aca="false">(X493*AA493)+(Y493*AB493)+(Z493*AC493)</f>
        <v>1.31672131147541</v>
      </c>
      <c r="AE493" s="19" t="str">
        <f aca="false">IF(ABS(SUM(X493:Z493)-1)&gt;0.1,"ERROR","OK")</f>
        <v>OK</v>
      </c>
    </row>
    <row r="494" customFormat="false" ht="15" hidden="false" customHeight="false" outlineLevel="0" collapsed="false">
      <c r="N494" s="17" t="n">
        <f aca="false">N493+1</f>
        <v>486</v>
      </c>
      <c r="O494" s="4" t="n">
        <f aca="false">O493*(R493/$U493)</f>
        <v>0.50493294812695</v>
      </c>
      <c r="P494" s="4" t="n">
        <f aca="false">P493*(S493/$U493)</f>
        <v>0.205475713902545</v>
      </c>
      <c r="Q494" s="4" t="n">
        <f aca="false">Q493*(T493/$U493)</f>
        <v>0.289591337970505</v>
      </c>
      <c r="R494" s="18" t="n">
        <f aca="false">($O494*$C$27)+($P494*$D$27)+($Q494*$E$27)</f>
        <v>1.28959133797051</v>
      </c>
      <c r="S494" s="18" t="n">
        <f aca="false">($O494*$C$28)+($P494*$D$28)+($Q494*$E$28)</f>
        <v>1.2443007439535</v>
      </c>
      <c r="T494" s="18" t="n">
        <f aca="false">($O494*$C$29)+($P494*$D$29)+($Q494*$E$29)</f>
        <v>1.26297407801877</v>
      </c>
      <c r="U494" s="18" t="n">
        <f aca="false">(O494*R494)+(P494*S494)+(Q494*T494)</f>
        <v>1.27257709290926</v>
      </c>
      <c r="W494" s="17" t="n">
        <f aca="false">W493+1</f>
        <v>486</v>
      </c>
      <c r="X494" s="4" t="n">
        <f aca="false">X493*(AA493/$AD493)</f>
        <v>0.350819672131148</v>
      </c>
      <c r="Y494" s="4" t="n">
        <f aca="false">Y493*(AB493/$AD493)</f>
        <v>0.308196721311475</v>
      </c>
      <c r="Z494" s="4" t="n">
        <f aca="false">Z493*(AC493/$AD493)</f>
        <v>0.340983606557377</v>
      </c>
      <c r="AA494" s="18" t="n">
        <f aca="false">($X494*$C$36)+($Y494*$D$36)+($Z494*$E$36)</f>
        <v>1.31672131147541</v>
      </c>
      <c r="AB494" s="18" t="n">
        <f aca="false">($X494*$C$37)+($Y494*$D$37)+($Z494*$E$37)</f>
        <v>1.31672131147541</v>
      </c>
      <c r="AC494" s="18" t="n">
        <f aca="false">($X494*$C$38)+($Y494*$D$38)+($Z494*$E$38)</f>
        <v>1.31672131147541</v>
      </c>
      <c r="AD494" s="18" t="n">
        <f aca="false">(X494*AA494)+(Y494*AB494)+(Z494*AC494)</f>
        <v>1.31672131147541</v>
      </c>
      <c r="AE494" s="19" t="str">
        <f aca="false">IF(ABS(SUM(X494:Z494)-1)&gt;0.1,"ERROR","OK")</f>
        <v>OK</v>
      </c>
    </row>
    <row r="495" customFormat="false" ht="15" hidden="false" customHeight="false" outlineLevel="0" collapsed="false">
      <c r="N495" s="17" t="n">
        <f aca="false">N494+1</f>
        <v>487</v>
      </c>
      <c r="O495" s="4" t="n">
        <f aca="false">O494*(R494/$U494)</f>
        <v>0.511683857731404</v>
      </c>
      <c r="P495" s="4" t="n">
        <f aca="false">P494*(S494/$U494)</f>
        <v>0.200910094247267</v>
      </c>
      <c r="Q495" s="4" t="n">
        <f aca="false">Q494*(T494/$U494)</f>
        <v>0.287406048021328</v>
      </c>
      <c r="R495" s="18" t="n">
        <f aca="false">($O495*$C$27)+($P495*$D$27)+($Q495*$E$27)</f>
        <v>1.28740604802133</v>
      </c>
      <c r="S495" s="18" t="n">
        <f aca="false">($O495*$C$28)+($P495*$D$28)+($Q495*$E$28)</f>
        <v>1.25301841451221</v>
      </c>
      <c r="T495" s="18" t="n">
        <f aca="false">($O495*$C$29)+($P495*$D$29)+($Q495*$E$29)</f>
        <v>1.24455158232982</v>
      </c>
      <c r="U495" s="18" t="n">
        <f aca="false">(O495*R495)+(P495*S495)+(Q495*T495)</f>
        <v>1.26818059270761</v>
      </c>
      <c r="W495" s="17" t="n">
        <f aca="false">W494+1</f>
        <v>487</v>
      </c>
      <c r="X495" s="4" t="n">
        <f aca="false">X494*(AA494/$AD494)</f>
        <v>0.350819672131148</v>
      </c>
      <c r="Y495" s="4" t="n">
        <f aca="false">Y494*(AB494/$AD494)</f>
        <v>0.308196721311475</v>
      </c>
      <c r="Z495" s="4" t="n">
        <f aca="false">Z494*(AC494/$AD494)</f>
        <v>0.340983606557377</v>
      </c>
      <c r="AA495" s="18" t="n">
        <f aca="false">($X495*$C$36)+($Y495*$D$36)+($Z495*$E$36)</f>
        <v>1.31672131147541</v>
      </c>
      <c r="AB495" s="18" t="n">
        <f aca="false">($X495*$C$37)+($Y495*$D$37)+($Z495*$E$37)</f>
        <v>1.31672131147541</v>
      </c>
      <c r="AC495" s="18" t="n">
        <f aca="false">($X495*$C$38)+($Y495*$D$38)+($Z495*$E$38)</f>
        <v>1.31672131147541</v>
      </c>
      <c r="AD495" s="18" t="n">
        <f aca="false">(X495*AA495)+(Y495*AB495)+(Z495*AC495)</f>
        <v>1.31672131147541</v>
      </c>
      <c r="AE495" s="19" t="str">
        <f aca="false">IF(ABS(SUM(X495:Z495)-1)&gt;0.1,"ERROR","OK")</f>
        <v>OK</v>
      </c>
    </row>
    <row r="496" customFormat="false" ht="15" hidden="false" customHeight="false" outlineLevel="0" collapsed="false">
      <c r="N496" s="17" t="n">
        <f aca="false">N495+1</f>
        <v>488</v>
      </c>
      <c r="O496" s="4" t="n">
        <f aca="false">O495*(R495/$U495)</f>
        <v>0.519440919460731</v>
      </c>
      <c r="P496" s="4" t="n">
        <f aca="false">P495*(S495/$U495)</f>
        <v>0.198508043097969</v>
      </c>
      <c r="Q496" s="4" t="n">
        <f aca="false">Q495*(T495/$U495)</f>
        <v>0.2820510374413</v>
      </c>
      <c r="R496" s="18" t="n">
        <f aca="false">($O496*$C$27)+($P496*$D$27)+($Q496*$E$27)</f>
        <v>1.2820510374413</v>
      </c>
      <c r="S496" s="18" t="n">
        <f aca="false">($O496*$C$28)+($P496*$D$28)+($Q496*$E$28)</f>
        <v>1.26559498576356</v>
      </c>
      <c r="T496" s="18" t="n">
        <f aca="false">($O496*$C$29)+($P496*$D$29)+($Q496*$E$29)</f>
        <v>1.23191548567139</v>
      </c>
      <c r="U496" s="18" t="n">
        <f aca="false">(O496*R496)+(P496*S496)+(Q496*T496)</f>
        <v>1.26464359443624</v>
      </c>
      <c r="W496" s="17" t="n">
        <f aca="false">W495+1</f>
        <v>488</v>
      </c>
      <c r="X496" s="4" t="n">
        <f aca="false">X495*(AA495/$AD495)</f>
        <v>0.350819672131148</v>
      </c>
      <c r="Y496" s="4" t="n">
        <f aca="false">Y495*(AB495/$AD495)</f>
        <v>0.308196721311475</v>
      </c>
      <c r="Z496" s="4" t="n">
        <f aca="false">Z495*(AC495/$AD495)</f>
        <v>0.340983606557377</v>
      </c>
      <c r="AA496" s="18" t="n">
        <f aca="false">($X496*$C$36)+($Y496*$D$36)+($Z496*$E$36)</f>
        <v>1.31672131147541</v>
      </c>
      <c r="AB496" s="18" t="n">
        <f aca="false">($X496*$C$37)+($Y496*$D$37)+($Z496*$E$37)</f>
        <v>1.31672131147541</v>
      </c>
      <c r="AC496" s="18" t="n">
        <f aca="false">($X496*$C$38)+($Y496*$D$38)+($Z496*$E$38)</f>
        <v>1.31672131147541</v>
      </c>
      <c r="AD496" s="18" t="n">
        <f aca="false">(X496*AA496)+(Y496*AB496)+(Z496*AC496)</f>
        <v>1.31672131147541</v>
      </c>
      <c r="AE496" s="19" t="str">
        <f aca="false">IF(ABS(SUM(X496:Z496)-1)&gt;0.1,"ERROR","OK")</f>
        <v>OK</v>
      </c>
    </row>
    <row r="497" customFormat="false" ht="15" hidden="false" customHeight="false" outlineLevel="0" collapsed="false">
      <c r="N497" s="17" t="n">
        <f aca="false">N496+1</f>
        <v>489</v>
      </c>
      <c r="O497" s="4" t="n">
        <f aca="false">O496*(R496/$U496)</f>
        <v>0.52659086924879</v>
      </c>
      <c r="P497" s="4" t="n">
        <f aca="false">P496*(S496/$U496)</f>
        <v>0.198657380691136</v>
      </c>
      <c r="Q497" s="4" t="n">
        <f aca="false">Q496*(T496/$U496)</f>
        <v>0.274751750060075</v>
      </c>
      <c r="R497" s="18" t="n">
        <f aca="false">($O497*$C$27)+($P497*$D$27)+($Q497*$E$27)</f>
        <v>1.27475175006007</v>
      </c>
      <c r="S497" s="18" t="n">
        <f aca="false">($O497*$C$28)+($P497*$D$28)+($Q497*$E$28)</f>
        <v>1.27931429419472</v>
      </c>
      <c r="T497" s="18" t="n">
        <f aca="false">($O497*$C$29)+($P497*$D$29)+($Q497*$E$29)</f>
        <v>1.22735853359925</v>
      </c>
      <c r="U497" s="18" t="n">
        <f aca="false">(O497*R497)+(P497*S497)+(Q497*T497)</f>
        <v>1.26263676396357</v>
      </c>
      <c r="W497" s="17" t="n">
        <f aca="false">W496+1</f>
        <v>489</v>
      </c>
      <c r="X497" s="4" t="n">
        <f aca="false">X496*(AA496/$AD496)</f>
        <v>0.350819672131148</v>
      </c>
      <c r="Y497" s="4" t="n">
        <f aca="false">Y496*(AB496/$AD496)</f>
        <v>0.308196721311475</v>
      </c>
      <c r="Z497" s="4" t="n">
        <f aca="false">Z496*(AC496/$AD496)</f>
        <v>0.340983606557377</v>
      </c>
      <c r="AA497" s="18" t="n">
        <f aca="false">($X497*$C$36)+($Y497*$D$36)+($Z497*$E$36)</f>
        <v>1.31672131147541</v>
      </c>
      <c r="AB497" s="18" t="n">
        <f aca="false">($X497*$C$37)+($Y497*$D$37)+($Z497*$E$37)</f>
        <v>1.31672131147541</v>
      </c>
      <c r="AC497" s="18" t="n">
        <f aca="false">($X497*$C$38)+($Y497*$D$38)+($Z497*$E$38)</f>
        <v>1.31672131147541</v>
      </c>
      <c r="AD497" s="18" t="n">
        <f aca="false">(X497*AA497)+(Y497*AB497)+(Z497*AC497)</f>
        <v>1.31672131147541</v>
      </c>
      <c r="AE497" s="19" t="str">
        <f aca="false">IF(ABS(SUM(X497:Z497)-1)&gt;0.1,"ERROR","OK")</f>
        <v>OK</v>
      </c>
    </row>
    <row r="498" customFormat="false" ht="15" hidden="false" customHeight="false" outlineLevel="0" collapsed="false">
      <c r="N498" s="17" t="n">
        <f aca="false">N497+1</f>
        <v>490</v>
      </c>
      <c r="O498" s="4" t="n">
        <f aca="false">O497*(R497/$U497)</f>
        <v>0.531643502944859</v>
      </c>
      <c r="P498" s="4" t="n">
        <f aca="false">P497*(S497/$U497)</f>
        <v>0.201281345529383</v>
      </c>
      <c r="Q498" s="4" t="n">
        <f aca="false">Q497*(T497/$U497)</f>
        <v>0.267075151525758</v>
      </c>
      <c r="R498" s="18" t="n">
        <f aca="false">($O498*$C$27)+($P498*$D$27)+($Q498*$E$27)</f>
        <v>1.26707515152576</v>
      </c>
      <c r="S498" s="18" t="n">
        <f aca="false">($O498*$C$28)+($P498*$D$28)+($Q498*$E$28)</f>
        <v>1.29127586657168</v>
      </c>
      <c r="T498" s="18" t="n">
        <f aca="false">($O498*$C$29)+($P498*$D$29)+($Q498*$E$29)</f>
        <v>1.23169358452675</v>
      </c>
      <c r="U498" s="18" t="n">
        <f aca="false">(O498*R498)+(P498*S498)+(Q498*T498)</f>
        <v>1.26249676664549</v>
      </c>
      <c r="W498" s="17" t="n">
        <f aca="false">W497+1</f>
        <v>490</v>
      </c>
      <c r="X498" s="4" t="n">
        <f aca="false">X497*(AA497/$AD497)</f>
        <v>0.350819672131148</v>
      </c>
      <c r="Y498" s="4" t="n">
        <f aca="false">Y497*(AB497/$AD497)</f>
        <v>0.308196721311475</v>
      </c>
      <c r="Z498" s="4" t="n">
        <f aca="false">Z497*(AC497/$AD497)</f>
        <v>0.340983606557377</v>
      </c>
      <c r="AA498" s="18" t="n">
        <f aca="false">($X498*$C$36)+($Y498*$D$36)+($Z498*$E$36)</f>
        <v>1.31672131147541</v>
      </c>
      <c r="AB498" s="18" t="n">
        <f aca="false">($X498*$C$37)+($Y498*$D$37)+($Z498*$E$37)</f>
        <v>1.31672131147541</v>
      </c>
      <c r="AC498" s="18" t="n">
        <f aca="false">($X498*$C$38)+($Y498*$D$38)+($Z498*$E$38)</f>
        <v>1.31672131147541</v>
      </c>
      <c r="AD498" s="18" t="n">
        <f aca="false">(X498*AA498)+(Y498*AB498)+(Z498*AC498)</f>
        <v>1.31672131147541</v>
      </c>
      <c r="AE498" s="19" t="str">
        <f aca="false">IF(ABS(SUM(X498:Z498)-1)&gt;0.1,"ERROR","OK")</f>
        <v>OK</v>
      </c>
    </row>
    <row r="499" customFormat="false" ht="15" hidden="false" customHeight="false" outlineLevel="0" collapsed="false">
      <c r="N499" s="17" t="n">
        <f aca="false">N498+1</f>
        <v>491</v>
      </c>
      <c r="O499" s="4" t="n">
        <f aca="false">O498*(R498/$U498)</f>
        <v>0.533571482991921</v>
      </c>
      <c r="P499" s="4" t="n">
        <f aca="false">P498*(S498/$U498)</f>
        <v>0.205869631305083</v>
      </c>
      <c r="Q499" s="4" t="n">
        <f aca="false">Q498*(T498/$U498)</f>
        <v>0.260558885702996</v>
      </c>
      <c r="R499" s="18" t="n">
        <f aca="false">($O499*$C$27)+($P499*$D$27)+($Q499*$E$27)</f>
        <v>1.260558885703</v>
      </c>
      <c r="S499" s="18" t="n">
        <f aca="false">($O499*$C$28)+($P499*$D$28)+($Q499*$E$28)</f>
        <v>1.29906848585922</v>
      </c>
      <c r="T499" s="18" t="n">
        <f aca="false">($O499*$C$29)+($P499*$D$29)+($Q499*$E$29)</f>
        <v>1.2441088558209</v>
      </c>
      <c r="U499" s="18" t="n">
        <f aca="false">(O499*R499)+(P499*S499)+(Q499*T499)</f>
        <v>1.26420064143301</v>
      </c>
      <c r="W499" s="17" t="n">
        <f aca="false">W498+1</f>
        <v>491</v>
      </c>
      <c r="X499" s="4" t="n">
        <f aca="false">X498*(AA498/$AD498)</f>
        <v>0.350819672131148</v>
      </c>
      <c r="Y499" s="4" t="n">
        <f aca="false">Y498*(AB498/$AD498)</f>
        <v>0.308196721311475</v>
      </c>
      <c r="Z499" s="4" t="n">
        <f aca="false">Z498*(AC498/$AD498)</f>
        <v>0.340983606557377</v>
      </c>
      <c r="AA499" s="18" t="n">
        <f aca="false">($X499*$C$36)+($Y499*$D$36)+($Z499*$E$36)</f>
        <v>1.31672131147541</v>
      </c>
      <c r="AB499" s="18" t="n">
        <f aca="false">($X499*$C$37)+($Y499*$D$37)+($Z499*$E$37)</f>
        <v>1.31672131147541</v>
      </c>
      <c r="AC499" s="18" t="n">
        <f aca="false">($X499*$C$38)+($Y499*$D$38)+($Z499*$E$38)</f>
        <v>1.31672131147541</v>
      </c>
      <c r="AD499" s="18" t="n">
        <f aca="false">(X499*AA499)+(Y499*AB499)+(Z499*AC499)</f>
        <v>1.31672131147541</v>
      </c>
      <c r="AE499" s="19" t="str">
        <f aca="false">IF(ABS(SUM(X499:Z499)-1)&gt;0.1,"ERROR","OK")</f>
        <v>OK</v>
      </c>
    </row>
    <row r="500" customFormat="false" ht="15" hidden="false" customHeight="false" outlineLevel="0" collapsed="false">
      <c r="N500" s="17" t="n">
        <f aca="false">N499+1</f>
        <v>492</v>
      </c>
      <c r="O500" s="4" t="n">
        <f aca="false">O499*(R499/$U499)</f>
        <v>0.53203443504093</v>
      </c>
      <c r="P500" s="4" t="n">
        <f aca="false">P499*(S499/$U499)</f>
        <v>0.211547709642626</v>
      </c>
      <c r="Q500" s="4" t="n">
        <f aca="false">Q499*(T499/$U499)</f>
        <v>0.256417855316444</v>
      </c>
      <c r="R500" s="18" t="n">
        <f aca="false">($O500*$C$27)+($P500*$D$27)+($Q500*$E$27)</f>
        <v>1.25641785531644</v>
      </c>
      <c r="S500" s="18" t="n">
        <f aca="false">($O500*$C$28)+($P500*$D$28)+($Q500*$E$28)</f>
        <v>1.30125836525613</v>
      </c>
      <c r="T500" s="18" t="n">
        <f aca="false">($O500*$C$29)+($P500*$D$29)+($Q500*$E$29)</f>
        <v>1.26221902439923</v>
      </c>
      <c r="U500" s="18" t="n">
        <f aca="false">(O500*R500)+(P500*S500)+(Q500*T500)</f>
        <v>1.26739128582793</v>
      </c>
      <c r="W500" s="17" t="n">
        <f aca="false">W499+1</f>
        <v>492</v>
      </c>
      <c r="X500" s="4" t="n">
        <f aca="false">X499*(AA499/$AD499)</f>
        <v>0.350819672131148</v>
      </c>
      <c r="Y500" s="4" t="n">
        <f aca="false">Y499*(AB499/$AD499)</f>
        <v>0.308196721311475</v>
      </c>
      <c r="Z500" s="4" t="n">
        <f aca="false">Z499*(AC499/$AD499)</f>
        <v>0.340983606557377</v>
      </c>
      <c r="AA500" s="18" t="n">
        <f aca="false">($X500*$C$36)+($Y500*$D$36)+($Z500*$E$36)</f>
        <v>1.31672131147541</v>
      </c>
      <c r="AB500" s="18" t="n">
        <f aca="false">($X500*$C$37)+($Y500*$D$37)+($Z500*$E$37)</f>
        <v>1.31672131147541</v>
      </c>
      <c r="AC500" s="18" t="n">
        <f aca="false">($X500*$C$38)+($Y500*$D$38)+($Z500*$E$38)</f>
        <v>1.31672131147541</v>
      </c>
      <c r="AD500" s="18" t="n">
        <f aca="false">(X500*AA500)+(Y500*AB500)+(Z500*AC500)</f>
        <v>1.31672131147541</v>
      </c>
      <c r="AE500" s="19" t="str">
        <f aca="false">IF(ABS(SUM(X500:Z500)-1)&gt;0.1,"ERROR","OK")</f>
        <v>OK</v>
      </c>
    </row>
    <row r="501" customFormat="false" ht="15" hidden="false" customHeight="false" outlineLevel="0" collapsed="false">
      <c r="N501" s="17" t="n">
        <f aca="false">N500+1</f>
        <v>493</v>
      </c>
      <c r="O501" s="4" t="n">
        <f aca="false">O500*(R500/$U500)</f>
        <v>0.527427931139632</v>
      </c>
      <c r="P501" s="4" t="n">
        <f aca="false">P500*(S500/$U500)</f>
        <v>0.217200662416908</v>
      </c>
      <c r="Q501" s="4" t="n">
        <f aca="false">Q500*(T500/$U500)</f>
        <v>0.25537140644346</v>
      </c>
      <c r="R501" s="18" t="n">
        <f aca="false">($O501*$C$27)+($P501*$D$27)+($Q501*$E$27)</f>
        <v>1.25537140644346</v>
      </c>
      <c r="S501" s="18" t="n">
        <f aca="false">($O501*$C$28)+($P501*$D$28)+($Q501*$E$28)</f>
        <v>1.29759366534052</v>
      </c>
      <c r="T501" s="18" t="n">
        <f aca="false">($O501*$C$29)+($P501*$D$29)+($Q501*$E$29)</f>
        <v>1.28240243545298</v>
      </c>
      <c r="U501" s="18" t="n">
        <f aca="false">(O501*R501)+(P501*S501)+(Q501*T501)</f>
        <v>1.27144506094041</v>
      </c>
      <c r="W501" s="17" t="n">
        <f aca="false">W500+1</f>
        <v>493</v>
      </c>
      <c r="X501" s="4" t="n">
        <f aca="false">X500*(AA500/$AD500)</f>
        <v>0.350819672131148</v>
      </c>
      <c r="Y501" s="4" t="n">
        <f aca="false">Y500*(AB500/$AD500)</f>
        <v>0.308196721311475</v>
      </c>
      <c r="Z501" s="4" t="n">
        <f aca="false">Z500*(AC500/$AD500)</f>
        <v>0.340983606557377</v>
      </c>
      <c r="AA501" s="18" t="n">
        <f aca="false">($X501*$C$36)+($Y501*$D$36)+($Z501*$E$36)</f>
        <v>1.31672131147541</v>
      </c>
      <c r="AB501" s="18" t="n">
        <f aca="false">($X501*$C$37)+($Y501*$D$37)+($Z501*$E$37)</f>
        <v>1.31672131147541</v>
      </c>
      <c r="AC501" s="18" t="n">
        <f aca="false">($X501*$C$38)+($Y501*$D$38)+($Z501*$E$38)</f>
        <v>1.31672131147541</v>
      </c>
      <c r="AD501" s="18" t="n">
        <f aca="false">(X501*AA501)+(Y501*AB501)+(Z501*AC501)</f>
        <v>1.31672131147541</v>
      </c>
      <c r="AE501" s="19" t="str">
        <f aca="false">IF(ABS(SUM(X501:Z501)-1)&gt;0.1,"ERROR","OK")</f>
        <v>OK</v>
      </c>
    </row>
    <row r="502" customFormat="false" ht="15" hidden="false" customHeight="false" outlineLevel="0" collapsed="false">
      <c r="N502" s="17" t="n">
        <f aca="false">N501+1</f>
        <v>494</v>
      </c>
      <c r="O502" s="4" t="n">
        <f aca="false">O501*(R501/$U501)</f>
        <v>0.520760168137028</v>
      </c>
      <c r="P502" s="4" t="n">
        <f aca="false">P501*(S501/$U501)</f>
        <v>0.221667622391395</v>
      </c>
      <c r="Q502" s="4" t="n">
        <f aca="false">Q501*(T501/$U501)</f>
        <v>0.257572209471577</v>
      </c>
      <c r="R502" s="18" t="n">
        <f aca="false">($O502*$C$27)+($P502*$D$27)+($Q502*$E$27)</f>
        <v>1.25757220947158</v>
      </c>
      <c r="S502" s="18" t="n">
        <f aca="false">($O502*$C$28)+($P502*$D$28)+($Q502*$E$28)</f>
        <v>1.28894517961261</v>
      </c>
      <c r="T502" s="18" t="n">
        <f aca="false">($O502*$C$29)+($P502*$D$29)+($Q502*$E$29)</f>
        <v>1.30047074947826</v>
      </c>
      <c r="U502" s="18" t="n">
        <f aca="false">(O502*R502)+(P502*S502)+(Q502*T502)</f>
        <v>1.27557605290272</v>
      </c>
      <c r="W502" s="17" t="n">
        <f aca="false">W501+1</f>
        <v>494</v>
      </c>
      <c r="X502" s="4" t="n">
        <f aca="false">X501*(AA501/$AD501)</f>
        <v>0.350819672131148</v>
      </c>
      <c r="Y502" s="4" t="n">
        <f aca="false">Y501*(AB501/$AD501)</f>
        <v>0.308196721311475</v>
      </c>
      <c r="Z502" s="4" t="n">
        <f aca="false">Z501*(AC501/$AD501)</f>
        <v>0.340983606557377</v>
      </c>
      <c r="AA502" s="18" t="n">
        <f aca="false">($X502*$C$36)+($Y502*$D$36)+($Z502*$E$36)</f>
        <v>1.31672131147541</v>
      </c>
      <c r="AB502" s="18" t="n">
        <f aca="false">($X502*$C$37)+($Y502*$D$37)+($Z502*$E$37)</f>
        <v>1.31672131147541</v>
      </c>
      <c r="AC502" s="18" t="n">
        <f aca="false">($X502*$C$38)+($Y502*$D$38)+($Z502*$E$38)</f>
        <v>1.31672131147541</v>
      </c>
      <c r="AD502" s="18" t="n">
        <f aca="false">(X502*AA502)+(Y502*AB502)+(Z502*AC502)</f>
        <v>1.31672131147541</v>
      </c>
      <c r="AE502" s="19" t="str">
        <f aca="false">IF(ABS(SUM(X502:Z502)-1)&gt;0.1,"ERROR","OK")</f>
        <v>OK</v>
      </c>
    </row>
    <row r="503" customFormat="false" ht="15" hidden="false" customHeight="false" outlineLevel="0" collapsed="false">
      <c r="N503" s="17" t="n">
        <f aca="false">N502+1</f>
        <v>495</v>
      </c>
      <c r="O503" s="4" t="n">
        <f aca="false">O502*(R502/$U502)</f>
        <v>0.513410010919055</v>
      </c>
      <c r="P503" s="4" t="n">
        <f aca="false">P502*(S502/$U502)</f>
        <v>0.223990888436164</v>
      </c>
      <c r="Q503" s="4" t="n">
        <f aca="false">Q502*(T502/$U502)</f>
        <v>0.262599100644781</v>
      </c>
      <c r="R503" s="18" t="n">
        <f aca="false">($O503*$C$27)+($P503*$D$27)+($Q503*$E$27)</f>
        <v>1.26259910064478</v>
      </c>
      <c r="S503" s="18" t="n">
        <f aca="false">($O503*$C$28)+($P503*$D$28)+($Q503*$E$28)</f>
        <v>1.27707082033875</v>
      </c>
      <c r="T503" s="18" t="n">
        <f aca="false">($O503*$C$29)+($P503*$D$29)+($Q503*$E$29)</f>
        <v>1.31258565766515</v>
      </c>
      <c r="U503" s="18" t="n">
        <f aca="false">(O503*R503)+(P503*S503)+(Q503*T503)</f>
        <v>1.27896705891411</v>
      </c>
      <c r="W503" s="17" t="n">
        <f aca="false">W502+1</f>
        <v>495</v>
      </c>
      <c r="X503" s="4" t="n">
        <f aca="false">X502*(AA502/$AD502)</f>
        <v>0.350819672131148</v>
      </c>
      <c r="Y503" s="4" t="n">
        <f aca="false">Y502*(AB502/$AD502)</f>
        <v>0.308196721311475</v>
      </c>
      <c r="Z503" s="4" t="n">
        <f aca="false">Z502*(AC502/$AD502)</f>
        <v>0.340983606557377</v>
      </c>
      <c r="AA503" s="18" t="n">
        <f aca="false">($X503*$C$36)+($Y503*$D$36)+($Z503*$E$36)</f>
        <v>1.31672131147541</v>
      </c>
      <c r="AB503" s="18" t="n">
        <f aca="false">($X503*$C$37)+($Y503*$D$37)+($Z503*$E$37)</f>
        <v>1.31672131147541</v>
      </c>
      <c r="AC503" s="18" t="n">
        <f aca="false">($X503*$C$38)+($Y503*$D$38)+($Z503*$E$38)</f>
        <v>1.31672131147541</v>
      </c>
      <c r="AD503" s="18" t="n">
        <f aca="false">(X503*AA503)+(Y503*AB503)+(Z503*AC503)</f>
        <v>1.31672131147541</v>
      </c>
      <c r="AE503" s="19" t="str">
        <f aca="false">IF(ABS(SUM(X503:Z503)-1)&gt;0.1,"ERROR","OK")</f>
        <v>OK</v>
      </c>
    </row>
    <row r="504" customFormat="false" ht="15" hidden="false" customHeight="false" outlineLevel="0" collapsed="false">
      <c r="N504" s="17" t="n">
        <f aca="false">N503+1</f>
        <v>496</v>
      </c>
      <c r="O504" s="4" t="n">
        <f aca="false">O503*(R503/$U503)</f>
        <v>0.506839494833274</v>
      </c>
      <c r="P504" s="4" t="n">
        <f aca="false">P503*(S503/$U503)</f>
        <v>0.223658792186912</v>
      </c>
      <c r="Q504" s="4" t="n">
        <f aca="false">Q503*(T503/$U503)</f>
        <v>0.269501712979813</v>
      </c>
      <c r="R504" s="18" t="n">
        <f aca="false">($O504*$C$27)+($P504*$D$27)+($Q504*$E$27)</f>
        <v>1.26950171297981</v>
      </c>
      <c r="S504" s="18" t="n">
        <f aca="false">($O504*$C$28)+($P504*$D$28)+($Q504*$E$28)</f>
        <v>1.26428795315144</v>
      </c>
      <c r="T504" s="18" t="n">
        <f aca="false">($O504*$C$29)+($P504*$D$29)+($Q504*$E$29)</f>
        <v>1.31618873017745</v>
      </c>
      <c r="U504" s="18" t="n">
        <f aca="false">(O504*R504)+(P504*S504)+(Q504*T504)</f>
        <v>1.28091784086253</v>
      </c>
      <c r="W504" s="17" t="n">
        <f aca="false">W503+1</f>
        <v>496</v>
      </c>
      <c r="X504" s="4" t="n">
        <f aca="false">X503*(AA503/$AD503)</f>
        <v>0.350819672131148</v>
      </c>
      <c r="Y504" s="4" t="n">
        <f aca="false">Y503*(AB503/$AD503)</f>
        <v>0.308196721311475</v>
      </c>
      <c r="Z504" s="4" t="n">
        <f aca="false">Z503*(AC503/$AD503)</f>
        <v>0.340983606557377</v>
      </c>
      <c r="AA504" s="18" t="n">
        <f aca="false">($X504*$C$36)+($Y504*$D$36)+($Z504*$E$36)</f>
        <v>1.31672131147541</v>
      </c>
      <c r="AB504" s="18" t="n">
        <f aca="false">($X504*$C$37)+($Y504*$D$37)+($Z504*$E$37)</f>
        <v>1.31672131147541</v>
      </c>
      <c r="AC504" s="18" t="n">
        <f aca="false">($X504*$C$38)+($Y504*$D$38)+($Z504*$E$38)</f>
        <v>1.31672131147541</v>
      </c>
      <c r="AD504" s="18" t="n">
        <f aca="false">(X504*AA504)+(Y504*AB504)+(Z504*AC504)</f>
        <v>1.31672131147541</v>
      </c>
      <c r="AE504" s="19" t="str">
        <f aca="false">IF(ABS(SUM(X504:Z504)-1)&gt;0.1,"ERROR","OK")</f>
        <v>OK</v>
      </c>
    </row>
    <row r="505" customFormat="false" ht="15" hidden="false" customHeight="false" outlineLevel="0" collapsed="false">
      <c r="N505" s="17" t="n">
        <f aca="false">N504+1</f>
        <v>497</v>
      </c>
      <c r="O505" s="4" t="n">
        <f aca="false">O504*(R504/$U504)</f>
        <v>0.502322308559149</v>
      </c>
      <c r="P505" s="4" t="n">
        <f aca="false">P504*(S504/$U504)</f>
        <v>0.220755076990658</v>
      </c>
      <c r="Q505" s="4" t="n">
        <f aca="false">Q504*(T504/$U504)</f>
        <v>0.276922614450193</v>
      </c>
      <c r="R505" s="18" t="n">
        <f aca="false">($O505*$C$27)+($P505*$D$27)+($Q505*$E$27)</f>
        <v>1.27692261445019</v>
      </c>
      <c r="S505" s="18" t="n">
        <f aca="false">($O505*$C$28)+($P505*$D$28)+($Q505*$E$28)</f>
        <v>1.25309195555397</v>
      </c>
      <c r="T505" s="18" t="n">
        <f aca="false">($O505*$C$29)+($P505*$D$29)+($Q505*$E$29)</f>
        <v>1.31063961498057</v>
      </c>
      <c r="U505" s="18" t="n">
        <f aca="false">(O505*R505)+(P505*S505)+(Q505*T505)</f>
        <v>1.28099887544911</v>
      </c>
      <c r="W505" s="17" t="n">
        <f aca="false">W504+1</f>
        <v>497</v>
      </c>
      <c r="X505" s="4" t="n">
        <f aca="false">X504*(AA504/$AD504)</f>
        <v>0.350819672131148</v>
      </c>
      <c r="Y505" s="4" t="n">
        <f aca="false">Y504*(AB504/$AD504)</f>
        <v>0.308196721311475</v>
      </c>
      <c r="Z505" s="4" t="n">
        <f aca="false">Z504*(AC504/$AD504)</f>
        <v>0.340983606557377</v>
      </c>
      <c r="AA505" s="18" t="n">
        <f aca="false">($X505*$C$36)+($Y505*$D$36)+($Z505*$E$36)</f>
        <v>1.31672131147541</v>
      </c>
      <c r="AB505" s="18" t="n">
        <f aca="false">($X505*$C$37)+($Y505*$D$37)+($Z505*$E$37)</f>
        <v>1.31672131147541</v>
      </c>
      <c r="AC505" s="18" t="n">
        <f aca="false">($X505*$C$38)+($Y505*$D$38)+($Z505*$E$38)</f>
        <v>1.31672131147541</v>
      </c>
      <c r="AD505" s="18" t="n">
        <f aca="false">(X505*AA505)+(Y505*AB505)+(Z505*AC505)</f>
        <v>1.31672131147541</v>
      </c>
      <c r="AE505" s="19" t="str">
        <f aca="false">IF(ABS(SUM(X505:Z505)-1)&gt;0.1,"ERROR","OK")</f>
        <v>OK</v>
      </c>
    </row>
    <row r="506" customFormat="false" ht="15" hidden="false" customHeight="false" outlineLevel="0" collapsed="false">
      <c r="N506" s="17" t="n">
        <f aca="false">N505+1</f>
        <v>498</v>
      </c>
      <c r="O506" s="4" t="n">
        <f aca="false">O505*(R505/$U505)</f>
        <v>0.500723870906697</v>
      </c>
      <c r="P506" s="4" t="n">
        <f aca="false">P505*(S505/$U505)</f>
        <v>0.215945865703987</v>
      </c>
      <c r="Q506" s="4" t="n">
        <f aca="false">Q505*(T505/$U505)</f>
        <v>0.283330263389316</v>
      </c>
      <c r="R506" s="18" t="n">
        <f aca="false">($O506*$C$27)+($P506*$D$27)+($Q506*$E$27)</f>
        <v>1.28333026338932</v>
      </c>
      <c r="S506" s="18" t="n">
        <f aca="false">($O506*$C$28)+($P506*$D$28)+($Q506*$E$28)</f>
        <v>1.24572663385631</v>
      </c>
      <c r="T506" s="18" t="n">
        <f aca="false">($O506*$C$29)+($P506*$D$29)+($Q506*$E$29)</f>
        <v>1.29733088747727</v>
      </c>
      <c r="U506" s="18" t="n">
        <f aca="false">(O506*R506)+(P506*S506)+(Q506*T506)</f>
        <v>1.27917671556666</v>
      </c>
      <c r="W506" s="17" t="n">
        <f aca="false">W505+1</f>
        <v>498</v>
      </c>
      <c r="X506" s="4" t="n">
        <f aca="false">X505*(AA505/$AD505)</f>
        <v>0.350819672131148</v>
      </c>
      <c r="Y506" s="4" t="n">
        <f aca="false">Y505*(AB505/$AD505)</f>
        <v>0.308196721311475</v>
      </c>
      <c r="Z506" s="4" t="n">
        <f aca="false">Z505*(AC505/$AD505)</f>
        <v>0.340983606557377</v>
      </c>
      <c r="AA506" s="18" t="n">
        <f aca="false">($X506*$C$36)+($Y506*$D$36)+($Z506*$E$36)</f>
        <v>1.31672131147541</v>
      </c>
      <c r="AB506" s="18" t="n">
        <f aca="false">($X506*$C$37)+($Y506*$D$37)+($Z506*$E$37)</f>
        <v>1.31672131147541</v>
      </c>
      <c r="AC506" s="18" t="n">
        <f aca="false">($X506*$C$38)+($Y506*$D$38)+($Z506*$E$38)</f>
        <v>1.31672131147541</v>
      </c>
      <c r="AD506" s="18" t="n">
        <f aca="false">(X506*AA506)+(Y506*AB506)+(Z506*AC506)</f>
        <v>1.31672131147541</v>
      </c>
      <c r="AE506" s="19" t="str">
        <f aca="false">IF(ABS(SUM(X506:Z506)-1)&gt;0.1,"ERROR","OK")</f>
        <v>OK</v>
      </c>
    </row>
    <row r="507" customFormat="false" ht="15" hidden="false" customHeight="false" outlineLevel="0" collapsed="false">
      <c r="N507" s="17" t="n">
        <f aca="false">N506+1</f>
        <v>499</v>
      </c>
      <c r="O507" s="4" t="n">
        <f aca="false">O506*(R506/$U506)</f>
        <v>0.502349745204164</v>
      </c>
      <c r="P507" s="4" t="n">
        <f aca="false">P506*(S506/$U506)</f>
        <v>0.210298947053182</v>
      </c>
      <c r="Q507" s="4" t="n">
        <f aca="false">Q506*(T506/$U506)</f>
        <v>0.287351307742654</v>
      </c>
      <c r="R507" s="18" t="n">
        <f aca="false">($O507*$C$27)+($P507*$D$27)+($Q507*$E$27)</f>
        <v>1.28735130774265</v>
      </c>
      <c r="S507" s="18" t="n">
        <f aca="false">($O507*$C$28)+($P507*$D$28)+($Q507*$E$28)</f>
        <v>1.24373356823578</v>
      </c>
      <c r="T507" s="18" t="n">
        <f aca="false">($O507*$C$29)+($P507*$D$29)+($Q507*$E$29)</f>
        <v>1.27925201951663</v>
      </c>
      <c r="U507" s="18" t="n">
        <f aca="false">(O507*R507)+(P507*S507)+(Q507*T507)</f>
        <v>1.27585120198798</v>
      </c>
      <c r="W507" s="17" t="n">
        <f aca="false">W506+1</f>
        <v>499</v>
      </c>
      <c r="X507" s="4" t="n">
        <f aca="false">X506*(AA506/$AD506)</f>
        <v>0.350819672131148</v>
      </c>
      <c r="Y507" s="4" t="n">
        <f aca="false">Y506*(AB506/$AD506)</f>
        <v>0.308196721311475</v>
      </c>
      <c r="Z507" s="4" t="n">
        <f aca="false">Z506*(AC506/$AD506)</f>
        <v>0.340983606557377</v>
      </c>
      <c r="AA507" s="18" t="n">
        <f aca="false">($X507*$C$36)+($Y507*$D$36)+($Z507*$E$36)</f>
        <v>1.31672131147541</v>
      </c>
      <c r="AB507" s="18" t="n">
        <f aca="false">($X507*$C$37)+($Y507*$D$37)+($Z507*$E$37)</f>
        <v>1.31672131147541</v>
      </c>
      <c r="AC507" s="18" t="n">
        <f aca="false">($X507*$C$38)+($Y507*$D$38)+($Z507*$E$38)</f>
        <v>1.31672131147541</v>
      </c>
      <c r="AD507" s="18" t="n">
        <f aca="false">(X507*AA507)+(Y507*AB507)+(Z507*AC507)</f>
        <v>1.31672131147541</v>
      </c>
      <c r="AE507" s="19" t="str">
        <f aca="false">IF(ABS(SUM(X507:Z507)-1)&gt;0.1,"ERROR","OK")</f>
        <v>OK</v>
      </c>
    </row>
    <row r="508" customFormat="false" ht="15" hidden="false" customHeight="false" outlineLevel="0" collapsed="false">
      <c r="N508" s="17" t="n">
        <f aca="false">N507+1</f>
        <v>500</v>
      </c>
      <c r="O508" s="4" t="n">
        <f aca="false">O507*(R507/$U507)</f>
        <v>0.506877761626986</v>
      </c>
      <c r="P508" s="4" t="n">
        <f aca="false">P507*(S507/$U507)</f>
        <v>0.20500498757781</v>
      </c>
      <c r="Q508" s="4" t="n">
        <f aca="false">Q507*(T507/$U507)</f>
        <v>0.288117250795204</v>
      </c>
      <c r="R508" s="18" t="n">
        <f aca="false">($O508*$C$27)+($P508*$D$27)+($Q508*$E$27)</f>
        <v>1.2881172507952</v>
      </c>
      <c r="S508" s="18" t="n">
        <f aca="false">($O508*$C$28)+($P508*$D$28)+($Q508*$E$28)</f>
        <v>1.2475722359113</v>
      </c>
      <c r="T508" s="18" t="n">
        <f aca="false">($O508*$C$29)+($P508*$D$29)+($Q508*$E$29)</f>
        <v>1.26020052959454</v>
      </c>
      <c r="U508" s="18" t="n">
        <f aca="false">(O508*R508)+(P508*S508)+(Q508*T508)</f>
        <v>1.27176203155904</v>
      </c>
      <c r="W508" s="17" t="n">
        <f aca="false">W507+1</f>
        <v>500</v>
      </c>
      <c r="X508" s="4" t="n">
        <f aca="false">X507*(AA507/$AD507)</f>
        <v>0.350819672131148</v>
      </c>
      <c r="Y508" s="4" t="n">
        <f aca="false">Y507*(AB507/$AD507)</f>
        <v>0.308196721311475</v>
      </c>
      <c r="Z508" s="4" t="n">
        <f aca="false">Z507*(AC507/$AD507)</f>
        <v>0.340983606557377</v>
      </c>
      <c r="AA508" s="18" t="n">
        <f aca="false">($X508*$C$36)+($Y508*$D$36)+($Z508*$E$36)</f>
        <v>1.31672131147541</v>
      </c>
      <c r="AB508" s="18" t="n">
        <f aca="false">($X508*$C$37)+($Y508*$D$37)+($Z508*$E$37)</f>
        <v>1.31672131147541</v>
      </c>
      <c r="AC508" s="18" t="n">
        <f aca="false">($X508*$C$38)+($Y508*$D$38)+($Z508*$E$38)</f>
        <v>1.31672131147541</v>
      </c>
      <c r="AD508" s="18" t="n">
        <f aca="false">(X508*AA508)+(Y508*AB508)+(Z508*AC508)</f>
        <v>1.31672131147541</v>
      </c>
      <c r="AE508" s="19" t="str">
        <f aca="false">IF(ABS(SUM(X508:Z508)-1)&gt;0.1,"ERROR","OK")</f>
        <v>OK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2"/>
    <col collapsed="false" hidden="false" max="7" min="2" style="0" width="10.7091836734694"/>
    <col collapsed="false" hidden="false" max="8" min="8" style="34" width="5.70408163265306"/>
    <col collapsed="false" hidden="false" max="10" min="9" style="0" width="40.7142857142857"/>
    <col collapsed="false" hidden="false" max="11" min="11" style="0" width="5.70408163265306"/>
    <col collapsed="false" hidden="false" max="12" min="12" style="0" width="3.57142857142857"/>
    <col collapsed="false" hidden="false" max="16" min="13" style="0" width="10.7091836734694"/>
    <col collapsed="false" hidden="false" max="18" min="17" style="35" width="10.7091836734694"/>
    <col collapsed="false" hidden="false" max="19" min="19" style="35" width="4.42857142857143"/>
    <col collapsed="false" hidden="false" max="20" min="20" style="0" width="3.28571428571429"/>
    <col collapsed="false" hidden="false" max="21" min="21" style="0" width="17.2857142857143"/>
    <col collapsed="false" hidden="false" max="22" min="22" style="35" width="9.14285714285714"/>
    <col collapsed="false" hidden="false" max="23" min="23" style="36" width="3.41836734693878"/>
    <col collapsed="false" hidden="false" max="25" min="24" style="36" width="9.14285714285714"/>
    <col collapsed="false" hidden="false" max="26" min="26" style="36" width="3.57142857142857"/>
    <col collapsed="false" hidden="false" max="28" min="27" style="37" width="9.14285714285714"/>
    <col collapsed="false" hidden="false" max="29" min="29" style="37" width="3.70918367346939"/>
    <col collapsed="false" hidden="false" max="31" min="30" style="37" width="9.14285714285714"/>
    <col collapsed="false" hidden="false" max="32" min="32" style="37" width="3.86224489795918"/>
    <col collapsed="false" hidden="false" max="34" min="33" style="37" width="9.14285714285714"/>
    <col collapsed="false" hidden="false" max="35" min="35" style="37" width="3.86224489795918"/>
    <col collapsed="false" hidden="false" max="37" min="36" style="37" width="9.14285714285714"/>
    <col collapsed="false" hidden="false" max="38" min="38" style="37" width="3.86224489795918"/>
    <col collapsed="false" hidden="false" max="43" min="39" style="37" width="9.14285714285714"/>
    <col collapsed="false" hidden="false" max="46" min="44" style="36" width="9.14285714285714"/>
    <col collapsed="false" hidden="false" max="1025" min="47" style="0" width="8.72959183673469"/>
  </cols>
  <sheetData>
    <row r="1" s="36" customFormat="true" ht="13.5" hidden="false" customHeight="false" outlineLevel="0" collapsed="false">
      <c r="B1" s="38"/>
      <c r="C1" s="39"/>
      <c r="D1" s="39"/>
      <c r="E1" s="39"/>
      <c r="F1" s="39"/>
      <c r="G1" s="39"/>
      <c r="H1" s="34"/>
      <c r="Q1" s="40"/>
      <c r="R1" s="40"/>
      <c r="S1" s="40"/>
      <c r="V1" s="35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</row>
    <row r="2" customFormat="false" ht="22.05" hidden="false" customHeight="false" outlineLevel="0" collapsed="false">
      <c r="A2" s="36"/>
      <c r="B2" s="41" t="s">
        <v>17</v>
      </c>
      <c r="C2" s="41"/>
      <c r="D2" s="42"/>
      <c r="E2" s="42"/>
      <c r="F2" s="42"/>
      <c r="G2" s="42"/>
      <c r="H2" s="42"/>
      <c r="I2" s="42"/>
      <c r="J2" s="42"/>
      <c r="L2" s="43" t="s">
        <v>18</v>
      </c>
      <c r="M2" s="44"/>
      <c r="N2" s="44"/>
      <c r="O2" s="44"/>
      <c r="P2" s="44"/>
      <c r="Q2" s="45"/>
      <c r="R2" s="45"/>
      <c r="S2" s="45"/>
      <c r="T2" s="46"/>
      <c r="U2" s="46"/>
      <c r="V2" s="47"/>
      <c r="W2" s="48"/>
      <c r="X2" s="48"/>
      <c r="Y2" s="48"/>
      <c r="Z2" s="48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50"/>
      <c r="AR2" s="0"/>
    </row>
    <row r="3" customFormat="false" ht="12.75" hidden="false" customHeight="true" outlineLevel="0" collapsed="false">
      <c r="A3" s="36"/>
      <c r="B3" s="51"/>
      <c r="C3" s="51"/>
      <c r="D3" s="51"/>
      <c r="E3" s="51"/>
      <c r="F3" s="51"/>
      <c r="G3" s="51"/>
      <c r="H3" s="0"/>
      <c r="L3" s="52"/>
      <c r="Q3" s="53" t="s">
        <v>19</v>
      </c>
      <c r="R3" s="0"/>
      <c r="S3" s="0"/>
      <c r="T3" s="34"/>
      <c r="U3" s="34"/>
      <c r="V3" s="54"/>
      <c r="W3" s="55"/>
      <c r="X3" s="55"/>
      <c r="Y3" s="55"/>
      <c r="Z3" s="55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0"/>
    </row>
    <row r="4" customFormat="false" ht="12.75" hidden="false" customHeight="false" outlineLevel="0" collapsed="false">
      <c r="A4" s="36"/>
      <c r="B4" s="51"/>
      <c r="C4" s="51"/>
      <c r="D4" s="51"/>
      <c r="E4" s="51"/>
      <c r="F4" s="51"/>
      <c r="G4" s="51"/>
      <c r="H4" s="0"/>
      <c r="L4" s="52"/>
      <c r="Q4" s="58" t="s">
        <v>20</v>
      </c>
      <c r="R4" s="59" t="n">
        <f aca="false">SQRT(3)/2</f>
        <v>0.866025403784439</v>
      </c>
      <c r="S4" s="0"/>
      <c r="T4" s="60"/>
      <c r="U4" s="61"/>
      <c r="V4" s="62" t="s">
        <v>21</v>
      </c>
      <c r="W4" s="63"/>
      <c r="X4" s="64"/>
      <c r="Y4" s="65" t="s">
        <v>22</v>
      </c>
      <c r="Z4" s="6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7"/>
      <c r="AR4" s="0"/>
    </row>
    <row r="5" customFormat="false" ht="12.75" hidden="false" customHeight="false" outlineLevel="0" collapsed="false">
      <c r="A5" s="36"/>
      <c r="B5" s="51"/>
      <c r="C5" s="51"/>
      <c r="D5" s="51"/>
      <c r="E5" s="51"/>
      <c r="F5" s="51"/>
      <c r="G5" s="51"/>
      <c r="H5" s="0"/>
      <c r="L5" s="52"/>
      <c r="Q5" s="0"/>
      <c r="R5" s="0"/>
      <c r="S5" s="0"/>
      <c r="T5" s="67"/>
      <c r="U5" s="68" t="s">
        <v>23</v>
      </c>
      <c r="V5" s="69" t="n">
        <v>1.1</v>
      </c>
      <c r="W5" s="63"/>
      <c r="X5" s="70" t="s">
        <v>24</v>
      </c>
      <c r="Y5" s="71" t="s">
        <v>25</v>
      </c>
      <c r="Z5" s="6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7"/>
      <c r="AR5" s="0"/>
    </row>
    <row r="6" customFormat="false" ht="12.75" hidden="false" customHeight="false" outlineLevel="0" collapsed="false">
      <c r="B6" s="51"/>
      <c r="C6" s="51"/>
      <c r="D6" s="51"/>
      <c r="E6" s="51"/>
      <c r="F6" s="51"/>
      <c r="G6" s="51"/>
      <c r="H6" s="0"/>
      <c r="L6" s="52"/>
      <c r="Q6" s="53" t="s">
        <v>26</v>
      </c>
      <c r="R6" s="0"/>
      <c r="S6" s="0"/>
      <c r="T6" s="34"/>
      <c r="U6" s="72" t="s">
        <v>27</v>
      </c>
      <c r="V6" s="73" t="n">
        <v>0.1</v>
      </c>
      <c r="W6" s="55"/>
      <c r="X6" s="74" t="n">
        <v>0.5</v>
      </c>
      <c r="Y6" s="75" t="n">
        <f aca="false">0.866*$V$5</f>
        <v>0.9526</v>
      </c>
      <c r="Z6" s="6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7"/>
      <c r="AR6" s="0"/>
    </row>
    <row r="7" customFormat="false" ht="13.5" hidden="false" customHeight="false" outlineLevel="0" collapsed="false">
      <c r="B7" s="51"/>
      <c r="C7" s="51"/>
      <c r="D7" s="76"/>
      <c r="E7" s="76"/>
      <c r="F7" s="76"/>
      <c r="G7" s="76"/>
      <c r="H7" s="0"/>
      <c r="L7" s="52"/>
      <c r="Q7" s="77" t="s">
        <v>28</v>
      </c>
      <c r="R7" s="78" t="n">
        <f aca="false">R4*V5</f>
        <v>0.952627944162883</v>
      </c>
      <c r="S7" s="0"/>
      <c r="T7" s="34"/>
      <c r="U7" s="72" t="s">
        <v>29</v>
      </c>
      <c r="V7" s="73" t="n">
        <v>0.01</v>
      </c>
      <c r="W7" s="55"/>
      <c r="X7" s="74" t="n">
        <v>0</v>
      </c>
      <c r="Y7" s="75" t="n">
        <v>0</v>
      </c>
      <c r="Z7" s="66"/>
      <c r="AA7" s="79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0"/>
    </row>
    <row r="8" customFormat="false" ht="13.5" hidden="false" customHeight="false" outlineLevel="0" collapsed="false">
      <c r="B8" s="76"/>
      <c r="C8" s="80"/>
      <c r="D8" s="80"/>
      <c r="E8" s="80"/>
      <c r="F8" s="81" t="s">
        <v>30</v>
      </c>
      <c r="G8" s="81"/>
      <c r="H8" s="0"/>
      <c r="L8" s="52"/>
      <c r="P8" s="34"/>
      <c r="Q8" s="82"/>
      <c r="R8" s="83"/>
      <c r="S8" s="83"/>
      <c r="T8" s="34"/>
      <c r="U8" s="84" t="s">
        <v>31</v>
      </c>
      <c r="V8" s="85" t="n">
        <v>1</v>
      </c>
      <c r="W8" s="55"/>
      <c r="X8" s="74" t="n">
        <v>1</v>
      </c>
      <c r="Y8" s="75" t="n">
        <v>0</v>
      </c>
      <c r="Z8" s="66"/>
      <c r="AA8" s="86"/>
      <c r="AB8" s="8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7"/>
      <c r="AR8" s="0"/>
    </row>
    <row r="9" customFormat="false" ht="12.75" hidden="false" customHeight="false" outlineLevel="0" collapsed="false">
      <c r="B9" s="87"/>
      <c r="C9" s="88" t="s">
        <v>32</v>
      </c>
      <c r="D9" s="88"/>
      <c r="E9" s="88"/>
      <c r="F9" s="89" t="s">
        <v>33</v>
      </c>
      <c r="G9" s="89"/>
      <c r="H9" s="0"/>
      <c r="L9" s="52"/>
      <c r="M9" s="87"/>
      <c r="N9" s="88" t="s">
        <v>34</v>
      </c>
      <c r="O9" s="88"/>
      <c r="P9" s="88"/>
      <c r="Q9" s="81" t="s">
        <v>30</v>
      </c>
      <c r="R9" s="81"/>
      <c r="S9" s="90"/>
      <c r="T9" s="34"/>
      <c r="U9" s="34"/>
      <c r="V9" s="60"/>
      <c r="W9" s="55"/>
      <c r="X9" s="91" t="n">
        <v>0.5</v>
      </c>
      <c r="Y9" s="92" t="n">
        <f aca="false">0.866*$V$5</f>
        <v>0.9526</v>
      </c>
      <c r="Z9" s="66"/>
      <c r="AA9" s="86"/>
      <c r="AB9" s="86"/>
      <c r="AC9" s="8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7"/>
      <c r="AR9" s="0"/>
    </row>
    <row r="10" customFormat="false" ht="13.5" hidden="false" customHeight="false" outlineLevel="0" collapsed="false">
      <c r="B10" s="93" t="s">
        <v>35</v>
      </c>
      <c r="C10" s="94" t="s">
        <v>36</v>
      </c>
      <c r="D10" s="95" t="s">
        <v>37</v>
      </c>
      <c r="E10" s="96" t="s">
        <v>38</v>
      </c>
      <c r="F10" s="97" t="s">
        <v>24</v>
      </c>
      <c r="G10" s="98" t="s">
        <v>25</v>
      </c>
      <c r="H10" s="0"/>
      <c r="L10" s="52"/>
      <c r="M10" s="93" t="s">
        <v>35</v>
      </c>
      <c r="N10" s="94" t="s">
        <v>36</v>
      </c>
      <c r="O10" s="95" t="s">
        <v>37</v>
      </c>
      <c r="P10" s="96" t="s">
        <v>38</v>
      </c>
      <c r="Q10" s="99" t="s">
        <v>24</v>
      </c>
      <c r="R10" s="100" t="s">
        <v>25</v>
      </c>
      <c r="S10" s="101"/>
      <c r="T10" s="34"/>
      <c r="V10" s="102"/>
      <c r="W10" s="55"/>
      <c r="X10" s="66"/>
      <c r="Y10" s="66"/>
      <c r="Z10" s="66"/>
      <c r="AA10" s="86"/>
      <c r="AB10" s="8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7"/>
      <c r="AR10" s="0"/>
    </row>
    <row r="11" customFormat="false" ht="15" hidden="false" customHeight="false" outlineLevel="0" collapsed="false">
      <c r="B11" s="103" t="n">
        <v>0</v>
      </c>
      <c r="C11" s="10" t="n">
        <f aca="false">Data!X8</f>
        <v>0.326</v>
      </c>
      <c r="D11" s="10" t="n">
        <f aca="false">Data!Y8</f>
        <v>0.568</v>
      </c>
      <c r="E11" s="10" t="n">
        <f aca="false">Data!Z8</f>
        <v>0.106</v>
      </c>
      <c r="F11" s="104" t="n">
        <f aca="false">C11+0.5*D11</f>
        <v>0.61</v>
      </c>
      <c r="G11" s="104" t="n">
        <f aca="false">D11*$R$7</f>
        <v>0.541092672284517</v>
      </c>
      <c r="H11" s="0"/>
      <c r="L11" s="52"/>
      <c r="M11" s="105" t="n">
        <v>1990</v>
      </c>
      <c r="N11" s="106" t="n">
        <v>0.326</v>
      </c>
      <c r="O11" s="107" t="n">
        <v>0.568</v>
      </c>
      <c r="P11" s="108" t="n">
        <v>0.106</v>
      </c>
      <c r="Q11" s="109" t="n">
        <f aca="false">N11+0.5*O11</f>
        <v>0.61</v>
      </c>
      <c r="R11" s="110" t="n">
        <f aca="false">O11*$R$7</f>
        <v>0.541092672284517</v>
      </c>
      <c r="S11" s="111"/>
      <c r="T11" s="34"/>
      <c r="V11" s="60"/>
      <c r="W11" s="66"/>
      <c r="X11" s="66"/>
      <c r="Y11" s="66"/>
      <c r="Z11" s="6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7"/>
      <c r="AR11" s="0"/>
    </row>
    <row r="12" customFormat="false" ht="15" hidden="false" customHeight="false" outlineLevel="0" collapsed="false">
      <c r="B12" s="103" t="n">
        <f aca="false">B11+1</f>
        <v>1</v>
      </c>
      <c r="C12" s="10" t="n">
        <f aca="false">Data!X9</f>
        <v>0.255639837212337</v>
      </c>
      <c r="D12" s="10" t="n">
        <f aca="false">Data!Y9</f>
        <v>0.612344665569963</v>
      </c>
      <c r="E12" s="10" t="n">
        <f aca="false">Data!Z9</f>
        <v>0.1320154972177</v>
      </c>
      <c r="F12" s="104" t="n">
        <f aca="false">C12+0.5*D12</f>
        <v>0.561812169997318</v>
      </c>
      <c r="G12" s="104" t="n">
        <f aca="false">D12*$R$7</f>
        <v>0.583336639881022</v>
      </c>
      <c r="H12" s="0"/>
      <c r="L12" s="52"/>
      <c r="M12" s="112" t="n">
        <v>1991</v>
      </c>
      <c r="N12" s="113" t="n">
        <v>0.126</v>
      </c>
      <c r="O12" s="114" t="n">
        <v>0.75</v>
      </c>
      <c r="P12" s="115" t="n">
        <v>0.124</v>
      </c>
      <c r="Q12" s="116" t="n">
        <f aca="false">N12+0.5*O12</f>
        <v>0.501</v>
      </c>
      <c r="R12" s="117" t="n">
        <f aca="false">O12*$R$7</f>
        <v>0.714470958122162</v>
      </c>
      <c r="S12" s="111"/>
      <c r="T12" s="34"/>
      <c r="U12" s="34"/>
      <c r="V12" s="60"/>
      <c r="W12" s="66"/>
      <c r="X12" s="66"/>
      <c r="Y12" s="66"/>
      <c r="Z12" s="6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7"/>
      <c r="AR12" s="0"/>
    </row>
    <row r="13" customFormat="false" ht="15" hidden="false" customHeight="false" outlineLevel="0" collapsed="false">
      <c r="B13" s="103" t="n">
        <f aca="false">B12+1</f>
        <v>2</v>
      </c>
      <c r="C13" s="10" t="n">
        <f aca="false">Data!X10</f>
        <v>0.20535140361118</v>
      </c>
      <c r="D13" s="10" t="n">
        <f aca="false">Data!Y10</f>
        <v>0.626992247839695</v>
      </c>
      <c r="E13" s="10" t="n">
        <f aca="false">Data!Z10</f>
        <v>0.167656348549125</v>
      </c>
      <c r="F13" s="104" t="n">
        <f aca="false">C13+0.5*D13</f>
        <v>0.518847527531028</v>
      </c>
      <c r="G13" s="104" t="n">
        <f aca="false">D13*$R$7</f>
        <v>0.597290336065593</v>
      </c>
      <c r="H13" s="0"/>
      <c r="L13" s="52"/>
      <c r="M13" s="112" t="n">
        <v>1992</v>
      </c>
      <c r="N13" s="113" t="n">
        <v>0.361</v>
      </c>
      <c r="O13" s="114" t="n">
        <v>0.328</v>
      </c>
      <c r="P13" s="115" t="n">
        <v>0.311</v>
      </c>
      <c r="Q13" s="116" t="n">
        <f aca="false">N13+0.5*O13</f>
        <v>0.525</v>
      </c>
      <c r="R13" s="117" t="n">
        <f aca="false">O13*$R$7</f>
        <v>0.312461965685425</v>
      </c>
      <c r="S13" s="111"/>
      <c r="T13" s="34"/>
      <c r="V13" s="60"/>
      <c r="W13" s="66"/>
      <c r="X13" s="66"/>
      <c r="Y13" s="66"/>
      <c r="Z13" s="6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7"/>
      <c r="AR13" s="0"/>
    </row>
    <row r="14" customFormat="false" ht="15" hidden="false" customHeight="false" outlineLevel="0" collapsed="false">
      <c r="B14" s="103" t="n">
        <f aca="false">B13+1</f>
        <v>3</v>
      </c>
      <c r="C14" s="10" t="n">
        <f aca="false">Data!X11</f>
        <v>0.17166231987609</v>
      </c>
      <c r="D14" s="10" t="n">
        <f aca="false">Data!Y11</f>
        <v>0.614924780031256</v>
      </c>
      <c r="E14" s="10" t="n">
        <f aca="false">Data!Z11</f>
        <v>0.213412900092654</v>
      </c>
      <c r="F14" s="104" t="n">
        <f aca="false">C14+0.5*D14</f>
        <v>0.479124709891718</v>
      </c>
      <c r="G14" s="104" t="n">
        <f aca="false">D14*$R$7</f>
        <v>0.585794529015988</v>
      </c>
      <c r="H14" s="0"/>
      <c r="L14" s="52"/>
      <c r="M14" s="112" t="n">
        <v>1993</v>
      </c>
      <c r="N14" s="113" t="n">
        <v>0.42</v>
      </c>
      <c r="O14" s="114" t="n">
        <v>0.321</v>
      </c>
      <c r="P14" s="115" t="n">
        <v>0.259</v>
      </c>
      <c r="Q14" s="116" t="n">
        <f aca="false">N14+0.5*O14</f>
        <v>0.5805</v>
      </c>
      <c r="R14" s="117" t="n">
        <f aca="false">O14*$R$7</f>
        <v>0.305793570076285</v>
      </c>
      <c r="S14" s="111"/>
      <c r="T14" s="34"/>
      <c r="V14" s="60"/>
      <c r="W14" s="66"/>
      <c r="X14" s="66"/>
      <c r="Y14" s="66"/>
      <c r="Z14" s="6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7"/>
      <c r="AR14" s="0"/>
    </row>
    <row r="15" customFormat="false" ht="15" hidden="false" customHeight="false" outlineLevel="0" collapsed="false">
      <c r="B15" s="103" t="n">
        <f aca="false">B14+1</f>
        <v>4</v>
      </c>
      <c r="C15" s="10" t="n">
        <f aca="false">Data!X12</f>
        <v>0.151150253511625</v>
      </c>
      <c r="D15" s="10" t="n">
        <f aca="false">Data!Y12</f>
        <v>0.581212489284996</v>
      </c>
      <c r="E15" s="10" t="n">
        <f aca="false">Data!Z12</f>
        <v>0.26763725720338</v>
      </c>
      <c r="F15" s="104" t="n">
        <f aca="false">C15+0.5*D15</f>
        <v>0.441756498154122</v>
      </c>
      <c r="G15" s="104" t="n">
        <f aca="false">D15*$R$7</f>
        <v>0.553679258789357</v>
      </c>
      <c r="H15" s="0"/>
      <c r="L15" s="52"/>
      <c r="M15" s="112" t="n">
        <v>1994</v>
      </c>
      <c r="N15" s="113" t="n">
        <v>0.485</v>
      </c>
      <c r="O15" s="114" t="n">
        <v>0.389</v>
      </c>
      <c r="P15" s="115" t="n">
        <v>0.126</v>
      </c>
      <c r="Q15" s="116" t="n">
        <f aca="false">N15+0.5*O15</f>
        <v>0.6795</v>
      </c>
      <c r="R15" s="117" t="n">
        <f aca="false">O15*$R$7</f>
        <v>0.370572270279361</v>
      </c>
      <c r="S15" s="111"/>
      <c r="T15" s="34"/>
      <c r="U15" s="118"/>
      <c r="V15" s="60"/>
      <c r="W15" s="66"/>
      <c r="X15" s="66"/>
      <c r="Y15" s="66"/>
      <c r="Z15" s="6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7"/>
      <c r="AR15" s="0"/>
    </row>
    <row r="16" customFormat="false" ht="15" hidden="false" customHeight="false" outlineLevel="0" collapsed="false">
      <c r="B16" s="103" t="n">
        <f aca="false">B15+1</f>
        <v>5</v>
      </c>
      <c r="C16" s="10" t="n">
        <f aca="false">Data!X13</f>
        <v>0.141268716461728</v>
      </c>
      <c r="D16" s="10" t="n">
        <f aca="false">Data!Y13</f>
        <v>0.532598135976425</v>
      </c>
      <c r="E16" s="10" t="n">
        <f aca="false">Data!Z13</f>
        <v>0.326133147561847</v>
      </c>
      <c r="F16" s="104" t="n">
        <f aca="false">C16+0.5*D16</f>
        <v>0.407567784449941</v>
      </c>
      <c r="G16" s="104" t="n">
        <f aca="false">D16*$R$7</f>
        <v>0.507367867340205</v>
      </c>
      <c r="H16" s="0"/>
      <c r="L16" s="52"/>
      <c r="M16" s="112" t="n">
        <v>1995</v>
      </c>
      <c r="N16" s="113" t="n">
        <v>0.35</v>
      </c>
      <c r="O16" s="114" t="n">
        <v>0.551</v>
      </c>
      <c r="P16" s="115" t="n">
        <v>0.099</v>
      </c>
      <c r="Q16" s="116" t="n">
        <f aca="false">N16+0.5*O16</f>
        <v>0.6255</v>
      </c>
      <c r="R16" s="117" t="n">
        <f aca="false">O16*$R$7</f>
        <v>0.524897997233748</v>
      </c>
      <c r="S16" s="111"/>
      <c r="T16" s="34"/>
      <c r="U16" s="34"/>
      <c r="V16" s="60"/>
      <c r="W16" s="66"/>
      <c r="X16" s="66"/>
      <c r="Y16" s="66"/>
      <c r="Z16" s="6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7"/>
      <c r="AR16" s="0"/>
    </row>
    <row r="17" customFormat="false" ht="15" hidden="false" customHeight="false" outlineLevel="0" collapsed="false">
      <c r="B17" s="103" t="n">
        <f aca="false">B16+1</f>
        <v>6</v>
      </c>
      <c r="C17" s="10" t="n">
        <f aca="false">Data!X14</f>
        <v>0.140450224759319</v>
      </c>
      <c r="D17" s="10" t="n">
        <f aca="false">Data!Y14</f>
        <v>0.476661321296567</v>
      </c>
      <c r="E17" s="10" t="n">
        <f aca="false">Data!Z14</f>
        <v>0.382888453944115</v>
      </c>
      <c r="F17" s="104" t="n">
        <f aca="false">C17+0.5*D17</f>
        <v>0.378780885407602</v>
      </c>
      <c r="G17" s="104" t="n">
        <f aca="false">D17*$R$7</f>
        <v>0.454080894568711</v>
      </c>
      <c r="H17" s="0"/>
      <c r="L17" s="52"/>
      <c r="M17" s="112" t="n">
        <v>1996</v>
      </c>
      <c r="N17" s="119" t="n">
        <v>0.426</v>
      </c>
      <c r="O17" s="120" t="n">
        <v>0.452</v>
      </c>
      <c r="P17" s="121" t="n">
        <v>0.122</v>
      </c>
      <c r="Q17" s="116" t="n">
        <f aca="false">N17+0.5*O17</f>
        <v>0.652</v>
      </c>
      <c r="R17" s="117" t="n">
        <f aca="false">O17*$R$7</f>
        <v>0.430587830761623</v>
      </c>
      <c r="S17" s="111"/>
      <c r="T17" s="34"/>
      <c r="U17" s="34"/>
      <c r="V17" s="122" t="s">
        <v>39</v>
      </c>
      <c r="W17" s="66"/>
      <c r="X17" s="123"/>
      <c r="Y17" s="65" t="s">
        <v>40</v>
      </c>
      <c r="Z17" s="124"/>
      <c r="AA17" s="125"/>
      <c r="AB17" s="126" t="s">
        <v>41</v>
      </c>
      <c r="AC17" s="127"/>
      <c r="AD17" s="125"/>
      <c r="AE17" s="126" t="s">
        <v>42</v>
      </c>
      <c r="AF17" s="127"/>
      <c r="AG17" s="125"/>
      <c r="AH17" s="126" t="s">
        <v>43</v>
      </c>
      <c r="AI17" s="127"/>
      <c r="AJ17" s="125"/>
      <c r="AK17" s="126" t="s">
        <v>44</v>
      </c>
      <c r="AL17" s="127"/>
      <c r="AM17" s="125"/>
      <c r="AN17" s="128"/>
      <c r="AO17" s="128" t="s">
        <v>45</v>
      </c>
      <c r="AP17" s="126"/>
      <c r="AQ17" s="129"/>
      <c r="AR17" s="124"/>
    </row>
    <row r="18" customFormat="false" ht="15" hidden="false" customHeight="false" outlineLevel="0" collapsed="false">
      <c r="B18" s="103" t="n">
        <f aca="false">B17+1</f>
        <v>7</v>
      </c>
      <c r="C18" s="10" t="n">
        <f aca="false">Data!X15</f>
        <v>0.147929654569733</v>
      </c>
      <c r="D18" s="10" t="n">
        <f aca="false">Data!Y15</f>
        <v>0.420317703017107</v>
      </c>
      <c r="E18" s="10" t="n">
        <f aca="false">Data!Z15</f>
        <v>0.431752642413161</v>
      </c>
      <c r="F18" s="104" t="n">
        <f aca="false">C18+0.5*D18</f>
        <v>0.358088506078286</v>
      </c>
      <c r="G18" s="104" t="n">
        <f aca="false">D18*$R$7</f>
        <v>0.400406389320451</v>
      </c>
      <c r="H18" s="0"/>
      <c r="L18" s="52"/>
      <c r="M18" s="112" t="n">
        <v>1997</v>
      </c>
      <c r="N18" s="119" t="n">
        <v>0.603</v>
      </c>
      <c r="O18" s="120" t="n">
        <v>0.15</v>
      </c>
      <c r="P18" s="121" t="n">
        <v>0.247</v>
      </c>
      <c r="Q18" s="116" t="n">
        <f aca="false">N18+0.5*O18</f>
        <v>0.678</v>
      </c>
      <c r="R18" s="117" t="n">
        <f aca="false">O18*$R$7</f>
        <v>0.142894191624432</v>
      </c>
      <c r="S18" s="111"/>
      <c r="T18" s="34"/>
      <c r="U18" s="34"/>
      <c r="V18" s="130" t="s">
        <v>46</v>
      </c>
      <c r="W18" s="63"/>
      <c r="X18" s="131" t="s">
        <v>24</v>
      </c>
      <c r="Y18" s="132" t="s">
        <v>25</v>
      </c>
      <c r="Z18" s="124"/>
      <c r="AA18" s="133" t="s">
        <v>24</v>
      </c>
      <c r="AB18" s="134" t="s">
        <v>25</v>
      </c>
      <c r="AC18" s="127"/>
      <c r="AD18" s="133" t="s">
        <v>24</v>
      </c>
      <c r="AE18" s="134" t="s">
        <v>25</v>
      </c>
      <c r="AF18" s="127"/>
      <c r="AG18" s="133" t="s">
        <v>24</v>
      </c>
      <c r="AH18" s="134" t="s">
        <v>25</v>
      </c>
      <c r="AI18" s="127"/>
      <c r="AJ18" s="133" t="s">
        <v>24</v>
      </c>
      <c r="AK18" s="134" t="s">
        <v>25</v>
      </c>
      <c r="AL18" s="127"/>
      <c r="AM18" s="133" t="s">
        <v>47</v>
      </c>
      <c r="AN18" s="135" t="s">
        <v>48</v>
      </c>
      <c r="AO18" s="135" t="s">
        <v>24</v>
      </c>
      <c r="AP18" s="134" t="s">
        <v>25</v>
      </c>
      <c r="AQ18" s="129"/>
      <c r="AR18" s="124"/>
    </row>
    <row r="19" customFormat="false" ht="15" hidden="false" customHeight="false" outlineLevel="0" collapsed="false">
      <c r="B19" s="103" t="n">
        <f aca="false">B18+1</f>
        <v>8</v>
      </c>
      <c r="C19" s="10" t="n">
        <f aca="false">Data!X16</f>
        <v>0.163431583530383</v>
      </c>
      <c r="D19" s="10" t="n">
        <f aca="false">Data!Y16</f>
        <v>0.368538171087084</v>
      </c>
      <c r="E19" s="10" t="n">
        <f aca="false">Data!Z16</f>
        <v>0.468030245382534</v>
      </c>
      <c r="F19" s="104" t="n">
        <f aca="false">C19+0.5*D19</f>
        <v>0.347700669073925</v>
      </c>
      <c r="G19" s="104" t="n">
        <f aca="false">D19*$R$7</f>
        <v>0.351079760268237</v>
      </c>
      <c r="H19" s="0"/>
      <c r="L19" s="52"/>
      <c r="M19" s="112" t="n">
        <v>1998</v>
      </c>
      <c r="N19" s="136" t="n">
        <v>0.524</v>
      </c>
      <c r="O19" s="137" t="n">
        <v>0.374</v>
      </c>
      <c r="P19" s="138" t="n">
        <v>0.102</v>
      </c>
      <c r="Q19" s="116" t="n">
        <f aca="false">N19+0.5*O19</f>
        <v>0.711</v>
      </c>
      <c r="R19" s="117" t="n">
        <f aca="false">O19*$R$7</f>
        <v>0.356282851116918</v>
      </c>
      <c r="S19" s="111"/>
      <c r="T19" s="34"/>
      <c r="U19" s="34"/>
      <c r="V19" s="69" t="n">
        <f aca="false">IF(AND($V$6&gt;0, $V$7&gt;0), 0, "")</f>
        <v>0</v>
      </c>
      <c r="W19" s="55"/>
      <c r="X19" s="139" t="n">
        <f aca="false">IF(V19&lt;&gt;"", 0, 0)</f>
        <v>0</v>
      </c>
      <c r="Y19" s="140" t="n">
        <f aca="false">IF($V$19&lt;&gt;"", ($V$19*0.866*$V$5), 0)</f>
        <v>0</v>
      </c>
      <c r="Z19" s="141"/>
      <c r="AA19" s="142" t="n">
        <f aca="false">IF(V19&lt;&gt;"", 1, 0)</f>
        <v>1</v>
      </c>
      <c r="AB19" s="143" t="n">
        <f aca="false">IF(V19&lt;&gt;"", (V19*0.866*$V$5), 0)</f>
        <v>0</v>
      </c>
      <c r="AC19" s="144"/>
      <c r="AD19" s="142" t="n">
        <f aca="false">IF(AND($V$8=1,V19&lt;&gt;""), 0, 0)</f>
        <v>0</v>
      </c>
      <c r="AE19" s="143" t="n">
        <f aca="false">IF($V$8=1, 0, 0)</f>
        <v>0</v>
      </c>
      <c r="AF19" s="144"/>
      <c r="AG19" s="142" t="n">
        <f aca="false">IF($V$8=1, 1, 0)</f>
        <v>1</v>
      </c>
      <c r="AH19" s="143" t="n">
        <f aca="false">IF(AND($V$8=1, V19&lt;&gt;""), 0, 0)</f>
        <v>0</v>
      </c>
      <c r="AI19" s="144"/>
      <c r="AJ19" s="142" t="n">
        <v>0</v>
      </c>
      <c r="AK19" s="143" t="n">
        <v>0</v>
      </c>
      <c r="AL19" s="144"/>
      <c r="AM19" s="145" t="n">
        <v>0</v>
      </c>
      <c r="AN19" s="146" t="n">
        <v>0</v>
      </c>
      <c r="AO19" s="142" t="n">
        <f aca="false">AM19</f>
        <v>0</v>
      </c>
      <c r="AP19" s="143" t="n">
        <f aca="false">AN19</f>
        <v>0</v>
      </c>
      <c r="AQ19" s="147"/>
      <c r="AR19" s="148"/>
    </row>
    <row r="20" customFormat="false" ht="15" hidden="false" customHeight="false" outlineLevel="0" collapsed="false">
      <c r="B20" s="103" t="n">
        <f aca="false">B19+1</f>
        <v>9</v>
      </c>
      <c r="C20" s="10" t="n">
        <f aca="false">Data!X17</f>
        <v>0.186734940461952</v>
      </c>
      <c r="D20" s="10" t="n">
        <f aca="false">Data!Y17</f>
        <v>0.324034306977408</v>
      </c>
      <c r="E20" s="10" t="n">
        <f aca="false">Data!Z17</f>
        <v>0.489230752560641</v>
      </c>
      <c r="F20" s="104" t="n">
        <f aca="false">C20+0.5*D20</f>
        <v>0.348752093950656</v>
      </c>
      <c r="G20" s="104" t="n">
        <f aca="false">D20*$R$7</f>
        <v>0.308684135694133</v>
      </c>
      <c r="H20" s="0"/>
      <c r="L20" s="52"/>
      <c r="M20" s="149" t="n">
        <v>1999</v>
      </c>
      <c r="N20" s="150" t="n">
        <v>0.452</v>
      </c>
      <c r="O20" s="151" t="n">
        <v>0.46</v>
      </c>
      <c r="P20" s="152" t="n">
        <v>0.088</v>
      </c>
      <c r="Q20" s="153" t="n">
        <f aca="false">N20+0.5*O20</f>
        <v>0.682</v>
      </c>
      <c r="R20" s="154" t="n">
        <f aca="false">O20*$R$7</f>
        <v>0.438208854314926</v>
      </c>
      <c r="S20" s="111"/>
      <c r="T20" s="34"/>
      <c r="U20" s="34"/>
      <c r="V20" s="73" t="n">
        <f aca="false">V19</f>
        <v>0</v>
      </c>
      <c r="W20" s="55"/>
      <c r="X20" s="139" t="n">
        <f aca="false">IF(V20&lt;&gt;"", (0-$V$7), 0)</f>
        <v>-0.01</v>
      </c>
      <c r="Y20" s="140" t="n">
        <f aca="false">IF($V$19&lt;&gt;"", ($V$19*0.866*$V$5), 0)</f>
        <v>0</v>
      </c>
      <c r="Z20" s="141"/>
      <c r="AA20" s="142" t="n">
        <f aca="false">IF(V20&lt;&gt;"", AA19+($V$7*0.5), 0)</f>
        <v>1.005</v>
      </c>
      <c r="AB20" s="143" t="n">
        <f aca="false">IF(V20&lt;&gt;"", ($V$7*0.866*$V$5), 0)</f>
        <v>0.009526</v>
      </c>
      <c r="AC20" s="144"/>
      <c r="AD20" s="142" t="n">
        <f aca="false">IF(AND($V$8=1, V19&lt;&gt;""), 1, 0)</f>
        <v>1</v>
      </c>
      <c r="AE20" s="143" t="n">
        <f aca="false">IF($V$8=1, 0, 0)</f>
        <v>0</v>
      </c>
      <c r="AF20" s="144"/>
      <c r="AG20" s="142"/>
      <c r="AH20" s="143"/>
      <c r="AI20" s="144"/>
      <c r="AJ20" s="142"/>
      <c r="AK20" s="143"/>
      <c r="AL20" s="144"/>
      <c r="AM20" s="145" t="n">
        <f aca="false">IF(V19&lt;&gt;"",AM19+(0.5*$V$7),0)</f>
        <v>0.005</v>
      </c>
      <c r="AN20" s="146" t="n">
        <f aca="false">IF(V19&lt;&gt;"",-0.866*$V$7*$V$5,0)</f>
        <v>-0.009526</v>
      </c>
      <c r="AO20" s="142" t="n">
        <f aca="false">AM20</f>
        <v>0.005</v>
      </c>
      <c r="AP20" s="143" t="n">
        <f aca="false">AN20</f>
        <v>-0.009526</v>
      </c>
      <c r="AQ20" s="147"/>
      <c r="AR20" s="148"/>
    </row>
    <row r="21" customFormat="false" ht="15" hidden="false" customHeight="false" outlineLevel="0" collapsed="false">
      <c r="B21" s="103" t="n">
        <f aca="false">B20+1</f>
        <v>10</v>
      </c>
      <c r="C21" s="10" t="n">
        <f aca="false">Data!X18</f>
        <v>0.21714398406165</v>
      </c>
      <c r="D21" s="10" t="n">
        <f aca="false">Data!Y18</f>
        <v>0.287763878673882</v>
      </c>
      <c r="E21" s="10" t="n">
        <f aca="false">Data!Z18</f>
        <v>0.495092137264469</v>
      </c>
      <c r="F21" s="104" t="n">
        <f aca="false">C21+0.5*D21</f>
        <v>0.361025923398591</v>
      </c>
      <c r="G21" s="104" t="n">
        <f aca="false">D21*$R$7</f>
        <v>0.274131912145437</v>
      </c>
      <c r="H21" s="0"/>
      <c r="L21" s="52"/>
      <c r="S21" s="111"/>
      <c r="T21" s="34"/>
      <c r="U21" s="34"/>
      <c r="V21" s="73" t="n">
        <f aca="false">V20</f>
        <v>0</v>
      </c>
      <c r="W21" s="55"/>
      <c r="X21" s="139" t="n">
        <f aca="false">IF(V21&lt;&gt;"", 0, 0)</f>
        <v>0</v>
      </c>
      <c r="Y21" s="140" t="n">
        <f aca="false">IF($V$19&lt;&gt;"", ($V$19*0.866*$AB$5), 0)</f>
        <v>0</v>
      </c>
      <c r="Z21" s="141"/>
      <c r="AA21" s="142" t="n">
        <f aca="false">IF(V21&lt;&gt;"", 1, 0)</f>
        <v>1</v>
      </c>
      <c r="AB21" s="143" t="n">
        <f aca="false">IF(V21&lt;&gt;"", (V21*0.866*$V$5), 0)</f>
        <v>0</v>
      </c>
      <c r="AC21" s="144"/>
      <c r="AD21" s="142"/>
      <c r="AE21" s="143"/>
      <c r="AF21" s="144"/>
      <c r="AG21" s="142"/>
      <c r="AH21" s="143"/>
      <c r="AI21" s="144"/>
      <c r="AJ21" s="142"/>
      <c r="AK21" s="143"/>
      <c r="AL21" s="144"/>
      <c r="AM21" s="145" t="n">
        <v>0</v>
      </c>
      <c r="AN21" s="146" t="n">
        <v>0</v>
      </c>
      <c r="AO21" s="142" t="n">
        <f aca="false">AM21</f>
        <v>0</v>
      </c>
      <c r="AP21" s="143" t="n">
        <f aca="false">AN21</f>
        <v>0</v>
      </c>
      <c r="AQ21" s="147"/>
      <c r="AR21" s="148"/>
    </row>
    <row r="22" customFormat="false" ht="15" hidden="false" customHeight="false" outlineLevel="0" collapsed="false">
      <c r="B22" s="103" t="n">
        <f aca="false">B21+1</f>
        <v>11</v>
      </c>
      <c r="C22" s="10" t="n">
        <f aca="false">Data!X19</f>
        <v>0.253022611801942</v>
      </c>
      <c r="D22" s="10" t="n">
        <f aca="false">Data!Y19</f>
        <v>0.259666813412087</v>
      </c>
      <c r="E22" s="10" t="n">
        <f aca="false">Data!Z19</f>
        <v>0.48731057478597</v>
      </c>
      <c r="F22" s="104" t="n">
        <f aca="false">C22+0.5*D22</f>
        <v>0.382856018507986</v>
      </c>
      <c r="G22" s="104" t="n">
        <f aca="false">D22*$R$7</f>
        <v>0.247365862628084</v>
      </c>
      <c r="H22" s="0"/>
      <c r="L22" s="52"/>
      <c r="S22" s="111"/>
      <c r="T22" s="34"/>
      <c r="U22" s="34"/>
      <c r="V22" s="73" t="n">
        <f aca="false">IF(AND($V$6&gt;0, $V$7&gt;0, V19&lt;1), V19+$V$6, "")</f>
        <v>0.1</v>
      </c>
      <c r="W22" s="55"/>
      <c r="X22" s="139" t="n">
        <f aca="false">IF(V22&lt;&gt;"", (V22*0.5), X19)</f>
        <v>0.05</v>
      </c>
      <c r="Y22" s="140" t="n">
        <f aca="false">IF(V22&lt;&gt;"", (V22*0.866*$V$5), Y19)</f>
        <v>0.09526</v>
      </c>
      <c r="Z22" s="141"/>
      <c r="AA22" s="142" t="n">
        <f aca="false">IF(V22&lt;&gt;"", 1-(V22*0.5), AA19)</f>
        <v>0.95</v>
      </c>
      <c r="AB22" s="143" t="n">
        <f aca="false">IF(V22&lt;&gt;"", (V22*0.866*$V$5), AB19)</f>
        <v>0.09526</v>
      </c>
      <c r="AC22" s="144"/>
      <c r="AD22" s="142" t="n">
        <f aca="false">IF($V$8=1, AA22, AD19)</f>
        <v>0.95</v>
      </c>
      <c r="AE22" s="143" t="n">
        <f aca="false">IF($V$8=1, AB22, AE19)</f>
        <v>0.09526</v>
      </c>
      <c r="AF22" s="144"/>
      <c r="AG22" s="142" t="n">
        <f aca="false">IF(AND($V$8=1, V22&lt;&gt;""), AA22, AG19)</f>
        <v>0.95</v>
      </c>
      <c r="AH22" s="143" t="n">
        <f aca="false">IF(AND($V$8=1, V22&lt;&gt;""), AB22, AH19)</f>
        <v>0.09526</v>
      </c>
      <c r="AI22" s="144"/>
      <c r="AJ22" s="142" t="n">
        <f aca="false">IF($V$8=1,AM22,AJ19)</f>
        <v>0.1</v>
      </c>
      <c r="AK22" s="143" t="n">
        <v>0</v>
      </c>
      <c r="AL22" s="144"/>
      <c r="AM22" s="145" t="n">
        <f aca="false">IF(V22&lt;&gt;"", V22, 0)</f>
        <v>0.1</v>
      </c>
      <c r="AN22" s="146" t="n">
        <v>0</v>
      </c>
      <c r="AO22" s="142" t="n">
        <f aca="false">AM22</f>
        <v>0.1</v>
      </c>
      <c r="AP22" s="143" t="n">
        <f aca="false">AN22</f>
        <v>0</v>
      </c>
      <c r="AQ22" s="147"/>
      <c r="AR22" s="148"/>
    </row>
    <row r="23" customFormat="false" ht="15" hidden="false" customHeight="false" outlineLevel="0" collapsed="false">
      <c r="B23" s="103" t="n">
        <f aca="false">B22+1</f>
        <v>12</v>
      </c>
      <c r="C23" s="10" t="n">
        <f aca="false">Data!X20</f>
        <v>0.291673896976972</v>
      </c>
      <c r="D23" s="10" t="n">
        <f aca="false">Data!Y20</f>
        <v>0.239226766198133</v>
      </c>
      <c r="E23" s="10" t="n">
        <f aca="false">Data!Z20</f>
        <v>0.469099336824894</v>
      </c>
      <c r="F23" s="104" t="n">
        <f aca="false">C23+0.5*D23</f>
        <v>0.411287280076039</v>
      </c>
      <c r="G23" s="104" t="n">
        <f aca="false">D23*$R$7</f>
        <v>0.227894102472062</v>
      </c>
      <c r="H23" s="0"/>
      <c r="L23" s="52"/>
      <c r="S23" s="111"/>
      <c r="T23" s="34"/>
      <c r="U23" s="34"/>
      <c r="V23" s="73" t="n">
        <f aca="false">V22</f>
        <v>0.1</v>
      </c>
      <c r="W23" s="55"/>
      <c r="X23" s="139" t="n">
        <f aca="false">IF(V23&lt;&gt;"", ((V23*0.5)-$V$7), X19)</f>
        <v>0.04</v>
      </c>
      <c r="Y23" s="140" t="n">
        <f aca="false">IF(V23&lt;&gt;"", (V23*0.866*$V$5), Y20)</f>
        <v>0.09526</v>
      </c>
      <c r="Z23" s="141"/>
      <c r="AA23" s="142" t="n">
        <f aca="false">IF(V23&lt;&gt;"", AA22+($V$7*0.5), AA19)</f>
        <v>0.955</v>
      </c>
      <c r="AB23" s="143" t="n">
        <f aca="false">IF(V23&lt;&gt;"", AB22+($V$7*0.866*$V$5), AB19)</f>
        <v>0.104786</v>
      </c>
      <c r="AC23" s="144"/>
      <c r="AD23" s="142" t="n">
        <f aca="false">IF($V$8=1, X22, AD19)</f>
        <v>0.05</v>
      </c>
      <c r="AE23" s="143" t="n">
        <f aca="false">IF($V$8=1, AB22, AE19)</f>
        <v>0.09526</v>
      </c>
      <c r="AF23" s="144"/>
      <c r="AG23" s="142" t="n">
        <f aca="false">IF(AND($V$8=1, V22&lt;&gt;""), 1-V22, AG22)</f>
        <v>0.9</v>
      </c>
      <c r="AH23" s="143" t="n">
        <f aca="false">IF(AND($V$8=1, V22&lt;&gt;""), 0, AH22)</f>
        <v>0</v>
      </c>
      <c r="AI23" s="144"/>
      <c r="AJ23" s="142" t="n">
        <f aca="false">IF($V$8=1,X22,AJ22)</f>
        <v>0.05</v>
      </c>
      <c r="AK23" s="143" t="n">
        <f aca="false">IF($V$8=1,Y22,0)</f>
        <v>0.09526</v>
      </c>
      <c r="AL23" s="144"/>
      <c r="AM23" s="145" t="n">
        <f aca="false">IF(V22&lt;&gt;"",AM22+(0.5*$V$7),0)</f>
        <v>0.105</v>
      </c>
      <c r="AN23" s="146" t="n">
        <f aca="false">IF(V22&lt;&gt;"",-0.866*$V$7*$V$5,0)</f>
        <v>-0.009526</v>
      </c>
      <c r="AO23" s="142" t="n">
        <f aca="false">AM23</f>
        <v>0.105</v>
      </c>
      <c r="AP23" s="143" t="n">
        <f aca="false">AN23</f>
        <v>-0.009526</v>
      </c>
      <c r="AQ23" s="147"/>
      <c r="AR23" s="148"/>
    </row>
    <row r="24" customFormat="false" ht="15" hidden="false" customHeight="false" outlineLevel="0" collapsed="false">
      <c r="B24" s="103" t="n">
        <f aca="false">B23+1</f>
        <v>13</v>
      </c>
      <c r="C24" s="10" t="n">
        <f aca="false">Data!X21</f>
        <v>0.329754191419184</v>
      </c>
      <c r="D24" s="10" t="n">
        <f aca="false">Data!Y21</f>
        <v>0.22577084673774</v>
      </c>
      <c r="E24" s="10" t="n">
        <f aca="false">Data!Z21</f>
        <v>0.444474961843076</v>
      </c>
      <c r="F24" s="104" t="n">
        <f aca="false">C24+0.5*D24</f>
        <v>0.442639614788054</v>
      </c>
      <c r="G24" s="104" t="n">
        <f aca="false">D24*$R$7</f>
        <v>0.215075617579686</v>
      </c>
      <c r="H24" s="0"/>
      <c r="L24" s="52"/>
      <c r="S24" s="111"/>
      <c r="T24" s="34"/>
      <c r="U24" s="34"/>
      <c r="V24" s="73" t="n">
        <f aca="false">V23</f>
        <v>0.1</v>
      </c>
      <c r="W24" s="55"/>
      <c r="X24" s="139" t="n">
        <f aca="false">IF(V24&lt;&gt;"", (V24*0.5), X19)</f>
        <v>0.05</v>
      </c>
      <c r="Y24" s="140" t="n">
        <f aca="false">IF(V24&lt;&gt;"", (V24*0.866*$V$5), Y21)</f>
        <v>0.09526</v>
      </c>
      <c r="Z24" s="141"/>
      <c r="AA24" s="142" t="n">
        <f aca="false">IF(V24&lt;&gt;"", 1-(V24*0.5), AA19)</f>
        <v>0.95</v>
      </c>
      <c r="AB24" s="143" t="n">
        <f aca="false">IF(V24&lt;&gt;"", (V24*0.866*$V$5), AB21)</f>
        <v>0.09526</v>
      </c>
      <c r="AC24" s="144"/>
      <c r="AD24" s="142"/>
      <c r="AE24" s="143"/>
      <c r="AF24" s="144"/>
      <c r="AG24" s="142"/>
      <c r="AH24" s="143"/>
      <c r="AI24" s="144"/>
      <c r="AJ24" s="142"/>
      <c r="AK24" s="143"/>
      <c r="AL24" s="144"/>
      <c r="AM24" s="145" t="n">
        <f aca="false">IF(V22&lt;&gt;"", V22, 0)</f>
        <v>0.1</v>
      </c>
      <c r="AN24" s="146" t="n">
        <v>0</v>
      </c>
      <c r="AO24" s="142" t="n">
        <f aca="false">AM24</f>
        <v>0.1</v>
      </c>
      <c r="AP24" s="143" t="n">
        <f aca="false">AN24</f>
        <v>0</v>
      </c>
      <c r="AQ24" s="147"/>
      <c r="AR24" s="148"/>
    </row>
    <row r="25" customFormat="false" ht="15" hidden="false" customHeight="false" outlineLevel="0" collapsed="false">
      <c r="B25" s="103" t="n">
        <f aca="false">B24+1</f>
        <v>14</v>
      </c>
      <c r="C25" s="10" t="n">
        <f aca="false">Data!X22</f>
        <v>0.364053550230701</v>
      </c>
      <c r="D25" s="10" t="n">
        <f aca="false">Data!Y22</f>
        <v>0.218586156495937</v>
      </c>
      <c r="E25" s="10" t="n">
        <f aca="false">Data!Z22</f>
        <v>0.417360293273361</v>
      </c>
      <c r="F25" s="104" t="n">
        <f aca="false">C25+0.5*D25</f>
        <v>0.47334662847867</v>
      </c>
      <c r="G25" s="104" t="n">
        <f aca="false">D25*$R$7</f>
        <v>0.208231280885191</v>
      </c>
      <c r="H25" s="0"/>
      <c r="L25" s="52"/>
      <c r="S25" s="111"/>
      <c r="T25" s="34"/>
      <c r="U25" s="34"/>
      <c r="V25" s="73" t="n">
        <f aca="false">IF(AND($V$6&gt;0, $V$7&gt;0, V22&lt;1), V22+$V$6, "")</f>
        <v>0.2</v>
      </c>
      <c r="W25" s="55"/>
      <c r="X25" s="139" t="n">
        <f aca="false">IF(V25&lt;&gt;"", (V25*0.5), X22)</f>
        <v>0.1</v>
      </c>
      <c r="Y25" s="140" t="n">
        <f aca="false">IF(V25&lt;&gt;"", (V25*0.866*$V$5), Y22)</f>
        <v>0.19052</v>
      </c>
      <c r="Z25" s="141"/>
      <c r="AA25" s="142" t="n">
        <f aca="false">IF(V25&lt;&gt;"", 1-(V25*0.5), AA22)</f>
        <v>0.9</v>
      </c>
      <c r="AB25" s="143" t="n">
        <f aca="false">IF(V25&lt;&gt;"", (V25*0.866*$V$5), AB22)</f>
        <v>0.19052</v>
      </c>
      <c r="AC25" s="144"/>
      <c r="AD25" s="142" t="n">
        <f aca="false">IF($V$8=1, AA25, AD22)</f>
        <v>0.9</v>
      </c>
      <c r="AE25" s="143" t="n">
        <f aca="false">IF($V$8=1, AB25, AE22)</f>
        <v>0.19052</v>
      </c>
      <c r="AF25" s="144"/>
      <c r="AG25" s="142" t="n">
        <f aca="false">IF(AND($V$8=1, V25&lt;&gt;""), AA25, AG22)</f>
        <v>0.9</v>
      </c>
      <c r="AH25" s="143" t="n">
        <f aca="false">IF(AND($V$8=1, V25&lt;&gt;""), AB25, AH22)</f>
        <v>0.19052</v>
      </c>
      <c r="AI25" s="144"/>
      <c r="AJ25" s="142" t="n">
        <f aca="false">IF($V$8=1,AM25,AJ22)</f>
        <v>0.2</v>
      </c>
      <c r="AK25" s="143" t="n">
        <v>0</v>
      </c>
      <c r="AL25" s="144"/>
      <c r="AM25" s="145" t="n">
        <f aca="false">IF(V25&lt;&gt;"", V25, 0)</f>
        <v>0.2</v>
      </c>
      <c r="AN25" s="146" t="n">
        <v>0</v>
      </c>
      <c r="AO25" s="142" t="n">
        <f aca="false">AM25</f>
        <v>0.2</v>
      </c>
      <c r="AP25" s="143" t="n">
        <f aca="false">AN25</f>
        <v>0</v>
      </c>
      <c r="AQ25" s="147"/>
      <c r="AR25" s="148"/>
    </row>
    <row r="26" customFormat="false" ht="15" hidden="false" customHeight="false" outlineLevel="0" collapsed="false">
      <c r="B26" s="103" t="n">
        <f aca="false">B25+1</f>
        <v>15</v>
      </c>
      <c r="C26" s="10" t="n">
        <f aca="false">Data!X23</f>
        <v>0.392191774808888</v>
      </c>
      <c r="D26" s="10" t="n">
        <f aca="false">Data!Y23</f>
        <v>0.216951218116835</v>
      </c>
      <c r="E26" s="10" t="n">
        <f aca="false">Data!Z23</f>
        <v>0.390857007074277</v>
      </c>
      <c r="F26" s="104" t="n">
        <f aca="false">C26+0.5*D26</f>
        <v>0.500667383867305</v>
      </c>
      <c r="G26" s="104" t="n">
        <f aca="false">D26*$R$7</f>
        <v>0.206673792898274</v>
      </c>
      <c r="H26" s="0"/>
      <c r="L26" s="52"/>
      <c r="S26" s="111"/>
      <c r="T26" s="34"/>
      <c r="U26" s="34"/>
      <c r="V26" s="73" t="n">
        <f aca="false">V25</f>
        <v>0.2</v>
      </c>
      <c r="W26" s="55"/>
      <c r="X26" s="139" t="n">
        <f aca="false">IF(V26&lt;&gt;"", ((V26*0.5)-$V$7), X22)</f>
        <v>0.09</v>
      </c>
      <c r="Y26" s="140" t="n">
        <f aca="false">IF(V26&lt;&gt;"", (V26*0.866*$V$5), Y23)</f>
        <v>0.19052</v>
      </c>
      <c r="Z26" s="141"/>
      <c r="AA26" s="142" t="n">
        <f aca="false">IF(V26&lt;&gt;"", AA25+($V$7*0.5), AA22)</f>
        <v>0.905</v>
      </c>
      <c r="AB26" s="143" t="n">
        <f aca="false">IF(V26&lt;&gt;"", AB25+($V$7*0.866*$V$5), AB22)</f>
        <v>0.200046</v>
      </c>
      <c r="AC26" s="144"/>
      <c r="AD26" s="142" t="n">
        <f aca="false">IF($V$8=1, X25, AD22)</f>
        <v>0.1</v>
      </c>
      <c r="AE26" s="143" t="n">
        <f aca="false">IF($V$8=1, AB25, AE22)</f>
        <v>0.19052</v>
      </c>
      <c r="AF26" s="144"/>
      <c r="AG26" s="142" t="n">
        <f aca="false">IF(AND($V$8=1, V25&lt;&gt;""), 1-V25, AG25)</f>
        <v>0.8</v>
      </c>
      <c r="AH26" s="143" t="n">
        <f aca="false">IF(AND($V$8=1, V25&lt;&gt;""), 0, AH25)</f>
        <v>0</v>
      </c>
      <c r="AI26" s="144"/>
      <c r="AJ26" s="142" t="n">
        <f aca="false">IF($V$8=1,X25,AJ25)</f>
        <v>0.1</v>
      </c>
      <c r="AK26" s="143" t="n">
        <f aca="false">IF($V$8=1,Y25,0)</f>
        <v>0.19052</v>
      </c>
      <c r="AL26" s="144"/>
      <c r="AM26" s="145" t="n">
        <f aca="false">IF(V25&lt;&gt;"",AM25+(0.5*$V$7),0)</f>
        <v>0.205</v>
      </c>
      <c r="AN26" s="146" t="n">
        <f aca="false">IF(V25&lt;&gt;"",-0.866*$V$7*$V$5,0)</f>
        <v>-0.009526</v>
      </c>
      <c r="AO26" s="142" t="n">
        <f aca="false">AM26</f>
        <v>0.205</v>
      </c>
      <c r="AP26" s="143" t="n">
        <f aca="false">AN26</f>
        <v>-0.009526</v>
      </c>
      <c r="AQ26" s="147"/>
      <c r="AR26" s="148"/>
    </row>
    <row r="27" customFormat="false" ht="15" hidden="false" customHeight="false" outlineLevel="0" collapsed="false">
      <c r="B27" s="103" t="n">
        <f aca="false">B26+1</f>
        <v>16</v>
      </c>
      <c r="C27" s="10" t="n">
        <f aca="false">Data!X24</f>
        <v>0.412901633907617</v>
      </c>
      <c r="D27" s="10" t="n">
        <f aca="false">Data!Y24</f>
        <v>0.220136758669332</v>
      </c>
      <c r="E27" s="10" t="n">
        <f aca="false">Data!Z24</f>
        <v>0.366961607423051</v>
      </c>
      <c r="F27" s="104" t="n">
        <f aca="false">C27+0.5*D27</f>
        <v>0.522970013242283</v>
      </c>
      <c r="G27" s="104" t="n">
        <f aca="false">D27*$R$7</f>
        <v>0.209708427845846</v>
      </c>
      <c r="H27" s="0"/>
      <c r="L27" s="52"/>
      <c r="S27" s="111"/>
      <c r="T27" s="34"/>
      <c r="U27" s="34"/>
      <c r="V27" s="73" t="n">
        <f aca="false">V26</f>
        <v>0.2</v>
      </c>
      <c r="W27" s="55"/>
      <c r="X27" s="139" t="n">
        <f aca="false">IF(V27&lt;&gt;"", (V27*0.5), X22)</f>
        <v>0.1</v>
      </c>
      <c r="Y27" s="140" t="n">
        <f aca="false">IF(V27&lt;&gt;"", (V27*0.866*$V$5), Y24)</f>
        <v>0.19052</v>
      </c>
      <c r="Z27" s="141"/>
      <c r="AA27" s="142" t="n">
        <f aca="false">IF(V27&lt;&gt;"", 1-(V27*0.5), AA22)</f>
        <v>0.9</v>
      </c>
      <c r="AB27" s="143" t="n">
        <f aca="false">IF(V27&lt;&gt;"", (V27*0.866*$V$5), AB24)</f>
        <v>0.19052</v>
      </c>
      <c r="AC27" s="144"/>
      <c r="AD27" s="142"/>
      <c r="AE27" s="143"/>
      <c r="AF27" s="144"/>
      <c r="AG27" s="142"/>
      <c r="AH27" s="143"/>
      <c r="AI27" s="144"/>
      <c r="AJ27" s="142"/>
      <c r="AK27" s="143"/>
      <c r="AL27" s="144"/>
      <c r="AM27" s="145" t="n">
        <f aca="false">IF(V25&lt;&gt;"", V25, 0)</f>
        <v>0.2</v>
      </c>
      <c r="AN27" s="146" t="n">
        <v>0</v>
      </c>
      <c r="AO27" s="142" t="n">
        <f aca="false">AM27</f>
        <v>0.2</v>
      </c>
      <c r="AP27" s="143" t="n">
        <f aca="false">AN27</f>
        <v>0</v>
      </c>
      <c r="AQ27" s="147"/>
      <c r="AR27" s="148"/>
    </row>
    <row r="28" customFormat="false" ht="15" hidden="false" customHeight="false" outlineLevel="0" collapsed="false">
      <c r="B28" s="103" t="n">
        <f aca="false">B27+1</f>
        <v>17</v>
      </c>
      <c r="C28" s="10" t="n">
        <f aca="false">Data!X25</f>
        <v>0.425922037560848</v>
      </c>
      <c r="D28" s="10" t="n">
        <f aca="false">Data!Y25</f>
        <v>0.227391242538292</v>
      </c>
      <c r="E28" s="10" t="n">
        <f aca="false">Data!Z25</f>
        <v>0.34668671990086</v>
      </c>
      <c r="F28" s="104" t="n">
        <f aca="false">C28+0.5*D28</f>
        <v>0.539617658829994</v>
      </c>
      <c r="G28" s="104" t="n">
        <f aca="false">D28*$R$7</f>
        <v>0.216619251899897</v>
      </c>
      <c r="H28" s="0"/>
      <c r="L28" s="52"/>
      <c r="S28" s="111"/>
      <c r="T28" s="34"/>
      <c r="U28" s="34"/>
      <c r="V28" s="73" t="n">
        <f aca="false">IF(AND($V$6&gt;0, $V$7&gt;0, V25&lt;1), V25+$V$6, "")</f>
        <v>0.3</v>
      </c>
      <c r="W28" s="55"/>
      <c r="X28" s="139" t="n">
        <f aca="false">IF(V28&lt;&gt;"", (V28*0.5), X25)</f>
        <v>0.15</v>
      </c>
      <c r="Y28" s="140" t="n">
        <f aca="false">IF(V28&lt;&gt;"", (V28*0.866*$V$5), Y25)</f>
        <v>0.28578</v>
      </c>
      <c r="Z28" s="141"/>
      <c r="AA28" s="142" t="n">
        <f aca="false">IF(V28&lt;&gt;"", 1-(V28*0.5), AA25)</f>
        <v>0.85</v>
      </c>
      <c r="AB28" s="143" t="n">
        <f aca="false">IF(V28&lt;&gt;"", (V28*0.866*$V$5), AB25)</f>
        <v>0.28578</v>
      </c>
      <c r="AC28" s="144"/>
      <c r="AD28" s="142" t="n">
        <f aca="false">IF($V$8=1, AA28, AD25)</f>
        <v>0.85</v>
      </c>
      <c r="AE28" s="143" t="n">
        <f aca="false">IF($V$8=1, AB28, AE25)</f>
        <v>0.28578</v>
      </c>
      <c r="AF28" s="144"/>
      <c r="AG28" s="142" t="n">
        <f aca="false">IF(AND($V$8=1, V28&lt;&gt;""), AA28, AG25)</f>
        <v>0.85</v>
      </c>
      <c r="AH28" s="143" t="n">
        <f aca="false">IF(AND($V$8=1, V28&lt;&gt;""), AB28, AH25)</f>
        <v>0.28578</v>
      </c>
      <c r="AI28" s="144"/>
      <c r="AJ28" s="142" t="n">
        <f aca="false">IF($V$8=1,AM28,AJ25)</f>
        <v>0.3</v>
      </c>
      <c r="AK28" s="143" t="n">
        <v>0</v>
      </c>
      <c r="AL28" s="144"/>
      <c r="AM28" s="145" t="n">
        <f aca="false">IF(V28&lt;&gt;"", V28, 0)</f>
        <v>0.3</v>
      </c>
      <c r="AN28" s="146" t="n">
        <v>0</v>
      </c>
      <c r="AO28" s="142" t="n">
        <f aca="false">AM28</f>
        <v>0.3</v>
      </c>
      <c r="AP28" s="143" t="n">
        <f aca="false">AN28</f>
        <v>0</v>
      </c>
      <c r="AQ28" s="147"/>
      <c r="AR28" s="148"/>
    </row>
    <row r="29" customFormat="false" ht="15" hidden="false" customHeight="false" outlineLevel="0" collapsed="false">
      <c r="B29" s="103" t="n">
        <f aca="false">B28+1</f>
        <v>18</v>
      </c>
      <c r="C29" s="10" t="n">
        <f aca="false">Data!X26</f>
        <v>0.431720168094393</v>
      </c>
      <c r="D29" s="10" t="n">
        <f aca="false">Data!Y26</f>
        <v>0.237916510101945</v>
      </c>
      <c r="E29" s="10" t="n">
        <f aca="false">Data!Z26</f>
        <v>0.330363321803662</v>
      </c>
      <c r="F29" s="104" t="n">
        <f aca="false">C29+0.5*D29</f>
        <v>0.550678423145366</v>
      </c>
      <c r="G29" s="104" t="n">
        <f aca="false">D29*$R$7</f>
        <v>0.226645915900824</v>
      </c>
      <c r="H29" s="0"/>
      <c r="L29" s="52"/>
      <c r="S29" s="111"/>
      <c r="T29" s="34"/>
      <c r="U29" s="34"/>
      <c r="V29" s="73" t="n">
        <f aca="false">V28</f>
        <v>0.3</v>
      </c>
      <c r="W29" s="55"/>
      <c r="X29" s="139" t="n">
        <f aca="false">IF(V29&lt;&gt;"", ((V29*0.5)-$V$7), X25)</f>
        <v>0.14</v>
      </c>
      <c r="Y29" s="140" t="n">
        <f aca="false">IF(V29&lt;&gt;"", (V29*0.866*$V$5), Y26)</f>
        <v>0.28578</v>
      </c>
      <c r="Z29" s="141"/>
      <c r="AA29" s="142" t="n">
        <f aca="false">IF(V29&lt;&gt;"", AA28+($V$7*0.5), AA25)</f>
        <v>0.855</v>
      </c>
      <c r="AB29" s="143" t="n">
        <f aca="false">IF(V29&lt;&gt;"", AB28+($V$7*0.866*$V$5), AB25)</f>
        <v>0.295306</v>
      </c>
      <c r="AC29" s="144"/>
      <c r="AD29" s="142" t="n">
        <f aca="false">IF($V$8=1, X28, AD25)</f>
        <v>0.15</v>
      </c>
      <c r="AE29" s="143" t="n">
        <f aca="false">IF($V$8=1, AB28, AE25)</f>
        <v>0.28578</v>
      </c>
      <c r="AF29" s="144"/>
      <c r="AG29" s="142" t="n">
        <f aca="false">IF(AND($V$8=1, V28&lt;&gt;""), 1-V28, AG28)</f>
        <v>0.7</v>
      </c>
      <c r="AH29" s="143" t="n">
        <f aca="false">IF(AND($V$8=1, V28&lt;&gt;""), 0, AH28)</f>
        <v>0</v>
      </c>
      <c r="AI29" s="144"/>
      <c r="AJ29" s="142" t="n">
        <f aca="false">IF($V$8=1,X28,AJ28)</f>
        <v>0.15</v>
      </c>
      <c r="AK29" s="143" t="n">
        <f aca="false">IF($V$8=1,Y28,0)</f>
        <v>0.28578</v>
      </c>
      <c r="AL29" s="144"/>
      <c r="AM29" s="145" t="n">
        <f aca="false">IF(V28&lt;&gt;"",AM28+(0.5*$V$7),0)</f>
        <v>0.305</v>
      </c>
      <c r="AN29" s="146" t="n">
        <f aca="false">IF(V28&lt;&gt;"",-0.866*$V$7*$V$5,0)</f>
        <v>-0.009526</v>
      </c>
      <c r="AO29" s="142" t="n">
        <f aca="false">AM29</f>
        <v>0.305</v>
      </c>
      <c r="AP29" s="143" t="n">
        <f aca="false">AN29</f>
        <v>-0.009526</v>
      </c>
      <c r="AQ29" s="147"/>
      <c r="AR29" s="148"/>
    </row>
    <row r="30" customFormat="false" ht="15" hidden="false" customHeight="false" outlineLevel="0" collapsed="false">
      <c r="B30" s="103" t="n">
        <f aca="false">B29+1</f>
        <v>19</v>
      </c>
      <c r="C30" s="10" t="n">
        <f aca="false">Data!X27</f>
        <v>0.431221649933877</v>
      </c>
      <c r="D30" s="10" t="n">
        <f aca="false">Data!Y27</f>
        <v>0.250845591851705</v>
      </c>
      <c r="E30" s="10" t="n">
        <f aca="false">Data!Z27</f>
        <v>0.317932758214418</v>
      </c>
      <c r="F30" s="104" t="n">
        <f aca="false">C30+0.5*D30</f>
        <v>0.556644445859729</v>
      </c>
      <c r="G30" s="104" t="n">
        <f aca="false">D30*$R$7</f>
        <v>0.238962520468011</v>
      </c>
      <c r="H30" s="0"/>
      <c r="L30" s="52"/>
      <c r="S30" s="111"/>
      <c r="T30" s="34"/>
      <c r="U30" s="34"/>
      <c r="V30" s="73" t="n">
        <f aca="false">V29</f>
        <v>0.3</v>
      </c>
      <c r="W30" s="55"/>
      <c r="X30" s="139" t="n">
        <f aca="false">IF(V30&lt;&gt;"", (V30*0.5), X25)</f>
        <v>0.15</v>
      </c>
      <c r="Y30" s="140" t="n">
        <f aca="false">IF(V30&lt;&gt;"", (V30*0.866*$V$5), Y27)</f>
        <v>0.28578</v>
      </c>
      <c r="Z30" s="141"/>
      <c r="AA30" s="142" t="n">
        <f aca="false">IF(V30&lt;&gt;"", 1-(V30*0.5), AA25)</f>
        <v>0.85</v>
      </c>
      <c r="AB30" s="143" t="n">
        <f aca="false">IF(V30&lt;&gt;"", (V30*0.866*$V$5), AB27)</f>
        <v>0.28578</v>
      </c>
      <c r="AC30" s="144"/>
      <c r="AD30" s="142"/>
      <c r="AE30" s="143"/>
      <c r="AF30" s="144"/>
      <c r="AG30" s="142"/>
      <c r="AH30" s="143"/>
      <c r="AI30" s="144"/>
      <c r="AJ30" s="142"/>
      <c r="AK30" s="143"/>
      <c r="AL30" s="144"/>
      <c r="AM30" s="145" t="n">
        <f aca="false">IF(V28&lt;&gt;"", V28, 0)</f>
        <v>0.3</v>
      </c>
      <c r="AN30" s="146" t="n">
        <v>0</v>
      </c>
      <c r="AO30" s="142" t="n">
        <f aca="false">AM30</f>
        <v>0.3</v>
      </c>
      <c r="AP30" s="143" t="n">
        <f aca="false">AN30</f>
        <v>0</v>
      </c>
      <c r="AQ30" s="147"/>
      <c r="AR30" s="148"/>
    </row>
    <row r="31" customFormat="false" ht="15" hidden="false" customHeight="false" outlineLevel="0" collapsed="false">
      <c r="B31" s="103" t="n">
        <f aca="false">B30+1</f>
        <v>20</v>
      </c>
      <c r="C31" s="10" t="n">
        <f aca="false">Data!X28</f>
        <v>0.425611269948275</v>
      </c>
      <c r="D31" s="10" t="n">
        <f aca="false">Data!Y28</f>
        <v>0.265239505967742</v>
      </c>
      <c r="E31" s="10" t="n">
        <f aca="false">Data!Z28</f>
        <v>0.309149224083983</v>
      </c>
      <c r="F31" s="104" t="n">
        <f aca="false">C31+0.5*D31</f>
        <v>0.558231022932146</v>
      </c>
      <c r="G31" s="104" t="n">
        <f aca="false">D31*$R$7</f>
        <v>0.252674565280829</v>
      </c>
      <c r="H31" s="0"/>
      <c r="L31" s="52"/>
      <c r="S31" s="111"/>
      <c r="T31" s="34"/>
      <c r="U31" s="34"/>
      <c r="V31" s="73" t="n">
        <f aca="false">IF(AND($V$6&gt;0, $V$7&gt;0, V28&lt;1), V28+$V$6, "")</f>
        <v>0.4</v>
      </c>
      <c r="W31" s="55"/>
      <c r="X31" s="139" t="n">
        <f aca="false">IF(V31&lt;&gt;"", (V31*0.5), X28)</f>
        <v>0.2</v>
      </c>
      <c r="Y31" s="140" t="n">
        <f aca="false">IF(V31&lt;&gt;"", (V31*0.866*$V$5), Y28)</f>
        <v>0.38104</v>
      </c>
      <c r="Z31" s="141"/>
      <c r="AA31" s="142" t="n">
        <f aca="false">IF(V31&lt;&gt;"", 1-(V31*0.5), AA28)</f>
        <v>0.8</v>
      </c>
      <c r="AB31" s="143" t="n">
        <f aca="false">IF(V31&lt;&gt;"", (V31*0.866*$V$5), AB28)</f>
        <v>0.38104</v>
      </c>
      <c r="AC31" s="144"/>
      <c r="AD31" s="142" t="n">
        <f aca="false">IF($V$8=1, AA31, AD28)</f>
        <v>0.8</v>
      </c>
      <c r="AE31" s="143" t="n">
        <f aca="false">IF($V$8=1, AB31, AE28)</f>
        <v>0.38104</v>
      </c>
      <c r="AF31" s="144"/>
      <c r="AG31" s="142" t="n">
        <f aca="false">IF(AND($V$8=1, V31&lt;&gt;""), AA31, AG28)</f>
        <v>0.8</v>
      </c>
      <c r="AH31" s="143" t="n">
        <f aca="false">IF(AND($V$8=1, V31&lt;&gt;""), AB31, AH28)</f>
        <v>0.38104</v>
      </c>
      <c r="AI31" s="144"/>
      <c r="AJ31" s="142" t="n">
        <f aca="false">IF($V$8=1,AM31,AJ28)</f>
        <v>0.4</v>
      </c>
      <c r="AK31" s="143" t="n">
        <v>0</v>
      </c>
      <c r="AL31" s="144"/>
      <c r="AM31" s="145" t="n">
        <f aca="false">IF(V31&lt;&gt;"", V31, 0)</f>
        <v>0.4</v>
      </c>
      <c r="AN31" s="146" t="n">
        <v>0</v>
      </c>
      <c r="AO31" s="142" t="n">
        <f aca="false">AM31</f>
        <v>0.4</v>
      </c>
      <c r="AP31" s="143" t="n">
        <f aca="false">AN31</f>
        <v>0</v>
      </c>
      <c r="AQ31" s="147"/>
      <c r="AR31" s="148"/>
    </row>
    <row r="32" customFormat="false" ht="15" hidden="false" customHeight="false" outlineLevel="0" collapsed="false">
      <c r="B32" s="103" t="n">
        <f aca="false">B31+1</f>
        <v>21</v>
      </c>
      <c r="C32" s="10" t="n">
        <f aca="false">Data!X29</f>
        <v>0.416193505025879</v>
      </c>
      <c r="D32" s="10" t="n">
        <f aca="false">Data!Y29</f>
        <v>0.280115308450962</v>
      </c>
      <c r="E32" s="10" t="n">
        <f aca="false">Data!Z29</f>
        <v>0.303691186523159</v>
      </c>
      <c r="F32" s="104" t="n">
        <f aca="false">C32+0.5*D32</f>
        <v>0.55625115925136</v>
      </c>
      <c r="G32" s="104" t="n">
        <f aca="false">D32*$R$7</f>
        <v>0.266845670418192</v>
      </c>
      <c r="H32" s="0"/>
      <c r="L32" s="52"/>
      <c r="S32" s="111"/>
      <c r="T32" s="34"/>
      <c r="U32" s="34"/>
      <c r="V32" s="73" t="n">
        <f aca="false">V31</f>
        <v>0.4</v>
      </c>
      <c r="W32" s="55"/>
      <c r="X32" s="139" t="n">
        <f aca="false">IF(V32&lt;&gt;"", ((V32*0.5)-$V$7), X28)</f>
        <v>0.19</v>
      </c>
      <c r="Y32" s="140" t="n">
        <f aca="false">IF(V32&lt;&gt;"", (V32*0.866*$V$5), Y29)</f>
        <v>0.38104</v>
      </c>
      <c r="Z32" s="141"/>
      <c r="AA32" s="142" t="n">
        <f aca="false">IF(V32&lt;&gt;"", AA31+($V$7*0.5), AA28)</f>
        <v>0.805</v>
      </c>
      <c r="AB32" s="143" t="n">
        <f aca="false">IF(V32&lt;&gt;"", AB31+($V$7*0.866*$V$5), AB28)</f>
        <v>0.390566</v>
      </c>
      <c r="AC32" s="144"/>
      <c r="AD32" s="142" t="n">
        <f aca="false">IF($V$8=1, X31, AD28)</f>
        <v>0.2</v>
      </c>
      <c r="AE32" s="143" t="n">
        <f aca="false">IF($V$8=1, AB31, AE28)</f>
        <v>0.38104</v>
      </c>
      <c r="AF32" s="144"/>
      <c r="AG32" s="142" t="n">
        <f aca="false">IF(AND($V$8=1, V31&lt;&gt;""), 1-V31, AG31)</f>
        <v>0.6</v>
      </c>
      <c r="AH32" s="143" t="n">
        <f aca="false">IF(AND($V$8=1, V31&lt;&gt;""), 0, AH31)</f>
        <v>0</v>
      </c>
      <c r="AI32" s="144"/>
      <c r="AJ32" s="142" t="n">
        <f aca="false">IF($V$8=1,X31,AJ31)</f>
        <v>0.2</v>
      </c>
      <c r="AK32" s="143" t="n">
        <f aca="false">IF($V$8=1,Y31,0)</f>
        <v>0.38104</v>
      </c>
      <c r="AL32" s="144"/>
      <c r="AM32" s="145" t="n">
        <f aca="false">IF(V31&lt;&gt;"",AM31+(0.5*$V$7),0)</f>
        <v>0.405</v>
      </c>
      <c r="AN32" s="146" t="n">
        <f aca="false">IF(V31&lt;&gt;"",-0.866*$V$7*$V$5,0)</f>
        <v>-0.009526</v>
      </c>
      <c r="AO32" s="142" t="n">
        <f aca="false">AM32</f>
        <v>0.405</v>
      </c>
      <c r="AP32" s="143" t="n">
        <f aca="false">AN32</f>
        <v>-0.009526</v>
      </c>
      <c r="AQ32" s="147"/>
      <c r="AR32" s="148"/>
    </row>
    <row r="33" customFormat="false" ht="15" hidden="false" customHeight="false" outlineLevel="0" collapsed="false">
      <c r="B33" s="103" t="n">
        <f aca="false">B32+1</f>
        <v>22</v>
      </c>
      <c r="C33" s="10" t="n">
        <f aca="false">Data!X30</f>
        <v>0.404285691890778</v>
      </c>
      <c r="D33" s="10" t="n">
        <f aca="false">Data!Y30</f>
        <v>0.294506038500176</v>
      </c>
      <c r="E33" s="10" t="n">
        <f aca="false">Data!Z30</f>
        <v>0.301208269609046</v>
      </c>
      <c r="F33" s="104" t="n">
        <f aca="false">C33+0.5*D33</f>
        <v>0.551538711140866</v>
      </c>
      <c r="G33" s="104" t="n">
        <f aca="false">D33*$R$7</f>
        <v>0.280554681999978</v>
      </c>
      <c r="H33" s="0"/>
      <c r="L33" s="52"/>
      <c r="S33" s="111"/>
      <c r="T33" s="34"/>
      <c r="U33" s="34"/>
      <c r="V33" s="73" t="n">
        <f aca="false">V32</f>
        <v>0.4</v>
      </c>
      <c r="W33" s="55"/>
      <c r="X33" s="139" t="n">
        <f aca="false">IF(V33&lt;&gt;"", (V33*0.5), X28)</f>
        <v>0.2</v>
      </c>
      <c r="Y33" s="140" t="n">
        <f aca="false">IF(V33&lt;&gt;"", (V33*0.866*$V$5), Y30)</f>
        <v>0.38104</v>
      </c>
      <c r="Z33" s="141"/>
      <c r="AA33" s="142" t="n">
        <f aca="false">IF(V33&lt;&gt;"", 1-(V33*0.5), AA28)</f>
        <v>0.8</v>
      </c>
      <c r="AB33" s="143" t="n">
        <f aca="false">IF(V33&lt;&gt;"", (V33*0.866*$V$5), AB30)</f>
        <v>0.38104</v>
      </c>
      <c r="AC33" s="144"/>
      <c r="AD33" s="142"/>
      <c r="AE33" s="143"/>
      <c r="AF33" s="144"/>
      <c r="AG33" s="142"/>
      <c r="AH33" s="143"/>
      <c r="AI33" s="144"/>
      <c r="AJ33" s="142"/>
      <c r="AK33" s="143"/>
      <c r="AL33" s="144"/>
      <c r="AM33" s="145" t="n">
        <f aca="false">IF(V31&lt;&gt;"", V31, 0)</f>
        <v>0.4</v>
      </c>
      <c r="AN33" s="146" t="n">
        <v>0</v>
      </c>
      <c r="AO33" s="142" t="n">
        <f aca="false">AM33</f>
        <v>0.4</v>
      </c>
      <c r="AP33" s="143" t="n">
        <f aca="false">AN33</f>
        <v>0</v>
      </c>
      <c r="AQ33" s="147"/>
      <c r="AR33" s="148"/>
    </row>
    <row r="34" customFormat="false" ht="15" hidden="false" customHeight="false" outlineLevel="0" collapsed="false">
      <c r="B34" s="103" t="n">
        <f aca="false">B33+1</f>
        <v>23</v>
      </c>
      <c r="C34" s="10" t="n">
        <f aca="false">Data!X31</f>
        <v>0.391128349000134</v>
      </c>
      <c r="D34" s="10" t="n">
        <f aca="false">Data!Y31</f>
        <v>0.307540342243789</v>
      </c>
      <c r="E34" s="10" t="n">
        <f aca="false">Data!Z31</f>
        <v>0.301331308756077</v>
      </c>
      <c r="F34" s="104" t="n">
        <f aca="false">C34+0.5*D34</f>
        <v>0.544898520122028</v>
      </c>
      <c r="G34" s="104" t="n">
        <f aca="false">D34*$R$7</f>
        <v>0.29297152397885</v>
      </c>
      <c r="H34" s="0"/>
      <c r="L34" s="52"/>
      <c r="S34" s="111"/>
      <c r="T34" s="34"/>
      <c r="U34" s="34"/>
      <c r="V34" s="73" t="n">
        <f aca="false">IF(AND($V$6&gt;0, $V$7&gt;0, V31&lt;1), V31+$V$6, "")</f>
        <v>0.5</v>
      </c>
      <c r="W34" s="55"/>
      <c r="X34" s="139" t="n">
        <f aca="false">IF(V34&lt;&gt;"", (V34*0.5), X31)</f>
        <v>0.25</v>
      </c>
      <c r="Y34" s="140" t="n">
        <f aca="false">IF(V34&lt;&gt;"", (V34*0.866*$V$5), Y31)</f>
        <v>0.4763</v>
      </c>
      <c r="Z34" s="141"/>
      <c r="AA34" s="142" t="n">
        <f aca="false">IF(V34&lt;&gt;"", 1-(V34*0.5), AA31)</f>
        <v>0.75</v>
      </c>
      <c r="AB34" s="143" t="n">
        <f aca="false">IF(V34&lt;&gt;"", (V34*0.866*$V$5), AB31)</f>
        <v>0.4763</v>
      </c>
      <c r="AC34" s="144"/>
      <c r="AD34" s="142" t="n">
        <f aca="false">IF($V$8=1, AA34, AD31)</f>
        <v>0.75</v>
      </c>
      <c r="AE34" s="143" t="n">
        <f aca="false">IF($V$8=1, AB34, AE31)</f>
        <v>0.4763</v>
      </c>
      <c r="AF34" s="144"/>
      <c r="AG34" s="142" t="n">
        <f aca="false">IF(AND($V$8=1, V34&lt;&gt;""), AA34, AG31)</f>
        <v>0.75</v>
      </c>
      <c r="AH34" s="143" t="n">
        <f aca="false">IF(AND($V$8=1, V34&lt;&gt;""), AB34, AH31)</f>
        <v>0.4763</v>
      </c>
      <c r="AI34" s="144"/>
      <c r="AJ34" s="142" t="n">
        <f aca="false">IF($V$8=1,AM34,AJ31)</f>
        <v>0.5</v>
      </c>
      <c r="AK34" s="143" t="n">
        <v>0</v>
      </c>
      <c r="AL34" s="144"/>
      <c r="AM34" s="145" t="n">
        <f aca="false">IF(V34&lt;&gt;"", V34, 0)</f>
        <v>0.5</v>
      </c>
      <c r="AN34" s="146" t="n">
        <v>0</v>
      </c>
      <c r="AO34" s="142" t="n">
        <f aca="false">AM34</f>
        <v>0.5</v>
      </c>
      <c r="AP34" s="143" t="n">
        <f aca="false">AN34</f>
        <v>0</v>
      </c>
      <c r="AQ34" s="147"/>
      <c r="AR34" s="148"/>
    </row>
    <row r="35" customFormat="false" ht="15" hidden="false" customHeight="false" outlineLevel="0" collapsed="false">
      <c r="B35" s="103" t="n">
        <f aca="false">B34+1</f>
        <v>24</v>
      </c>
      <c r="C35" s="10" t="n">
        <f aca="false">Data!X32</f>
        <v>0.377812006492416</v>
      </c>
      <c r="D35" s="10" t="n">
        <f aca="false">Data!Y32</f>
        <v>0.318521489403922</v>
      </c>
      <c r="E35" s="10" t="n">
        <f aca="false">Data!Z32</f>
        <v>0.303666504103662</v>
      </c>
      <c r="F35" s="104" t="n">
        <f aca="false">C35+0.5*D35</f>
        <v>0.537072751194377</v>
      </c>
      <c r="G35" s="104" t="n">
        <f aca="false">D35*$R$7</f>
        <v>0.303432471622557</v>
      </c>
      <c r="H35" s="0"/>
      <c r="L35" s="52"/>
      <c r="S35" s="111"/>
      <c r="T35" s="34"/>
      <c r="U35" s="34"/>
      <c r="V35" s="73" t="n">
        <f aca="false">V34</f>
        <v>0.5</v>
      </c>
      <c r="W35" s="55"/>
      <c r="X35" s="139" t="n">
        <f aca="false">IF(V35&lt;&gt;"", ((V35*0.5)-$V$7), X31)</f>
        <v>0.24</v>
      </c>
      <c r="Y35" s="140" t="n">
        <f aca="false">IF(V35&lt;&gt;"", (V35*0.866*$V$5), Y32)</f>
        <v>0.4763</v>
      </c>
      <c r="Z35" s="141"/>
      <c r="AA35" s="142" t="n">
        <f aca="false">IF(V35&lt;&gt;"", AA34+($V$7*0.5), AA31)</f>
        <v>0.755</v>
      </c>
      <c r="AB35" s="143" t="n">
        <f aca="false">IF(V35&lt;&gt;"", AB34+($V$7*0.866*$V$5), AB31)</f>
        <v>0.485826</v>
      </c>
      <c r="AC35" s="144"/>
      <c r="AD35" s="142" t="n">
        <f aca="false">IF($V$8=1, X34, AD31)</f>
        <v>0.25</v>
      </c>
      <c r="AE35" s="143" t="n">
        <f aca="false">IF($V$8=1, AB34, AE31)</f>
        <v>0.4763</v>
      </c>
      <c r="AF35" s="144"/>
      <c r="AG35" s="142" t="n">
        <f aca="false">IF(AND($V$8=1, V34&lt;&gt;""), 1-V34, AG34)</f>
        <v>0.5</v>
      </c>
      <c r="AH35" s="143" t="n">
        <f aca="false">IF(AND($V$8=1, V34&lt;&gt;""), 0, AH34)</f>
        <v>0</v>
      </c>
      <c r="AI35" s="144"/>
      <c r="AJ35" s="142" t="n">
        <f aca="false">IF($V$8=1,X34,AJ34)</f>
        <v>0.25</v>
      </c>
      <c r="AK35" s="143" t="n">
        <f aca="false">IF($V$8=1,Y34,0)</f>
        <v>0.4763</v>
      </c>
      <c r="AL35" s="144"/>
      <c r="AM35" s="145" t="n">
        <f aca="false">IF(V34&lt;&gt;"",AM34+(0.5*$V$7),0)</f>
        <v>0.505</v>
      </c>
      <c r="AN35" s="146" t="n">
        <f aca="false">IF(V34&lt;&gt;"",-0.866*$V$7*$V$5,0)</f>
        <v>-0.009526</v>
      </c>
      <c r="AO35" s="142" t="n">
        <f aca="false">AM35</f>
        <v>0.505</v>
      </c>
      <c r="AP35" s="143" t="n">
        <f aca="false">AN35</f>
        <v>-0.009526</v>
      </c>
      <c r="AQ35" s="147"/>
      <c r="AR35" s="148"/>
    </row>
    <row r="36" customFormat="false" ht="15" hidden="false" customHeight="false" outlineLevel="0" collapsed="false">
      <c r="B36" s="103" t="n">
        <f aca="false">B35+1</f>
        <v>25</v>
      </c>
      <c r="C36" s="10" t="n">
        <f aca="false">Data!X33</f>
        <v>0.365226703982419</v>
      </c>
      <c r="D36" s="10" t="n">
        <f aca="false">Data!Y33</f>
        <v>0.32698562296009</v>
      </c>
      <c r="E36" s="10" t="n">
        <f aca="false">Data!Z33</f>
        <v>0.307787673057491</v>
      </c>
      <c r="F36" s="104" t="n">
        <f aca="false">C36+0.5*D36</f>
        <v>0.528719515462464</v>
      </c>
      <c r="G36" s="104" t="n">
        <f aca="false">D36*$R$7</f>
        <v>0.31149564177129</v>
      </c>
      <c r="H36" s="0"/>
      <c r="L36" s="52"/>
      <c r="S36" s="111"/>
      <c r="T36" s="34"/>
      <c r="U36" s="34"/>
      <c r="V36" s="73" t="n">
        <f aca="false">V35</f>
        <v>0.5</v>
      </c>
      <c r="W36" s="55"/>
      <c r="X36" s="139" t="n">
        <f aca="false">IF(V36&lt;&gt;"", (V36*0.5), X31)</f>
        <v>0.25</v>
      </c>
      <c r="Y36" s="140" t="n">
        <f aca="false">IF(V36&lt;&gt;"", (V36*0.866*$V$5), Y33)</f>
        <v>0.4763</v>
      </c>
      <c r="Z36" s="141"/>
      <c r="AA36" s="142" t="n">
        <f aca="false">IF(V36&lt;&gt;"", 1-(V36*0.5), AA31)</f>
        <v>0.75</v>
      </c>
      <c r="AB36" s="143" t="n">
        <f aca="false">IF(V36&lt;&gt;"", (V36*0.866*$V$5), AB33)</f>
        <v>0.4763</v>
      </c>
      <c r="AC36" s="144"/>
      <c r="AD36" s="142"/>
      <c r="AE36" s="143"/>
      <c r="AF36" s="144"/>
      <c r="AG36" s="142"/>
      <c r="AH36" s="143"/>
      <c r="AI36" s="144"/>
      <c r="AJ36" s="142"/>
      <c r="AK36" s="143"/>
      <c r="AL36" s="144"/>
      <c r="AM36" s="145" t="n">
        <f aca="false">IF(V34&lt;&gt;"", V34, 0)</f>
        <v>0.5</v>
      </c>
      <c r="AN36" s="146" t="n">
        <v>0</v>
      </c>
      <c r="AO36" s="142" t="n">
        <f aca="false">AM36</f>
        <v>0.5</v>
      </c>
      <c r="AP36" s="143" t="n">
        <f aca="false">AN36</f>
        <v>0</v>
      </c>
      <c r="AQ36" s="147"/>
      <c r="AR36" s="148"/>
    </row>
    <row r="37" customFormat="false" ht="15" hidden="false" customHeight="false" outlineLevel="0" collapsed="false">
      <c r="B37" s="103" t="n">
        <f aca="false">B36+1</f>
        <v>26</v>
      </c>
      <c r="C37" s="10" t="n">
        <f aca="false">Data!X34</f>
        <v>0.354038421364883</v>
      </c>
      <c r="D37" s="10" t="n">
        <f aca="false">Data!Y34</f>
        <v>0.33272647710387</v>
      </c>
      <c r="E37" s="10" t="n">
        <f aca="false">Data!Z34</f>
        <v>0.313235101531247</v>
      </c>
      <c r="F37" s="104" t="n">
        <f aca="false">C37+0.5*D37</f>
        <v>0.520401659916818</v>
      </c>
      <c r="G37" s="104" t="n">
        <f aca="false">D37*$R$7</f>
        <v>0.316964539852019</v>
      </c>
      <c r="H37" s="0"/>
      <c r="L37" s="52"/>
      <c r="S37" s="111"/>
      <c r="T37" s="34"/>
      <c r="U37" s="34"/>
      <c r="V37" s="73" t="n">
        <f aca="false">IF(AND($V$6&gt;0, $V$7&gt;0, V34&lt;1), V34+$V$6, "")</f>
        <v>0.6</v>
      </c>
      <c r="W37" s="55"/>
      <c r="X37" s="139" t="n">
        <f aca="false">IF(V37&lt;&gt;"", (V37*0.5), X34)</f>
        <v>0.3</v>
      </c>
      <c r="Y37" s="140" t="n">
        <f aca="false">IF(V37&lt;&gt;"", (V37*0.866*$V$5), Y34)</f>
        <v>0.57156</v>
      </c>
      <c r="Z37" s="141"/>
      <c r="AA37" s="142" t="n">
        <f aca="false">IF(V37&lt;&gt;"", 1-(V37*0.5), AA34)</f>
        <v>0.7</v>
      </c>
      <c r="AB37" s="143" t="n">
        <f aca="false">IF(V37&lt;&gt;"", (V37*0.866*$V$5), AB34)</f>
        <v>0.57156</v>
      </c>
      <c r="AC37" s="144"/>
      <c r="AD37" s="142" t="n">
        <f aca="false">IF($V$8=1, AA37, AD34)</f>
        <v>0.7</v>
      </c>
      <c r="AE37" s="143" t="n">
        <f aca="false">IF($V$8=1, AB37, AE34)</f>
        <v>0.57156</v>
      </c>
      <c r="AF37" s="144"/>
      <c r="AG37" s="142" t="n">
        <f aca="false">IF(AND($V$8=1, V37&lt;&gt;""), AA37, AG34)</f>
        <v>0.7</v>
      </c>
      <c r="AH37" s="143" t="n">
        <f aca="false">IF(AND($V$8=1, V37&lt;&gt;""), AB37, AH34)</f>
        <v>0.57156</v>
      </c>
      <c r="AI37" s="144"/>
      <c r="AJ37" s="142" t="n">
        <f aca="false">IF($V$8=1,AM37,AJ34)</f>
        <v>0.6</v>
      </c>
      <c r="AK37" s="143" t="n">
        <v>0</v>
      </c>
      <c r="AL37" s="144"/>
      <c r="AM37" s="145" t="n">
        <f aca="false">IF(V37&lt;&gt;"", V37, 0)</f>
        <v>0.6</v>
      </c>
      <c r="AN37" s="146" t="n">
        <v>0</v>
      </c>
      <c r="AO37" s="142" t="n">
        <f aca="false">AM37</f>
        <v>0.6</v>
      </c>
      <c r="AP37" s="143" t="n">
        <f aca="false">AN37</f>
        <v>0</v>
      </c>
      <c r="AQ37" s="147"/>
      <c r="AR37" s="148"/>
    </row>
    <row r="38" customFormat="false" ht="15" hidden="false" customHeight="false" outlineLevel="0" collapsed="false">
      <c r="B38" s="103" t="n">
        <f aca="false">B37+1</f>
        <v>27</v>
      </c>
      <c r="C38" s="10" t="n">
        <f aca="false">Data!X35</f>
        <v>0.344690726535899</v>
      </c>
      <c r="D38" s="10" t="n">
        <f aca="false">Data!Y35</f>
        <v>0.335784231393893</v>
      </c>
      <c r="E38" s="10" t="n">
        <f aca="false">Data!Z35</f>
        <v>0.319525042070208</v>
      </c>
      <c r="F38" s="104" t="n">
        <f aca="false">C38+0.5*D38</f>
        <v>0.512582842232846</v>
      </c>
      <c r="G38" s="104" t="n">
        <f aca="false">D38*$R$7</f>
        <v>0.319877442035077</v>
      </c>
      <c r="H38" s="0"/>
      <c r="L38" s="52"/>
      <c r="S38" s="111"/>
      <c r="T38" s="34"/>
      <c r="U38" s="34"/>
      <c r="V38" s="73" t="n">
        <f aca="false">V37</f>
        <v>0.6</v>
      </c>
      <c r="W38" s="55"/>
      <c r="X38" s="139" t="n">
        <f aca="false">IF(V38&lt;&gt;"", ((V38*0.5)-$V$7), X34)</f>
        <v>0.29</v>
      </c>
      <c r="Y38" s="140" t="n">
        <f aca="false">IF(V38&lt;&gt;"", (V38*0.866*$V$5), Y35)</f>
        <v>0.57156</v>
      </c>
      <c r="Z38" s="141"/>
      <c r="AA38" s="142" t="n">
        <f aca="false">IF(V38&lt;&gt;"", AA37+($V$7*0.5), AA34)</f>
        <v>0.705</v>
      </c>
      <c r="AB38" s="143" t="n">
        <f aca="false">IF(V38&lt;&gt;"", AB37+($V$7*0.866*$V$5), AB34)</f>
        <v>0.581086</v>
      </c>
      <c r="AC38" s="144"/>
      <c r="AD38" s="142" t="n">
        <f aca="false">IF($V$8=1, X37, AD34)</f>
        <v>0.3</v>
      </c>
      <c r="AE38" s="143" t="n">
        <f aca="false">IF($V$8=1, AB37, AE34)</f>
        <v>0.57156</v>
      </c>
      <c r="AF38" s="144"/>
      <c r="AG38" s="142" t="n">
        <f aca="false">IF(AND($V$8=1, V37&lt;&gt;""), 1-V37, AG37)</f>
        <v>0.4</v>
      </c>
      <c r="AH38" s="143" t="n">
        <f aca="false">IF(AND($V$8=1, V37&lt;&gt;""), 0, AH37)</f>
        <v>0</v>
      </c>
      <c r="AI38" s="144"/>
      <c r="AJ38" s="142" t="n">
        <f aca="false">IF($V$8=1,X37,AJ37)</f>
        <v>0.3</v>
      </c>
      <c r="AK38" s="143" t="n">
        <f aca="false">IF($V$8=1,Y37,0)</f>
        <v>0.57156</v>
      </c>
      <c r="AL38" s="144"/>
      <c r="AM38" s="145" t="n">
        <f aca="false">IF(V37&lt;&gt;"",AM37+(0.5*$V$7),0)</f>
        <v>0.605</v>
      </c>
      <c r="AN38" s="146" t="n">
        <f aca="false">IF(V37&lt;&gt;"",-0.866*$V$7*$V$5,0)</f>
        <v>-0.009526</v>
      </c>
      <c r="AO38" s="142" t="n">
        <f aca="false">AM38</f>
        <v>0.605</v>
      </c>
      <c r="AP38" s="143" t="n">
        <f aca="false">AN38</f>
        <v>-0.009526</v>
      </c>
      <c r="AQ38" s="147"/>
      <c r="AR38" s="148"/>
    </row>
    <row r="39" customFormat="false" ht="15" hidden="false" customHeight="false" outlineLevel="0" collapsed="false">
      <c r="B39" s="103" t="n">
        <f aca="false">B38+1</f>
        <v>28</v>
      </c>
      <c r="C39" s="10" t="n">
        <f aca="false">Data!X36</f>
        <v>0.337424845380006</v>
      </c>
      <c r="D39" s="10" t="n">
        <f aca="false">Data!Y36</f>
        <v>0.33640509019088</v>
      </c>
      <c r="E39" s="10" t="n">
        <f aca="false">Data!Z36</f>
        <v>0.326170064429113</v>
      </c>
      <c r="F39" s="104" t="n">
        <f aca="false">C39+0.5*D39</f>
        <v>0.505627390475446</v>
      </c>
      <c r="G39" s="104" t="n">
        <f aca="false">D39*$R$7</f>
        <v>0.320468889474467</v>
      </c>
      <c r="H39" s="0"/>
      <c r="L39" s="52"/>
      <c r="S39" s="111"/>
      <c r="T39" s="34"/>
      <c r="U39" s="34"/>
      <c r="V39" s="73" t="n">
        <f aca="false">V38</f>
        <v>0.6</v>
      </c>
      <c r="W39" s="55"/>
      <c r="X39" s="139" t="n">
        <f aca="false">IF(V39&lt;&gt;"", (V39*0.5), X34)</f>
        <v>0.3</v>
      </c>
      <c r="Y39" s="140" t="n">
        <f aca="false">IF(V39&lt;&gt;"", (V39*0.866*$V$5), Y36)</f>
        <v>0.57156</v>
      </c>
      <c r="Z39" s="141"/>
      <c r="AA39" s="142" t="n">
        <f aca="false">IF(V39&lt;&gt;"", 1-(V39*0.5), AA34)</f>
        <v>0.7</v>
      </c>
      <c r="AB39" s="143" t="n">
        <f aca="false">IF(V39&lt;&gt;"", (V39*0.866*$V$5), AB36)</f>
        <v>0.57156</v>
      </c>
      <c r="AC39" s="144"/>
      <c r="AD39" s="142"/>
      <c r="AE39" s="143"/>
      <c r="AF39" s="144"/>
      <c r="AG39" s="142"/>
      <c r="AH39" s="143"/>
      <c r="AI39" s="144"/>
      <c r="AJ39" s="142"/>
      <c r="AK39" s="143"/>
      <c r="AL39" s="144"/>
      <c r="AM39" s="145" t="n">
        <f aca="false">IF(V37&lt;&gt;"", V37, 0)</f>
        <v>0.6</v>
      </c>
      <c r="AN39" s="146" t="n">
        <v>0</v>
      </c>
      <c r="AO39" s="142" t="n">
        <f aca="false">AM39</f>
        <v>0.6</v>
      </c>
      <c r="AP39" s="143" t="n">
        <f aca="false">AN39</f>
        <v>0</v>
      </c>
      <c r="AQ39" s="147"/>
      <c r="AR39" s="148"/>
    </row>
    <row r="40" customFormat="false" ht="15" hidden="false" customHeight="false" outlineLevel="0" collapsed="false">
      <c r="B40" s="103" t="n">
        <f aca="false">B39+1</f>
        <v>29</v>
      </c>
      <c r="C40" s="10" t="n">
        <f aca="false">Data!X37</f>
        <v>0.332309658767848</v>
      </c>
      <c r="D40" s="10" t="n">
        <f aca="false">Data!Y37</f>
        <v>0.334983091433199</v>
      </c>
      <c r="E40" s="10" t="n">
        <f aca="false">Data!Z37</f>
        <v>0.332707249798953</v>
      </c>
      <c r="F40" s="104" t="n">
        <f aca="false">C40+0.5*D40</f>
        <v>0.499801204484448</v>
      </c>
      <c r="G40" s="104" t="n">
        <f aca="false">D40*$R$7</f>
        <v>0.319114253721336</v>
      </c>
      <c r="H40" s="0"/>
      <c r="L40" s="52"/>
      <c r="S40" s="111"/>
      <c r="T40" s="34"/>
      <c r="U40" s="34"/>
      <c r="V40" s="73" t="n">
        <f aca="false">IF(AND($V$6&gt;0, $V$7&gt;0, V37&lt;1), V37+$V$6, "")</f>
        <v>0.7</v>
      </c>
      <c r="W40" s="55"/>
      <c r="X40" s="139" t="n">
        <f aca="false">IF(V40&lt;&gt;"", (V40*0.5), X37)</f>
        <v>0.35</v>
      </c>
      <c r="Y40" s="140" t="n">
        <f aca="false">IF(V40&lt;&gt;"", (V40*0.866*$V$5), Y37)</f>
        <v>0.66682</v>
      </c>
      <c r="Z40" s="141"/>
      <c r="AA40" s="142" t="n">
        <f aca="false">IF(V40&lt;&gt;"", 1-(V40*0.5), AA37)</f>
        <v>0.65</v>
      </c>
      <c r="AB40" s="143" t="n">
        <f aca="false">IF(V40&lt;&gt;"", (V40*0.866*$V$5), AB37)</f>
        <v>0.66682</v>
      </c>
      <c r="AC40" s="144"/>
      <c r="AD40" s="142" t="n">
        <f aca="false">IF($V$8=1, AA40, AD37)</f>
        <v>0.65</v>
      </c>
      <c r="AE40" s="143" t="n">
        <f aca="false">IF($V$8=1, AB40, AE37)</f>
        <v>0.66682</v>
      </c>
      <c r="AF40" s="144"/>
      <c r="AG40" s="142" t="n">
        <f aca="false">IF(AND($V$8=1, V40&lt;&gt;""), AA40, AG37)</f>
        <v>0.65</v>
      </c>
      <c r="AH40" s="143" t="n">
        <f aca="false">IF(AND($V$8=1, V40&lt;&gt;""), AB40, AH37)</f>
        <v>0.66682</v>
      </c>
      <c r="AI40" s="144"/>
      <c r="AJ40" s="142" t="n">
        <f aca="false">IF($V$8=1,AM40,AJ37)</f>
        <v>0.7</v>
      </c>
      <c r="AK40" s="143" t="n">
        <v>0</v>
      </c>
      <c r="AL40" s="144"/>
      <c r="AM40" s="145" t="n">
        <f aca="false">IF(V40&lt;&gt;"", V40, 0)</f>
        <v>0.7</v>
      </c>
      <c r="AN40" s="146" t="n">
        <v>0</v>
      </c>
      <c r="AO40" s="142" t="n">
        <f aca="false">AM40</f>
        <v>0.7</v>
      </c>
      <c r="AP40" s="143" t="n">
        <f aca="false">AN40</f>
        <v>0</v>
      </c>
      <c r="AQ40" s="147"/>
      <c r="AR40" s="148"/>
    </row>
    <row r="41" customFormat="false" ht="15" hidden="false" customHeight="false" outlineLevel="0" collapsed="false">
      <c r="B41" s="103" t="n">
        <f aca="false">B40+1</f>
        <v>30</v>
      </c>
      <c r="C41" s="10" t="n">
        <f aca="false">Data!X38</f>
        <v>0.329274539162296</v>
      </c>
      <c r="D41" s="10" t="n">
        <f aca="false">Data!Y38</f>
        <v>0.331996433222334</v>
      </c>
      <c r="E41" s="10" t="n">
        <f aca="false">Data!Z38</f>
        <v>0.33872902761537</v>
      </c>
      <c r="F41" s="104" t="n">
        <f aca="false">C41+0.5*D41</f>
        <v>0.495272755773463</v>
      </c>
      <c r="G41" s="104" t="n">
        <f aca="false">D41*$R$7</f>
        <v>0.316269079650001</v>
      </c>
      <c r="H41" s="0"/>
      <c r="L41" s="52"/>
      <c r="S41" s="111"/>
      <c r="T41" s="34"/>
      <c r="U41" s="34"/>
      <c r="V41" s="73" t="n">
        <f aca="false">V40</f>
        <v>0.7</v>
      </c>
      <c r="W41" s="55"/>
      <c r="X41" s="139" t="n">
        <f aca="false">IF(V41&lt;&gt;"", ((V41*0.5)-$V$7), X37)</f>
        <v>0.34</v>
      </c>
      <c r="Y41" s="140" t="n">
        <f aca="false">IF(V41&lt;&gt;"", (V41*0.866*$V$5), Y38)</f>
        <v>0.66682</v>
      </c>
      <c r="Z41" s="141"/>
      <c r="AA41" s="142" t="n">
        <f aca="false">IF(V41&lt;&gt;"", AA40+($V$7*0.5), AA37)</f>
        <v>0.655</v>
      </c>
      <c r="AB41" s="143" t="n">
        <f aca="false">IF(V41&lt;&gt;"", AB40+($V$7*0.866*$V$5), AB37)</f>
        <v>0.676346</v>
      </c>
      <c r="AC41" s="144"/>
      <c r="AD41" s="142" t="n">
        <f aca="false">IF($V$8=1, X40, AD37)</f>
        <v>0.35</v>
      </c>
      <c r="AE41" s="143" t="n">
        <f aca="false">IF($V$8=1, AB40, AE37)</f>
        <v>0.66682</v>
      </c>
      <c r="AF41" s="144"/>
      <c r="AG41" s="142" t="n">
        <f aca="false">IF(AND($V$8=1, V40&lt;&gt;""), 1-V40, AG40)</f>
        <v>0.3</v>
      </c>
      <c r="AH41" s="143" t="n">
        <f aca="false">IF(AND($V$8=1, V40&lt;&gt;""), 0, AH40)</f>
        <v>0</v>
      </c>
      <c r="AI41" s="144"/>
      <c r="AJ41" s="142" t="n">
        <f aca="false">IF($V$8=1,X40,AJ40)</f>
        <v>0.35</v>
      </c>
      <c r="AK41" s="143" t="n">
        <f aca="false">IF($V$8=1,Y40,0)</f>
        <v>0.66682</v>
      </c>
      <c r="AL41" s="144"/>
      <c r="AM41" s="145" t="n">
        <f aca="false">IF(V40&lt;&gt;"",AM40+(0.5*$V$7),0)</f>
        <v>0.705</v>
      </c>
      <c r="AN41" s="146" t="n">
        <f aca="false">IF(V40&lt;&gt;"",-0.866*$V$7*$V$5,0)</f>
        <v>-0.009526</v>
      </c>
      <c r="AO41" s="142" t="n">
        <f aca="false">AM41</f>
        <v>0.705</v>
      </c>
      <c r="AP41" s="143" t="n">
        <f aca="false">AN41</f>
        <v>-0.009526</v>
      </c>
      <c r="AQ41" s="147"/>
      <c r="AR41" s="148"/>
    </row>
    <row r="42" customFormat="false" ht="15" hidden="false" customHeight="false" outlineLevel="0" collapsed="false">
      <c r="B42" s="103" t="n">
        <f aca="false">B41+1</f>
        <v>31</v>
      </c>
      <c r="C42" s="10" t="n">
        <f aca="false">Data!X39</f>
        <v>0.32814081667709</v>
      </c>
      <c r="D42" s="10" t="n">
        <f aca="false">Data!Y39</f>
        <v>0.327948472932022</v>
      </c>
      <c r="E42" s="10" t="n">
        <f aca="false">Data!Z39</f>
        <v>0.343910710390888</v>
      </c>
      <c r="F42" s="104" t="n">
        <f aca="false">C42+0.5*D42</f>
        <v>0.492115053143101</v>
      </c>
      <c r="G42" s="104" t="n">
        <f aca="false">D42*$R$7</f>
        <v>0.312412879560589</v>
      </c>
      <c r="H42" s="0"/>
      <c r="L42" s="52"/>
      <c r="S42" s="111"/>
      <c r="T42" s="34"/>
      <c r="U42" s="34"/>
      <c r="V42" s="73" t="n">
        <f aca="false">V41</f>
        <v>0.7</v>
      </c>
      <c r="W42" s="55"/>
      <c r="X42" s="139" t="n">
        <f aca="false">IF(V42&lt;&gt;"", (V42*0.5), X37)</f>
        <v>0.35</v>
      </c>
      <c r="Y42" s="140" t="n">
        <f aca="false">IF(V42&lt;&gt;"", (V42*0.866*$V$5), Y39)</f>
        <v>0.66682</v>
      </c>
      <c r="Z42" s="141"/>
      <c r="AA42" s="142" t="n">
        <f aca="false">IF(V42&lt;&gt;"", 1-(V42*0.5), AA37)</f>
        <v>0.65</v>
      </c>
      <c r="AB42" s="143" t="n">
        <f aca="false">IF(V42&lt;&gt;"", (V42*0.866*$V$5), AB39)</f>
        <v>0.66682</v>
      </c>
      <c r="AC42" s="144"/>
      <c r="AD42" s="142"/>
      <c r="AE42" s="143"/>
      <c r="AF42" s="144"/>
      <c r="AG42" s="142"/>
      <c r="AH42" s="143"/>
      <c r="AI42" s="144"/>
      <c r="AJ42" s="142"/>
      <c r="AK42" s="143"/>
      <c r="AL42" s="144"/>
      <c r="AM42" s="145" t="n">
        <f aca="false">IF(V40&lt;&gt;"", V40, 0)</f>
        <v>0.7</v>
      </c>
      <c r="AN42" s="146" t="n">
        <v>0</v>
      </c>
      <c r="AO42" s="142" t="n">
        <f aca="false">AM42</f>
        <v>0.7</v>
      </c>
      <c r="AP42" s="143" t="n">
        <f aca="false">AN42</f>
        <v>0</v>
      </c>
      <c r="AQ42" s="147"/>
      <c r="AR42" s="148"/>
    </row>
    <row r="43" customFormat="false" ht="15" hidden="false" customHeight="false" outlineLevel="0" collapsed="false">
      <c r="B43" s="103" t="n">
        <f aca="false">B42+1</f>
        <v>32</v>
      </c>
      <c r="C43" s="10" t="n">
        <f aca="false">Data!X40</f>
        <v>0.328650410946643</v>
      </c>
      <c r="D43" s="10" t="n">
        <f aca="false">Data!Y40</f>
        <v>0.323319993506557</v>
      </c>
      <c r="E43" s="10" t="n">
        <f aca="false">Data!Z40</f>
        <v>0.3480295955468</v>
      </c>
      <c r="F43" s="104" t="n">
        <f aca="false">C43+0.5*D43</f>
        <v>0.490310407699921</v>
      </c>
      <c r="G43" s="104" t="n">
        <f aca="false">D43*$R$7</f>
        <v>0.308003660720907</v>
      </c>
      <c r="H43" s="0"/>
      <c r="L43" s="52"/>
      <c r="S43" s="111"/>
      <c r="T43" s="34"/>
      <c r="U43" s="34"/>
      <c r="V43" s="73" t="n">
        <f aca="false">IF(AND($V$6&gt;0, $V$7&gt;0, V40&lt;1), V40+$V$6, "")</f>
        <v>0.8</v>
      </c>
      <c r="W43" s="55"/>
      <c r="X43" s="139" t="n">
        <f aca="false">IF(V43&lt;&gt;"", (V43*0.5), X40)</f>
        <v>0.4</v>
      </c>
      <c r="Y43" s="140" t="n">
        <f aca="false">IF(V43&lt;&gt;"", (V43*0.866*$V$5), Y40)</f>
        <v>0.76208</v>
      </c>
      <c r="Z43" s="141"/>
      <c r="AA43" s="142" t="n">
        <f aca="false">IF(V43&lt;&gt;"", 1-(V43*0.5), AA40)</f>
        <v>0.6</v>
      </c>
      <c r="AB43" s="143" t="n">
        <f aca="false">IF(V43&lt;&gt;"", (V43*0.866*$V$5), AB40)</f>
        <v>0.76208</v>
      </c>
      <c r="AC43" s="144"/>
      <c r="AD43" s="142" t="n">
        <f aca="false">IF($V$8=1, AA43, AD40)</f>
        <v>0.6</v>
      </c>
      <c r="AE43" s="143" t="n">
        <f aca="false">IF($V$8=1, AB43, AE40)</f>
        <v>0.76208</v>
      </c>
      <c r="AF43" s="144"/>
      <c r="AG43" s="142" t="n">
        <f aca="false">IF(AND($V$8=1, V43&lt;&gt;""), AA43, AG40)</f>
        <v>0.6</v>
      </c>
      <c r="AH43" s="143" t="n">
        <f aca="false">IF(AND($V$8=1, V43&lt;&gt;""), AB43, AH40)</f>
        <v>0.76208</v>
      </c>
      <c r="AI43" s="144"/>
      <c r="AJ43" s="142" t="n">
        <f aca="false">IF($V$8=1,AM43,AJ40)</f>
        <v>0.8</v>
      </c>
      <c r="AK43" s="143" t="n">
        <v>0</v>
      </c>
      <c r="AL43" s="144"/>
      <c r="AM43" s="145" t="n">
        <f aca="false">IF(V43&lt;&gt;"", V43, 0)</f>
        <v>0.8</v>
      </c>
      <c r="AN43" s="146" t="n">
        <v>0</v>
      </c>
      <c r="AO43" s="142" t="n">
        <f aca="false">AM43</f>
        <v>0.8</v>
      </c>
      <c r="AP43" s="143" t="n">
        <f aca="false">AN43</f>
        <v>0</v>
      </c>
      <c r="AQ43" s="147"/>
      <c r="AR43" s="148"/>
    </row>
    <row r="44" customFormat="false" ht="15" hidden="false" customHeight="false" outlineLevel="0" collapsed="false">
      <c r="B44" s="103" t="n">
        <f aca="false">B43+1</f>
        <v>33</v>
      </c>
      <c r="C44" s="10" t="n">
        <f aca="false">Data!X41</f>
        <v>0.330491884969453</v>
      </c>
      <c r="D44" s="10" t="n">
        <f aca="false">Data!Y41</f>
        <v>0.318535593801845</v>
      </c>
      <c r="E44" s="10" t="n">
        <f aca="false">Data!Z41</f>
        <v>0.350972521228703</v>
      </c>
      <c r="F44" s="104" t="n">
        <f aca="false">C44+0.5*D44</f>
        <v>0.489759681870375</v>
      </c>
      <c r="G44" s="104" t="n">
        <f aca="false">D44*$R$7</f>
        <v>0.303445907866154</v>
      </c>
      <c r="H44" s="0"/>
      <c r="L44" s="52"/>
      <c r="S44" s="111"/>
      <c r="T44" s="34"/>
      <c r="U44" s="34"/>
      <c r="V44" s="73" t="n">
        <f aca="false">V43</f>
        <v>0.8</v>
      </c>
      <c r="W44" s="55"/>
      <c r="X44" s="139" t="n">
        <f aca="false">IF(V44&lt;&gt;"", ((V44*0.5)-$V$7), X40)</f>
        <v>0.39</v>
      </c>
      <c r="Y44" s="140" t="n">
        <f aca="false">IF(V44&lt;&gt;"", (V44*0.866*$V$5), Y41)</f>
        <v>0.76208</v>
      </c>
      <c r="Z44" s="141"/>
      <c r="AA44" s="142" t="n">
        <f aca="false">IF(V44&lt;&gt;"", AA43+($V$7*0.5), AA40)</f>
        <v>0.605</v>
      </c>
      <c r="AB44" s="143" t="n">
        <f aca="false">IF(V44&lt;&gt;"", AB43+($V$7*0.866*$V$5), AB40)</f>
        <v>0.771606</v>
      </c>
      <c r="AC44" s="144"/>
      <c r="AD44" s="142" t="n">
        <f aca="false">IF($V$8=1, X43, AD40)</f>
        <v>0.4</v>
      </c>
      <c r="AE44" s="143" t="n">
        <f aca="false">IF($V$8=1, AB43, AE40)</f>
        <v>0.76208</v>
      </c>
      <c r="AF44" s="144"/>
      <c r="AG44" s="142" t="n">
        <f aca="false">IF(AND($V$8=1, V43&lt;&gt;""), 1-V43, AG43)</f>
        <v>0.2</v>
      </c>
      <c r="AH44" s="143" t="n">
        <f aca="false">IF(AND($V$8=1, V43&lt;&gt;""), 0, AH43)</f>
        <v>0</v>
      </c>
      <c r="AI44" s="144"/>
      <c r="AJ44" s="142" t="n">
        <f aca="false">IF($V$8=1,X43,AJ43)</f>
        <v>0.4</v>
      </c>
      <c r="AK44" s="143" t="n">
        <f aca="false">IF($V$8=1,Y43,0)</f>
        <v>0.76208</v>
      </c>
      <c r="AL44" s="144"/>
      <c r="AM44" s="145" t="n">
        <f aca="false">IF(V43&lt;&gt;"",AM43+(0.5*$V$7),0)</f>
        <v>0.805</v>
      </c>
      <c r="AN44" s="146" t="n">
        <f aca="false">IF(V43&lt;&gt;"",-0.866*$V$7*$V$5,0)</f>
        <v>-0.009526</v>
      </c>
      <c r="AO44" s="142" t="n">
        <f aca="false">AM44</f>
        <v>0.805</v>
      </c>
      <c r="AP44" s="143" t="n">
        <f aca="false">AN44</f>
        <v>-0.009526</v>
      </c>
      <c r="AQ44" s="147"/>
      <c r="AR44" s="148"/>
    </row>
    <row r="45" customFormat="false" ht="15" hidden="false" customHeight="false" outlineLevel="0" collapsed="false">
      <c r="B45" s="103" t="n">
        <f aca="false">B44+1</f>
        <v>34</v>
      </c>
      <c r="C45" s="10" t="n">
        <f aca="false">Data!X42</f>
        <v>0.333324699019718</v>
      </c>
      <c r="D45" s="10" t="n">
        <f aca="false">Data!Y42</f>
        <v>0.313943996285113</v>
      </c>
      <c r="E45" s="10" t="n">
        <f aca="false">Data!Z42</f>
        <v>0.352731304695168</v>
      </c>
      <c r="F45" s="104" t="n">
        <f aca="false">C45+0.5*D45</f>
        <v>0.490296697162275</v>
      </c>
      <c r="G45" s="104" t="n">
        <f aca="false">D45*$R$7</f>
        <v>0.299071823763367</v>
      </c>
      <c r="H45" s="0"/>
      <c r="L45" s="52"/>
      <c r="S45" s="111"/>
      <c r="T45" s="34"/>
      <c r="U45" s="34"/>
      <c r="V45" s="73" t="n">
        <f aca="false">V44</f>
        <v>0.8</v>
      </c>
      <c r="W45" s="55"/>
      <c r="X45" s="139" t="n">
        <f aca="false">IF(V45&lt;&gt;"", (V45*0.5), X40)</f>
        <v>0.4</v>
      </c>
      <c r="Y45" s="140" t="n">
        <f aca="false">IF(V45&lt;&gt;"", (V45*0.866*$V$5), Y42)</f>
        <v>0.76208</v>
      </c>
      <c r="Z45" s="141"/>
      <c r="AA45" s="142" t="n">
        <f aca="false">IF(V45&lt;&gt;"", 1-(V45*0.5), AA40)</f>
        <v>0.6</v>
      </c>
      <c r="AB45" s="143" t="n">
        <f aca="false">IF(V45&lt;&gt;"", (V45*0.866*$V$5), AB42)</f>
        <v>0.76208</v>
      </c>
      <c r="AC45" s="144"/>
      <c r="AD45" s="142"/>
      <c r="AE45" s="143"/>
      <c r="AF45" s="144"/>
      <c r="AG45" s="142"/>
      <c r="AH45" s="143"/>
      <c r="AI45" s="144"/>
      <c r="AJ45" s="142"/>
      <c r="AK45" s="143"/>
      <c r="AL45" s="144"/>
      <c r="AM45" s="145" t="n">
        <f aca="false">IF(V43&lt;&gt;"", V43, 0)</f>
        <v>0.8</v>
      </c>
      <c r="AN45" s="146" t="n">
        <v>0</v>
      </c>
      <c r="AO45" s="142" t="n">
        <f aca="false">AM45</f>
        <v>0.8</v>
      </c>
      <c r="AP45" s="143" t="n">
        <f aca="false">AN45</f>
        <v>0</v>
      </c>
      <c r="AQ45" s="147"/>
      <c r="AR45" s="148"/>
    </row>
    <row r="46" customFormat="false" ht="15" hidden="false" customHeight="false" outlineLevel="0" collapsed="false">
      <c r="B46" s="103" t="n">
        <f aca="false">B45+1</f>
        <v>35</v>
      </c>
      <c r="C46" s="10" t="n">
        <f aca="false">Data!X43</f>
        <v>0.33680207262357</v>
      </c>
      <c r="D46" s="10" t="n">
        <f aca="false">Data!Y43</f>
        <v>0.309810099368799</v>
      </c>
      <c r="E46" s="10" t="n">
        <f aca="false">Data!Z43</f>
        <v>0.353387828007632</v>
      </c>
      <c r="F46" s="104" t="n">
        <f aca="false">C46+0.5*D46</f>
        <v>0.491707122307969</v>
      </c>
      <c r="G46" s="104" t="n">
        <f aca="false">D46*$R$7</f>
        <v>0.295133758042597</v>
      </c>
      <c r="H46" s="0"/>
      <c r="L46" s="52"/>
      <c r="S46" s="111"/>
      <c r="T46" s="34"/>
      <c r="U46" s="34"/>
      <c r="V46" s="73" t="n">
        <f aca="false">IF(AND($V$6&gt;0, $V$7&gt;0, V43&lt;1), V43+$V$6, "")</f>
        <v>0.9</v>
      </c>
      <c r="W46" s="55"/>
      <c r="X46" s="139" t="n">
        <f aca="false">IF(V46&lt;&gt;"", (V46*0.5), X43)</f>
        <v>0.45</v>
      </c>
      <c r="Y46" s="140" t="n">
        <f aca="false">IF(V46&lt;&gt;"", (V46*0.866*$V$5), Y43)</f>
        <v>0.85734</v>
      </c>
      <c r="Z46" s="141"/>
      <c r="AA46" s="142" t="n">
        <f aca="false">IF(V46&lt;&gt;"", 1-(V46*0.5), AA43)</f>
        <v>0.55</v>
      </c>
      <c r="AB46" s="143" t="n">
        <f aca="false">IF(V46&lt;&gt;"", (V46*0.866*$V$5), AB43)</f>
        <v>0.85734</v>
      </c>
      <c r="AC46" s="144"/>
      <c r="AD46" s="142" t="n">
        <f aca="false">IF($V$8=1, AA46, AD43)</f>
        <v>0.55</v>
      </c>
      <c r="AE46" s="143" t="n">
        <f aca="false">IF($V$8=1, AB46, AE43)</f>
        <v>0.85734</v>
      </c>
      <c r="AF46" s="144"/>
      <c r="AG46" s="142" t="n">
        <f aca="false">IF(AND($V$8=1, V46&lt;&gt;""), AA46, AG43)</f>
        <v>0.55</v>
      </c>
      <c r="AH46" s="143" t="n">
        <f aca="false">IF(AND($V$8=1, V46&lt;&gt;""), AB46, AH43)</f>
        <v>0.85734</v>
      </c>
      <c r="AI46" s="144"/>
      <c r="AJ46" s="142" t="n">
        <f aca="false">IF($V$8=1,AM46,AJ43)</f>
        <v>0.9</v>
      </c>
      <c r="AK46" s="143" t="n">
        <v>0</v>
      </c>
      <c r="AL46" s="144"/>
      <c r="AM46" s="145" t="n">
        <f aca="false">IF(V46&lt;&gt;"", V46, 0)</f>
        <v>0.9</v>
      </c>
      <c r="AN46" s="146" t="n">
        <v>0</v>
      </c>
      <c r="AO46" s="142" t="n">
        <f aca="false">AM46</f>
        <v>0.9</v>
      </c>
      <c r="AP46" s="143" t="n">
        <f aca="false">AN46</f>
        <v>0</v>
      </c>
      <c r="AQ46" s="147"/>
      <c r="AR46" s="148"/>
    </row>
    <row r="47" customFormat="false" ht="15" hidden="false" customHeight="false" outlineLevel="0" collapsed="false">
      <c r="B47" s="103" t="n">
        <f aca="false">B46+1</f>
        <v>36</v>
      </c>
      <c r="C47" s="10" t="n">
        <f aca="false">Data!X44</f>
        <v>0.340592109687272</v>
      </c>
      <c r="D47" s="10" t="n">
        <f aca="false">Data!Y44</f>
        <v>0.306315759281645</v>
      </c>
      <c r="E47" s="10" t="n">
        <f aca="false">Data!Z44</f>
        <v>0.353092131031083</v>
      </c>
      <c r="F47" s="104" t="n">
        <f aca="false">C47+0.5*D47</f>
        <v>0.493749989328095</v>
      </c>
      <c r="G47" s="104" t="n">
        <f aca="false">D47*$R$7</f>
        <v>0.291804952029166</v>
      </c>
      <c r="H47" s="0"/>
      <c r="L47" s="52"/>
      <c r="S47" s="111"/>
      <c r="T47" s="34"/>
      <c r="U47" s="34"/>
      <c r="V47" s="73" t="n">
        <f aca="false">V46</f>
        <v>0.9</v>
      </c>
      <c r="W47" s="55"/>
      <c r="X47" s="139" t="n">
        <f aca="false">IF(V47&lt;&gt;"", ((V47*0.5)-$V$7), X43)</f>
        <v>0.44</v>
      </c>
      <c r="Y47" s="140" t="n">
        <f aca="false">IF(V47&lt;&gt;"", (V47*0.866*$V$5), Y44)</f>
        <v>0.85734</v>
      </c>
      <c r="Z47" s="141"/>
      <c r="AA47" s="142" t="n">
        <f aca="false">IF(V47&lt;&gt;"", AA46+($V$7*0.5), AA43)</f>
        <v>0.555</v>
      </c>
      <c r="AB47" s="143" t="n">
        <f aca="false">IF(V47&lt;&gt;"", AB46+($V$7*0.866*$V$5), AB43)</f>
        <v>0.866866</v>
      </c>
      <c r="AC47" s="144"/>
      <c r="AD47" s="142" t="n">
        <f aca="false">IF($V$8=1, X46, AD43)</f>
        <v>0.45</v>
      </c>
      <c r="AE47" s="143" t="n">
        <f aca="false">IF($V$8=1, AB46, AE43)</f>
        <v>0.85734</v>
      </c>
      <c r="AF47" s="144"/>
      <c r="AG47" s="142" t="n">
        <f aca="false">IF(AND($V$8=1, V46&lt;&gt;""), 1-V46, AG46)</f>
        <v>0.1</v>
      </c>
      <c r="AH47" s="143" t="n">
        <f aca="false">IF(AND($V$8=1, V46&lt;&gt;""), 0, AH46)</f>
        <v>0</v>
      </c>
      <c r="AI47" s="144"/>
      <c r="AJ47" s="142" t="n">
        <f aca="false">IF($V$8=1,X46,AJ46)</f>
        <v>0.45</v>
      </c>
      <c r="AK47" s="143" t="n">
        <f aca="false">IF($V$8=1,Y46,0)</f>
        <v>0.85734</v>
      </c>
      <c r="AL47" s="144"/>
      <c r="AM47" s="145" t="n">
        <f aca="false">IF(V46&lt;&gt;"",AM46+(0.5*$V$7),0)</f>
        <v>0.905</v>
      </c>
      <c r="AN47" s="146" t="n">
        <f aca="false">IF(V46&lt;&gt;"",-0.866*$V$7*$V$5,0)</f>
        <v>-0.009526</v>
      </c>
      <c r="AO47" s="142" t="n">
        <f aca="false">AM47</f>
        <v>0.905</v>
      </c>
      <c r="AP47" s="143" t="n">
        <f aca="false">AN47</f>
        <v>-0.009526</v>
      </c>
      <c r="AQ47" s="147"/>
      <c r="AR47" s="148"/>
    </row>
    <row r="48" customFormat="false" ht="15" hidden="false" customHeight="false" outlineLevel="0" collapsed="false">
      <c r="B48" s="103" t="n">
        <f aca="false">B47+1</f>
        <v>37</v>
      </c>
      <c r="C48" s="10" t="n">
        <f aca="false">Data!X45</f>
        <v>0.344396193682202</v>
      </c>
      <c r="D48" s="10" t="n">
        <f aca="false">Data!Y45</f>
        <v>0.303566313135175</v>
      </c>
      <c r="E48" s="10" t="n">
        <f aca="false">Data!Z45</f>
        <v>0.352037493182623</v>
      </c>
      <c r="F48" s="104" t="n">
        <f aca="false">C48+0.5*D48</f>
        <v>0.496179350249789</v>
      </c>
      <c r="G48" s="104" t="n">
        <f aca="false">D48*$R$7</f>
        <v>0.289185752799068</v>
      </c>
      <c r="H48" s="0"/>
      <c r="L48" s="52"/>
      <c r="S48" s="111"/>
      <c r="T48" s="34"/>
      <c r="U48" s="34"/>
      <c r="V48" s="73" t="n">
        <f aca="false">V47</f>
        <v>0.9</v>
      </c>
      <c r="W48" s="55"/>
      <c r="X48" s="139" t="n">
        <f aca="false">IF(V48&lt;&gt;"", (V48*0.5), X43)</f>
        <v>0.45</v>
      </c>
      <c r="Y48" s="140" t="n">
        <f aca="false">IF(V48&lt;&gt;"", (V48*0.866*$V$5), Y45)</f>
        <v>0.85734</v>
      </c>
      <c r="Z48" s="141"/>
      <c r="AA48" s="142" t="n">
        <f aca="false">IF(V48&lt;&gt;"", 1-(V48*0.5), AA43)</f>
        <v>0.55</v>
      </c>
      <c r="AB48" s="143" t="n">
        <f aca="false">IF(V48&lt;&gt;"", (V48*0.866*$V$5), AB45)</f>
        <v>0.85734</v>
      </c>
      <c r="AC48" s="144"/>
      <c r="AD48" s="142"/>
      <c r="AE48" s="143"/>
      <c r="AF48" s="144"/>
      <c r="AG48" s="142"/>
      <c r="AH48" s="143"/>
      <c r="AI48" s="144"/>
      <c r="AJ48" s="142"/>
      <c r="AK48" s="143"/>
      <c r="AL48" s="144"/>
      <c r="AM48" s="145" t="n">
        <f aca="false">IF(V46&lt;&gt;"", V46, 0)</f>
        <v>0.9</v>
      </c>
      <c r="AN48" s="146" t="n">
        <v>0</v>
      </c>
      <c r="AO48" s="142" t="n">
        <f aca="false">AM48</f>
        <v>0.9</v>
      </c>
      <c r="AP48" s="143" t="n">
        <f aca="false">AN48</f>
        <v>0</v>
      </c>
      <c r="AQ48" s="147"/>
      <c r="AR48" s="148"/>
    </row>
    <row r="49" customFormat="false" ht="15" hidden="false" customHeight="false" outlineLevel="0" collapsed="false">
      <c r="B49" s="103" t="n">
        <f aca="false">B48+1</f>
        <v>38</v>
      </c>
      <c r="C49" s="10" t="n">
        <f aca="false">Data!X46</f>
        <v>0.347963424265417</v>
      </c>
      <c r="D49" s="10" t="n">
        <f aca="false">Data!Y46</f>
        <v>0.301600383762735</v>
      </c>
      <c r="E49" s="10" t="n">
        <f aca="false">Data!Z46</f>
        <v>0.350436191971847</v>
      </c>
      <c r="F49" s="104" t="n">
        <f aca="false">C49+0.5*D49</f>
        <v>0.498763616146785</v>
      </c>
      <c r="G49" s="104" t="n">
        <f aca="false">D49*$R$7</f>
        <v>0.287312953542631</v>
      </c>
      <c r="H49" s="0"/>
      <c r="L49" s="52"/>
      <c r="S49" s="111"/>
      <c r="T49" s="34"/>
      <c r="U49" s="34"/>
      <c r="V49" s="73" t="n">
        <f aca="false">IF(AND($V$6&gt;0, $V$7&gt;0, V46&lt;1), V46+$V$6, "")</f>
        <v>1</v>
      </c>
      <c r="W49" s="55"/>
      <c r="X49" s="139" t="n">
        <f aca="false">IF(V49&lt;&gt;"", (V49*0.5), X46)</f>
        <v>0.5</v>
      </c>
      <c r="Y49" s="140" t="n">
        <f aca="false">IF(V49&lt;&gt;"", (V49*0.866*$V$5), Y46)</f>
        <v>0.9526</v>
      </c>
      <c r="Z49" s="141"/>
      <c r="AA49" s="142" t="n">
        <f aca="false">IF(V49&lt;&gt;"", 1-(V49*0.5), AA46)</f>
        <v>0.5</v>
      </c>
      <c r="AB49" s="143" t="n">
        <f aca="false">IF(V49&lt;&gt;"", (V49*0.866*$V$5), AB46)</f>
        <v>0.9526</v>
      </c>
      <c r="AC49" s="144"/>
      <c r="AD49" s="142" t="n">
        <f aca="false">IF($V$8=1, AA49, AD46)</f>
        <v>0.5</v>
      </c>
      <c r="AE49" s="143" t="n">
        <f aca="false">IF($V$8=1, AB49, AE46)</f>
        <v>0.9526</v>
      </c>
      <c r="AF49" s="144"/>
      <c r="AG49" s="142" t="n">
        <f aca="false">IF(AND($V$8=1, V49&lt;&gt;""), AA49, AG46)</f>
        <v>0.5</v>
      </c>
      <c r="AH49" s="143" t="n">
        <f aca="false">IF(AND($V$8=1, V49&lt;&gt;""), AB49, AH46)</f>
        <v>0.9526</v>
      </c>
      <c r="AI49" s="144"/>
      <c r="AJ49" s="142" t="n">
        <f aca="false">IF($V$8=1,AM49,AJ46)</f>
        <v>1</v>
      </c>
      <c r="AK49" s="143" t="n">
        <v>0</v>
      </c>
      <c r="AL49" s="144"/>
      <c r="AM49" s="145" t="n">
        <f aca="false">IF(V49&lt;&gt;"", V49, 0)</f>
        <v>1</v>
      </c>
      <c r="AN49" s="146" t="n">
        <v>0</v>
      </c>
      <c r="AO49" s="142" t="n">
        <f aca="false">AM49</f>
        <v>1</v>
      </c>
      <c r="AP49" s="143" t="n">
        <f aca="false">AN49</f>
        <v>0</v>
      </c>
      <c r="AQ49" s="147"/>
      <c r="AR49" s="148"/>
    </row>
    <row r="50" customFormat="false" ht="15" hidden="false" customHeight="false" outlineLevel="0" collapsed="false">
      <c r="B50" s="103" t="n">
        <f aca="false">B49+1</f>
        <v>39</v>
      </c>
      <c r="C50" s="10" t="n">
        <f aca="false">Data!X47</f>
        <v>0.351100106522087</v>
      </c>
      <c r="D50" s="10" t="n">
        <f aca="false">Data!Y47</f>
        <v>0.300401204588962</v>
      </c>
      <c r="E50" s="10" t="n">
        <f aca="false">Data!Z47</f>
        <v>0.348498688888951</v>
      </c>
      <c r="F50" s="104" t="n">
        <f aca="false">C50+0.5*D50</f>
        <v>0.501300708816568</v>
      </c>
      <c r="G50" s="104" t="n">
        <f aca="false">D50*$R$7</f>
        <v>0.286170581951636</v>
      </c>
      <c r="H50" s="0"/>
      <c r="L50" s="52"/>
      <c r="S50" s="111"/>
      <c r="T50" s="34"/>
      <c r="U50" s="34"/>
      <c r="V50" s="73" t="n">
        <f aca="false">V49</f>
        <v>1</v>
      </c>
      <c r="W50" s="55"/>
      <c r="X50" s="139" t="n">
        <f aca="false">IF(V50&lt;&gt;"", ((V50*0.5)-$V$7), X46)</f>
        <v>0.49</v>
      </c>
      <c r="Y50" s="140" t="n">
        <f aca="false">IF(V50&lt;&gt;"", (V50*0.866*$V$5), Y47)</f>
        <v>0.9526</v>
      </c>
      <c r="Z50" s="141"/>
      <c r="AA50" s="142" t="n">
        <f aca="false">IF(V50&lt;&gt;"", AA49+($V$7*0.5), AA46)</f>
        <v>0.505</v>
      </c>
      <c r="AB50" s="143" t="n">
        <f aca="false">IF(V50&lt;&gt;"", AB49+($V$7*0.866*$V$5), AB46)</f>
        <v>0.962126</v>
      </c>
      <c r="AC50" s="144"/>
      <c r="AD50" s="142" t="n">
        <f aca="false">IF($V$8=1, X49, AD46)</f>
        <v>0.5</v>
      </c>
      <c r="AE50" s="143" t="n">
        <f aca="false">IF($V$8=1, AB49, AE46)</f>
        <v>0.9526</v>
      </c>
      <c r="AF50" s="144"/>
      <c r="AG50" s="142" t="n">
        <f aca="false">IF(AND($V$8=1, V49&lt;&gt;""), 1-V49, AG49)</f>
        <v>0</v>
      </c>
      <c r="AH50" s="143" t="n">
        <f aca="false">IF(AND($V$8=1, V49&lt;&gt;""), 0, AH49)</f>
        <v>0</v>
      </c>
      <c r="AI50" s="144"/>
      <c r="AJ50" s="142" t="n">
        <f aca="false">IF($V$8=1,X49,AJ49)</f>
        <v>0.5</v>
      </c>
      <c r="AK50" s="143" t="n">
        <f aca="false">IF($V$8=1,Y49,0)</f>
        <v>0.9526</v>
      </c>
      <c r="AL50" s="144"/>
      <c r="AM50" s="145" t="n">
        <f aca="false">IF(V49&lt;&gt;"",AM49+(0.5*$V$7),0)</f>
        <v>1.005</v>
      </c>
      <c r="AN50" s="146" t="n">
        <f aca="false">IF(V49&lt;&gt;"",-0.866*$V$7*$V$5,0)</f>
        <v>-0.009526</v>
      </c>
      <c r="AO50" s="142" t="n">
        <f aca="false">AM50</f>
        <v>1.005</v>
      </c>
      <c r="AP50" s="143" t="n">
        <f aca="false">AN50</f>
        <v>-0.009526</v>
      </c>
      <c r="AQ50" s="147"/>
      <c r="AR50" s="148"/>
    </row>
    <row r="51" customFormat="false" ht="15" hidden="false" customHeight="false" outlineLevel="0" collapsed="false">
      <c r="B51" s="103" t="n">
        <f aca="false">B50+1</f>
        <v>40</v>
      </c>
      <c r="C51" s="10" t="n">
        <f aca="false">Data!X48</f>
        <v>0.353673876295484</v>
      </c>
      <c r="D51" s="10" t="n">
        <f aca="false">Data!Y48</f>
        <v>0.299908344592873</v>
      </c>
      <c r="E51" s="10" t="n">
        <f aca="false">Data!Z48</f>
        <v>0.346417779111643</v>
      </c>
      <c r="F51" s="104" t="n">
        <f aca="false">C51+0.5*D51</f>
        <v>0.503628048591921</v>
      </c>
      <c r="G51" s="104" t="n">
        <f aca="false">D51*$R$7</f>
        <v>0.285701069746802</v>
      </c>
      <c r="H51" s="0"/>
      <c r="L51" s="52"/>
      <c r="S51" s="111"/>
      <c r="T51" s="34"/>
      <c r="U51" s="34"/>
      <c r="V51" s="73" t="n">
        <f aca="false">V50</f>
        <v>1</v>
      </c>
      <c r="W51" s="55"/>
      <c r="X51" s="139" t="n">
        <f aca="false">IF(V51&lt;&gt;"", (V51*0.5), X46)</f>
        <v>0.5</v>
      </c>
      <c r="Y51" s="140" t="n">
        <f aca="false">IF(V51&lt;&gt;"", (V51*0.866*$V$5), Y48)</f>
        <v>0.9526</v>
      </c>
      <c r="Z51" s="141"/>
      <c r="AA51" s="142" t="n">
        <f aca="false">IF(V51&lt;&gt;"", 1-(V51*0.5), AA46)</f>
        <v>0.5</v>
      </c>
      <c r="AB51" s="143" t="n">
        <f aca="false">IF(V51&lt;&gt;"", (V51*0.866*$V$5), AB48)</f>
        <v>0.9526</v>
      </c>
      <c r="AC51" s="144"/>
      <c r="AD51" s="142"/>
      <c r="AE51" s="143"/>
      <c r="AF51" s="144"/>
      <c r="AG51" s="142"/>
      <c r="AH51" s="143"/>
      <c r="AI51" s="144"/>
      <c r="AJ51" s="142"/>
      <c r="AK51" s="143"/>
      <c r="AL51" s="144"/>
      <c r="AM51" s="145" t="n">
        <f aca="false">IF(V49&lt;&gt;"", V49, 0)</f>
        <v>1</v>
      </c>
      <c r="AN51" s="146" t="n">
        <v>0</v>
      </c>
      <c r="AO51" s="142" t="n">
        <f aca="false">AM51</f>
        <v>1</v>
      </c>
      <c r="AP51" s="143" t="n">
        <f aca="false">AN51</f>
        <v>0</v>
      </c>
      <c r="AQ51" s="147"/>
      <c r="AR51" s="148"/>
    </row>
    <row r="52" customFormat="false" ht="15" hidden="false" customHeight="false" outlineLevel="0" collapsed="false">
      <c r="B52" s="103" t="n">
        <f aca="false">B51+1</f>
        <v>41</v>
      </c>
      <c r="C52" s="10" t="n">
        <f aca="false">Data!X49</f>
        <v>0.355612714665073</v>
      </c>
      <c r="D52" s="10" t="n">
        <f aca="false">Data!Y49</f>
        <v>0.300029190753319</v>
      </c>
      <c r="E52" s="10" t="n">
        <f aca="false">Data!Z49</f>
        <v>0.344358094581608</v>
      </c>
      <c r="F52" s="104" t="n">
        <f aca="false">C52+0.5*D52</f>
        <v>0.505627310041732</v>
      </c>
      <c r="G52" s="104" t="n">
        <f aca="false">D52*$R$7</f>
        <v>0.285816191176188</v>
      </c>
      <c r="H52" s="0"/>
      <c r="L52" s="52"/>
      <c r="S52" s="111"/>
      <c r="T52" s="34"/>
      <c r="U52" s="34"/>
      <c r="V52" s="73" t="str">
        <f aca="false">IF(AND($V$6&gt;0, $V$7&gt;0, V49&lt;1), V49+$V$6, "")</f>
        <v/>
      </c>
      <c r="W52" s="55"/>
      <c r="X52" s="139" t="n">
        <f aca="false">IF(V52&lt;&gt;"", (V52*0.5), X49)</f>
        <v>0.5</v>
      </c>
      <c r="Y52" s="140" t="n">
        <f aca="false">IF(V52&lt;&gt;"", (V52*0.866*$V$5), Y49)</f>
        <v>0.9526</v>
      </c>
      <c r="Z52" s="141"/>
      <c r="AA52" s="142" t="n">
        <f aca="false">IF(V52&lt;&gt;"", 1-(V52*0.5), AA49)</f>
        <v>0.5</v>
      </c>
      <c r="AB52" s="143" t="n">
        <f aca="false">IF(V52&lt;&gt;"", (V52*0.866*$V$5), AB49)</f>
        <v>0.9526</v>
      </c>
      <c r="AC52" s="144"/>
      <c r="AD52" s="142" t="n">
        <f aca="false">IF($V$8=1, AA52, AD49)</f>
        <v>0.5</v>
      </c>
      <c r="AE52" s="143" t="n">
        <f aca="false">IF($V$8=1, AB52, AE49)</f>
        <v>0.9526</v>
      </c>
      <c r="AF52" s="144"/>
      <c r="AG52" s="142" t="n">
        <f aca="false">IF(AND($V$8=1, V52&lt;&gt;""), AA52, AG49)</f>
        <v>0.5</v>
      </c>
      <c r="AH52" s="143" t="n">
        <f aca="false">IF(AND($V$8=1, V52&lt;&gt;""), AB52, AH49)</f>
        <v>0.9526</v>
      </c>
      <c r="AI52" s="144"/>
      <c r="AJ52" s="142" t="n">
        <f aca="false">IF($V$8=1,AM52,AJ49)</f>
        <v>0</v>
      </c>
      <c r="AK52" s="143" t="n">
        <v>0</v>
      </c>
      <c r="AL52" s="144"/>
      <c r="AM52" s="145" t="n">
        <f aca="false">IF(V52&lt;&gt;"", V52, 0)</f>
        <v>0</v>
      </c>
      <c r="AN52" s="146" t="n">
        <v>0</v>
      </c>
      <c r="AO52" s="142" t="n">
        <f aca="false">AM52</f>
        <v>0</v>
      </c>
      <c r="AP52" s="143" t="n">
        <f aca="false">AN52</f>
        <v>0</v>
      </c>
      <c r="AQ52" s="147"/>
      <c r="AR52" s="148"/>
    </row>
    <row r="53" customFormat="false" ht="15" hidden="false" customHeight="false" outlineLevel="0" collapsed="false">
      <c r="B53" s="103" t="n">
        <f aca="false">B52+1</f>
        <v>42</v>
      </c>
      <c r="C53" s="10" t="n">
        <f aca="false">Data!X50</f>
        <v>0.356899663869038</v>
      </c>
      <c r="D53" s="10" t="n">
        <f aca="false">Data!Y50</f>
        <v>0.30064983662566</v>
      </c>
      <c r="E53" s="10" t="n">
        <f aca="false">Data!Z50</f>
        <v>0.342450499505302</v>
      </c>
      <c r="F53" s="104" t="n">
        <f aca="false">C53+0.5*D53</f>
        <v>0.507224582181868</v>
      </c>
      <c r="G53" s="104" t="n">
        <f aca="false">D53*$R$7</f>
        <v>0.286407435777609</v>
      </c>
      <c r="H53" s="0"/>
      <c r="L53" s="52"/>
      <c r="S53" s="111"/>
      <c r="T53" s="34"/>
      <c r="U53" s="34"/>
      <c r="V53" s="73" t="str">
        <f aca="false">V52</f>
        <v/>
      </c>
      <c r="W53" s="55"/>
      <c r="X53" s="139" t="n">
        <f aca="false">IF(V53&lt;&gt;"", ((V53*0.5)-$V$7), X49)</f>
        <v>0.5</v>
      </c>
      <c r="Y53" s="140" t="n">
        <f aca="false">IF(V53&lt;&gt;"", (V53*0.866*$V$5), Y50)</f>
        <v>0.9526</v>
      </c>
      <c r="Z53" s="141"/>
      <c r="AA53" s="142" t="n">
        <f aca="false">IF(V53&lt;&gt;"", AA52+($V$7*0.5), AA49)</f>
        <v>0.5</v>
      </c>
      <c r="AB53" s="143" t="n">
        <f aca="false">IF(V53&lt;&gt;"", AB52+($V$7*0.866*$V$5), AB49)</f>
        <v>0.9526</v>
      </c>
      <c r="AC53" s="144"/>
      <c r="AD53" s="142" t="n">
        <f aca="false">IF($V$8=1, X52, AD49)</f>
        <v>0.5</v>
      </c>
      <c r="AE53" s="143" t="n">
        <f aca="false">IF($V$8=1, AB52, AE49)</f>
        <v>0.9526</v>
      </c>
      <c r="AF53" s="144"/>
      <c r="AG53" s="142" t="n">
        <f aca="false">IF(AND($V$8=1, V52&lt;&gt;""), 1-V52, AG52)</f>
        <v>0.5</v>
      </c>
      <c r="AH53" s="143" t="n">
        <f aca="false">IF(AND($V$8=1, V52&lt;&gt;""), 0, AH52)</f>
        <v>0.9526</v>
      </c>
      <c r="AI53" s="144"/>
      <c r="AJ53" s="142" t="n">
        <f aca="false">IF($V$8=1,X52,AJ52)</f>
        <v>0.5</v>
      </c>
      <c r="AK53" s="143" t="n">
        <f aca="false">IF($V$8=1,Y52,0)</f>
        <v>0.9526</v>
      </c>
      <c r="AL53" s="144"/>
      <c r="AM53" s="145" t="n">
        <f aca="false">IF(V52&lt;&gt;"",AM52+(0.5*$V$7),0)</f>
        <v>0</v>
      </c>
      <c r="AN53" s="146" t="n">
        <f aca="false">IF(V52&lt;&gt;"",-0.866*$V$7*$V$5,0)</f>
        <v>0</v>
      </c>
      <c r="AO53" s="142" t="n">
        <f aca="false">AM53</f>
        <v>0</v>
      </c>
      <c r="AP53" s="143" t="n">
        <f aca="false">AN53</f>
        <v>0</v>
      </c>
      <c r="AQ53" s="147"/>
      <c r="AR53" s="148"/>
    </row>
    <row r="54" customFormat="false" ht="15" hidden="false" customHeight="false" outlineLevel="0" collapsed="false">
      <c r="B54" s="103" t="n">
        <f aca="false">B53+1</f>
        <v>43</v>
      </c>
      <c r="C54" s="10" t="n">
        <f aca="false">Data!X51</f>
        <v>0.357564394534926</v>
      </c>
      <c r="D54" s="10" t="n">
        <f aca="false">Data!Y51</f>
        <v>0.301645160658511</v>
      </c>
      <c r="E54" s="10" t="n">
        <f aca="false">Data!Z51</f>
        <v>0.340790444806563</v>
      </c>
      <c r="F54" s="104" t="n">
        <f aca="false">C54+0.5*D54</f>
        <v>0.508386974864182</v>
      </c>
      <c r="G54" s="104" t="n">
        <f aca="false">D54*$R$7</f>
        <v>0.287355609264799</v>
      </c>
      <c r="H54" s="0"/>
      <c r="L54" s="52"/>
      <c r="S54" s="111"/>
      <c r="T54" s="34"/>
      <c r="U54" s="34"/>
      <c r="V54" s="73" t="inlineStr">
        <f aca="false">V53</f>
        <is>
          <t/>
        </is>
      </c>
      <c r="W54" s="55"/>
      <c r="X54" s="139" t="n">
        <f aca="false">IF(V54&lt;&gt;"", (V54*0.5), X49)</f>
        <v>0.5</v>
      </c>
      <c r="Y54" s="140" t="n">
        <f aca="false">IF(V54&lt;&gt;"", (V54*0.866*$V$5), Y51)</f>
        <v>0.9526</v>
      </c>
      <c r="Z54" s="141"/>
      <c r="AA54" s="142" t="n">
        <f aca="false">IF(V54&lt;&gt;"", 1-(V54*0.5), AA49)</f>
        <v>0.5</v>
      </c>
      <c r="AB54" s="143" t="n">
        <f aca="false">IF(V54&lt;&gt;"", (V54*0.866*$V$5), AB51)</f>
        <v>0.9526</v>
      </c>
      <c r="AC54" s="144"/>
      <c r="AD54" s="142"/>
      <c r="AE54" s="143"/>
      <c r="AF54" s="144"/>
      <c r="AG54" s="142"/>
      <c r="AH54" s="143"/>
      <c r="AI54" s="144"/>
      <c r="AJ54" s="142"/>
      <c r="AK54" s="143"/>
      <c r="AL54" s="144"/>
      <c r="AM54" s="145" t="n">
        <f aca="false">IF(V52&lt;&gt;"", V52, 0)</f>
        <v>0</v>
      </c>
      <c r="AN54" s="146" t="n">
        <v>0</v>
      </c>
      <c r="AO54" s="142" t="n">
        <f aca="false">AM54</f>
        <v>0</v>
      </c>
      <c r="AP54" s="143" t="n">
        <f aca="false">AN54</f>
        <v>0</v>
      </c>
      <c r="AQ54" s="147"/>
      <c r="AR54" s="148"/>
    </row>
    <row r="55" customFormat="false" ht="15" hidden="false" customHeight="false" outlineLevel="0" collapsed="false">
      <c r="B55" s="103" t="n">
        <f aca="false">B54+1</f>
        <v>44</v>
      </c>
      <c r="C55" s="10" t="n">
        <f aca="false">Data!X52</f>
        <v>0.357672878642831</v>
      </c>
      <c r="D55" s="10" t="n">
        <f aca="false">Data!Y52</f>
        <v>0.302887909426222</v>
      </c>
      <c r="E55" s="10" t="n">
        <f aca="false">Data!Z52</f>
        <v>0.339439211930946</v>
      </c>
      <c r="F55" s="104" t="n">
        <f aca="false">C55+0.5*D55</f>
        <v>0.509116833355943</v>
      </c>
      <c r="G55" s="104" t="n">
        <f aca="false">D55*$R$7</f>
        <v>0.288539486468496</v>
      </c>
      <c r="H55" s="0"/>
      <c r="L55" s="52"/>
      <c r="S55" s="111"/>
      <c r="T55" s="34"/>
      <c r="U55" s="34"/>
      <c r="V55" s="73" t="str">
        <f aca="false">IF(AND($V$6&gt;0, $V$7&gt;0, V52&lt;1), V52+$V$6, "")</f>
        <v/>
      </c>
      <c r="W55" s="55"/>
      <c r="X55" s="139" t="n">
        <f aca="false">IF(V55&lt;&gt;"", (V55*0.5), X52)</f>
        <v>0.5</v>
      </c>
      <c r="Y55" s="140" t="n">
        <f aca="false">IF(V55&lt;&gt;"", (V55*0.866*$V$5), Y52)</f>
        <v>0.9526</v>
      </c>
      <c r="Z55" s="141"/>
      <c r="AA55" s="142" t="n">
        <f aca="false">IF(V55&lt;&gt;"", 1-(V55*0.5), AA52)</f>
        <v>0.5</v>
      </c>
      <c r="AB55" s="143" t="n">
        <f aca="false">IF(V55&lt;&gt;"", (V55*0.866*$V$5), AB52)</f>
        <v>0.9526</v>
      </c>
      <c r="AC55" s="144"/>
      <c r="AD55" s="142" t="n">
        <f aca="false">IF($V$8=1, AA55, AD52)</f>
        <v>0.5</v>
      </c>
      <c r="AE55" s="143" t="n">
        <f aca="false">IF($V$8=1, AB55, AE52)</f>
        <v>0.9526</v>
      </c>
      <c r="AF55" s="144"/>
      <c r="AG55" s="142" t="n">
        <f aca="false">IF(AND($V$8=1, V55&lt;&gt;""), AA55, AG52)</f>
        <v>0.5</v>
      </c>
      <c r="AH55" s="143" t="n">
        <f aca="false">IF(AND($V$8=1, V55&lt;&gt;""), AB55, AH52)</f>
        <v>0.9526</v>
      </c>
      <c r="AI55" s="144"/>
      <c r="AJ55" s="142" t="n">
        <f aca="false">IF($V$8=1,AM55,AJ52)</f>
        <v>0</v>
      </c>
      <c r="AK55" s="143" t="n">
        <v>0</v>
      </c>
      <c r="AL55" s="144"/>
      <c r="AM55" s="145" t="n">
        <f aca="false">IF(V55&lt;&gt;"", V55, 0)</f>
        <v>0</v>
      </c>
      <c r="AN55" s="146" t="n">
        <v>0</v>
      </c>
      <c r="AO55" s="142" t="n">
        <f aca="false">AM55</f>
        <v>0</v>
      </c>
      <c r="AP55" s="143" t="n">
        <f aca="false">AN55</f>
        <v>0</v>
      </c>
      <c r="AQ55" s="147"/>
      <c r="AR55" s="148"/>
    </row>
    <row r="56" customFormat="false" ht="15" hidden="false" customHeight="false" outlineLevel="0" collapsed="false">
      <c r="B56" s="103" t="n">
        <f aca="false">B55+1</f>
        <v>45</v>
      </c>
      <c r="C56" s="10" t="n">
        <f aca="false">Data!X53</f>
        <v>0.357316345476799</v>
      </c>
      <c r="D56" s="10" t="n">
        <f aca="false">Data!Y53</f>
        <v>0.304256586080355</v>
      </c>
      <c r="E56" s="10" t="n">
        <f aca="false">Data!Z53</f>
        <v>0.338427068442846</v>
      </c>
      <c r="F56" s="104" t="n">
        <f aca="false">C56+0.5*D56</f>
        <v>0.509444638516977</v>
      </c>
      <c r="G56" s="104" t="n">
        <f aca="false">D56*$R$7</f>
        <v>0.289843326095746</v>
      </c>
      <c r="H56" s="0"/>
      <c r="L56" s="52"/>
      <c r="S56" s="111"/>
      <c r="T56" s="34"/>
      <c r="U56" s="34"/>
      <c r="V56" s="73" t="str">
        <f aca="false">V55</f>
        <v/>
      </c>
      <c r="W56" s="55"/>
      <c r="X56" s="139" t="n">
        <f aca="false">IF(V56&lt;&gt;"", ((V56*0.5)-$V$7), X52)</f>
        <v>0.5</v>
      </c>
      <c r="Y56" s="140" t="n">
        <f aca="false">IF(V56&lt;&gt;"", (V56*0.866*$V$5), Y53)</f>
        <v>0.9526</v>
      </c>
      <c r="Z56" s="141"/>
      <c r="AA56" s="142" t="n">
        <f aca="false">IF(V56&lt;&gt;"", AA55+($V$7*0.5), AA52)</f>
        <v>0.5</v>
      </c>
      <c r="AB56" s="143" t="n">
        <f aca="false">IF(V56&lt;&gt;"", AB55+($V$7*0.866*$V$5), AB52)</f>
        <v>0.9526</v>
      </c>
      <c r="AC56" s="144"/>
      <c r="AD56" s="142" t="n">
        <f aca="false">IF($V$8=1, X55, AD52)</f>
        <v>0.5</v>
      </c>
      <c r="AE56" s="143" t="n">
        <f aca="false">IF($V$8=1, AB55, AE52)</f>
        <v>0.9526</v>
      </c>
      <c r="AF56" s="144"/>
      <c r="AG56" s="142" t="n">
        <f aca="false">IF(AND($V$8=1, V55&lt;&gt;""), 1-V55, AG55)</f>
        <v>0.5</v>
      </c>
      <c r="AH56" s="143" t="n">
        <f aca="false">IF(AND($V$8=1, V55&lt;&gt;""), 0, AH55)</f>
        <v>0.9526</v>
      </c>
      <c r="AI56" s="144"/>
      <c r="AJ56" s="142" t="n">
        <f aca="false">IF($V$8=1,X55,AJ55)</f>
        <v>0.5</v>
      </c>
      <c r="AK56" s="143" t="n">
        <f aca="false">IF($V$8=1,Y55,0)</f>
        <v>0.9526</v>
      </c>
      <c r="AL56" s="144"/>
      <c r="AM56" s="145" t="n">
        <f aca="false">IF(V55&lt;&gt;"",AM55+(0.5*$V$7),0)</f>
        <v>0</v>
      </c>
      <c r="AN56" s="146" t="n">
        <f aca="false">IF(V55&lt;&gt;"",-0.866*$V$7*$V$5,0)</f>
        <v>0</v>
      </c>
      <c r="AO56" s="142" t="n">
        <f aca="false">AM56</f>
        <v>0</v>
      </c>
      <c r="AP56" s="143" t="n">
        <f aca="false">AN56</f>
        <v>0</v>
      </c>
      <c r="AQ56" s="147"/>
      <c r="AR56" s="148"/>
    </row>
    <row r="57" customFormat="false" ht="15" hidden="false" customHeight="false" outlineLevel="0" collapsed="false">
      <c r="B57" s="103" t="n">
        <f aca="false">B56+1</f>
        <v>46</v>
      </c>
      <c r="C57" s="10" t="n">
        <f aca="false">Data!X54</f>
        <v>0.3566005092322</v>
      </c>
      <c r="D57" s="10" t="n">
        <f aca="false">Data!Y54</f>
        <v>0.305641931367096</v>
      </c>
      <c r="E57" s="10" t="n">
        <f aca="false">Data!Z54</f>
        <v>0.337757559400703</v>
      </c>
      <c r="F57" s="104" t="n">
        <f aca="false">C57+0.5*D57</f>
        <v>0.509421474915748</v>
      </c>
      <c r="G57" s="104" t="n">
        <f aca="false">D57*$R$7</f>
        <v>0.29116304472821</v>
      </c>
      <c r="H57" s="0"/>
      <c r="L57" s="52"/>
      <c r="S57" s="111"/>
      <c r="T57" s="34"/>
      <c r="U57" s="34"/>
      <c r="V57" s="73" t="inlineStr">
        <f aca="false">V56</f>
        <is>
          <t/>
        </is>
      </c>
      <c r="W57" s="55"/>
      <c r="X57" s="139" t="n">
        <f aca="false">IF(V57&lt;&gt;"", (V57*0.5), X52)</f>
        <v>0.5</v>
      </c>
      <c r="Y57" s="140" t="n">
        <f aca="false">IF(V57&lt;&gt;"", (V57*0.866*$V$5), Y54)</f>
        <v>0.9526</v>
      </c>
      <c r="Z57" s="141"/>
      <c r="AA57" s="142" t="n">
        <f aca="false">IF(V57&lt;&gt;"", 1-(V57*0.5), AA52)</f>
        <v>0.5</v>
      </c>
      <c r="AB57" s="143" t="n">
        <f aca="false">IF(V57&lt;&gt;"", (V57*0.866*$V$5), AB54)</f>
        <v>0.9526</v>
      </c>
      <c r="AC57" s="144"/>
      <c r="AD57" s="142"/>
      <c r="AE57" s="143"/>
      <c r="AF57" s="144"/>
      <c r="AG57" s="142"/>
      <c r="AH57" s="143"/>
      <c r="AI57" s="144"/>
      <c r="AJ57" s="142"/>
      <c r="AK57" s="143"/>
      <c r="AL57" s="144"/>
      <c r="AM57" s="145" t="n">
        <f aca="false">IF(V55&lt;&gt;"", V55, 0)</f>
        <v>0</v>
      </c>
      <c r="AN57" s="146" t="n">
        <v>0</v>
      </c>
      <c r="AO57" s="142" t="n">
        <f aca="false">AM57</f>
        <v>0</v>
      </c>
      <c r="AP57" s="143" t="n">
        <f aca="false">AN57</f>
        <v>0</v>
      </c>
      <c r="AQ57" s="147"/>
      <c r="AR57" s="148"/>
    </row>
    <row r="58" customFormat="false" ht="15" hidden="false" customHeight="false" outlineLevel="0" collapsed="false">
      <c r="B58" s="103" t="n">
        <f aca="false">B57+1</f>
        <v>47</v>
      </c>
      <c r="C58" s="10" t="n">
        <f aca="false">Data!X55</f>
        <v>0.355635818119257</v>
      </c>
      <c r="D58" s="10" t="n">
        <f aca="false">Data!Y55</f>
        <v>0.306951805290626</v>
      </c>
      <c r="E58" s="10" t="n">
        <f aca="false">Data!Z55</f>
        <v>0.337412376590117</v>
      </c>
      <c r="F58" s="104" t="n">
        <f aca="false">C58+0.5*D58</f>
        <v>0.50911172076457</v>
      </c>
      <c r="G58" s="104" t="n">
        <f aca="false">D58*$R$7</f>
        <v>0.292410867231095</v>
      </c>
      <c r="H58" s="0"/>
      <c r="L58" s="52"/>
      <c r="S58" s="111"/>
      <c r="T58" s="34"/>
      <c r="U58" s="34"/>
      <c r="V58" s="73" t="str">
        <f aca="false">IF(AND($V$6&gt;0, $V$7&gt;0, V55&lt;1), V55+$V$6, "")</f>
        <v/>
      </c>
      <c r="W58" s="55"/>
      <c r="X58" s="139" t="n">
        <f aca="false">IF(V58&lt;&gt;"", (V58*0.5), X55)</f>
        <v>0.5</v>
      </c>
      <c r="Y58" s="140" t="n">
        <f aca="false">IF(V58&lt;&gt;"", (V58*0.866*$V$5), Y55)</f>
        <v>0.9526</v>
      </c>
      <c r="Z58" s="141"/>
      <c r="AA58" s="142" t="n">
        <f aca="false">IF(V58&lt;&gt;"", 1-(V58*0.5), AA55)</f>
        <v>0.5</v>
      </c>
      <c r="AB58" s="143" t="n">
        <f aca="false">IF(V58&lt;&gt;"", (V58*0.866*$V$5), AB55)</f>
        <v>0.9526</v>
      </c>
      <c r="AC58" s="144"/>
      <c r="AD58" s="142" t="n">
        <f aca="false">IF($V$8=1, AA58, AD55)</f>
        <v>0.5</v>
      </c>
      <c r="AE58" s="143" t="n">
        <f aca="false">IF($V$8=1, AB58, AE55)</f>
        <v>0.9526</v>
      </c>
      <c r="AF58" s="144"/>
      <c r="AG58" s="142" t="n">
        <f aca="false">IF(AND($V$8=1, V58&lt;&gt;""), AA58, AG55)</f>
        <v>0.5</v>
      </c>
      <c r="AH58" s="143" t="n">
        <f aca="false">IF(AND($V$8=1, V58&lt;&gt;""), AB58, AH55)</f>
        <v>0.9526</v>
      </c>
      <c r="AI58" s="144"/>
      <c r="AJ58" s="142" t="n">
        <f aca="false">IF($V$8=1,AM58,AJ55)</f>
        <v>0</v>
      </c>
      <c r="AK58" s="143" t="n">
        <v>0</v>
      </c>
      <c r="AL58" s="144"/>
      <c r="AM58" s="145" t="n">
        <f aca="false">IF(V58&lt;&gt;"", V58, 0)</f>
        <v>0</v>
      </c>
      <c r="AN58" s="146" t="n">
        <v>0</v>
      </c>
      <c r="AO58" s="142" t="n">
        <f aca="false">AM58</f>
        <v>0</v>
      </c>
      <c r="AP58" s="143" t="n">
        <f aca="false">AN58</f>
        <v>0</v>
      </c>
      <c r="AQ58" s="147"/>
      <c r="AR58" s="148"/>
    </row>
    <row r="59" customFormat="false" ht="15" hidden="false" customHeight="false" outlineLevel="0" collapsed="false">
      <c r="B59" s="103" t="n">
        <f aca="false">B58+1</f>
        <v>48</v>
      </c>
      <c r="C59" s="10" t="n">
        <f aca="false">Data!X56</f>
        <v>0.35452922836893</v>
      </c>
      <c r="D59" s="10" t="n">
        <f aca="false">Data!Y56</f>
        <v>0.308114343742014</v>
      </c>
      <c r="E59" s="10" t="n">
        <f aca="false">Data!Z56</f>
        <v>0.337356427889057</v>
      </c>
      <c r="F59" s="104" t="n">
        <f aca="false">C59+0.5*D59</f>
        <v>0.508586400239936</v>
      </c>
      <c r="G59" s="104" t="n">
        <f aca="false">D59*$R$7</f>
        <v>0.29351833384605</v>
      </c>
      <c r="H59" s="0"/>
      <c r="L59" s="52"/>
      <c r="S59" s="111"/>
      <c r="T59" s="34"/>
      <c r="U59" s="34"/>
      <c r="V59" s="73" t="str">
        <f aca="false">V58</f>
        <v/>
      </c>
      <c r="W59" s="55"/>
      <c r="X59" s="139" t="n">
        <f aca="false">IF(V59&lt;&gt;"", ((V59*0.5)-$V$7), X55)</f>
        <v>0.5</v>
      </c>
      <c r="Y59" s="140" t="n">
        <f aca="false">IF(V59&lt;&gt;"", (V59*0.866*$V$5), Y56)</f>
        <v>0.9526</v>
      </c>
      <c r="Z59" s="141"/>
      <c r="AA59" s="142" t="n">
        <f aca="false">IF(V59&lt;&gt;"", AA58+($V$7*0.5), AA55)</f>
        <v>0.5</v>
      </c>
      <c r="AB59" s="143" t="n">
        <f aca="false">IF(V59&lt;&gt;"", AB58+($V$7*0.866*$V$5), AB55)</f>
        <v>0.9526</v>
      </c>
      <c r="AC59" s="144"/>
      <c r="AD59" s="142" t="n">
        <f aca="false">IF($V$8=1, X58, AD55)</f>
        <v>0.5</v>
      </c>
      <c r="AE59" s="143" t="n">
        <f aca="false">IF($V$8=1, AB58, AE55)</f>
        <v>0.9526</v>
      </c>
      <c r="AF59" s="144"/>
      <c r="AG59" s="142" t="n">
        <f aca="false">IF(AND($V$8=1, V58&lt;&gt;""), 1-V58, AG58)</f>
        <v>0.5</v>
      </c>
      <c r="AH59" s="143" t="n">
        <f aca="false">IF(AND($V$8=1, V58&lt;&gt;""), 0, AH58)</f>
        <v>0.9526</v>
      </c>
      <c r="AI59" s="144"/>
      <c r="AJ59" s="142" t="n">
        <f aca="false">IF($V$8=1,X58,AJ58)</f>
        <v>0.5</v>
      </c>
      <c r="AK59" s="143" t="n">
        <f aca="false">IF($V$8=1,Y58,0)</f>
        <v>0.9526</v>
      </c>
      <c r="AL59" s="144"/>
      <c r="AM59" s="145" t="n">
        <f aca="false">IF(V58&lt;&gt;"",AM58+(0.5*$V$7),0)</f>
        <v>0</v>
      </c>
      <c r="AN59" s="146" t="n">
        <f aca="false">IF(V58&lt;&gt;"",-0.866*$V$7*$V$5,0)</f>
        <v>0</v>
      </c>
      <c r="AO59" s="142" t="n">
        <f aca="false">AM59</f>
        <v>0</v>
      </c>
      <c r="AP59" s="143" t="n">
        <f aca="false">AN59</f>
        <v>0</v>
      </c>
      <c r="AQ59" s="147"/>
      <c r="AR59" s="148"/>
    </row>
    <row r="60" customFormat="false" ht="15" hidden="false" customHeight="false" outlineLevel="0" collapsed="false">
      <c r="B60" s="103" t="n">
        <f aca="false">B59+1</f>
        <v>49</v>
      </c>
      <c r="C60" s="10" t="n">
        <f aca="false">Data!X57</f>
        <v>0.353377778686472</v>
      </c>
      <c r="D60" s="10" t="n">
        <f aca="false">Data!Y57</f>
        <v>0.30907936953468</v>
      </c>
      <c r="E60" s="10" t="n">
        <f aca="false">Data!Z57</f>
        <v>0.337542851778847</v>
      </c>
      <c r="F60" s="104" t="n">
        <f aca="false">C60+0.5*D60</f>
        <v>0.507917463453812</v>
      </c>
      <c r="G60" s="104" t="n">
        <f aca="false">D60*$R$7</f>
        <v>0.294437644382982</v>
      </c>
      <c r="H60" s="0"/>
      <c r="L60" s="52"/>
      <c r="S60" s="111"/>
      <c r="T60" s="34"/>
      <c r="U60" s="34"/>
      <c r="V60" s="73" t="inlineStr">
        <f aca="false">V59</f>
        <is>
          <t/>
        </is>
      </c>
      <c r="W60" s="55"/>
      <c r="X60" s="139" t="n">
        <f aca="false">IF(V60&lt;&gt;"", (V60*0.5), X55)</f>
        <v>0.5</v>
      </c>
      <c r="Y60" s="140" t="n">
        <f aca="false">IF(V60&lt;&gt;"", (V60*0.866*$V$5), Y57)</f>
        <v>0.9526</v>
      </c>
      <c r="Z60" s="141"/>
      <c r="AA60" s="142" t="n">
        <f aca="false">IF(V60&lt;&gt;"", 1-(V60*0.5), AA55)</f>
        <v>0.5</v>
      </c>
      <c r="AB60" s="143" t="n">
        <f aca="false">IF(V60&lt;&gt;"", (V60*0.866*$V$5), AB57)</f>
        <v>0.9526</v>
      </c>
      <c r="AC60" s="144"/>
      <c r="AD60" s="142"/>
      <c r="AE60" s="143"/>
      <c r="AF60" s="144"/>
      <c r="AG60" s="142"/>
      <c r="AH60" s="143"/>
      <c r="AI60" s="144"/>
      <c r="AJ60" s="142"/>
      <c r="AK60" s="143"/>
      <c r="AL60" s="144"/>
      <c r="AM60" s="145" t="n">
        <f aca="false">IF(V58&lt;&gt;"", V58, 0)</f>
        <v>0</v>
      </c>
      <c r="AN60" s="146" t="n">
        <v>0</v>
      </c>
      <c r="AO60" s="142" t="n">
        <f aca="false">AM60</f>
        <v>0</v>
      </c>
      <c r="AP60" s="143" t="n">
        <f aca="false">AN60</f>
        <v>0</v>
      </c>
      <c r="AQ60" s="147"/>
      <c r="AR60" s="148"/>
    </row>
    <row r="61" customFormat="false" ht="15" hidden="false" customHeight="false" outlineLevel="0" collapsed="false">
      <c r="B61" s="103" t="n">
        <f aca="false">B60+1</f>
        <v>50</v>
      </c>
      <c r="C61" s="10" t="n">
        <f aca="false">Data!X58</f>
        <v>0.352264046398078</v>
      </c>
      <c r="D61" s="10" t="n">
        <f aca="false">Data!Y58</f>
        <v>0.309818161895295</v>
      </c>
      <c r="E61" s="10" t="n">
        <f aca="false">Data!Z58</f>
        <v>0.337917791706627</v>
      </c>
      <c r="F61" s="104" t="n">
        <f aca="false">C61+0.5*D61</f>
        <v>0.507173127345725</v>
      </c>
      <c r="G61" s="104" t="n">
        <f aca="false">D61*$R$7</f>
        <v>0.295141438630638</v>
      </c>
      <c r="H61" s="0"/>
      <c r="L61" s="52"/>
      <c r="S61" s="111"/>
      <c r="T61" s="34"/>
      <c r="U61" s="34"/>
      <c r="V61" s="73" t="str">
        <f aca="false">IF(AND($V$6&gt;0, $V$7&gt;0, V58&lt;1), V58+$V$6, "")</f>
        <v/>
      </c>
      <c r="W61" s="55"/>
      <c r="X61" s="139" t="n">
        <f aca="false">IF(V61&lt;&gt;"", (V61*0.5), X58)</f>
        <v>0.5</v>
      </c>
      <c r="Y61" s="140" t="n">
        <f aca="false">IF(V61&lt;&gt;"", (V61*0.866*$V$5), Y58)</f>
        <v>0.9526</v>
      </c>
      <c r="Z61" s="141"/>
      <c r="AA61" s="142" t="n">
        <f aca="false">IF(V61&lt;&gt;"", 1-(V61*0.5), AA58)</f>
        <v>0.5</v>
      </c>
      <c r="AB61" s="143" t="n">
        <f aca="false">IF(V61&lt;&gt;"", (V61*0.866*$V$5), AB58)</f>
        <v>0.9526</v>
      </c>
      <c r="AC61" s="144"/>
      <c r="AD61" s="142" t="n">
        <f aca="false">IF($V$8=1, AA61, AD58)</f>
        <v>0.5</v>
      </c>
      <c r="AE61" s="143" t="n">
        <f aca="false">IF($V$8=1, AB61, AE58)</f>
        <v>0.9526</v>
      </c>
      <c r="AF61" s="144"/>
      <c r="AG61" s="142" t="n">
        <f aca="false">IF(AND($V$8=1, V61&lt;&gt;""), AA61, AG58)</f>
        <v>0.5</v>
      </c>
      <c r="AH61" s="143" t="n">
        <f aca="false">IF(AND($V$8=1, V61&lt;&gt;""), AB61, AH58)</f>
        <v>0.9526</v>
      </c>
      <c r="AI61" s="144"/>
      <c r="AJ61" s="142" t="n">
        <f aca="false">IF($V$8=1,AM61,AJ58)</f>
        <v>0</v>
      </c>
      <c r="AK61" s="143" t="n">
        <v>0</v>
      </c>
      <c r="AL61" s="144"/>
      <c r="AM61" s="145" t="n">
        <f aca="false">IF(V61&lt;&gt;"", V61, 0)</f>
        <v>0</v>
      </c>
      <c r="AN61" s="146" t="n">
        <v>0</v>
      </c>
      <c r="AO61" s="142" t="n">
        <f aca="false">AM61</f>
        <v>0</v>
      </c>
      <c r="AP61" s="143" t="n">
        <f aca="false">AN61</f>
        <v>0</v>
      </c>
      <c r="AQ61" s="147"/>
      <c r="AR61" s="148"/>
    </row>
    <row r="62" customFormat="false" ht="15" hidden="false" customHeight="false" outlineLevel="0" collapsed="false">
      <c r="B62" s="103" t="n">
        <f aca="false">B61+1</f>
        <v>51</v>
      </c>
      <c r="C62" s="10" t="n">
        <f aca="false">Data!X59</f>
        <v>0.351253413461928</v>
      </c>
      <c r="D62" s="10" t="n">
        <f aca="false">Data!Y59</f>
        <v>0.310321808235346</v>
      </c>
      <c r="E62" s="10" t="n">
        <f aca="false">Data!Z59</f>
        <v>0.338424778302726</v>
      </c>
      <c r="F62" s="104" t="n">
        <f aca="false">C62+0.5*D62</f>
        <v>0.506414317579601</v>
      </c>
      <c r="G62" s="104" t="n">
        <f aca="false">D62*$R$7</f>
        <v>0.295621226208146</v>
      </c>
      <c r="H62" s="0"/>
      <c r="L62" s="52"/>
      <c r="S62" s="111"/>
      <c r="T62" s="34"/>
      <c r="U62" s="34"/>
      <c r="V62" s="73" t="str">
        <f aca="false">V61</f>
        <v/>
      </c>
      <c r="W62" s="55"/>
      <c r="X62" s="139" t="n">
        <f aca="false">IF(V62&lt;&gt;"", ((V62*0.5)-$V$7), X58)</f>
        <v>0.5</v>
      </c>
      <c r="Y62" s="140" t="n">
        <f aca="false">IF(V62&lt;&gt;"", (V62*0.866*$V$5), Y59)</f>
        <v>0.9526</v>
      </c>
      <c r="Z62" s="141"/>
      <c r="AA62" s="142" t="n">
        <f aca="false">IF(V62&lt;&gt;"", AA61+($V$7*0.5), AA58)</f>
        <v>0.5</v>
      </c>
      <c r="AB62" s="143" t="n">
        <f aca="false">IF(V62&lt;&gt;"", AB61+($V$7*0.866*$V$5), AB58)</f>
        <v>0.9526</v>
      </c>
      <c r="AC62" s="144"/>
      <c r="AD62" s="142" t="n">
        <f aca="false">IF($V$8=1, X61, AD58)</f>
        <v>0.5</v>
      </c>
      <c r="AE62" s="143" t="n">
        <f aca="false">IF($V$8=1, AB61, AE58)</f>
        <v>0.9526</v>
      </c>
      <c r="AF62" s="144"/>
      <c r="AG62" s="142" t="n">
        <f aca="false">IF(AND($V$8=1, V61&lt;&gt;""), 1-V61, AG61)</f>
        <v>0.5</v>
      </c>
      <c r="AH62" s="143" t="n">
        <f aca="false">IF(AND($V$8=1, V61&lt;&gt;""), 0, AH61)</f>
        <v>0.9526</v>
      </c>
      <c r="AI62" s="144"/>
      <c r="AJ62" s="142" t="n">
        <f aca="false">IF($V$8=1,X61,AJ61)</f>
        <v>0.5</v>
      </c>
      <c r="AK62" s="143" t="n">
        <f aca="false">IF($V$8=1,Y61,0)</f>
        <v>0.9526</v>
      </c>
      <c r="AL62" s="144"/>
      <c r="AM62" s="145" t="n">
        <f aca="false">IF(V61&lt;&gt;"",AM61+(0.5*$V$7),0)</f>
        <v>0</v>
      </c>
      <c r="AN62" s="146" t="n">
        <f aca="false">IF(V61&lt;&gt;"",-0.866*$V$7*$V$5,0)</f>
        <v>0</v>
      </c>
      <c r="AO62" s="142" t="n">
        <f aca="false">AM62</f>
        <v>0</v>
      </c>
      <c r="AP62" s="143" t="n">
        <f aca="false">AN62</f>
        <v>0</v>
      </c>
      <c r="AQ62" s="147"/>
      <c r="AR62" s="148"/>
    </row>
    <row r="63" customFormat="false" ht="15" hidden="false" customHeight="false" outlineLevel="0" collapsed="false">
      <c r="B63" s="103" t="n">
        <f aca="false">B62+1</f>
        <v>52</v>
      </c>
      <c r="C63" s="10" t="n">
        <f aca="false">Data!X60</f>
        <v>0.350392960800993</v>
      </c>
      <c r="D63" s="10" t="n">
        <f aca="false">Data!Y60</f>
        <v>0.31059845526227</v>
      </c>
      <c r="E63" s="10" t="n">
        <f aca="false">Data!Z60</f>
        <v>0.339008583936737</v>
      </c>
      <c r="F63" s="104" t="n">
        <f aca="false">C63+0.5*D63</f>
        <v>0.505692188432128</v>
      </c>
      <c r="G63" s="104" t="n">
        <f aca="false">D63*$R$7</f>
        <v>0.295884767896663</v>
      </c>
      <c r="H63" s="0"/>
      <c r="L63" s="52"/>
      <c r="S63" s="111"/>
      <c r="T63" s="34"/>
      <c r="U63" s="34"/>
      <c r="V63" s="73" t="inlineStr">
        <f aca="false">V62</f>
        <is>
          <t/>
        </is>
      </c>
      <c r="W63" s="55"/>
      <c r="X63" s="139" t="n">
        <f aca="false">IF(V63&lt;&gt;"", (V63*0.5), X58)</f>
        <v>0.5</v>
      </c>
      <c r="Y63" s="140" t="n">
        <f aca="false">IF(V63&lt;&gt;"", (V63*0.866*$V$5), Y60)</f>
        <v>0.9526</v>
      </c>
      <c r="Z63" s="141"/>
      <c r="AA63" s="142" t="n">
        <f aca="false">IF(V63&lt;&gt;"", 1-(V63*0.5), AA58)</f>
        <v>0.5</v>
      </c>
      <c r="AB63" s="143" t="n">
        <f aca="false">IF(V63&lt;&gt;"", (V63*0.866*$V$5), AB60)</f>
        <v>0.9526</v>
      </c>
      <c r="AC63" s="144"/>
      <c r="AD63" s="142"/>
      <c r="AE63" s="143"/>
      <c r="AF63" s="144"/>
      <c r="AG63" s="142"/>
      <c r="AH63" s="143"/>
      <c r="AI63" s="144"/>
      <c r="AJ63" s="142"/>
      <c r="AK63" s="143"/>
      <c r="AL63" s="144"/>
      <c r="AM63" s="145" t="n">
        <f aca="false">IF(V61&lt;&gt;"", V61, 0)</f>
        <v>0</v>
      </c>
      <c r="AN63" s="146" t="n">
        <v>0</v>
      </c>
      <c r="AO63" s="142" t="n">
        <f aca="false">AM63</f>
        <v>0</v>
      </c>
      <c r="AP63" s="143" t="n">
        <f aca="false">AN63</f>
        <v>0</v>
      </c>
      <c r="AQ63" s="147"/>
      <c r="AR63" s="148"/>
    </row>
    <row r="64" customFormat="false" ht="15" hidden="false" customHeight="false" outlineLevel="0" collapsed="false">
      <c r="B64" s="103" t="n">
        <f aca="false">B63+1</f>
        <v>53</v>
      </c>
      <c r="C64" s="10" t="n">
        <f aca="false">Data!X61</f>
        <v>0.349711740547874</v>
      </c>
      <c r="D64" s="10" t="n">
        <f aca="false">Data!Y61</f>
        <v>0.310669829272956</v>
      </c>
      <c r="E64" s="10" t="n">
        <f aca="false">Data!Z61</f>
        <v>0.33961843017917</v>
      </c>
      <c r="F64" s="104" t="n">
        <f aca="false">C64+0.5*D64</f>
        <v>0.505046655184352</v>
      </c>
      <c r="G64" s="104" t="n">
        <f aca="false">D64*$R$7</f>
        <v>0.295952760773729</v>
      </c>
      <c r="H64" s="0"/>
      <c r="L64" s="52"/>
      <c r="S64" s="111"/>
      <c r="T64" s="34"/>
      <c r="U64" s="34"/>
      <c r="V64" s="73" t="str">
        <f aca="false">IF(AND($V$6&gt;0, $V$7&gt;0, V61&lt;1), V61+$V$6, "")</f>
        <v/>
      </c>
      <c r="W64" s="55"/>
      <c r="X64" s="139" t="n">
        <f aca="false">IF(V64&lt;&gt;"", (V64*0.5), X61)</f>
        <v>0.5</v>
      </c>
      <c r="Y64" s="140" t="n">
        <f aca="false">IF(V64&lt;&gt;"", (V64*0.866*$V$5), Y61)</f>
        <v>0.9526</v>
      </c>
      <c r="Z64" s="141"/>
      <c r="AA64" s="142" t="n">
        <f aca="false">IF(V64&lt;&gt;"", 1-(V64*0.5), AA61)</f>
        <v>0.5</v>
      </c>
      <c r="AB64" s="143" t="n">
        <f aca="false">IF(V64&lt;&gt;"", (V64*0.866*$V$5), AB61)</f>
        <v>0.9526</v>
      </c>
      <c r="AC64" s="144"/>
      <c r="AD64" s="142" t="n">
        <f aca="false">IF($V$8=1, AA64, AD61)</f>
        <v>0.5</v>
      </c>
      <c r="AE64" s="143" t="n">
        <f aca="false">IF($V$8=1, AB64, AE61)</f>
        <v>0.9526</v>
      </c>
      <c r="AF64" s="144"/>
      <c r="AG64" s="142" t="n">
        <f aca="false">IF(AND($V$8=1, V64&lt;&gt;""), AA64, AG61)</f>
        <v>0.5</v>
      </c>
      <c r="AH64" s="143" t="n">
        <f aca="false">IF(AND($V$8=1, V64&lt;&gt;""), AB64, AH61)</f>
        <v>0.9526</v>
      </c>
      <c r="AI64" s="144"/>
      <c r="AJ64" s="142" t="n">
        <f aca="false">IF($V$8=1,AM64,AJ61)</f>
        <v>0</v>
      </c>
      <c r="AK64" s="143" t="n">
        <v>0</v>
      </c>
      <c r="AL64" s="144"/>
      <c r="AM64" s="145" t="n">
        <f aca="false">IF(V64&lt;&gt;"", V64, 0)</f>
        <v>0</v>
      </c>
      <c r="AN64" s="146" t="n">
        <v>0</v>
      </c>
      <c r="AO64" s="142" t="n">
        <f aca="false">AM64</f>
        <v>0</v>
      </c>
      <c r="AP64" s="143" t="n">
        <f aca="false">AN64</f>
        <v>0</v>
      </c>
      <c r="AQ64" s="147"/>
      <c r="AR64" s="148"/>
    </row>
    <row r="65" customFormat="false" ht="15" hidden="false" customHeight="false" outlineLevel="0" collapsed="false">
      <c r="B65" s="103" t="n">
        <f aca="false">B64+1</f>
        <v>54</v>
      </c>
      <c r="C65" s="10" t="n">
        <f aca="false">Data!X62</f>
        <v>0.349222141721806</v>
      </c>
      <c r="D65" s="10" t="n">
        <f aca="false">Data!Y62</f>
        <v>0.310567403683725</v>
      </c>
      <c r="E65" s="10" t="n">
        <f aca="false">Data!Z62</f>
        <v>0.340210454594468</v>
      </c>
      <c r="F65" s="104" t="n">
        <f aca="false">C65+0.5*D65</f>
        <v>0.504505843563669</v>
      </c>
      <c r="G65" s="104" t="n">
        <f aca="false">D65*$R$7</f>
        <v>0.295855187295231</v>
      </c>
      <c r="H65" s="0"/>
      <c r="L65" s="52"/>
      <c r="S65" s="111"/>
      <c r="T65" s="34"/>
      <c r="U65" s="34"/>
      <c r="V65" s="73" t="str">
        <f aca="false">V64</f>
        <v/>
      </c>
      <c r="W65" s="55"/>
      <c r="X65" s="139" t="n">
        <f aca="false">IF(V65&lt;&gt;"", ((V65*0.5)-$V$7), X61)</f>
        <v>0.5</v>
      </c>
      <c r="Y65" s="140" t="n">
        <f aca="false">IF(V65&lt;&gt;"", (V65*0.866*$V$5), Y62)</f>
        <v>0.9526</v>
      </c>
      <c r="Z65" s="141"/>
      <c r="AA65" s="142" t="n">
        <f aca="false">IF(V65&lt;&gt;"", AA64+($V$7*0.5), AA61)</f>
        <v>0.5</v>
      </c>
      <c r="AB65" s="143" t="n">
        <f aca="false">IF(V65&lt;&gt;"", AB64+($V$7*0.866*$V$5), AB61)</f>
        <v>0.9526</v>
      </c>
      <c r="AC65" s="144"/>
      <c r="AD65" s="142" t="n">
        <f aca="false">IF($V$8=1, X64, AD61)</f>
        <v>0.5</v>
      </c>
      <c r="AE65" s="143" t="n">
        <f aca="false">IF($V$8=1, AB64, AE61)</f>
        <v>0.9526</v>
      </c>
      <c r="AF65" s="144"/>
      <c r="AG65" s="142" t="n">
        <f aca="false">IF(AND($V$8=1, V64&lt;&gt;""), 1-V64, AG64)</f>
        <v>0.5</v>
      </c>
      <c r="AH65" s="143" t="n">
        <f aca="false">IF(AND($V$8=1, V64&lt;&gt;""), 0, AH64)</f>
        <v>0.9526</v>
      </c>
      <c r="AI65" s="144"/>
      <c r="AJ65" s="142" t="n">
        <f aca="false">IF($V$8=1,X64,AJ64)</f>
        <v>0.5</v>
      </c>
      <c r="AK65" s="143" t="n">
        <f aca="false">IF($V$8=1,Y64,0)</f>
        <v>0.9526</v>
      </c>
      <c r="AL65" s="144"/>
      <c r="AM65" s="145" t="n">
        <f aca="false">IF(V64&lt;&gt;"",AM64+(0.5*$V$7),0)</f>
        <v>0</v>
      </c>
      <c r="AN65" s="146" t="n">
        <f aca="false">IF(V64&lt;&gt;"",-0.866*$V$7*$V$5,0)</f>
        <v>0</v>
      </c>
      <c r="AO65" s="142" t="n">
        <f aca="false">AM65</f>
        <v>0</v>
      </c>
      <c r="AP65" s="143" t="n">
        <f aca="false">AN65</f>
        <v>0</v>
      </c>
      <c r="AQ65" s="147"/>
      <c r="AR65" s="148"/>
    </row>
    <row r="66" customFormat="false" ht="15" hidden="false" customHeight="false" outlineLevel="0" collapsed="false">
      <c r="B66" s="103" t="n">
        <f aca="false">B65+1</f>
        <v>55</v>
      </c>
      <c r="C66" s="10" t="n">
        <f aca="false">Data!X63</f>
        <v>0.348922057652354</v>
      </c>
      <c r="D66" s="10" t="n">
        <f aca="false">Data!Y63</f>
        <v>0.310328560190698</v>
      </c>
      <c r="E66" s="10" t="n">
        <f aca="false">Data!Z63</f>
        <v>0.340749382156949</v>
      </c>
      <c r="F66" s="104" t="n">
        <f aca="false">C66+0.5*D66</f>
        <v>0.504086337747703</v>
      </c>
      <c r="G66" s="104" t="n">
        <f aca="false">D66*$R$7</f>
        <v>0.295627658309492</v>
      </c>
      <c r="H66" s="0"/>
      <c r="L66" s="52"/>
      <c r="S66" s="111"/>
      <c r="T66" s="34"/>
      <c r="U66" s="34"/>
      <c r="V66" s="73" t="inlineStr">
        <f aca="false">V65</f>
        <is>
          <t/>
        </is>
      </c>
      <c r="W66" s="55"/>
      <c r="X66" s="139" t="n">
        <f aca="false">IF(V66&lt;&gt;"", (V66*0.5), X61)</f>
        <v>0.5</v>
      </c>
      <c r="Y66" s="140" t="n">
        <f aca="false">IF(V66&lt;&gt;"", (V66*0.866*$V$5), Y63)</f>
        <v>0.9526</v>
      </c>
      <c r="Z66" s="141"/>
      <c r="AA66" s="142" t="n">
        <f aca="false">IF(V66&lt;&gt;"", 1-(V66*0.5), AA61)</f>
        <v>0.5</v>
      </c>
      <c r="AB66" s="143" t="n">
        <f aca="false">IF(V66&lt;&gt;"", (V66*0.866*$V$5), AB63)</f>
        <v>0.9526</v>
      </c>
      <c r="AC66" s="144"/>
      <c r="AD66" s="142"/>
      <c r="AE66" s="143"/>
      <c r="AF66" s="144"/>
      <c r="AG66" s="142"/>
      <c r="AH66" s="143"/>
      <c r="AI66" s="144"/>
      <c r="AJ66" s="142"/>
      <c r="AK66" s="143"/>
      <c r="AL66" s="144"/>
      <c r="AM66" s="145" t="n">
        <f aca="false">IF(V64&lt;&gt;"", V64, 0)</f>
        <v>0</v>
      </c>
      <c r="AN66" s="146" t="n">
        <v>0</v>
      </c>
      <c r="AO66" s="142" t="n">
        <f aca="false">AM66</f>
        <v>0</v>
      </c>
      <c r="AP66" s="143" t="n">
        <f aca="false">AN66</f>
        <v>0</v>
      </c>
      <c r="AQ66" s="147"/>
      <c r="AR66" s="148"/>
    </row>
    <row r="67" customFormat="false" ht="15" hidden="false" customHeight="false" outlineLevel="0" collapsed="false">
      <c r="B67" s="103" t="n">
        <f aca="false">B66+1</f>
        <v>56</v>
      </c>
      <c r="C67" s="10" t="n">
        <f aca="false">Data!X64</f>
        <v>0.348797575127445</v>
      </c>
      <c r="D67" s="10" t="n">
        <f aca="false">Data!Y64</f>
        <v>0.309993029093006</v>
      </c>
      <c r="E67" s="10" t="n">
        <f aca="false">Data!Z64</f>
        <v>0.341209395779549</v>
      </c>
      <c r="F67" s="104" t="n">
        <f aca="false">C67+0.5*D67</f>
        <v>0.503794089673948</v>
      </c>
      <c r="G67" s="104" t="n">
        <f aca="false">D67*$R$7</f>
        <v>0.295308022009695</v>
      </c>
      <c r="H67" s="0"/>
      <c r="L67" s="52"/>
      <c r="S67" s="111"/>
      <c r="T67" s="34"/>
      <c r="U67" s="34"/>
      <c r="V67" s="73" t="str">
        <f aca="false">IF(AND($V$6&gt;0, $V$7&gt;0, V64&lt;1), V64+$V$6, "")</f>
        <v/>
      </c>
      <c r="W67" s="55"/>
      <c r="X67" s="139" t="n">
        <f aca="false">IF(V67&lt;&gt;"", (V67*0.5), X64)</f>
        <v>0.5</v>
      </c>
      <c r="Y67" s="140" t="n">
        <f aca="false">IF(V67&lt;&gt;"", (V67*0.866*$V$5), Y64)</f>
        <v>0.9526</v>
      </c>
      <c r="Z67" s="141"/>
      <c r="AA67" s="142" t="n">
        <f aca="false">IF(V67&lt;&gt;"", 1-(V67*0.5), AA64)</f>
        <v>0.5</v>
      </c>
      <c r="AB67" s="143" t="n">
        <f aca="false">IF(V67&lt;&gt;"", (V67*0.866*$V$5), AB64)</f>
        <v>0.9526</v>
      </c>
      <c r="AC67" s="144"/>
      <c r="AD67" s="142" t="n">
        <f aca="false">IF($V$8=1, AA67, AD64)</f>
        <v>0.5</v>
      </c>
      <c r="AE67" s="143" t="n">
        <f aca="false">IF($V$8=1, AB67, AE64)</f>
        <v>0.9526</v>
      </c>
      <c r="AF67" s="144"/>
      <c r="AG67" s="142" t="n">
        <f aca="false">IF(AND($V$8=1, V67&lt;&gt;""), AA67, AG64)</f>
        <v>0.5</v>
      </c>
      <c r="AH67" s="143" t="n">
        <f aca="false">IF(AND($V$8=1, V67&lt;&gt;""), AB67, AH64)</f>
        <v>0.9526</v>
      </c>
      <c r="AI67" s="144"/>
      <c r="AJ67" s="142" t="n">
        <f aca="false">IF($V$8=1,AM67,AJ64)</f>
        <v>0</v>
      </c>
      <c r="AK67" s="143" t="n">
        <v>0</v>
      </c>
      <c r="AL67" s="144"/>
      <c r="AM67" s="145" t="n">
        <f aca="false">IF(V67&lt;&gt;"", V67, 0)</f>
        <v>0</v>
      </c>
      <c r="AN67" s="146" t="n">
        <v>0</v>
      </c>
      <c r="AO67" s="142" t="n">
        <f aca="false">AM67</f>
        <v>0</v>
      </c>
      <c r="AP67" s="143" t="n">
        <f aca="false">AN67</f>
        <v>0</v>
      </c>
      <c r="AQ67" s="147"/>
      <c r="AR67" s="148"/>
    </row>
    <row r="68" customFormat="false" ht="15" hidden="false" customHeight="false" outlineLevel="0" collapsed="false">
      <c r="B68" s="103" t="n">
        <f aca="false">B67+1</f>
        <v>57</v>
      </c>
      <c r="C68" s="10" t="n">
        <f aca="false">Data!X65</f>
        <v>0.348825929122186</v>
      </c>
      <c r="D68" s="10" t="n">
        <f aca="false">Data!Y65</f>
        <v>0.309599817394938</v>
      </c>
      <c r="E68" s="10" t="n">
        <f aca="false">Data!Z65</f>
        <v>0.341574253482876</v>
      </c>
      <c r="F68" s="104" t="n">
        <f aca="false">C68+0.5*D68</f>
        <v>0.503625837819655</v>
      </c>
      <c r="G68" s="104" t="n">
        <f aca="false">D68*$R$7</f>
        <v>0.294933437558143</v>
      </c>
      <c r="H68" s="0"/>
      <c r="L68" s="52"/>
      <c r="S68" s="111"/>
      <c r="T68" s="34"/>
      <c r="U68" s="34"/>
      <c r="V68" s="73" t="str">
        <f aca="false">V67</f>
        <v/>
      </c>
      <c r="W68" s="55"/>
      <c r="X68" s="139" t="n">
        <f aca="false">IF(V68&lt;&gt;"", ((V68*0.5)-$V$7), X64)</f>
        <v>0.5</v>
      </c>
      <c r="Y68" s="140" t="n">
        <f aca="false">IF(V68&lt;&gt;"", (V68*0.866*$V$5), Y65)</f>
        <v>0.9526</v>
      </c>
      <c r="Z68" s="141"/>
      <c r="AA68" s="142" t="n">
        <f aca="false">IF(V68&lt;&gt;"", AA67+($V$7*0.5), AA64)</f>
        <v>0.5</v>
      </c>
      <c r="AB68" s="143" t="n">
        <f aca="false">IF(V68&lt;&gt;"", AB67+($V$7*0.866*$V$5), AB64)</f>
        <v>0.9526</v>
      </c>
      <c r="AC68" s="144"/>
      <c r="AD68" s="142" t="n">
        <f aca="false">IF($V$8=1, X67, AD64)</f>
        <v>0.5</v>
      </c>
      <c r="AE68" s="143" t="n">
        <f aca="false">IF($V$8=1, AB67, AE64)</f>
        <v>0.9526</v>
      </c>
      <c r="AF68" s="144"/>
      <c r="AG68" s="142" t="n">
        <f aca="false">IF(AND($V$8=1, V67&lt;&gt;""), 1-V67, AG67)</f>
        <v>0.5</v>
      </c>
      <c r="AH68" s="143" t="n">
        <f aca="false">IF(AND($V$8=1, V67&lt;&gt;""), 0, AH67)</f>
        <v>0.9526</v>
      </c>
      <c r="AI68" s="144"/>
      <c r="AJ68" s="142" t="n">
        <f aca="false">IF($V$8=1,X67,AJ67)</f>
        <v>0.5</v>
      </c>
      <c r="AK68" s="143" t="n">
        <f aca="false">IF($V$8=1,Y67,0)</f>
        <v>0.9526</v>
      </c>
      <c r="AL68" s="144"/>
      <c r="AM68" s="145" t="n">
        <f aca="false">IF(V67&lt;&gt;"",AM67+(0.5*$V$7),0)</f>
        <v>0</v>
      </c>
      <c r="AN68" s="146" t="n">
        <f aca="false">IF(V67&lt;&gt;"",-0.866*$V$7*$V$5,0)</f>
        <v>0</v>
      </c>
      <c r="AO68" s="142" t="n">
        <f aca="false">AM68</f>
        <v>0</v>
      </c>
      <c r="AP68" s="143" t="n">
        <f aca="false">AN68</f>
        <v>0</v>
      </c>
      <c r="AQ68" s="147"/>
      <c r="AR68" s="148"/>
    </row>
    <row r="69" customFormat="false" ht="15" hidden="false" customHeight="false" outlineLevel="0" collapsed="false">
      <c r="B69" s="103" t="n">
        <f aca="false">B68+1</f>
        <v>58</v>
      </c>
      <c r="C69" s="10" t="n">
        <f aca="false">Data!X66</f>
        <v>0.348978498378048</v>
      </c>
      <c r="D69" s="10" t="n">
        <f aca="false">Data!Y66</f>
        <v>0.309184752867303</v>
      </c>
      <c r="E69" s="10" t="n">
        <f aca="false">Data!Z66</f>
        <v>0.341836748754649</v>
      </c>
      <c r="F69" s="104" t="n">
        <f aca="false">C69+0.5*D69</f>
        <v>0.503570874811699</v>
      </c>
      <c r="G69" s="104" t="n">
        <f aca="false">D69*$R$7</f>
        <v>0.294538035490487</v>
      </c>
      <c r="H69" s="0"/>
      <c r="L69" s="52"/>
      <c r="S69" s="111"/>
      <c r="T69" s="34"/>
      <c r="U69" s="34"/>
      <c r="V69" s="73" t="inlineStr">
        <f aca="false">V68</f>
        <is>
          <t/>
        </is>
      </c>
      <c r="W69" s="55"/>
      <c r="X69" s="139" t="n">
        <f aca="false">IF(V69&lt;&gt;"", (V69*0.5), X64)</f>
        <v>0.5</v>
      </c>
      <c r="Y69" s="140" t="n">
        <f aca="false">IF(V69&lt;&gt;"", (V69*0.866*$V$5), Y66)</f>
        <v>0.9526</v>
      </c>
      <c r="Z69" s="141"/>
      <c r="AA69" s="142" t="n">
        <f aca="false">IF(V69&lt;&gt;"", 1-(V69*0.5), AA64)</f>
        <v>0.5</v>
      </c>
      <c r="AB69" s="143" t="n">
        <f aca="false">IF(V69&lt;&gt;"", (V69*0.866*$V$5), AB66)</f>
        <v>0.9526</v>
      </c>
      <c r="AC69" s="144"/>
      <c r="AD69" s="142"/>
      <c r="AE69" s="143"/>
      <c r="AF69" s="144"/>
      <c r="AG69" s="142"/>
      <c r="AH69" s="143"/>
      <c r="AI69" s="144"/>
      <c r="AJ69" s="142"/>
      <c r="AK69" s="143"/>
      <c r="AL69" s="144"/>
      <c r="AM69" s="145" t="n">
        <f aca="false">IF(V67&lt;&gt;"", V67, 0)</f>
        <v>0</v>
      </c>
      <c r="AN69" s="146" t="n">
        <v>0</v>
      </c>
      <c r="AO69" s="142" t="n">
        <f aca="false">AM69</f>
        <v>0</v>
      </c>
      <c r="AP69" s="143" t="n">
        <f aca="false">AN69</f>
        <v>0</v>
      </c>
      <c r="AQ69" s="147"/>
      <c r="AR69" s="148"/>
    </row>
    <row r="70" customFormat="false" ht="15" hidden="false" customHeight="false" outlineLevel="0" collapsed="false">
      <c r="B70" s="103" t="n">
        <f aca="false">B69+1</f>
        <v>59</v>
      </c>
      <c r="C70" s="10" t="n">
        <f aca="false">Data!X67</f>
        <v>0.349223653190367</v>
      </c>
      <c r="D70" s="10" t="n">
        <f aca="false">Data!Y67</f>
        <v>0.308778698145017</v>
      </c>
      <c r="E70" s="10" t="n">
        <f aca="false">Data!Z67</f>
        <v>0.341997648664616</v>
      </c>
      <c r="F70" s="104" t="n">
        <f aca="false">C70+0.5*D70</f>
        <v>0.503613002262875</v>
      </c>
      <c r="G70" s="104" t="n">
        <f aca="false">D70*$R$7</f>
        <v>0.294151216415179</v>
      </c>
      <c r="H70" s="0"/>
      <c r="L70" s="52"/>
      <c r="S70" s="111"/>
      <c r="T70" s="34"/>
      <c r="U70" s="34"/>
      <c r="V70" s="73" t="str">
        <f aca="false">IF(AND($V$6&gt;0, $V$7&gt;0, V67&lt;1), V67+$V$6, "")</f>
        <v/>
      </c>
      <c r="W70" s="55"/>
      <c r="X70" s="139" t="n">
        <f aca="false">IF(V70&lt;&gt;"", (V70*0.5), X67)</f>
        <v>0.5</v>
      </c>
      <c r="Y70" s="140" t="n">
        <f aca="false">IF(V70&lt;&gt;"", (V70*0.866*$V$5), Y67)</f>
        <v>0.9526</v>
      </c>
      <c r="Z70" s="141"/>
      <c r="AA70" s="142" t="n">
        <f aca="false">IF(V70&lt;&gt;"", 1-(V70*0.5), AA67)</f>
        <v>0.5</v>
      </c>
      <c r="AB70" s="143" t="n">
        <f aca="false">IF(V70&lt;&gt;"", (V70*0.866*$V$5), AB67)</f>
        <v>0.9526</v>
      </c>
      <c r="AC70" s="144"/>
      <c r="AD70" s="142" t="n">
        <f aca="false">IF($V$8=1, AA70, AD67)</f>
        <v>0.5</v>
      </c>
      <c r="AE70" s="143" t="n">
        <f aca="false">IF($V$8=1, AB70, AE67)</f>
        <v>0.9526</v>
      </c>
      <c r="AF70" s="144"/>
      <c r="AG70" s="142" t="n">
        <f aca="false">IF(AND($V$8=1, V70&lt;&gt;""), AA70, AG67)</f>
        <v>0.5</v>
      </c>
      <c r="AH70" s="143" t="n">
        <f aca="false">IF(AND($V$8=1, V70&lt;&gt;""), AB70, AH67)</f>
        <v>0.9526</v>
      </c>
      <c r="AI70" s="144"/>
      <c r="AJ70" s="142" t="n">
        <f aca="false">IF($V$8=1,AM70,AJ67)</f>
        <v>0</v>
      </c>
      <c r="AK70" s="143" t="n">
        <v>0</v>
      </c>
      <c r="AL70" s="144"/>
      <c r="AM70" s="145" t="n">
        <f aca="false">IF(V70&lt;&gt;"", V70, 0)</f>
        <v>0</v>
      </c>
      <c r="AN70" s="146" t="n">
        <v>0</v>
      </c>
      <c r="AO70" s="142" t="n">
        <f aca="false">AM70</f>
        <v>0</v>
      </c>
      <c r="AP70" s="143" t="n">
        <f aca="false">AN70</f>
        <v>0</v>
      </c>
      <c r="AQ70" s="147"/>
      <c r="AR70" s="148"/>
    </row>
    <row r="71" customFormat="false" ht="15" hidden="false" customHeight="false" outlineLevel="0" collapsed="false">
      <c r="B71" s="103" t="n">
        <f aca="false">B70+1</f>
        <v>60</v>
      </c>
      <c r="C71" s="10" t="n">
        <f aca="false">Data!X68</f>
        <v>0.349529305842462</v>
      </c>
      <c r="D71" s="10" t="n">
        <f aca="false">Data!Y68</f>
        <v>0.308406427432508</v>
      </c>
      <c r="E71" s="10" t="n">
        <f aca="false">Data!Z68</f>
        <v>0.34206426672503</v>
      </c>
      <c r="F71" s="104" t="n">
        <f aca="false">C71+0.5*D71</f>
        <v>0.503732519558716</v>
      </c>
      <c r="G71" s="104" t="n">
        <f aca="false">D71*$R$7</f>
        <v>0.29379658093165</v>
      </c>
      <c r="H71" s="0"/>
      <c r="L71" s="52"/>
      <c r="S71" s="111"/>
      <c r="T71" s="34"/>
      <c r="U71" s="34"/>
      <c r="V71" s="73" t="str">
        <f aca="false">V70</f>
        <v/>
      </c>
      <c r="W71" s="55"/>
      <c r="X71" s="139" t="n">
        <f aca="false">IF(V71&lt;&gt;"", ((V71*0.5)-$V$7), X67)</f>
        <v>0.5</v>
      </c>
      <c r="Y71" s="140" t="n">
        <f aca="false">IF(V71&lt;&gt;"", (V71*0.866*$V$5), Y68)</f>
        <v>0.9526</v>
      </c>
      <c r="Z71" s="141"/>
      <c r="AA71" s="142" t="n">
        <f aca="false">IF(V71&lt;&gt;"", AA70+($V$7*0.5), AA67)</f>
        <v>0.5</v>
      </c>
      <c r="AB71" s="143" t="n">
        <f aca="false">IF(V71&lt;&gt;"", AB70+($V$7*0.866*$V$5), AB67)</f>
        <v>0.9526</v>
      </c>
      <c r="AC71" s="144"/>
      <c r="AD71" s="142" t="n">
        <f aca="false">IF($V$8=1, X70, AD67)</f>
        <v>0.5</v>
      </c>
      <c r="AE71" s="143" t="n">
        <f aca="false">IF($V$8=1, AB70, AE67)</f>
        <v>0.9526</v>
      </c>
      <c r="AF71" s="144"/>
      <c r="AG71" s="142" t="n">
        <f aca="false">IF(AND($V$8=1, V70&lt;&gt;""), 1-V70, AG70)</f>
        <v>0.5</v>
      </c>
      <c r="AH71" s="143" t="n">
        <f aca="false">IF(AND($V$8=1, V70&lt;&gt;""), 0, AH70)</f>
        <v>0.9526</v>
      </c>
      <c r="AI71" s="144"/>
      <c r="AJ71" s="142" t="n">
        <f aca="false">IF($V$8=1,X70,AJ70)</f>
        <v>0.5</v>
      </c>
      <c r="AK71" s="143" t="n">
        <f aca="false">IF($V$8=1,Y70,0)</f>
        <v>0.9526</v>
      </c>
      <c r="AL71" s="144"/>
      <c r="AM71" s="145" t="n">
        <f aca="false">IF(V70&lt;&gt;"",AM70+(0.5*$V$7),0)</f>
        <v>0</v>
      </c>
      <c r="AN71" s="146" t="n">
        <f aca="false">IF(V70&lt;&gt;"",-0.866*$V$7*$V$5,0)</f>
        <v>0</v>
      </c>
      <c r="AO71" s="142" t="n">
        <f aca="false">AM71</f>
        <v>0</v>
      </c>
      <c r="AP71" s="143" t="n">
        <f aca="false">AN71</f>
        <v>0</v>
      </c>
      <c r="AQ71" s="147"/>
      <c r="AR71" s="148"/>
    </row>
    <row r="72" customFormat="false" ht="15" hidden="false" customHeight="false" outlineLevel="0" collapsed="false">
      <c r="B72" s="103" t="n">
        <f aca="false">B71+1</f>
        <v>61</v>
      </c>
      <c r="C72" s="10" t="n">
        <f aca="false">Data!X69</f>
        <v>0.349865054928737</v>
      </c>
      <c r="D72" s="10" t="n">
        <f aca="false">Data!Y69</f>
        <v>0.308086112250191</v>
      </c>
      <c r="E72" s="10" t="n">
        <f aca="false">Data!Z69</f>
        <v>0.342048832821073</v>
      </c>
      <c r="F72" s="104" t="n">
        <f aca="false">C72+0.5*D72</f>
        <v>0.503908111053832</v>
      </c>
      <c r="G72" s="104" t="n">
        <f aca="false">D72*$R$7</f>
        <v>0.293491439738034</v>
      </c>
      <c r="H72" s="0"/>
      <c r="L72" s="52"/>
      <c r="S72" s="111"/>
      <c r="T72" s="34"/>
      <c r="U72" s="34"/>
      <c r="V72" s="73" t="inlineStr">
        <f aca="false">V71</f>
        <is>
          <t/>
        </is>
      </c>
      <c r="W72" s="55"/>
      <c r="X72" s="139" t="n">
        <f aca="false">IF(V72&lt;&gt;"", (V72*0.5), X67)</f>
        <v>0.5</v>
      </c>
      <c r="Y72" s="140" t="n">
        <f aca="false">IF(V72&lt;&gt;"", (V72*0.866*$V$5), Y69)</f>
        <v>0.9526</v>
      </c>
      <c r="Z72" s="141"/>
      <c r="AA72" s="142" t="n">
        <f aca="false">IF(V72&lt;&gt;"", 1-(V72*0.5), AA67)</f>
        <v>0.5</v>
      </c>
      <c r="AB72" s="143" t="n">
        <f aca="false">IF(V72&lt;&gt;"", (V72*0.866*$V$5), AB69)</f>
        <v>0.9526</v>
      </c>
      <c r="AC72" s="144"/>
      <c r="AD72" s="142"/>
      <c r="AE72" s="143"/>
      <c r="AF72" s="144"/>
      <c r="AG72" s="142"/>
      <c r="AH72" s="143"/>
      <c r="AI72" s="144"/>
      <c r="AJ72" s="142"/>
      <c r="AK72" s="143"/>
      <c r="AL72" s="144"/>
      <c r="AM72" s="145" t="n">
        <f aca="false">IF(V70&lt;&gt;"", V70, 0)</f>
        <v>0</v>
      </c>
      <c r="AN72" s="146" t="n">
        <v>0</v>
      </c>
      <c r="AO72" s="142" t="n">
        <f aca="false">AM72</f>
        <v>0</v>
      </c>
      <c r="AP72" s="143" t="n">
        <f aca="false">AN72</f>
        <v>0</v>
      </c>
      <c r="AQ72" s="147"/>
      <c r="AR72" s="148"/>
    </row>
    <row r="73" customFormat="false" ht="15" hidden="false" customHeight="false" outlineLevel="0" collapsed="false">
      <c r="B73" s="103" t="n">
        <f aca="false">B72+1</f>
        <v>62</v>
      </c>
      <c r="C73" s="10" t="n">
        <f aca="false">Data!X70</f>
        <v>0.350203855921977</v>
      </c>
      <c r="D73" s="10" t="n">
        <f aca="false">Data!Y70</f>
        <v>0.307829331883306</v>
      </c>
      <c r="E73" s="10" t="n">
        <f aca="false">Data!Z70</f>
        <v>0.341966812194716</v>
      </c>
      <c r="F73" s="104" t="n">
        <f aca="false">C73+0.5*D73</f>
        <v>0.50411852186363</v>
      </c>
      <c r="G73" s="104" t="n">
        <f aca="false">D73*$R$7</f>
        <v>0.293246823585028</v>
      </c>
      <c r="H73" s="0"/>
      <c r="L73" s="52"/>
      <c r="S73" s="111"/>
      <c r="T73" s="34"/>
      <c r="U73" s="34"/>
      <c r="V73" s="73" t="str">
        <f aca="false">IF(AND($V$6&gt;0, $V$7&gt;0, V70&lt;1), V70+$V$6, "")</f>
        <v/>
      </c>
      <c r="W73" s="55"/>
      <c r="X73" s="139" t="n">
        <f aca="false">IF(V73&lt;&gt;"", (V73*0.5), X70)</f>
        <v>0.5</v>
      </c>
      <c r="Y73" s="140" t="n">
        <f aca="false">IF(V73&lt;&gt;"", (V73*0.866*$V$5), Y70)</f>
        <v>0.9526</v>
      </c>
      <c r="Z73" s="141"/>
      <c r="AA73" s="142" t="n">
        <f aca="false">IF(V73&lt;&gt;"", 1-(V73*0.5), AA70)</f>
        <v>0.5</v>
      </c>
      <c r="AB73" s="143" t="n">
        <f aca="false">IF(V73&lt;&gt;"", (V73*0.866*$V$5), AB70)</f>
        <v>0.9526</v>
      </c>
      <c r="AC73" s="144"/>
      <c r="AD73" s="142" t="n">
        <f aca="false">IF($V$8=1, AA73, AD70)</f>
        <v>0.5</v>
      </c>
      <c r="AE73" s="143" t="n">
        <f aca="false">IF($V$8=1, AB73, AE70)</f>
        <v>0.9526</v>
      </c>
      <c r="AF73" s="144"/>
      <c r="AG73" s="142" t="n">
        <f aca="false">IF(AND($V$8=1, V73&lt;&gt;""), AA73, AG70)</f>
        <v>0.5</v>
      </c>
      <c r="AH73" s="143" t="n">
        <f aca="false">IF(AND($V$8=1, V73&lt;&gt;""), AB73, AH70)</f>
        <v>0.9526</v>
      </c>
      <c r="AI73" s="144"/>
      <c r="AJ73" s="142" t="n">
        <f aca="false">IF($V$8=1,AM73,AJ70)</f>
        <v>0</v>
      </c>
      <c r="AK73" s="143" t="n">
        <v>0</v>
      </c>
      <c r="AL73" s="144"/>
      <c r="AM73" s="145" t="n">
        <f aca="false">IF(V73&lt;&gt;"", V73, 0)</f>
        <v>0</v>
      </c>
      <c r="AN73" s="146" t="n">
        <v>0</v>
      </c>
      <c r="AO73" s="142" t="n">
        <f aca="false">AM73</f>
        <v>0</v>
      </c>
      <c r="AP73" s="143" t="n">
        <f aca="false">AN73</f>
        <v>0</v>
      </c>
      <c r="AQ73" s="147"/>
      <c r="AR73" s="148"/>
    </row>
    <row r="74" customFormat="false" ht="15" hidden="false" customHeight="false" outlineLevel="0" collapsed="false">
      <c r="B74" s="103" t="n">
        <f aca="false">B73+1</f>
        <v>63</v>
      </c>
      <c r="C74" s="10" t="n">
        <f aca="false">Data!X71</f>
        <v>0.35052318998556</v>
      </c>
      <c r="D74" s="10" t="n">
        <f aca="false">Data!Y71</f>
        <v>0.307641507005086</v>
      </c>
      <c r="E74" s="10" t="n">
        <f aca="false">Data!Z71</f>
        <v>0.341835303009353</v>
      </c>
      <c r="F74" s="104" t="n">
        <f aca="false">C74+0.5*D74</f>
        <v>0.504343943488103</v>
      </c>
      <c r="G74" s="104" t="n">
        <f aca="false">D74*$R$7</f>
        <v>0.293067896357426</v>
      </c>
      <c r="H74" s="0"/>
      <c r="L74" s="52"/>
      <c r="S74" s="111"/>
      <c r="T74" s="34"/>
      <c r="U74" s="34"/>
      <c r="V74" s="73" t="str">
        <f aca="false">V73</f>
        <v/>
      </c>
      <c r="W74" s="55"/>
      <c r="X74" s="139" t="n">
        <f aca="false">IF(V74&lt;&gt;"", ((V74*0.5)-$V$7), X70)</f>
        <v>0.5</v>
      </c>
      <c r="Y74" s="140" t="n">
        <f aca="false">IF(V74&lt;&gt;"", (V74*0.866*$V$5), Y71)</f>
        <v>0.9526</v>
      </c>
      <c r="Z74" s="141"/>
      <c r="AA74" s="142" t="n">
        <f aca="false">IF(V74&lt;&gt;"", AA73+($V$7*0.5), AA70)</f>
        <v>0.5</v>
      </c>
      <c r="AB74" s="143" t="n">
        <f aca="false">IF(V74&lt;&gt;"", AB73+($V$7*0.866*$V$5), AB70)</f>
        <v>0.9526</v>
      </c>
      <c r="AC74" s="144"/>
      <c r="AD74" s="142" t="n">
        <f aca="false">IF($V$8=1, X73, AD70)</f>
        <v>0.5</v>
      </c>
      <c r="AE74" s="143" t="n">
        <f aca="false">IF($V$8=1, AB73, AE70)</f>
        <v>0.9526</v>
      </c>
      <c r="AF74" s="144"/>
      <c r="AG74" s="142" t="n">
        <f aca="false">IF(AND($V$8=1, V73&lt;&gt;""), 1-V73, AG73)</f>
        <v>0.5</v>
      </c>
      <c r="AH74" s="143" t="n">
        <f aca="false">IF(AND($V$8=1, V73&lt;&gt;""), 0, AH73)</f>
        <v>0.9526</v>
      </c>
      <c r="AI74" s="144"/>
      <c r="AJ74" s="142" t="n">
        <f aca="false">IF($V$8=1,X73,AJ73)</f>
        <v>0.5</v>
      </c>
      <c r="AK74" s="143" t="n">
        <f aca="false">IF($V$8=1,Y73,0)</f>
        <v>0.9526</v>
      </c>
      <c r="AL74" s="144"/>
      <c r="AM74" s="145" t="n">
        <f aca="false">IF(V73&lt;&gt;"",AM73+(0.5*$V$7),0)</f>
        <v>0</v>
      </c>
      <c r="AN74" s="146" t="n">
        <f aca="false">IF(V73&lt;&gt;"",-0.866*$V$7*$V$5,0)</f>
        <v>0</v>
      </c>
      <c r="AO74" s="142" t="n">
        <f aca="false">AM74</f>
        <v>0</v>
      </c>
      <c r="AP74" s="143" t="n">
        <f aca="false">AN74</f>
        <v>0</v>
      </c>
      <c r="AQ74" s="147"/>
      <c r="AR74" s="148"/>
    </row>
    <row r="75" customFormat="false" ht="15" hidden="false" customHeight="false" outlineLevel="0" collapsed="false">
      <c r="B75" s="103" t="n">
        <f aca="false">B74+1</f>
        <v>64</v>
      </c>
      <c r="C75" s="10" t="n">
        <f aca="false">Data!X72</f>
        <v>0.350805739186965</v>
      </c>
      <c r="D75" s="10" t="n">
        <f aca="false">Data!Y72</f>
        <v>0.307522648715802</v>
      </c>
      <c r="E75" s="10" t="n">
        <f aca="false">Data!Z72</f>
        <v>0.341671612097233</v>
      </c>
      <c r="F75" s="104" t="n">
        <f aca="false">C75+0.5*D75</f>
        <v>0.504567063544866</v>
      </c>
      <c r="G75" s="104" t="n">
        <f aca="false">D75*$R$7</f>
        <v>0.292954668629659</v>
      </c>
      <c r="H75" s="0"/>
      <c r="L75" s="52"/>
      <c r="S75" s="111"/>
      <c r="T75" s="34"/>
      <c r="U75" s="34"/>
      <c r="V75" s="73" t="inlineStr">
        <f aca="false">V74</f>
        <is>
          <t/>
        </is>
      </c>
      <c r="W75" s="55"/>
      <c r="X75" s="139" t="n">
        <f aca="false">IF(V75&lt;&gt;"", (V75*0.5), X70)</f>
        <v>0.5</v>
      </c>
      <c r="Y75" s="140" t="n">
        <f aca="false">IF(V75&lt;&gt;"", (V75*0.866*$V$5), Y72)</f>
        <v>0.9526</v>
      </c>
      <c r="Z75" s="141"/>
      <c r="AA75" s="142" t="n">
        <f aca="false">IF(V75&lt;&gt;"", 1-(V75*0.5), AA70)</f>
        <v>0.5</v>
      </c>
      <c r="AB75" s="143" t="n">
        <f aca="false">IF(V75&lt;&gt;"", (V75*0.866*$V$5), AB72)</f>
        <v>0.9526</v>
      </c>
      <c r="AC75" s="144"/>
      <c r="AD75" s="142"/>
      <c r="AE75" s="143"/>
      <c r="AF75" s="144"/>
      <c r="AG75" s="142"/>
      <c r="AH75" s="143"/>
      <c r="AI75" s="144"/>
      <c r="AJ75" s="142"/>
      <c r="AK75" s="143"/>
      <c r="AL75" s="144"/>
      <c r="AM75" s="145" t="n">
        <f aca="false">IF(V73&lt;&gt;"", V73, 0)</f>
        <v>0</v>
      </c>
      <c r="AN75" s="146" t="n">
        <v>0</v>
      </c>
      <c r="AO75" s="142" t="n">
        <f aca="false">AM75</f>
        <v>0</v>
      </c>
      <c r="AP75" s="143" t="n">
        <f aca="false">AN75</f>
        <v>0</v>
      </c>
      <c r="AQ75" s="147"/>
      <c r="AR75" s="148"/>
    </row>
    <row r="76" customFormat="false" ht="15" hidden="false" customHeight="false" outlineLevel="0" collapsed="false">
      <c r="B76" s="103" t="n">
        <f aca="false">B75+1</f>
        <v>65</v>
      </c>
      <c r="C76" s="10" t="n">
        <f aca="false">Data!X73</f>
        <v>0.351039606977858</v>
      </c>
      <c r="D76" s="10" t="n">
        <f aca="false">Data!Y73</f>
        <v>0.307468317225552</v>
      </c>
      <c r="E76" s="10" t="n">
        <f aca="false">Data!Z73</f>
        <v>0.34149207579659</v>
      </c>
      <c r="F76" s="104" t="n">
        <f aca="false">C76+0.5*D76</f>
        <v>0.504773765590634</v>
      </c>
      <c r="G76" s="104" t="n">
        <f aca="false">D76*$R$7</f>
        <v>0.292902910933799</v>
      </c>
      <c r="H76" s="0"/>
      <c r="L76" s="52"/>
      <c r="S76" s="111"/>
      <c r="T76" s="34"/>
      <c r="U76" s="34"/>
      <c r="V76" s="73" t="str">
        <f aca="false">IF(AND($V$6&gt;0, $V$7&gt;0, V73&lt;1), V73+$V$6, "")</f>
        <v/>
      </c>
      <c r="W76" s="55"/>
      <c r="X76" s="139" t="n">
        <f aca="false">IF(V76&lt;&gt;"", (V76*0.5), X73)</f>
        <v>0.5</v>
      </c>
      <c r="Y76" s="140" t="n">
        <f aca="false">IF(V76&lt;&gt;"", (V76*0.866*$V$5), Y73)</f>
        <v>0.9526</v>
      </c>
      <c r="Z76" s="141"/>
      <c r="AA76" s="142" t="n">
        <f aca="false">IF(V76&lt;&gt;"", 1-(V76*0.5), AA73)</f>
        <v>0.5</v>
      </c>
      <c r="AB76" s="143" t="n">
        <f aca="false">IF(V76&lt;&gt;"", (V76*0.866*$V$5), AB73)</f>
        <v>0.9526</v>
      </c>
      <c r="AC76" s="144"/>
      <c r="AD76" s="142" t="n">
        <f aca="false">IF($V$8=1, AA76, AD73)</f>
        <v>0.5</v>
      </c>
      <c r="AE76" s="143" t="n">
        <f aca="false">IF($V$8=1, AB76, AE73)</f>
        <v>0.9526</v>
      </c>
      <c r="AF76" s="144"/>
      <c r="AG76" s="142" t="n">
        <f aca="false">IF(AND($V$8=1, V76&lt;&gt;""), AA76, AG73)</f>
        <v>0.5</v>
      </c>
      <c r="AH76" s="143" t="n">
        <f aca="false">IF(AND($V$8=1, V76&lt;&gt;""), AB76, AH73)</f>
        <v>0.9526</v>
      </c>
      <c r="AI76" s="144"/>
      <c r="AJ76" s="142" t="n">
        <f aca="false">IF($V$8=1,AM76,AJ73)</f>
        <v>0</v>
      </c>
      <c r="AK76" s="143" t="n">
        <v>0</v>
      </c>
      <c r="AL76" s="144"/>
      <c r="AM76" s="145" t="n">
        <f aca="false">IF(V76&lt;&gt;"", V76, 0)</f>
        <v>0</v>
      </c>
      <c r="AN76" s="146" t="n">
        <v>0</v>
      </c>
      <c r="AO76" s="142" t="n">
        <f aca="false">AM76</f>
        <v>0</v>
      </c>
      <c r="AP76" s="143" t="n">
        <f aca="false">AN76</f>
        <v>0</v>
      </c>
      <c r="AQ76" s="147"/>
      <c r="AR76" s="148"/>
    </row>
    <row r="77" customFormat="false" ht="15" hidden="false" customHeight="false" outlineLevel="0" collapsed="false">
      <c r="B77" s="103" t="n">
        <f aca="false">B76+1</f>
        <v>66</v>
      </c>
      <c r="C77" s="10" t="n">
        <f aca="false">Data!X74</f>
        <v>0.351218146524806</v>
      </c>
      <c r="D77" s="10" t="n">
        <f aca="false">Data!Y74</f>
        <v>0.30747069218614</v>
      </c>
      <c r="E77" s="10" t="n">
        <f aca="false">Data!Z74</f>
        <v>0.341311161289054</v>
      </c>
      <c r="F77" s="104" t="n">
        <f aca="false">C77+0.5*D77</f>
        <v>0.504953492617876</v>
      </c>
      <c r="G77" s="104" t="n">
        <f aca="false">D77*$R$7</f>
        <v>0.292905173387621</v>
      </c>
      <c r="H77" s="0"/>
      <c r="L77" s="52"/>
      <c r="S77" s="111"/>
      <c r="T77" s="34"/>
      <c r="U77" s="34"/>
      <c r="V77" s="73" t="str">
        <f aca="false">V76</f>
        <v/>
      </c>
      <c r="W77" s="55"/>
      <c r="X77" s="139" t="n">
        <f aca="false">IF(V77&lt;&gt;"", ((V77*0.5)-$V$7), X73)</f>
        <v>0.5</v>
      </c>
      <c r="Y77" s="140" t="n">
        <f aca="false">IF(V77&lt;&gt;"", (V77*0.866*$V$5), Y74)</f>
        <v>0.9526</v>
      </c>
      <c r="Z77" s="141"/>
      <c r="AA77" s="142" t="n">
        <f aca="false">IF(V77&lt;&gt;"", AA76+($V$7*0.5), AA73)</f>
        <v>0.5</v>
      </c>
      <c r="AB77" s="143" t="n">
        <f aca="false">IF(V77&lt;&gt;"", AB76+($V$7*0.866*$V$5), AB73)</f>
        <v>0.9526</v>
      </c>
      <c r="AC77" s="144"/>
      <c r="AD77" s="142" t="n">
        <f aca="false">IF($V$8=1, X76, AD73)</f>
        <v>0.5</v>
      </c>
      <c r="AE77" s="143" t="n">
        <f aca="false">IF($V$8=1, AB76, AE73)</f>
        <v>0.9526</v>
      </c>
      <c r="AF77" s="144"/>
      <c r="AG77" s="142" t="n">
        <f aca="false">IF(AND($V$8=1, V76&lt;&gt;""), 1-V76, AG76)</f>
        <v>0.5</v>
      </c>
      <c r="AH77" s="143" t="n">
        <f aca="false">IF(AND($V$8=1, V76&lt;&gt;""), 0, AH76)</f>
        <v>0.9526</v>
      </c>
      <c r="AI77" s="144"/>
      <c r="AJ77" s="142" t="n">
        <f aca="false">IF($V$8=1,X76,AJ76)</f>
        <v>0.5</v>
      </c>
      <c r="AK77" s="143" t="n">
        <f aca="false">IF($V$8=1,Y76,0)</f>
        <v>0.9526</v>
      </c>
      <c r="AL77" s="144"/>
      <c r="AM77" s="145" t="n">
        <f aca="false">IF(V76&lt;&gt;"",AM76+(0.5*$V$7),0)</f>
        <v>0</v>
      </c>
      <c r="AN77" s="146" t="n">
        <f aca="false">IF(V76&lt;&gt;"",-0.866*$V$7*$V$5,0)</f>
        <v>0</v>
      </c>
      <c r="AO77" s="142" t="n">
        <f aca="false">AM77</f>
        <v>0</v>
      </c>
      <c r="AP77" s="143" t="n">
        <f aca="false">AN77</f>
        <v>0</v>
      </c>
      <c r="AQ77" s="147"/>
      <c r="AR77" s="148"/>
    </row>
    <row r="78" customFormat="false" ht="15" hidden="false" customHeight="false" outlineLevel="0" collapsed="false">
      <c r="B78" s="103" t="n">
        <f aca="false">B77+1</f>
        <v>67</v>
      </c>
      <c r="C78" s="10" t="n">
        <f aca="false">Data!X75</f>
        <v>0.35133947532879</v>
      </c>
      <c r="D78" s="10" t="n">
        <f aca="false">Data!Y75</f>
        <v>0.307519668313445</v>
      </c>
      <c r="E78" s="10" t="n">
        <f aca="false">Data!Z75</f>
        <v>0.341140856357765</v>
      </c>
      <c r="F78" s="104" t="n">
        <f aca="false">C78+0.5*D78</f>
        <v>0.505099309485513</v>
      </c>
      <c r="G78" s="104" t="n">
        <f aca="false">D78*$R$7</f>
        <v>0.292951829415089</v>
      </c>
      <c r="H78" s="0"/>
      <c r="L78" s="52"/>
      <c r="S78" s="111"/>
      <c r="T78" s="34"/>
      <c r="U78" s="34"/>
      <c r="V78" s="73" t="inlineStr">
        <f aca="false">V77</f>
        <is>
          <t/>
        </is>
      </c>
      <c r="W78" s="55"/>
      <c r="X78" s="139" t="n">
        <f aca="false">IF(V78&lt;&gt;"", (V78*0.5), X73)</f>
        <v>0.5</v>
      </c>
      <c r="Y78" s="140" t="n">
        <f aca="false">IF(V78&lt;&gt;"", (V78*0.866*$V$5), Y75)</f>
        <v>0.9526</v>
      </c>
      <c r="Z78" s="141"/>
      <c r="AA78" s="142" t="n">
        <f aca="false">IF(V78&lt;&gt;"", 1-(V78*0.5), AA73)</f>
        <v>0.5</v>
      </c>
      <c r="AB78" s="143" t="n">
        <f aca="false">IF(V78&lt;&gt;"", (V78*0.866*$V$5), AB75)</f>
        <v>0.9526</v>
      </c>
      <c r="AC78" s="144"/>
      <c r="AD78" s="142"/>
      <c r="AE78" s="143"/>
      <c r="AF78" s="144"/>
      <c r="AG78" s="142"/>
      <c r="AH78" s="143"/>
      <c r="AI78" s="144"/>
      <c r="AJ78" s="142"/>
      <c r="AK78" s="143"/>
      <c r="AL78" s="144"/>
      <c r="AM78" s="145" t="n">
        <f aca="false">IF(V76&lt;&gt;"", V76, 0)</f>
        <v>0</v>
      </c>
      <c r="AN78" s="146" t="n">
        <v>0</v>
      </c>
      <c r="AO78" s="142" t="n">
        <f aca="false">AM78</f>
        <v>0</v>
      </c>
      <c r="AP78" s="143" t="n">
        <f aca="false">AN78</f>
        <v>0</v>
      </c>
      <c r="AQ78" s="147"/>
      <c r="AR78" s="148"/>
    </row>
    <row r="79" customFormat="false" ht="15" hidden="false" customHeight="false" outlineLevel="0" collapsed="false">
      <c r="B79" s="103" t="n">
        <f aca="false">B78+1</f>
        <v>68</v>
      </c>
      <c r="C79" s="10" t="n">
        <f aca="false">Data!X76</f>
        <v>0.351405762456117</v>
      </c>
      <c r="D79" s="10" t="n">
        <f aca="false">Data!Y76</f>
        <v>0.307603903984537</v>
      </c>
      <c r="E79" s="10" t="n">
        <f aca="false">Data!Z76</f>
        <v>0.340990333559346</v>
      </c>
      <c r="F79" s="104" t="n">
        <f aca="false">C79+0.5*D79</f>
        <v>0.505207714448386</v>
      </c>
      <c r="G79" s="104" t="n">
        <f aca="false">D79*$R$7</f>
        <v>0.293032074669267</v>
      </c>
      <c r="H79" s="0"/>
      <c r="L79" s="52"/>
      <c r="S79" s="111"/>
      <c r="T79" s="34"/>
      <c r="U79" s="34"/>
      <c r="V79" s="73" t="str">
        <f aca="false">IF(AND($V$6&gt;0, $V$7&gt;0, V76&lt;1), V76+$V$6, "")</f>
        <v/>
      </c>
      <c r="W79" s="55"/>
      <c r="X79" s="139" t="n">
        <f aca="false">IF(V79&lt;&gt;"", (V79*0.5), X76)</f>
        <v>0.5</v>
      </c>
      <c r="Y79" s="140" t="n">
        <f aca="false">IF(V79&lt;&gt;"", (V79*0.866*$V$5), Y76)</f>
        <v>0.9526</v>
      </c>
      <c r="Z79" s="141"/>
      <c r="AA79" s="142" t="n">
        <f aca="false">IF(V79&lt;&gt;"", 1-(V79*0.5), AA76)</f>
        <v>0.5</v>
      </c>
      <c r="AB79" s="143" t="n">
        <f aca="false">IF(V79&lt;&gt;"", (V79*0.866*$V$5), AB76)</f>
        <v>0.9526</v>
      </c>
      <c r="AC79" s="144"/>
      <c r="AD79" s="142" t="n">
        <f aca="false">IF($V$8=1, AA79, AD76)</f>
        <v>0.5</v>
      </c>
      <c r="AE79" s="143" t="n">
        <f aca="false">IF($V$8=1, AB79, AE76)</f>
        <v>0.9526</v>
      </c>
      <c r="AF79" s="144"/>
      <c r="AG79" s="142" t="n">
        <f aca="false">IF(AND($V$8=1, V79&lt;&gt;""), AA79, AG76)</f>
        <v>0.5</v>
      </c>
      <c r="AH79" s="143" t="n">
        <f aca="false">IF(AND($V$8=1, V79&lt;&gt;""), AB79, AH76)</f>
        <v>0.9526</v>
      </c>
      <c r="AI79" s="144"/>
      <c r="AJ79" s="142" t="n">
        <f aca="false">IF($V$8=1,AM79,AJ76)</f>
        <v>0</v>
      </c>
      <c r="AK79" s="143" t="n">
        <v>0</v>
      </c>
      <c r="AL79" s="144"/>
      <c r="AM79" s="145" t="n">
        <f aca="false">IF(V79&lt;&gt;"", V79, 0)</f>
        <v>0</v>
      </c>
      <c r="AN79" s="146" t="n">
        <v>0</v>
      </c>
      <c r="AO79" s="142" t="n">
        <f aca="false">AM79</f>
        <v>0</v>
      </c>
      <c r="AP79" s="143" t="n">
        <f aca="false">AN79</f>
        <v>0</v>
      </c>
      <c r="AQ79" s="147"/>
      <c r="AR79" s="148"/>
    </row>
    <row r="80" customFormat="false" ht="15" hidden="false" customHeight="false" outlineLevel="0" collapsed="false">
      <c r="B80" s="103" t="n">
        <f aca="false">B79+1</f>
        <v>69</v>
      </c>
      <c r="C80" s="10" t="n">
        <f aca="false">Data!X77</f>
        <v>0.351422375229352</v>
      </c>
      <c r="D80" s="10" t="n">
        <f aca="false">Data!Y77</f>
        <v>0.30771176586032</v>
      </c>
      <c r="E80" s="10" t="n">
        <f aca="false">Data!Z77</f>
        <v>0.340865858910327</v>
      </c>
      <c r="F80" s="104" t="n">
        <f aca="false">C80+0.5*D80</f>
        <v>0.505278258159512</v>
      </c>
      <c r="G80" s="104" t="n">
        <f aca="false">D80*$R$7</f>
        <v>0.293134826906247</v>
      </c>
      <c r="H80" s="0"/>
      <c r="L80" s="52"/>
      <c r="S80" s="111"/>
      <c r="T80" s="34"/>
      <c r="U80" s="34"/>
      <c r="V80" s="73" t="str">
        <f aca="false">V79</f>
        <v/>
      </c>
      <c r="W80" s="55"/>
      <c r="X80" s="139" t="n">
        <f aca="false">IF(V80&lt;&gt;"", ((V80*0.5)-$V$7), X76)</f>
        <v>0.5</v>
      </c>
      <c r="Y80" s="140" t="n">
        <f aca="false">IF(V80&lt;&gt;"", (V80*0.866*$V$5), Y77)</f>
        <v>0.9526</v>
      </c>
      <c r="Z80" s="141"/>
      <c r="AA80" s="142" t="n">
        <f aca="false">IF(V80&lt;&gt;"", AA79+($V$7*0.5), AA76)</f>
        <v>0.5</v>
      </c>
      <c r="AB80" s="143" t="n">
        <f aca="false">IF(V80&lt;&gt;"", AB79+($V$7*0.866*$V$5), AB76)</f>
        <v>0.9526</v>
      </c>
      <c r="AC80" s="144"/>
      <c r="AD80" s="142" t="n">
        <f aca="false">IF($V$8=1, X79, AD76)</f>
        <v>0.5</v>
      </c>
      <c r="AE80" s="143" t="n">
        <f aca="false">IF($V$8=1, AB79, AE76)</f>
        <v>0.9526</v>
      </c>
      <c r="AF80" s="144"/>
      <c r="AG80" s="142" t="n">
        <f aca="false">IF(AND($V$8=1, V79&lt;&gt;""), 1-V79, AG79)</f>
        <v>0.5</v>
      </c>
      <c r="AH80" s="143" t="n">
        <f aca="false">IF(AND($V$8=1, V79&lt;&gt;""), 0, AH79)</f>
        <v>0.9526</v>
      </c>
      <c r="AI80" s="144"/>
      <c r="AJ80" s="142" t="n">
        <f aca="false">IF($V$8=1,X79,AJ79)</f>
        <v>0.5</v>
      </c>
      <c r="AK80" s="143" t="n">
        <f aca="false">IF($V$8=1,Y79,0)</f>
        <v>0.9526</v>
      </c>
      <c r="AL80" s="144"/>
      <c r="AM80" s="145" t="n">
        <f aca="false">IF(V79&lt;&gt;"",AM79+(0.5*$V$7),0)</f>
        <v>0</v>
      </c>
      <c r="AN80" s="146" t="n">
        <f aca="false">IF(V79&lt;&gt;"",-0.866*$V$7*$V$5,0)</f>
        <v>0</v>
      </c>
      <c r="AO80" s="142" t="n">
        <f aca="false">AM80</f>
        <v>0</v>
      </c>
      <c r="AP80" s="143" t="n">
        <f aca="false">AN80</f>
        <v>0</v>
      </c>
      <c r="AQ80" s="147"/>
      <c r="AR80" s="148"/>
    </row>
    <row r="81" customFormat="false" ht="15" hidden="false" customHeight="false" outlineLevel="0" collapsed="false">
      <c r="B81" s="103" t="n">
        <f aca="false">B80+1</f>
        <v>70</v>
      </c>
      <c r="C81" s="10" t="n">
        <f aca="false">Data!X78</f>
        <v>0.351396966559417</v>
      </c>
      <c r="D81" s="10" t="n">
        <f aca="false">Data!Y78</f>
        <v>0.307832128422252</v>
      </c>
      <c r="E81" s="10" t="n">
        <f aca="false">Data!Z78</f>
        <v>0.340770905018331</v>
      </c>
      <c r="F81" s="104" t="n">
        <f aca="false">C81+0.5*D81</f>
        <v>0.505313030770543</v>
      </c>
      <c r="G81" s="104" t="n">
        <f aca="false">D81*$R$7</f>
        <v>0.293249487646174</v>
      </c>
      <c r="H81" s="0"/>
      <c r="L81" s="52"/>
      <c r="S81" s="111"/>
      <c r="T81" s="34"/>
      <c r="U81" s="34"/>
      <c r="V81" s="85" t="inlineStr">
        <f aca="false">V80</f>
        <is>
          <t/>
        </is>
      </c>
      <c r="W81" s="55"/>
      <c r="X81" s="155" t="n">
        <f aca="false">IF(V81&lt;&gt;"", (V81*0.5), X76)</f>
        <v>0.5</v>
      </c>
      <c r="Y81" s="156" t="n">
        <f aca="false">IF(V81&lt;&gt;"", (V81*0.866*$V$5), Y78)</f>
        <v>0.9526</v>
      </c>
      <c r="Z81" s="141"/>
      <c r="AA81" s="157" t="n">
        <f aca="false">IF(V81&lt;&gt;"", 1-(V81*0.5), AA76)</f>
        <v>0.5</v>
      </c>
      <c r="AB81" s="158" t="n">
        <f aca="false">IF(V81&lt;&gt;"", (V81*0.866*$V$5), AB78)</f>
        <v>0.9526</v>
      </c>
      <c r="AC81" s="144"/>
      <c r="AD81" s="157"/>
      <c r="AE81" s="158"/>
      <c r="AF81" s="144"/>
      <c r="AG81" s="157"/>
      <c r="AH81" s="158"/>
      <c r="AI81" s="144"/>
      <c r="AJ81" s="157"/>
      <c r="AK81" s="158"/>
      <c r="AL81" s="144"/>
      <c r="AM81" s="159" t="n">
        <f aca="false">IF(V79&lt;&gt;"", V79, 0)</f>
        <v>0</v>
      </c>
      <c r="AN81" s="160" t="n">
        <v>0</v>
      </c>
      <c r="AO81" s="157" t="n">
        <f aca="false">AM81</f>
        <v>0</v>
      </c>
      <c r="AP81" s="158" t="n">
        <f aca="false">AN81</f>
        <v>0</v>
      </c>
      <c r="AQ81" s="147"/>
      <c r="AR81" s="148"/>
    </row>
    <row r="82" customFormat="false" ht="15" hidden="false" customHeight="false" outlineLevel="0" collapsed="false">
      <c r="B82" s="103" t="n">
        <f aca="false">B81+1</f>
        <v>71</v>
      </c>
      <c r="C82" s="10" t="n">
        <f aca="false">Data!X79</f>
        <v>0.351338573741598</v>
      </c>
      <c r="D82" s="10" t="n">
        <f aca="false">Data!Y79</f>
        <v>0.307955002887451</v>
      </c>
      <c r="E82" s="10" t="n">
        <f aca="false">Data!Z79</f>
        <v>0.340706423370951</v>
      </c>
      <c r="F82" s="104" t="n">
        <f aca="false">C82+0.5*D82</f>
        <v>0.505316075185323</v>
      </c>
      <c r="G82" s="104" t="n">
        <f aca="false">D82*$R$7</f>
        <v>0.293366541295347</v>
      </c>
      <c r="H82" s="0"/>
      <c r="L82" s="52"/>
      <c r="S82" s="111"/>
      <c r="T82" s="34"/>
      <c r="U82" s="34"/>
      <c r="V82" s="60"/>
      <c r="W82" s="66"/>
      <c r="X82" s="141"/>
      <c r="Y82" s="141"/>
      <c r="Z82" s="141"/>
      <c r="AA82" s="144"/>
      <c r="AB82" s="144"/>
      <c r="AC82" s="144"/>
      <c r="AD82" s="144"/>
      <c r="AE82" s="144"/>
      <c r="AF82" s="144"/>
      <c r="AG82" s="144"/>
      <c r="AH82" s="161"/>
      <c r="AI82" s="144"/>
      <c r="AJ82" s="161"/>
      <c r="AK82" s="161"/>
      <c r="AL82" s="144"/>
      <c r="AM82" s="161"/>
      <c r="AN82" s="161"/>
      <c r="AO82" s="144"/>
      <c r="AP82" s="144"/>
      <c r="AQ82" s="147"/>
      <c r="AR82" s="148"/>
    </row>
    <row r="83" customFormat="false" ht="15" hidden="false" customHeight="false" outlineLevel="0" collapsed="false">
      <c r="B83" s="103" t="n">
        <f aca="false">B82+1</f>
        <v>72</v>
      </c>
      <c r="C83" s="10" t="n">
        <f aca="false">Data!X80</f>
        <v>0.35125678611231</v>
      </c>
      <c r="D83" s="10" t="n">
        <f aca="false">Data!Y80</f>
        <v>0.308071984606892</v>
      </c>
      <c r="E83" s="10" t="n">
        <f aca="false">Data!Z80</f>
        <v>0.340671229280797</v>
      </c>
      <c r="F83" s="104" t="n">
        <f aca="false">C83+0.5*D83</f>
        <v>0.505292778415757</v>
      </c>
      <c r="G83" s="104" t="n">
        <f aca="false">D83*$R$7</f>
        <v>0.293477981350243</v>
      </c>
      <c r="H83" s="0"/>
      <c r="L83" s="52"/>
      <c r="S83" s="111"/>
      <c r="T83" s="34"/>
      <c r="U83" s="34"/>
      <c r="V83" s="60"/>
      <c r="W83" s="66"/>
      <c r="X83" s="141"/>
      <c r="Y83" s="141"/>
      <c r="Z83" s="141"/>
      <c r="AA83" s="144"/>
      <c r="AB83" s="144"/>
      <c r="AC83" s="144"/>
      <c r="AD83" s="144"/>
      <c r="AE83" s="144"/>
      <c r="AF83" s="144"/>
      <c r="AG83" s="144"/>
      <c r="AH83" s="161"/>
      <c r="AI83" s="144"/>
      <c r="AJ83" s="161"/>
      <c r="AK83" s="161"/>
      <c r="AL83" s="144"/>
      <c r="AM83" s="144"/>
      <c r="AN83" s="144"/>
      <c r="AO83" s="144"/>
      <c r="AP83" s="144"/>
      <c r="AQ83" s="147"/>
      <c r="AR83" s="148"/>
    </row>
    <row r="84" customFormat="false" ht="15" hidden="false" customHeight="false" outlineLevel="0" collapsed="false">
      <c r="B84" s="103" t="n">
        <f aca="false">B83+1</f>
        <v>73</v>
      </c>
      <c r="C84" s="10" t="n">
        <f aca="false">Data!X81</f>
        <v>0.351161024031148</v>
      </c>
      <c r="D84" s="10" t="n">
        <f aca="false">Data!Y81</f>
        <v>0.308176521136119</v>
      </c>
      <c r="E84" s="10" t="n">
        <f aca="false">Data!Z81</f>
        <v>0.340662454832733</v>
      </c>
      <c r="F84" s="104" t="n">
        <f aca="false">C84+0.5*D84</f>
        <v>0.505249284599208</v>
      </c>
      <c r="G84" s="104" t="n">
        <f aca="false">D84*$R$7</f>
        <v>0.29357756576917</v>
      </c>
      <c r="H84" s="0"/>
      <c r="L84" s="52"/>
      <c r="S84" s="111"/>
      <c r="T84" s="34"/>
      <c r="U84" s="34"/>
      <c r="V84" s="60"/>
      <c r="W84" s="66"/>
      <c r="X84" s="141"/>
      <c r="Y84" s="141"/>
      <c r="Z84" s="141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7"/>
      <c r="AR84" s="148"/>
    </row>
    <row r="85" customFormat="false" ht="15" hidden="false" customHeight="false" outlineLevel="0" collapsed="false">
      <c r="B85" s="103" t="n">
        <f aca="false">B84+1</f>
        <v>74</v>
      </c>
      <c r="C85" s="10" t="n">
        <f aca="false">Data!X82</f>
        <v>0.351059956580423</v>
      </c>
      <c r="D85" s="10" t="n">
        <f aca="false">Data!Y82</f>
        <v>0.308264014162806</v>
      </c>
      <c r="E85" s="10" t="n">
        <f aca="false">Data!Z82</f>
        <v>0.34067602925677</v>
      </c>
      <c r="F85" s="104" t="n">
        <f aca="false">C85+0.5*D85</f>
        <v>0.505191963661826</v>
      </c>
      <c r="G85" s="104" t="n">
        <f aca="false">D85*$R$7</f>
        <v>0.293660914071312</v>
      </c>
      <c r="H85" s="0"/>
      <c r="L85" s="52"/>
      <c r="S85" s="111"/>
      <c r="T85" s="34"/>
      <c r="U85" s="34"/>
      <c r="V85" s="60"/>
      <c r="W85" s="66"/>
      <c r="X85" s="141"/>
      <c r="Y85" s="141"/>
      <c r="Z85" s="141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7"/>
      <c r="AR85" s="148"/>
    </row>
    <row r="86" customFormat="false" ht="15" hidden="false" customHeight="false" outlineLevel="0" collapsed="false">
      <c r="B86" s="103" t="n">
        <f aca="false">B85+1</f>
        <v>75</v>
      </c>
      <c r="C86" s="10" t="n">
        <f aca="false">Data!X83</f>
        <v>0.350961071256292</v>
      </c>
      <c r="D86" s="10" t="n">
        <f aca="false">Data!Y83</f>
        <v>0.308331776981047</v>
      </c>
      <c r="E86" s="10" t="n">
        <f aca="false">Data!Z83</f>
        <v>0.340707151762661</v>
      </c>
      <c r="F86" s="104" t="n">
        <f aca="false">C86+0.5*D86</f>
        <v>0.505126959746815</v>
      </c>
      <c r="G86" s="104" t="n">
        <f aca="false">D86*$R$7</f>
        <v>0.293725466825543</v>
      </c>
      <c r="H86" s="0"/>
      <c r="L86" s="52"/>
      <c r="S86" s="111"/>
      <c r="T86" s="34"/>
      <c r="U86" s="34"/>
      <c r="V86" s="60"/>
      <c r="W86" s="66"/>
      <c r="X86" s="141"/>
      <c r="Y86" s="141"/>
      <c r="Z86" s="141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7"/>
      <c r="AR86" s="148"/>
    </row>
    <row r="87" customFormat="false" ht="15" hidden="false" customHeight="false" outlineLevel="0" collapsed="false">
      <c r="B87" s="103" t="n">
        <f aca="false">B86+1</f>
        <v>76</v>
      </c>
      <c r="C87" s="10" t="n">
        <f aca="false">Data!X84</f>
        <v>0.350870396553268</v>
      </c>
      <c r="D87" s="10" t="n">
        <f aca="false">Data!Y84</f>
        <v>0.308378874998719</v>
      </c>
      <c r="E87" s="10" t="n">
        <f aca="false">Data!Z84</f>
        <v>0.340750728448013</v>
      </c>
      <c r="F87" s="104" t="n">
        <f aca="false">C87+0.5*D87</f>
        <v>0.505059834052627</v>
      </c>
      <c r="G87" s="104" t="n">
        <f aca="false">D87*$R$7</f>
        <v>0.293770333713292</v>
      </c>
      <c r="H87" s="0"/>
      <c r="L87" s="52"/>
      <c r="S87" s="111"/>
      <c r="T87" s="34"/>
      <c r="U87" s="34"/>
      <c r="V87" s="60"/>
      <c r="W87" s="66"/>
      <c r="X87" s="141"/>
      <c r="Y87" s="141"/>
      <c r="Z87" s="141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7"/>
      <c r="AR87" s="148"/>
    </row>
    <row r="88" customFormat="false" ht="15" hidden="false" customHeight="false" outlineLevel="0" collapsed="false">
      <c r="B88" s="103" t="n">
        <f aca="false">B87+1</f>
        <v>77</v>
      </c>
      <c r="C88" s="10" t="n">
        <f aca="false">Data!X85</f>
        <v>0.35079236821466</v>
      </c>
      <c r="D88" s="10" t="n">
        <f aca="false">Data!Y85</f>
        <v>0.308405879834886</v>
      </c>
      <c r="E88" s="10" t="n">
        <f aca="false">Data!Z85</f>
        <v>0.340801751950454</v>
      </c>
      <c r="F88" s="104" t="n">
        <f aca="false">C88+0.5*D88</f>
        <v>0.504995308132103</v>
      </c>
      <c r="G88" s="104" t="n">
        <f aca="false">D88*$R$7</f>
        <v>0.293796059274853</v>
      </c>
      <c r="H88" s="0"/>
      <c r="L88" s="52"/>
      <c r="S88" s="111"/>
      <c r="T88" s="34"/>
      <c r="U88" s="34"/>
      <c r="V88" s="60"/>
      <c r="W88" s="66"/>
      <c r="X88" s="141"/>
      <c r="Y88" s="141"/>
      <c r="Z88" s="141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7"/>
      <c r="AR88" s="148"/>
    </row>
    <row r="89" customFormat="false" ht="15" hidden="false" customHeight="false" outlineLevel="0" collapsed="false">
      <c r="B89" s="103" t="n">
        <f aca="false">B88+1</f>
        <v>78</v>
      </c>
      <c r="C89" s="10" t="n">
        <f aca="false">Data!X86</f>
        <v>0.350729822270031</v>
      </c>
      <c r="D89" s="10" t="n">
        <f aca="false">Data!Y86</f>
        <v>0.308414568091727</v>
      </c>
      <c r="E89" s="10" t="n">
        <f aca="false">Data!Z86</f>
        <v>0.340855609638242</v>
      </c>
      <c r="F89" s="104" t="n">
        <f aca="false">C89+0.5*D89</f>
        <v>0.504937106315895</v>
      </c>
      <c r="G89" s="104" t="n">
        <f aca="false">D89*$R$7</f>
        <v>0.293804335951106</v>
      </c>
      <c r="H89" s="0"/>
      <c r="L89" s="52"/>
      <c r="S89" s="111"/>
      <c r="T89" s="34"/>
      <c r="U89" s="34"/>
      <c r="V89" s="60"/>
      <c r="W89" s="66"/>
      <c r="X89" s="141"/>
      <c r="Y89" s="141"/>
      <c r="Z89" s="141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7"/>
      <c r="AR89" s="148"/>
    </row>
    <row r="90" customFormat="false" ht="15" hidden="false" customHeight="false" outlineLevel="0" collapsed="false">
      <c r="B90" s="103" t="n">
        <f aca="false">B89+1</f>
        <v>79</v>
      </c>
      <c r="C90" s="10" t="n">
        <f aca="false">Data!X87</f>
        <v>0.350684092826312</v>
      </c>
      <c r="D90" s="10" t="n">
        <f aca="false">Data!Y87</f>
        <v>0.308407594221436</v>
      </c>
      <c r="E90" s="10" t="n">
        <f aca="false">Data!Z87</f>
        <v>0.340908312952252</v>
      </c>
      <c r="F90" s="104" t="n">
        <f aca="false">C90+0.5*D90</f>
        <v>0.50488788993703</v>
      </c>
      <c r="G90" s="104" t="n">
        <f aca="false">D90*$R$7</f>
        <v>0.293797692447387</v>
      </c>
      <c r="H90" s="0"/>
      <c r="L90" s="52"/>
      <c r="S90" s="111"/>
      <c r="T90" s="34"/>
      <c r="U90" s="34"/>
      <c r="V90" s="60"/>
      <c r="W90" s="66"/>
      <c r="X90" s="141"/>
      <c r="Y90" s="141"/>
      <c r="Z90" s="141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7"/>
      <c r="AR90" s="148"/>
    </row>
    <row r="91" customFormat="false" ht="15" hidden="false" customHeight="false" outlineLevel="0" collapsed="false">
      <c r="B91" s="103" t="n">
        <f aca="false">B90+1</f>
        <v>80</v>
      </c>
      <c r="C91" s="10" t="n">
        <f aca="false">Data!X88</f>
        <v>0.35065518977524</v>
      </c>
      <c r="D91" s="10" t="n">
        <f aca="false">Data!Y88</f>
        <v>0.308388163523783</v>
      </c>
      <c r="E91" s="10" t="n">
        <f aca="false">Data!Z88</f>
        <v>0.340956646700977</v>
      </c>
      <c r="F91" s="104" t="n">
        <f aca="false">C91+0.5*D91</f>
        <v>0.504849271537132</v>
      </c>
      <c r="G91" s="104" t="n">
        <f aca="false">D91*$R$7</f>
        <v>0.293779182221829</v>
      </c>
      <c r="H91" s="0"/>
      <c r="L91" s="52"/>
      <c r="S91" s="111"/>
      <c r="T91" s="34"/>
      <c r="U91" s="34"/>
      <c r="V91" s="60"/>
      <c r="W91" s="66"/>
      <c r="X91" s="141"/>
      <c r="Y91" s="141"/>
      <c r="Z91" s="141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7"/>
      <c r="AR91" s="148"/>
    </row>
    <row r="92" customFormat="false" ht="15" hidden="false" customHeight="false" outlineLevel="0" collapsed="false">
      <c r="B92" s="103" t="n">
        <f aca="false">B91+1</f>
        <v>81</v>
      </c>
      <c r="C92" s="10" t="n">
        <f aca="false">Data!X89</f>
        <v>0.350642030862663</v>
      </c>
      <c r="D92" s="10" t="n">
        <f aca="false">Data!Y89</f>
        <v>0.308359726735774</v>
      </c>
      <c r="E92" s="10" t="n">
        <f aca="false">Data!Z89</f>
        <v>0.340998242401563</v>
      </c>
      <c r="F92" s="104" t="n">
        <f aca="false">C92+0.5*D92</f>
        <v>0.50482189423055</v>
      </c>
      <c r="G92" s="104" t="n">
        <f aca="false">D92*$R$7</f>
        <v>0.293752092542929</v>
      </c>
      <c r="H92" s="0"/>
      <c r="L92" s="52"/>
      <c r="S92" s="111"/>
      <c r="T92" s="34"/>
      <c r="U92" s="34"/>
      <c r="V92" s="60"/>
      <c r="W92" s="66"/>
      <c r="X92" s="141"/>
      <c r="Y92" s="141"/>
      <c r="Z92" s="141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7"/>
      <c r="AR92" s="148"/>
    </row>
    <row r="93" customFormat="false" ht="15" hidden="false" customHeight="false" outlineLevel="0" collapsed="false">
      <c r="B93" s="103" t="n">
        <f aca="false">B92+1</f>
        <v>82</v>
      </c>
      <c r="C93" s="10" t="n">
        <f aca="false">Data!X90</f>
        <v>0.350642703596358</v>
      </c>
      <c r="D93" s="10" t="n">
        <f aca="false">Data!Y90</f>
        <v>0.308325712445449</v>
      </c>
      <c r="E93" s="10" t="n">
        <f aca="false">Data!Z90</f>
        <v>0.341031583958193</v>
      </c>
      <c r="F93" s="104" t="n">
        <f aca="false">C93+0.5*D93</f>
        <v>0.504805559819083</v>
      </c>
      <c r="G93" s="104" t="n">
        <f aca="false">D93*$R$7</f>
        <v>0.293719689579465</v>
      </c>
      <c r="H93" s="0"/>
      <c r="L93" s="52"/>
      <c r="S93" s="111"/>
      <c r="T93" s="34"/>
      <c r="U93" s="34"/>
      <c r="V93" s="60"/>
      <c r="W93" s="66"/>
      <c r="X93" s="141"/>
      <c r="Y93" s="141"/>
      <c r="Z93" s="141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7"/>
      <c r="AR93" s="148"/>
    </row>
    <row r="94" customFormat="false" ht="15" hidden="false" customHeight="false" outlineLevel="0" collapsed="false">
      <c r="B94" s="103" t="n">
        <f aca="false">B93+1</f>
        <v>83</v>
      </c>
      <c r="C94" s="10" t="n">
        <f aca="false">Data!X91</f>
        <v>0.350654734869724</v>
      </c>
      <c r="D94" s="10" t="n">
        <f aca="false">Data!Y91</f>
        <v>0.308289308166709</v>
      </c>
      <c r="E94" s="10" t="n">
        <f aca="false">Data!Z91</f>
        <v>0.341055956963567</v>
      </c>
      <c r="F94" s="104" t="n">
        <f aca="false">C94+0.5*D94</f>
        <v>0.504799388953079</v>
      </c>
      <c r="G94" s="104" t="n">
        <f aca="false">D94*$R$7</f>
        <v>0.293685009846249</v>
      </c>
      <c r="H94" s="0"/>
      <c r="L94" s="52"/>
      <c r="S94" s="111"/>
      <c r="T94" s="34"/>
      <c r="U94" s="34"/>
      <c r="V94" s="60"/>
      <c r="W94" s="66"/>
      <c r="X94" s="141"/>
      <c r="Y94" s="141"/>
      <c r="Z94" s="141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7"/>
      <c r="AR94" s="148"/>
    </row>
    <row r="95" customFormat="false" ht="15" hidden="false" customHeight="false" outlineLevel="0" collapsed="false">
      <c r="B95" s="103" t="n">
        <f aca="false">B94+1</f>
        <v>84</v>
      </c>
      <c r="C95" s="10" t="n">
        <f aca="false">Data!X92</f>
        <v>0.350675349558915</v>
      </c>
      <c r="D95" s="10" t="n">
        <f aca="false">Data!Y92</f>
        <v>0.30825329576133</v>
      </c>
      <c r="E95" s="10" t="n">
        <f aca="false">Data!Z92</f>
        <v>0.341071354679756</v>
      </c>
      <c r="F95" s="104" t="n">
        <f aca="false">C95+0.5*D95</f>
        <v>0.504801997439579</v>
      </c>
      <c r="G95" s="104" t="n">
        <f aca="false">D95*$R$7</f>
        <v>0.293650703422548</v>
      </c>
      <c r="H95" s="0"/>
      <c r="L95" s="52"/>
      <c r="S95" s="111"/>
      <c r="T95" s="34"/>
      <c r="U95" s="34"/>
      <c r="V95" s="60"/>
      <c r="W95" s="66"/>
      <c r="X95" s="141"/>
      <c r="Y95" s="141"/>
      <c r="Z95" s="141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7"/>
      <c r="AR95" s="148"/>
    </row>
    <row r="96" customFormat="false" ht="15" hidden="false" customHeight="false" outlineLevel="0" collapsed="false">
      <c r="B96" s="103" t="n">
        <f aca="false">B95+1</f>
        <v>85</v>
      </c>
      <c r="C96" s="10" t="n">
        <f aca="false">Data!X93</f>
        <v>0.350701703331376</v>
      </c>
      <c r="D96" s="10" t="n">
        <f aca="false">Data!Y93</f>
        <v>0.30821994230052</v>
      </c>
      <c r="E96" s="10" t="n">
        <f aca="false">Data!Z93</f>
        <v>0.341078354368104</v>
      </c>
      <c r="F96" s="104" t="n">
        <f aca="false">C96+0.5*D96</f>
        <v>0.504811674481636</v>
      </c>
      <c r="G96" s="104" t="n">
        <f aca="false">D96*$R$7</f>
        <v>0.293618929983746</v>
      </c>
      <c r="H96" s="0"/>
      <c r="L96" s="52"/>
      <c r="S96" s="111"/>
      <c r="T96" s="34"/>
      <c r="U96" s="34"/>
      <c r="V96" s="60"/>
      <c r="W96" s="66"/>
      <c r="X96" s="141"/>
      <c r="Y96" s="141"/>
      <c r="Z96" s="141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7"/>
      <c r="AR96" s="148"/>
    </row>
    <row r="97" customFormat="false" ht="15" hidden="false" customHeight="false" outlineLevel="0" collapsed="false">
      <c r="B97" s="103" t="n">
        <f aca="false">B96+1</f>
        <v>86</v>
      </c>
      <c r="C97" s="10" t="n">
        <f aca="false">Data!X94</f>
        <v>0.350731079134073</v>
      </c>
      <c r="D97" s="10" t="n">
        <f aca="false">Data!Y94</f>
        <v>0.308190943631149</v>
      </c>
      <c r="E97" s="10" t="n">
        <f aca="false">Data!Z94</f>
        <v>0.341077977234778</v>
      </c>
      <c r="F97" s="104" t="n">
        <f aca="false">C97+0.5*D97</f>
        <v>0.504826550949647</v>
      </c>
      <c r="G97" s="104" t="n">
        <f aca="false">D97*$R$7</f>
        <v>0.29359130504096</v>
      </c>
      <c r="H97" s="0"/>
      <c r="L97" s="52"/>
      <c r="S97" s="111"/>
      <c r="T97" s="34"/>
      <c r="U97" s="34"/>
      <c r="V97" s="60"/>
      <c r="W97" s="66"/>
      <c r="X97" s="141"/>
      <c r="Y97" s="141"/>
      <c r="Z97" s="141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7"/>
      <c r="AR97" s="148"/>
    </row>
    <row r="98" customFormat="false" ht="15" hidden="false" customHeight="false" outlineLevel="0" collapsed="false">
      <c r="B98" s="103" t="n">
        <f aca="false">B97+1</f>
        <v>87</v>
      </c>
      <c r="C98" s="10" t="n">
        <f aca="false">Data!X95</f>
        <v>0.350761041002598</v>
      </c>
      <c r="D98" s="10" t="n">
        <f aca="false">Data!Y95</f>
        <v>0.308167414964174</v>
      </c>
      <c r="E98" s="10" t="n">
        <f aca="false">Data!Z95</f>
        <v>0.341071544033228</v>
      </c>
      <c r="F98" s="104" t="n">
        <f aca="false">C98+0.5*D98</f>
        <v>0.504844748484685</v>
      </c>
      <c r="G98" s="104" t="n">
        <f aca="false">D98*$R$7</f>
        <v>0.293568890975311</v>
      </c>
      <c r="H98" s="0"/>
      <c r="L98" s="52"/>
      <c r="S98" s="111"/>
      <c r="T98" s="34"/>
      <c r="U98" s="34"/>
      <c r="V98" s="60"/>
      <c r="W98" s="66"/>
      <c r="X98" s="141"/>
      <c r="Y98" s="141"/>
      <c r="Z98" s="141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7"/>
      <c r="AR98" s="148"/>
    </row>
    <row r="99" customFormat="false" ht="15" hidden="false" customHeight="false" outlineLevel="0" collapsed="false">
      <c r="B99" s="103" t="n">
        <f aca="false">B98+1</f>
        <v>88</v>
      </c>
      <c r="C99" s="10" t="n">
        <f aca="false">Data!X96</f>
        <v>0.350789542694191</v>
      </c>
      <c r="D99" s="10" t="n">
        <f aca="false">Data!Y96</f>
        <v>0.308149920764112</v>
      </c>
      <c r="E99" s="10" t="n">
        <f aca="false">Data!Z96</f>
        <v>0.341060536541697</v>
      </c>
      <c r="F99" s="104" t="n">
        <f aca="false">C99+0.5*D99</f>
        <v>0.504864503076247</v>
      </c>
      <c r="G99" s="104" t="n">
        <f aca="false">D99*$R$7</f>
        <v>0.293552225511471</v>
      </c>
      <c r="H99" s="0"/>
      <c r="L99" s="52"/>
      <c r="S99" s="111"/>
      <c r="T99" s="34"/>
      <c r="U99" s="34"/>
      <c r="V99" s="60"/>
      <c r="W99" s="66"/>
      <c r="X99" s="141"/>
      <c r="Y99" s="141"/>
      <c r="Z99" s="141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7"/>
      <c r="AR99" s="148"/>
    </row>
    <row r="100" customFormat="false" ht="15" hidden="false" customHeight="false" outlineLevel="0" collapsed="false">
      <c r="B100" s="103" t="n">
        <f aca="false">B99+1</f>
        <v>89</v>
      </c>
      <c r="C100" s="10" t="n">
        <f aca="false">Data!X97</f>
        <v>0.350814992004951</v>
      </c>
      <c r="D100" s="10" t="n">
        <f aca="false">Data!Y97</f>
        <v>0.308138535051003</v>
      </c>
      <c r="E100" s="10" t="n">
        <f aca="false">Data!Z97</f>
        <v>0.341046472944046</v>
      </c>
      <c r="F100" s="104" t="n">
        <f aca="false">C100+0.5*D100</f>
        <v>0.504884259530453</v>
      </c>
      <c r="G100" s="104" t="n">
        <f aca="false">D100*$R$7</f>
        <v>0.293541379162999</v>
      </c>
      <c r="H100" s="0"/>
      <c r="L100" s="52"/>
      <c r="S100" s="111"/>
      <c r="T100" s="34"/>
      <c r="U100" s="34"/>
      <c r="V100" s="60"/>
      <c r="W100" s="66"/>
      <c r="X100" s="141"/>
      <c r="Y100" s="141"/>
      <c r="Z100" s="141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7"/>
      <c r="AR100" s="148"/>
    </row>
    <row r="101" customFormat="false" ht="15" hidden="false" customHeight="false" outlineLevel="0" collapsed="false">
      <c r="B101" s="103" t="n">
        <f aca="false">B100+1</f>
        <v>90</v>
      </c>
      <c r="C101" s="10" t="n">
        <f aca="false">Data!X98</f>
        <v>0.350836274354015</v>
      </c>
      <c r="D101" s="10" t="n">
        <f aca="false">Data!Y98</f>
        <v>0.308132922843045</v>
      </c>
      <c r="E101" s="10" t="n">
        <f aca="false">Data!Z98</f>
        <v>0.34103080280294</v>
      </c>
      <c r="F101" s="104" t="n">
        <f aca="false">C101+0.5*D101</f>
        <v>0.504902735775538</v>
      </c>
      <c r="G101" s="104" t="n">
        <f aca="false">D101*$R$7</f>
        <v>0.29353603281687</v>
      </c>
      <c r="H101" s="0"/>
      <c r="L101" s="52"/>
      <c r="S101" s="111"/>
      <c r="T101" s="34"/>
      <c r="U101" s="34"/>
      <c r="V101" s="60"/>
      <c r="W101" s="66"/>
      <c r="X101" s="141"/>
      <c r="Y101" s="141"/>
      <c r="Z101" s="141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7"/>
      <c r="AR101" s="148"/>
    </row>
    <row r="102" customFormat="false" ht="15" hidden="false" customHeight="false" outlineLevel="0" collapsed="false">
      <c r="B102" s="103" t="n">
        <f aca="false">B101+1</f>
        <v>91</v>
      </c>
      <c r="C102" s="10" t="n">
        <f aca="false">Data!X99</f>
        <v>0.350852741236713</v>
      </c>
      <c r="D102" s="10" t="n">
        <f aca="false">Data!Y99</f>
        <v>0.308132433748778</v>
      </c>
      <c r="E102" s="10" t="n">
        <f aca="false">Data!Z99</f>
        <v>0.341014825014509</v>
      </c>
      <c r="F102" s="104" t="n">
        <f aca="false">C102+0.5*D102</f>
        <v>0.504918958111102</v>
      </c>
      <c r="G102" s="104" t="n">
        <f aca="false">D102*$R$7</f>
        <v>0.293535566892004</v>
      </c>
      <c r="H102" s="0"/>
      <c r="L102" s="52"/>
      <c r="S102" s="111"/>
      <c r="T102" s="34"/>
      <c r="U102" s="34"/>
      <c r="V102" s="60"/>
      <c r="W102" s="66"/>
      <c r="X102" s="141"/>
      <c r="Y102" s="141"/>
      <c r="Z102" s="141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7"/>
      <c r="AR102" s="148"/>
    </row>
    <row r="103" customFormat="false" ht="15" hidden="false" customHeight="false" outlineLevel="0" collapsed="false">
      <c r="B103" s="103" t="n">
        <f aca="false">B102+1</f>
        <v>92</v>
      </c>
      <c r="C103" s="10" t="n">
        <f aca="false">Data!X100</f>
        <v>0.350864170453401</v>
      </c>
      <c r="D103" s="10" t="n">
        <f aca="false">Data!Y100</f>
        <v>0.308136199523715</v>
      </c>
      <c r="E103" s="10" t="n">
        <f aca="false">Data!Z100</f>
        <v>0.340999630022884</v>
      </c>
      <c r="F103" s="104" t="n">
        <f aca="false">C103+0.5*D103</f>
        <v>0.504932270215259</v>
      </c>
      <c r="G103" s="104" t="n">
        <f aca="false">D103*$R$7</f>
        <v>0.29353915427444</v>
      </c>
      <c r="H103" s="0"/>
      <c r="L103" s="52"/>
      <c r="S103" s="111"/>
      <c r="T103" s="34"/>
      <c r="U103" s="34"/>
      <c r="V103" s="60"/>
      <c r="W103" s="66"/>
      <c r="X103" s="141"/>
      <c r="Y103" s="141"/>
      <c r="Z103" s="141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7"/>
      <c r="AR103" s="148"/>
    </row>
    <row r="104" customFormat="false" ht="15" hidden="false" customHeight="false" outlineLevel="0" collapsed="false">
      <c r="B104" s="103" t="n">
        <f aca="false">B103+1</f>
        <v>93</v>
      </c>
      <c r="C104" s="10" t="n">
        <f aca="false">Data!X101</f>
        <v>0.350870705648073</v>
      </c>
      <c r="D104" s="10" t="n">
        <f aca="false">Data!Y101</f>
        <v>0.308143228592467</v>
      </c>
      <c r="E104" s="10" t="n">
        <f aca="false">Data!Z101</f>
        <v>0.340986065759459</v>
      </c>
      <c r="F104" s="104" t="n">
        <f aca="false">C104+0.5*D104</f>
        <v>0.504942319944307</v>
      </c>
      <c r="G104" s="104" t="n">
        <f aca="false">D104*$R$7</f>
        <v>0.293545850361755</v>
      </c>
      <c r="H104" s="0"/>
      <c r="L104" s="52"/>
      <c r="S104" s="111"/>
      <c r="T104" s="34"/>
      <c r="U104" s="34"/>
      <c r="V104" s="60"/>
      <c r="W104" s="66"/>
      <c r="X104" s="141"/>
      <c r="Y104" s="141"/>
      <c r="Z104" s="141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7"/>
      <c r="AR104" s="148"/>
    </row>
    <row r="105" customFormat="false" ht="15" hidden="false" customHeight="false" outlineLevel="0" collapsed="false">
      <c r="B105" s="103" t="n">
        <f aca="false">B104+1</f>
        <v>94</v>
      </c>
      <c r="C105" s="10" t="n">
        <f aca="false">Data!X102</f>
        <v>0.350872782717036</v>
      </c>
      <c r="D105" s="10" t="n">
        <f aca="false">Data!Y102</f>
        <v>0.308152491961637</v>
      </c>
      <c r="E105" s="10" t="n">
        <f aca="false">Data!Z102</f>
        <v>0.340974725321326</v>
      </c>
      <c r="F105" s="104" t="n">
        <f aca="false">C105+0.5*D105</f>
        <v>0.504949028697855</v>
      </c>
      <c r="G105" s="104" t="n">
        <f aca="false">D105*$R$7</f>
        <v>0.293554674906084</v>
      </c>
      <c r="H105" s="0"/>
      <c r="L105" s="52"/>
      <c r="S105" s="111"/>
      <c r="T105" s="34"/>
      <c r="U105" s="34"/>
      <c r="V105" s="60"/>
      <c r="W105" s="66"/>
      <c r="X105" s="141"/>
      <c r="Y105" s="141"/>
      <c r="Z105" s="141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7"/>
      <c r="AR105" s="148"/>
    </row>
    <row r="106" customFormat="false" ht="15" hidden="false" customHeight="false" outlineLevel="0" collapsed="false">
      <c r="B106" s="103" t="n">
        <f aca="false">B105+1</f>
        <v>95</v>
      </c>
      <c r="C106" s="10" t="n">
        <f aca="false">Data!X103</f>
        <v>0.350871050175657</v>
      </c>
      <c r="D106" s="10" t="n">
        <f aca="false">Data!Y103</f>
        <v>0.308162996479797</v>
      </c>
      <c r="E106" s="10" t="n">
        <f aca="false">Data!Z103</f>
        <v>0.340965953344546</v>
      </c>
      <c r="F106" s="104" t="n">
        <f aca="false">C106+0.5*D106</f>
        <v>0.504952548415556</v>
      </c>
      <c r="G106" s="104" t="n">
        <f aca="false">D106*$R$7</f>
        <v>0.293564681803623</v>
      </c>
      <c r="L106" s="34"/>
      <c r="S106" s="111"/>
      <c r="T106" s="34"/>
      <c r="U106" s="162"/>
      <c r="V106" s="102"/>
      <c r="W106" s="55"/>
      <c r="X106" s="66"/>
      <c r="Y106" s="66"/>
      <c r="Z106" s="6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66"/>
    </row>
    <row r="107" customFormat="false" ht="15" hidden="false" customHeight="false" outlineLevel="0" collapsed="false">
      <c r="B107" s="103" t="n">
        <f aca="false">B106+1</f>
        <v>96</v>
      </c>
      <c r="C107" s="10" t="n">
        <f aca="false">Data!X104</f>
        <v>0.350866289718846</v>
      </c>
      <c r="D107" s="10" t="n">
        <f aca="false">Data!Y104</f>
        <v>0.308173842923641</v>
      </c>
      <c r="E107" s="10" t="n">
        <f aca="false">Data!Z104</f>
        <v>0.340959867357513</v>
      </c>
      <c r="F107" s="104" t="n">
        <f aca="false">C107+0.5*D107</f>
        <v>0.504953211180666</v>
      </c>
      <c r="G107" s="104" t="n">
        <f aca="false">D107*$R$7</f>
        <v>0.293575014429123</v>
      </c>
      <c r="S107" s="111"/>
    </row>
    <row r="108" customFormat="false" ht="15" hidden="false" customHeight="false" outlineLevel="0" collapsed="false">
      <c r="B108" s="103" t="n">
        <f aca="false">B107+1</f>
        <v>97</v>
      </c>
      <c r="C108" s="10" t="n">
        <f aca="false">Data!X105</f>
        <v>0.350859342101376</v>
      </c>
      <c r="D108" s="10" t="n">
        <f aca="false">Data!Y105</f>
        <v>0.308184267809037</v>
      </c>
      <c r="E108" s="10" t="n">
        <f aca="false">Data!Z105</f>
        <v>0.340956390089588</v>
      </c>
      <c r="F108" s="104" t="n">
        <f aca="false">C108+0.5*D108</f>
        <v>0.504951476005894</v>
      </c>
      <c r="G108" s="104" t="n">
        <f aca="false">D108*$R$7</f>
        <v>0.293584945466266</v>
      </c>
      <c r="S108" s="111"/>
    </row>
    <row r="109" customFormat="false" ht="15" hidden="false" customHeight="false" outlineLevel="0" collapsed="false">
      <c r="B109" s="103" t="n">
        <f aca="false">B108+1</f>
        <v>98</v>
      </c>
      <c r="C109" s="10" t="n">
        <f aca="false">Data!X106</f>
        <v>0.35085104221568</v>
      </c>
      <c r="D109" s="10" t="n">
        <f aca="false">Data!Y106</f>
        <v>0.308193669069644</v>
      </c>
      <c r="E109" s="10" t="n">
        <f aca="false">Data!Z106</f>
        <v>0.340955288714677</v>
      </c>
      <c r="F109" s="104" t="n">
        <f aca="false">C109+0.5*D109</f>
        <v>0.504947876750502</v>
      </c>
      <c r="G109" s="104" t="n">
        <f aca="false">D109*$R$7</f>
        <v>0.29359390136983</v>
      </c>
      <c r="S109" s="111"/>
    </row>
    <row r="110" customFormat="false" ht="15" hidden="false" customHeight="false" outlineLevel="0" collapsed="false">
      <c r="B110" s="103" t="n">
        <f aca="false">B109+1</f>
        <v>99</v>
      </c>
      <c r="C110" s="10" t="n">
        <f aca="false">Data!X107</f>
        <v>0.350842165963911</v>
      </c>
      <c r="D110" s="10" t="n">
        <f aca="false">Data!Y107</f>
        <v>0.308201616764674</v>
      </c>
      <c r="E110" s="10" t="n">
        <f aca="false">Data!Z107</f>
        <v>0.340956217271416</v>
      </c>
      <c r="F110" s="104" t="n">
        <f aca="false">C110+0.5*D110</f>
        <v>0.504942974346247</v>
      </c>
      <c r="G110" s="104" t="n">
        <f aca="false">D110*$R$7</f>
        <v>0.293601472566208</v>
      </c>
      <c r="S110" s="111"/>
    </row>
  </sheetData>
  <mergeCells count="5">
    <mergeCell ref="F8:G8"/>
    <mergeCell ref="C9:E9"/>
    <mergeCell ref="F9:G9"/>
    <mergeCell ref="N9:P9"/>
    <mergeCell ref="Q9:R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sheetData>
    <row r="1" customFormat="false" ht="12.8" hidden="false" customHeight="false" outlineLevel="0" collapsed="false">
      <c r="E1" s="0" t="s">
        <v>49</v>
      </c>
      <c r="H1" s="0" t="s">
        <v>49</v>
      </c>
      <c r="K1" s="0" t="s">
        <v>50</v>
      </c>
    </row>
    <row r="2" customFormat="false" ht="12.8" hidden="false" customHeight="false" outlineLevel="0" collapsed="false">
      <c r="B2" s="0" t="s">
        <v>5</v>
      </c>
      <c r="E2" s="0" t="s">
        <v>51</v>
      </c>
      <c r="H2" s="0" t="s">
        <v>52</v>
      </c>
      <c r="K2" s="0" t="s">
        <v>51</v>
      </c>
      <c r="N2" s="0" t="s">
        <v>52</v>
      </c>
    </row>
    <row r="3" customFormat="false" ht="12.8" hidden="false" customHeight="false" outlineLevel="0" collapsed="false">
      <c r="A3" s="0" t="s">
        <v>53</v>
      </c>
      <c r="B3" s="0" t="s">
        <v>12</v>
      </c>
      <c r="C3" s="0" t="s">
        <v>13</v>
      </c>
      <c r="D3" s="0" t="s">
        <v>14</v>
      </c>
      <c r="E3" s="0" t="s">
        <v>12</v>
      </c>
      <c r="F3" s="0" t="s">
        <v>13</v>
      </c>
      <c r="G3" s="0" t="s">
        <v>14</v>
      </c>
      <c r="H3" s="0" t="s">
        <v>12</v>
      </c>
      <c r="I3" s="0" t="s">
        <v>13</v>
      </c>
      <c r="J3" s="0" t="s">
        <v>14</v>
      </c>
      <c r="K3" s="0" t="s">
        <v>12</v>
      </c>
      <c r="L3" s="0" t="s">
        <v>13</v>
      </c>
      <c r="M3" s="0" t="s">
        <v>14</v>
      </c>
      <c r="N3" s="0" t="s">
        <v>12</v>
      </c>
      <c r="O3" s="0" t="s">
        <v>13</v>
      </c>
      <c r="P3" s="0" t="s">
        <v>14</v>
      </c>
    </row>
    <row r="4" customFormat="false" ht="12.8" hidden="false" customHeight="false" outlineLevel="0" collapsed="false">
      <c r="A4" s="0" t="n">
        <v>1991</v>
      </c>
      <c r="B4" s="1" t="n">
        <v>0.126</v>
      </c>
      <c r="C4" s="1" t="n">
        <v>0.75</v>
      </c>
      <c r="D4" s="1" t="n">
        <v>0.124</v>
      </c>
      <c r="E4" s="0" t="n">
        <v>0.3</v>
      </c>
      <c r="F4" s="0" t="n">
        <v>0.5</v>
      </c>
      <c r="G4" s="0" t="n">
        <v>2.2</v>
      </c>
      <c r="H4" s="0" t="n">
        <v>0.4</v>
      </c>
      <c r="I4" s="0" t="n">
        <v>0.2</v>
      </c>
      <c r="J4" s="0" t="n">
        <v>0.3</v>
      </c>
      <c r="K4" s="0" t="n">
        <f aca="false">E4/(SUM($E4:$G4))</f>
        <v>0.1</v>
      </c>
      <c r="L4" s="0" t="n">
        <f aca="false">F4/(SUM($E4:$G4))</f>
        <v>0.166666666666667</v>
      </c>
      <c r="M4" s="0" t="n">
        <f aca="false">G4/(SUM($E4:$G4))</f>
        <v>0.733333333333333</v>
      </c>
      <c r="N4" s="0" t="n">
        <f aca="false">H4/SUM($H4:$J4)</f>
        <v>0.444444444444444</v>
      </c>
      <c r="O4" s="0" t="n">
        <f aca="false">I4/SUM($H4:$J4)</f>
        <v>0.222222222222222</v>
      </c>
      <c r="P4" s="0" t="n">
        <f aca="false">J4/SUM($H4:$J4)</f>
        <v>0.333333333333333</v>
      </c>
    </row>
    <row r="5" customFormat="false" ht="12.8" hidden="false" customHeight="false" outlineLevel="0" collapsed="false">
      <c r="A5" s="0" t="n">
        <v>1992</v>
      </c>
      <c r="B5" s="1" t="n">
        <v>0.361</v>
      </c>
      <c r="C5" s="1" t="n">
        <v>0.328</v>
      </c>
      <c r="D5" s="1" t="n">
        <v>0.311</v>
      </c>
      <c r="E5" s="0" t="n">
        <v>0.5</v>
      </c>
      <c r="F5" s="0" t="n">
        <v>0.8</v>
      </c>
      <c r="G5" s="0" t="n">
        <v>0.8</v>
      </c>
      <c r="H5" s="0" t="n">
        <v>0.2</v>
      </c>
      <c r="I5" s="0" t="n">
        <v>0.3</v>
      </c>
      <c r="J5" s="0" t="n">
        <v>0.3</v>
      </c>
      <c r="K5" s="0" t="n">
        <f aca="false">E5/(SUM($E5:$G5))</f>
        <v>0.238095238095238</v>
      </c>
      <c r="L5" s="0" t="n">
        <f aca="false">F5/(SUM($E5:$G5))</f>
        <v>0.380952380952381</v>
      </c>
      <c r="M5" s="0" t="n">
        <f aca="false">G5/(SUM($E5:$G5))</f>
        <v>0.380952380952381</v>
      </c>
      <c r="N5" s="0" t="n">
        <f aca="false">H5/SUM($H5:$J5)</f>
        <v>0.25</v>
      </c>
      <c r="O5" s="0" t="n">
        <f aca="false">I5/SUM($H5:$J5)</f>
        <v>0.375</v>
      </c>
      <c r="P5" s="0" t="n">
        <f aca="false">J5/SUM($H5:$J5)</f>
        <v>0.375</v>
      </c>
    </row>
    <row r="6" customFormat="false" ht="12.8" hidden="false" customHeight="false" outlineLevel="0" collapsed="false">
      <c r="A6" s="0" t="n">
        <v>1993</v>
      </c>
      <c r="B6" s="1" t="n">
        <v>0.42</v>
      </c>
      <c r="C6" s="1" t="n">
        <v>0.321</v>
      </c>
      <c r="D6" s="1" t="n">
        <v>0.259</v>
      </c>
      <c r="E6" s="0" t="n">
        <v>0.45</v>
      </c>
      <c r="F6" s="0" t="n">
        <v>0.35</v>
      </c>
      <c r="G6" s="0" t="n">
        <v>0.45</v>
      </c>
      <c r="H6" s="0" t="n">
        <v>0.45</v>
      </c>
      <c r="I6" s="0" t="n">
        <v>0.25</v>
      </c>
      <c r="J6" s="0" t="n">
        <v>0.3</v>
      </c>
      <c r="K6" s="0" t="n">
        <f aca="false">E6/(SUM($E6:$G6))</f>
        <v>0.36</v>
      </c>
      <c r="L6" s="0" t="n">
        <f aca="false">F6/(SUM($E6:$G6))</f>
        <v>0.28</v>
      </c>
      <c r="M6" s="0" t="n">
        <f aca="false">G6/(SUM($E6:$G6))</f>
        <v>0.36</v>
      </c>
      <c r="N6" s="0" t="n">
        <f aca="false">H6/SUM($H6:$J6)</f>
        <v>0.45</v>
      </c>
      <c r="O6" s="0" t="n">
        <f aca="false">I6/SUM($H6:$J6)</f>
        <v>0.25</v>
      </c>
      <c r="P6" s="0" t="n">
        <f aca="false">J6/SUM($H6:$J6)</f>
        <v>0.3</v>
      </c>
    </row>
    <row r="7" customFormat="false" ht="12.8" hidden="false" customHeight="false" outlineLevel="0" collapsed="false">
      <c r="A7" s="0" t="n">
        <v>1994</v>
      </c>
      <c r="B7" s="1" t="n">
        <v>0.485</v>
      </c>
      <c r="C7" s="1" t="n">
        <v>0.389</v>
      </c>
      <c r="D7" s="1" t="n">
        <v>0.126</v>
      </c>
      <c r="E7" s="0" t="n">
        <v>0.1</v>
      </c>
      <c r="F7" s="0" t="n">
        <v>0.35</v>
      </c>
      <c r="G7" s="0" t="n">
        <v>0.55</v>
      </c>
      <c r="H7" s="0" t="n">
        <v>0.8</v>
      </c>
      <c r="I7" s="0" t="n">
        <v>0.6</v>
      </c>
      <c r="J7" s="0" t="n">
        <v>0.8</v>
      </c>
      <c r="K7" s="0" t="n">
        <f aca="false">E7/(SUM($E7:$G7))</f>
        <v>0.1</v>
      </c>
      <c r="L7" s="0" t="n">
        <f aca="false">F7/(SUM($E7:$G7))</f>
        <v>0.35</v>
      </c>
      <c r="M7" s="0" t="n">
        <f aca="false">G7/(SUM($E7:$G7))</f>
        <v>0.55</v>
      </c>
      <c r="N7" s="0" t="n">
        <f aca="false">H7/SUM($H7:$J7)</f>
        <v>0.363636363636364</v>
      </c>
      <c r="O7" s="0" t="n">
        <f aca="false">I7/SUM($H7:$J7)</f>
        <v>0.272727272727273</v>
      </c>
      <c r="P7" s="0" t="n">
        <f aca="false">J7/SUM($H7:$J7)</f>
        <v>0.363636363636364</v>
      </c>
    </row>
    <row r="8" customFormat="false" ht="12.8" hidden="false" customHeight="false" outlineLevel="0" collapsed="false">
      <c r="A8" s="0" t="n">
        <v>1995</v>
      </c>
      <c r="B8" s="1" t="n">
        <v>0.35</v>
      </c>
      <c r="C8" s="1" t="n">
        <v>0.551</v>
      </c>
      <c r="D8" s="1" t="n">
        <v>0.099</v>
      </c>
      <c r="E8" s="0" t="n">
        <v>0.1</v>
      </c>
      <c r="F8" s="0" t="n">
        <v>0.05</v>
      </c>
      <c r="G8" s="0" t="n">
        <v>1</v>
      </c>
      <c r="H8" s="0" t="n">
        <v>0.65</v>
      </c>
      <c r="I8" s="0" t="n">
        <v>0.6</v>
      </c>
      <c r="J8" s="0" t="n">
        <v>1</v>
      </c>
      <c r="K8" s="0" t="n">
        <f aca="false">E8/(SUM($E8:$G8))</f>
        <v>0.0869565217391305</v>
      </c>
      <c r="L8" s="0" t="n">
        <f aca="false">F8/(SUM($E8:$G8))</f>
        <v>0.0434782608695652</v>
      </c>
      <c r="M8" s="0" t="n">
        <f aca="false">G8/(SUM($E8:$G8))</f>
        <v>0.869565217391304</v>
      </c>
      <c r="N8" s="0" t="n">
        <f aca="false">H8/SUM($H8:$J8)</f>
        <v>0.288888888888889</v>
      </c>
      <c r="O8" s="0" t="n">
        <f aca="false">I8/SUM($H8:$J8)</f>
        <v>0.266666666666667</v>
      </c>
      <c r="P8" s="0" t="n">
        <f aca="false">J8/SUM($H8:$J8)</f>
        <v>0.444444444444444</v>
      </c>
    </row>
    <row r="10" customFormat="false" ht="12.8" hidden="false" customHeight="false" outlineLevel="0" collapsed="false">
      <c r="H10" s="0" t="n">
        <f aca="false">SUM(K4:K8)/SUM($K$4:$M$8)</f>
        <v>0.177010351966874</v>
      </c>
      <c r="I10" s="0" t="n">
        <f aca="false">SUM(L4:L8)/SUM($K$4:$M$8)</f>
        <v>0.244219461697723</v>
      </c>
      <c r="J10" s="0" t="n">
        <f aca="false">SUM(M4:M8)/SUM($K$4:$M$8)</f>
        <v>0.578770186335404</v>
      </c>
      <c r="K10" s="0" t="n">
        <f aca="false">SUM(N4:N8)/SUM($N$4:$P$8)</f>
        <v>0.359393939393939</v>
      </c>
      <c r="L10" s="0" t="n">
        <f aca="false">SUM(O4:O8)/SUM($N$4:$P$8)</f>
        <v>0.277323232323232</v>
      </c>
      <c r="M10" s="0" t="n">
        <f aca="false">SUM(P4:P8)/SUM($N$4:$P$8)</f>
        <v>0.363282828282828</v>
      </c>
    </row>
    <row r="11" customFormat="false" ht="12.8" hidden="false" customHeight="false" outlineLevel="0" collapsed="false">
      <c r="G11" s="0" t="n">
        <f aca="false">SUM(H10:J10)</f>
        <v>1</v>
      </c>
      <c r="N11" s="0" t="n">
        <f aca="false">SUM(K10:M10)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14386</TotalTime>
  <Application>LibreOffice/4.3.4.1$Linux_x86 LibreOffice_project/430m0$Build-1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2000-02-19T19:30:39Z</dcterms:created>
  <dc:creator>David Graham</dc:creator>
  <dc:language>en-US</dc:language>
  <cp:lastPrinted>2003-11-26T15:04:44Z</cp:lastPrinted>
  <dcterms:modified xsi:type="dcterms:W3CDTF">2014-12-15T19:59:21Z</dcterms:modified>
  <cp:revision>22</cp:revision>
  <dc:subject>Triangular (ternary) diagram plotting spreadsheet</dc:subject>
  <dc:title>TRI-PLOT</dc:title>
</cp:coreProperties>
</file>