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9200" windowHeight="8964" activeTab="1"/>
  </bookViews>
  <sheets>
    <sheet name="Huurprijzen 2017-2018" sheetId="1" r:id="rId1"/>
    <sheet name="Huurprijzen 2019" sheetId="2" r:id="rId2"/>
  </sheets>
  <calcPr calcId="14562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2" l="1"/>
  <c r="D20" i="2"/>
  <c r="D16" i="2"/>
  <c r="D10" i="2"/>
  <c r="D4" i="2"/>
  <c r="I20" i="2" l="1"/>
  <c r="E20" i="2"/>
  <c r="E16" i="2"/>
  <c r="E10" i="2"/>
  <c r="E4" i="2"/>
  <c r="D11" i="2" l="1"/>
  <c r="E11" i="2" s="1"/>
  <c r="F11" i="2" s="1"/>
  <c r="D5" i="2"/>
  <c r="E5" i="2" s="1"/>
  <c r="D6" i="2"/>
  <c r="E6" i="2" s="1"/>
  <c r="J20" i="2"/>
  <c r="F20" i="2"/>
  <c r="H16" i="2"/>
  <c r="I16" i="2" s="1"/>
  <c r="F16" i="2"/>
  <c r="D12" i="2"/>
  <c r="H10" i="2"/>
  <c r="I10" i="2" s="1"/>
  <c r="F10" i="2"/>
  <c r="E20" i="1"/>
  <c r="F20" i="1" s="1"/>
  <c r="H16" i="1"/>
  <c r="E16" i="1"/>
  <c r="F16" i="1" s="1"/>
  <c r="H10" i="1"/>
  <c r="I10" i="1" s="1"/>
  <c r="J10" i="1" s="1"/>
  <c r="D12" i="1"/>
  <c r="H12" i="1" s="1"/>
  <c r="E11" i="1"/>
  <c r="F11" i="1" s="1"/>
  <c r="E10" i="1"/>
  <c r="F10" i="1" s="1"/>
  <c r="H5" i="1"/>
  <c r="H6" i="1"/>
  <c r="H4" i="1"/>
  <c r="I4" i="1"/>
  <c r="J4" i="1" s="1"/>
  <c r="D6" i="1"/>
  <c r="E6" i="1" s="1"/>
  <c r="E5" i="1"/>
  <c r="F5" i="1"/>
  <c r="D5" i="1"/>
  <c r="F4" i="1"/>
  <c r="E4" i="1"/>
  <c r="H12" i="2" l="1"/>
  <c r="I12" i="2" s="1"/>
  <c r="E12" i="2"/>
  <c r="F12" i="2" s="1"/>
  <c r="H11" i="2"/>
  <c r="H6" i="2"/>
  <c r="H5" i="2"/>
  <c r="H4" i="2"/>
  <c r="F4" i="2"/>
  <c r="J10" i="2"/>
  <c r="J12" i="2"/>
  <c r="J16" i="2"/>
  <c r="I20" i="1"/>
  <c r="J20" i="1" s="1"/>
  <c r="I16" i="1"/>
  <c r="J16" i="1" s="1"/>
  <c r="H11" i="1"/>
  <c r="I11" i="1" s="1"/>
  <c r="J11" i="1" s="1"/>
  <c r="I12" i="1"/>
  <c r="J12" i="1" s="1"/>
  <c r="E12" i="1"/>
  <c r="F12" i="1" s="1"/>
  <c r="I5" i="1"/>
  <c r="J5" i="1" s="1"/>
  <c r="I6" i="1"/>
  <c r="J6" i="1" s="1"/>
  <c r="F6" i="1"/>
  <c r="I11" i="2" l="1"/>
  <c r="J11" i="2" s="1"/>
  <c r="I4" i="2"/>
  <c r="J4" i="2" s="1"/>
  <c r="I5" i="2"/>
  <c r="J5" i="2" s="1"/>
  <c r="I6" i="2"/>
  <c r="J6" i="2" s="1"/>
  <c r="F5" i="2"/>
  <c r="F6" i="2"/>
</calcChain>
</file>

<file path=xl/sharedStrings.xml><?xml version="1.0" encoding="utf-8"?>
<sst xmlns="http://schemas.openxmlformats.org/spreadsheetml/2006/main" count="86" uniqueCount="20">
  <si>
    <t>25 meterbad per baan</t>
  </si>
  <si>
    <t>Huurprijzen 2017/2018</t>
  </si>
  <si>
    <t>25 meterbad geheel</t>
  </si>
  <si>
    <t>Commercieel verhuur</t>
  </si>
  <si>
    <t>excl. BTW</t>
  </si>
  <si>
    <t>BTW (6%)</t>
  </si>
  <si>
    <t>incl. BTW</t>
  </si>
  <si>
    <t>RVS-bad volledig bad</t>
  </si>
  <si>
    <t>25 meterbad half bad</t>
  </si>
  <si>
    <t>RVS-bad per baan</t>
  </si>
  <si>
    <t>RVS-bad half bad</t>
  </si>
  <si>
    <t>Instructiebad</t>
  </si>
  <si>
    <t>Toezichthouder</t>
  </si>
  <si>
    <t>Verenigingen verhuur (74%)</t>
  </si>
  <si>
    <t>Uitgangspunten:</t>
  </si>
  <si>
    <t>- deelverhuur baden alleen in overleg en in specifieke gevallen (m.u.v. hele banen)</t>
  </si>
  <si>
    <t>- deelverhuur niet mogelijk buiten reguliere openingstijden zwembad</t>
  </si>
  <si>
    <t>BTW (9%)</t>
  </si>
  <si>
    <t>Huurprijzen 2019</t>
  </si>
  <si>
    <t>- voor 2019 een verhoging van 1,7%. In januari een BTW verhoging, die is doorberekend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</si>
</sst>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€&quot;\ * #,##0.00_ ;_ &quot;€&quot;\ * \-#,##0.00_ ;_ &quot;€&quot;\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44" fontId="0" fillId="0" borderId="0" xfId="1" applyFont="1"/>
    <xf numFmtId="44" fontId="0" fillId="0" borderId="0" xfId="0" applyNumberFormat="1"/>
    <xf numFmtId="49" fontId="0" fillId="0" borderId="0" xfId="0" applyNumberFormat="1"/>
    <xf numFmtId="0" fontId="2" fillId="0" borderId="0" xfId="0" applyFont="1" applyAlignment="1">
      <alignment horizontal="center"/>
    </xf>
  </cellXfs>
  <cellStyles count="2">
    <cellStyle name="Standaard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0"/>
  <sheetViews>
    <sheetView workbookViewId="0">
      <selection activeCell="H4" sqref="H4:H6"/>
    </sheetView>
  </sheetViews>
  <sheetFormatPr defaultRowHeight="14.4" x14ac:dyDescent="0.3"/>
  <cols>
    <col min="2" max="2" width="20.21875" customWidth="1"/>
    <col min="3" max="3" width="2.6640625" customWidth="1"/>
    <col min="7" max="7" width="2.6640625" customWidth="1"/>
  </cols>
  <sheetData>
    <row r="2" spans="2:10" x14ac:dyDescent="0.3">
      <c r="B2" s="1" t="s">
        <v>1</v>
      </c>
      <c r="D2" s="5" t="s">
        <v>3</v>
      </c>
      <c r="E2" s="5"/>
      <c r="F2" s="5"/>
      <c r="G2" s="1"/>
      <c r="H2" s="5" t="s">
        <v>13</v>
      </c>
      <c r="I2" s="5"/>
      <c r="J2" s="5"/>
    </row>
    <row r="3" spans="2:10" x14ac:dyDescent="0.3">
      <c r="D3" t="s">
        <v>4</v>
      </c>
      <c r="E3" t="s">
        <v>5</v>
      </c>
      <c r="F3" t="s">
        <v>6</v>
      </c>
      <c r="H3" t="s">
        <v>4</v>
      </c>
      <c r="I3" t="s">
        <v>5</v>
      </c>
      <c r="J3" t="s">
        <v>6</v>
      </c>
    </row>
    <row r="4" spans="2:10" x14ac:dyDescent="0.3">
      <c r="B4" t="s">
        <v>2</v>
      </c>
      <c r="D4" s="2">
        <v>84.34</v>
      </c>
      <c r="E4" s="2">
        <f>D4/100*6</f>
        <v>5.0604000000000005</v>
      </c>
      <c r="F4" s="2">
        <f>D4+E4</f>
        <v>89.400400000000005</v>
      </c>
      <c r="H4" s="2">
        <f>D4*0.74</f>
        <v>62.4116</v>
      </c>
      <c r="I4" s="2">
        <f>H4/100*6</f>
        <v>3.7446960000000002</v>
      </c>
      <c r="J4" s="2">
        <f>H4+I4</f>
        <v>66.156295999999998</v>
      </c>
    </row>
    <row r="5" spans="2:10" x14ac:dyDescent="0.3">
      <c r="B5" t="s">
        <v>0</v>
      </c>
      <c r="D5" s="3">
        <f>D4/5</f>
        <v>16.868000000000002</v>
      </c>
      <c r="E5" s="2">
        <f>D5/100*6</f>
        <v>1.0120800000000001</v>
      </c>
      <c r="F5" s="2">
        <f>D5+E5</f>
        <v>17.880080000000003</v>
      </c>
      <c r="H5" s="2">
        <f t="shared" ref="H5:H6" si="0">D5*0.74</f>
        <v>12.482320000000001</v>
      </c>
      <c r="I5" s="2">
        <f>H5/100*6</f>
        <v>0.74893920000000003</v>
      </c>
      <c r="J5" s="2">
        <f>H5+I5</f>
        <v>13.231259200000002</v>
      </c>
    </row>
    <row r="6" spans="2:10" x14ac:dyDescent="0.3">
      <c r="B6" t="s">
        <v>8</v>
      </c>
      <c r="D6" s="3">
        <f>D4/2</f>
        <v>42.17</v>
      </c>
      <c r="E6" s="2">
        <f>D6/100*6</f>
        <v>2.5302000000000002</v>
      </c>
      <c r="F6" s="2">
        <f>D6+E6</f>
        <v>44.700200000000002</v>
      </c>
      <c r="H6" s="2">
        <f t="shared" si="0"/>
        <v>31.2058</v>
      </c>
      <c r="I6" s="2">
        <f>H6/100*6</f>
        <v>1.8723480000000001</v>
      </c>
      <c r="J6" s="2">
        <f>H6+I6</f>
        <v>33.078147999999999</v>
      </c>
    </row>
    <row r="7" spans="2:10" x14ac:dyDescent="0.3">
      <c r="D7" s="3"/>
      <c r="E7" s="2"/>
      <c r="F7" s="2"/>
      <c r="H7" s="2"/>
      <c r="I7" s="2"/>
      <c r="J7" s="2"/>
    </row>
    <row r="8" spans="2:10" x14ac:dyDescent="0.3">
      <c r="D8" s="5" t="s">
        <v>3</v>
      </c>
      <c r="E8" s="5"/>
      <c r="F8" s="5"/>
      <c r="G8" s="1"/>
      <c r="H8" s="5" t="s">
        <v>13</v>
      </c>
      <c r="I8" s="5"/>
      <c r="J8" s="5"/>
    </row>
    <row r="9" spans="2:10" x14ac:dyDescent="0.3">
      <c r="D9" t="s">
        <v>4</v>
      </c>
      <c r="E9" t="s">
        <v>5</v>
      </c>
      <c r="F9" t="s">
        <v>6</v>
      </c>
      <c r="H9" t="s">
        <v>4</v>
      </c>
      <c r="I9" t="s">
        <v>5</v>
      </c>
      <c r="J9" t="s">
        <v>6</v>
      </c>
    </row>
    <row r="10" spans="2:10" x14ac:dyDescent="0.3">
      <c r="B10" t="s">
        <v>7</v>
      </c>
      <c r="D10" s="2">
        <v>81.459999999999994</v>
      </c>
      <c r="E10" s="2">
        <f>D10/100*6</f>
        <v>4.8875999999999999</v>
      </c>
      <c r="F10" s="2">
        <f>D10+E10</f>
        <v>86.3476</v>
      </c>
      <c r="H10" s="2">
        <f>D10*0.74</f>
        <v>60.280399999999993</v>
      </c>
      <c r="I10" s="2">
        <f>H10/100*6</f>
        <v>3.6168239999999994</v>
      </c>
      <c r="J10" s="2">
        <f>H10+I10</f>
        <v>63.897223999999994</v>
      </c>
    </row>
    <row r="11" spans="2:10" x14ac:dyDescent="0.3">
      <c r="B11" t="s">
        <v>9</v>
      </c>
      <c r="D11" s="3">
        <v>21.79</v>
      </c>
      <c r="E11" s="2">
        <f>D11/100*6</f>
        <v>1.3073999999999999</v>
      </c>
      <c r="F11" s="2">
        <f>D11+E11</f>
        <v>23.0974</v>
      </c>
      <c r="H11" s="2">
        <f t="shared" ref="H11:H12" si="1">D11*0.74</f>
        <v>16.124600000000001</v>
      </c>
      <c r="I11" s="2">
        <f>H11/100*6</f>
        <v>0.967476</v>
      </c>
      <c r="J11" s="2">
        <f>H11+I11</f>
        <v>17.092076000000002</v>
      </c>
    </row>
    <row r="12" spans="2:10" x14ac:dyDescent="0.3">
      <c r="B12" t="s">
        <v>10</v>
      </c>
      <c r="D12" s="3">
        <f>D10/2</f>
        <v>40.729999999999997</v>
      </c>
      <c r="E12" s="2">
        <f>D12/100*6</f>
        <v>2.4438</v>
      </c>
      <c r="F12" s="2">
        <f>D12+E12</f>
        <v>43.1738</v>
      </c>
      <c r="H12" s="2">
        <f t="shared" si="1"/>
        <v>30.140199999999997</v>
      </c>
      <c r="I12" s="2">
        <f>H12/100*6</f>
        <v>1.8084119999999997</v>
      </c>
      <c r="J12" s="2">
        <f>H12+I12</f>
        <v>31.948611999999997</v>
      </c>
    </row>
    <row r="14" spans="2:10" x14ac:dyDescent="0.3">
      <c r="D14" s="5" t="s">
        <v>3</v>
      </c>
      <c r="E14" s="5"/>
      <c r="F14" s="5"/>
      <c r="G14" s="1"/>
      <c r="H14" s="5" t="s">
        <v>13</v>
      </c>
      <c r="I14" s="5"/>
      <c r="J14" s="5"/>
    </row>
    <row r="15" spans="2:10" x14ac:dyDescent="0.3">
      <c r="D15" t="s">
        <v>4</v>
      </c>
      <c r="E15" t="s">
        <v>5</v>
      </c>
      <c r="F15" t="s">
        <v>6</v>
      </c>
      <c r="H15" t="s">
        <v>4</v>
      </c>
      <c r="I15" t="s">
        <v>5</v>
      </c>
      <c r="J15" t="s">
        <v>6</v>
      </c>
    </row>
    <row r="16" spans="2:10" x14ac:dyDescent="0.3">
      <c r="B16" t="s">
        <v>11</v>
      </c>
      <c r="D16" s="2">
        <v>62.31</v>
      </c>
      <c r="E16" s="2">
        <f>D16/100*6</f>
        <v>3.7385999999999999</v>
      </c>
      <c r="F16" s="2">
        <f>D16+E16</f>
        <v>66.048600000000008</v>
      </c>
      <c r="H16" s="2">
        <f>D16*0.74</f>
        <v>46.109400000000001</v>
      </c>
      <c r="I16" s="2">
        <f>H16/100*6</f>
        <v>2.7665639999999998</v>
      </c>
      <c r="J16" s="2">
        <f>H16+I16</f>
        <v>48.875964000000003</v>
      </c>
    </row>
    <row r="18" spans="2:10" x14ac:dyDescent="0.3">
      <c r="D18" s="5" t="s">
        <v>3</v>
      </c>
      <c r="E18" s="5"/>
      <c r="F18" s="5"/>
      <c r="G18" s="1"/>
      <c r="H18" s="5" t="s">
        <v>13</v>
      </c>
      <c r="I18" s="5"/>
      <c r="J18" s="5"/>
    </row>
    <row r="19" spans="2:10" x14ac:dyDescent="0.3">
      <c r="D19" t="s">
        <v>4</v>
      </c>
      <c r="E19" t="s">
        <v>5</v>
      </c>
      <c r="F19" t="s">
        <v>6</v>
      </c>
      <c r="H19" t="s">
        <v>4</v>
      </c>
      <c r="I19" t="s">
        <v>5</v>
      </c>
      <c r="J19" t="s">
        <v>6</v>
      </c>
    </row>
    <row r="20" spans="2:10" x14ac:dyDescent="0.3">
      <c r="B20" t="s">
        <v>12</v>
      </c>
      <c r="D20" s="2">
        <v>33.51</v>
      </c>
      <c r="E20" s="2">
        <f>D20/100*6</f>
        <v>2.0105999999999997</v>
      </c>
      <c r="F20" s="2">
        <f>D20+E20</f>
        <v>35.520599999999995</v>
      </c>
      <c r="H20" s="2">
        <v>33.51</v>
      </c>
      <c r="I20" s="2">
        <f>H20/100*6</f>
        <v>2.0105999999999997</v>
      </c>
      <c r="J20" s="2">
        <f>H20+I20</f>
        <v>35.520599999999995</v>
      </c>
    </row>
  </sheetData>
  <mergeCells count="8">
    <mergeCell ref="D18:F18"/>
    <mergeCell ref="H18:J18"/>
    <mergeCell ref="D2:F2"/>
    <mergeCell ref="H2:J2"/>
    <mergeCell ref="D8:F8"/>
    <mergeCell ref="H8:J8"/>
    <mergeCell ref="D14:F14"/>
    <mergeCell ref="H14:J14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7"/>
  <sheetViews>
    <sheetView tabSelected="1" workbookViewId="0">
      <selection activeCell="K29" sqref="K29"/>
    </sheetView>
  </sheetViews>
  <sheetFormatPr defaultRowHeight="14.4" x14ac:dyDescent="0.3"/>
  <cols>
    <col min="1" max="1" width="3.6640625" customWidth="1"/>
    <col min="2" max="2" width="20.21875" customWidth="1"/>
    <col min="3" max="3" width="3.6640625" customWidth="1"/>
    <col min="4" max="4" width="10.33203125" bestFit="1" customWidth="1"/>
    <col min="7" max="7" width="3.6640625" customWidth="1"/>
  </cols>
  <sheetData>
    <row r="2" spans="2:10" x14ac:dyDescent="0.3">
      <c r="B2" s="1" t="s">
        <v>18</v>
      </c>
      <c r="D2" s="5" t="s">
        <v>3</v>
      </c>
      <c r="E2" s="5"/>
      <c r="F2" s="5"/>
      <c r="G2" s="1"/>
      <c r="H2" s="5" t="s">
        <v>13</v>
      </c>
      <c r="I2" s="5"/>
      <c r="J2" s="5"/>
    </row>
    <row r="3" spans="2:10" x14ac:dyDescent="0.3">
      <c r="D3" t="s">
        <v>4</v>
      </c>
      <c r="E3" t="s">
        <v>17</v>
      </c>
      <c r="F3" t="s">
        <v>6</v>
      </c>
      <c r="H3" t="s">
        <v>4</v>
      </c>
      <c r="I3" t="s">
        <v>17</v>
      </c>
      <c r="J3" t="s">
        <v>6</v>
      </c>
    </row>
    <row r="4" spans="2:10" x14ac:dyDescent="0.3">
      <c r="B4" t="s">
        <v>2</v>
      </c>
      <c r="D4" s="2">
        <f>(84.34/100*101.7)*1.017</f>
        <v>87.231934259999989</v>
      </c>
      <c r="E4" s="2">
        <f>D4/100*9</f>
        <v>7.850874083399999</v>
      </c>
      <c r="F4" s="2">
        <f>D4+E4</f>
        <v>95.082808343399989</v>
      </c>
      <c r="H4" s="2">
        <f>D4*0.74</f>
        <v>64.551631352399994</v>
      </c>
      <c r="I4" s="2">
        <f>H4/100*9</f>
        <v>5.809646821716</v>
      </c>
      <c r="J4" s="2">
        <f>H4+I4</f>
        <v>70.361278174115995</v>
      </c>
    </row>
    <row r="5" spans="2:10" x14ac:dyDescent="0.3">
      <c r="B5" t="s">
        <v>0</v>
      </c>
      <c r="D5" s="3">
        <f>D4/5</f>
        <v>17.446386851999996</v>
      </c>
      <c r="E5" s="2">
        <f t="shared" ref="E5:E6" si="0">D5/100*9</f>
        <v>1.5701748166799996</v>
      </c>
      <c r="F5" s="2">
        <f>D5+E5</f>
        <v>19.016561668679994</v>
      </c>
      <c r="H5" s="2">
        <f t="shared" ref="H5:H6" si="1">D5*0.74</f>
        <v>12.910326270479997</v>
      </c>
      <c r="I5" s="2">
        <f t="shared" ref="I5:I6" si="2">H5/100*9</f>
        <v>1.1619293643431996</v>
      </c>
      <c r="J5" s="2">
        <f>H5+I5</f>
        <v>14.072255634823197</v>
      </c>
    </row>
    <row r="6" spans="2:10" x14ac:dyDescent="0.3">
      <c r="B6" t="s">
        <v>8</v>
      </c>
      <c r="D6" s="3">
        <f>D4/2</f>
        <v>43.615967129999994</v>
      </c>
      <c r="E6" s="2">
        <f t="shared" si="0"/>
        <v>3.9254370416999995</v>
      </c>
      <c r="F6" s="2">
        <f>D6+E6</f>
        <v>47.541404171699995</v>
      </c>
      <c r="H6" s="2">
        <f t="shared" si="1"/>
        <v>32.275815676199997</v>
      </c>
      <c r="I6" s="2">
        <f t="shared" si="2"/>
        <v>2.904823410858</v>
      </c>
      <c r="J6" s="2">
        <f>H6+I6</f>
        <v>35.180639087057997</v>
      </c>
    </row>
    <row r="7" spans="2:10" x14ac:dyDescent="0.3">
      <c r="D7" s="3"/>
      <c r="E7" s="2"/>
      <c r="F7" s="2"/>
      <c r="H7" s="2"/>
      <c r="I7" s="2"/>
      <c r="J7" s="2"/>
    </row>
    <row r="8" spans="2:10" x14ac:dyDescent="0.3">
      <c r="D8" s="5" t="s">
        <v>3</v>
      </c>
      <c r="E8" s="5"/>
      <c r="F8" s="5"/>
      <c r="G8" s="1"/>
      <c r="H8" s="5" t="s">
        <v>13</v>
      </c>
      <c r="I8" s="5"/>
      <c r="J8" s="5"/>
    </row>
    <row r="9" spans="2:10" x14ac:dyDescent="0.3">
      <c r="D9" t="s">
        <v>4</v>
      </c>
      <c r="E9" t="s">
        <v>17</v>
      </c>
      <c r="F9" t="s">
        <v>6</v>
      </c>
      <c r="H9" t="s">
        <v>4</v>
      </c>
      <c r="I9" t="s">
        <v>17</v>
      </c>
      <c r="J9" t="s">
        <v>6</v>
      </c>
    </row>
    <row r="10" spans="2:10" x14ac:dyDescent="0.3">
      <c r="B10" t="s">
        <v>7</v>
      </c>
      <c r="D10" s="2">
        <f>(81.46/100*101.7)*1.017</f>
        <v>84.25318193999999</v>
      </c>
      <c r="E10" s="2">
        <f>D10/100*9</f>
        <v>7.5827863745999986</v>
      </c>
      <c r="F10" s="2">
        <f>D10+E10</f>
        <v>91.835968314599995</v>
      </c>
      <c r="H10" s="2">
        <f>D10*0.74</f>
        <v>62.347354635599991</v>
      </c>
      <c r="I10" s="2">
        <f>H10/100*9</f>
        <v>5.6112619172039997</v>
      </c>
      <c r="J10" s="2">
        <f>H10+I10</f>
        <v>67.958616552803988</v>
      </c>
    </row>
    <row r="11" spans="2:10" x14ac:dyDescent="0.3">
      <c r="B11" t="s">
        <v>9</v>
      </c>
      <c r="D11" s="3">
        <f>D10/4</f>
        <v>21.063295484999998</v>
      </c>
      <c r="E11" s="2">
        <f t="shared" ref="E11:E12" si="3">D11/100*9</f>
        <v>1.8956965936499997</v>
      </c>
      <c r="F11" s="2">
        <f>D11+E11</f>
        <v>22.958992078649999</v>
      </c>
      <c r="H11" s="2">
        <f t="shared" ref="H11:H12" si="4">D11*0.74</f>
        <v>15.586838658899998</v>
      </c>
      <c r="I11" s="2">
        <f t="shared" ref="I11:I12" si="5">H11/100*9</f>
        <v>1.4028154793009999</v>
      </c>
      <c r="J11" s="2">
        <f>H11+I11</f>
        <v>16.989654138200997</v>
      </c>
    </row>
    <row r="12" spans="2:10" x14ac:dyDescent="0.3">
      <c r="B12" t="s">
        <v>10</v>
      </c>
      <c r="D12" s="3">
        <f>D10/2</f>
        <v>42.126590969999995</v>
      </c>
      <c r="E12" s="2">
        <f t="shared" si="3"/>
        <v>3.7913931872999993</v>
      </c>
      <c r="F12" s="2">
        <f>D12+E12</f>
        <v>45.917984157299998</v>
      </c>
      <c r="H12" s="2">
        <f t="shared" si="4"/>
        <v>31.173677317799996</v>
      </c>
      <c r="I12" s="2">
        <f t="shared" si="5"/>
        <v>2.8056309586019998</v>
      </c>
      <c r="J12" s="2">
        <f>H12+I12</f>
        <v>33.979308276401994</v>
      </c>
    </row>
    <row r="14" spans="2:10" x14ac:dyDescent="0.3">
      <c r="D14" s="5" t="s">
        <v>3</v>
      </c>
      <c r="E14" s="5"/>
      <c r="F14" s="5"/>
      <c r="G14" s="1"/>
      <c r="H14" s="5" t="s">
        <v>13</v>
      </c>
      <c r="I14" s="5"/>
      <c r="J14" s="5"/>
    </row>
    <row r="15" spans="2:10" x14ac:dyDescent="0.3">
      <c r="D15" t="s">
        <v>4</v>
      </c>
      <c r="E15" t="s">
        <v>17</v>
      </c>
      <c r="F15" t="s">
        <v>6</v>
      </c>
      <c r="H15" t="s">
        <v>4</v>
      </c>
      <c r="I15" t="s">
        <v>17</v>
      </c>
      <c r="J15" t="s">
        <v>6</v>
      </c>
    </row>
    <row r="16" spans="2:10" x14ac:dyDescent="0.3">
      <c r="B16" t="s">
        <v>11</v>
      </c>
      <c r="D16" s="2">
        <f>(62.31/100*101.7)*1.017</f>
        <v>64.446547589999994</v>
      </c>
      <c r="E16" s="2">
        <f>D16/100*9</f>
        <v>5.800189283099999</v>
      </c>
      <c r="F16" s="2">
        <f>D16+E16</f>
        <v>70.246736873099991</v>
      </c>
      <c r="H16" s="2">
        <f>D16*0.74</f>
        <v>47.690445216599997</v>
      </c>
      <c r="I16" s="2">
        <f>H16/100*9</f>
        <v>4.2921400694939997</v>
      </c>
      <c r="J16" s="2">
        <f>H16+I16</f>
        <v>51.982585286093993</v>
      </c>
    </row>
    <row r="18" spans="2:10" x14ac:dyDescent="0.3">
      <c r="D18" s="5" t="s">
        <v>3</v>
      </c>
      <c r="E18" s="5"/>
      <c r="F18" s="5"/>
      <c r="G18" s="1"/>
      <c r="H18" s="5" t="s">
        <v>13</v>
      </c>
      <c r="I18" s="5"/>
      <c r="J18" s="5"/>
    </row>
    <row r="19" spans="2:10" x14ac:dyDescent="0.3">
      <c r="D19" t="s">
        <v>4</v>
      </c>
      <c r="E19" t="s">
        <v>17</v>
      </c>
      <c r="F19" t="s">
        <v>6</v>
      </c>
      <c r="H19" t="s">
        <v>4</v>
      </c>
      <c r="I19" t="s">
        <v>17</v>
      </c>
      <c r="J19" t="s">
        <v>6</v>
      </c>
    </row>
    <row r="20" spans="2:10" x14ac:dyDescent="0.3">
      <c r="B20" t="s">
        <v>12</v>
      </c>
      <c r="D20" s="2">
        <f>(33.51/100*101.7)*1.017</f>
        <v>34.659024389999992</v>
      </c>
      <c r="E20" s="2">
        <f>D20/100*9</f>
        <v>3.1193121950999991</v>
      </c>
      <c r="F20" s="2">
        <f>D20+E20</f>
        <v>37.778336585099993</v>
      </c>
      <c r="H20" s="2">
        <f>D20</f>
        <v>34.659024389999992</v>
      </c>
      <c r="I20" s="2">
        <f>H20/100*9</f>
        <v>3.1193121950999991</v>
      </c>
      <c r="J20" s="2">
        <f>H20+I20</f>
        <v>37.778336585099993</v>
      </c>
    </row>
    <row r="23" spans="2:10" x14ac:dyDescent="0.3">
      <c r="B23" s="1" t="s">
        <v>14</v>
      </c>
    </row>
    <row r="24" spans="2:10" x14ac:dyDescent="0.3">
      <c r="B24" s="4" t="s">
        <v>19</v>
      </c>
      <c r="D24" s="3"/>
      <c r="E24" s="3"/>
    </row>
    <row r="25" spans="2:10" x14ac:dyDescent="0.3">
      <c r="B25" s="4" t="s">
        <v>15</v>
      </c>
    </row>
    <row r="26" spans="2:10" x14ac:dyDescent="0.3">
      <c r="B26" s="4" t="s">
        <v>16</v>
      </c>
    </row>
    <row r="27" spans="2:10" x14ac:dyDescent="0.3">
      <c r="B27" s="4"/>
    </row>
  </sheetData>
  <mergeCells count="8">
    <mergeCell ref="D18:F18"/>
    <mergeCell ref="H18:J18"/>
    <mergeCell ref="D2:F2"/>
    <mergeCell ref="H2:J2"/>
    <mergeCell ref="D8:F8"/>
    <mergeCell ref="H8:J8"/>
    <mergeCell ref="D14:F14"/>
    <mergeCell ref="H14:J14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Huurprijzen 2017-2018</vt:lpstr>
      <vt:lpstr>Huurprijzen 2019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Arkema</dc:creator>
  <cp:lastModifiedBy>Windows-gebruiker</cp:lastModifiedBy>
  <dcterms:created xsi:type="dcterms:W3CDTF">2018-06-28T11:18:15Z</dcterms:created>
  <dcterms:modified xsi:type="dcterms:W3CDTF">2019-02-01T11:16:31Z</dcterms:modified>
</cp:coreProperties>
</file>