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mond Eweh\Desktop\Resumes\Portfolio\"/>
    </mc:Choice>
  </mc:AlternateContent>
  <bookViews>
    <workbookView xWindow="0" yWindow="0" windowWidth="19320" windowHeight="8076"/>
  </bookViews>
  <sheets>
    <sheet name="Sheet1" sheetId="1" r:id="rId1"/>
  </sheets>
  <definedNames>
    <definedName name="_xlnm._FilterDatabase" localSheetId="0" hidden="1">Sheet1!$A$1:$AI$55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5" i="1" l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40" i="1"/>
  <c r="D38" i="1"/>
  <c r="D39" i="1"/>
  <c r="D35" i="1"/>
  <c r="D36" i="1"/>
  <c r="D37" i="1"/>
  <c r="D26" i="1"/>
  <c r="D27" i="1"/>
  <c r="D28" i="1"/>
  <c r="D29" i="1"/>
  <c r="D30" i="1"/>
  <c r="D31" i="1"/>
  <c r="D32" i="1"/>
  <c r="D33" i="1"/>
  <c r="D34" i="1"/>
  <c r="D24" i="1"/>
  <c r="D25" i="1"/>
  <c r="D23" i="1"/>
  <c r="D22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21" i="1"/>
</calcChain>
</file>

<file path=xl/sharedStrings.xml><?xml version="1.0" encoding="utf-8"?>
<sst xmlns="http://schemas.openxmlformats.org/spreadsheetml/2006/main" count="355" uniqueCount="60">
  <si>
    <t>BY YEAR</t>
  </si>
  <si>
    <t>TEAM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</si>
  <si>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</si>
  <si>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</si>
  <si>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</si>
  <si>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</si>
  <si>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</si>
  <si>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</si>
  <si>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</si>
  <si>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</si>
  <si>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</si>
  <si>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</si>
  <si>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</si>
  <si>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</si>
  <si>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</si>
  <si>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</si>
  <si>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</si>
  <si>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</si>
  <si>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</si>
  <si>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</si>
  <si>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</si>
  <si>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</si>
  <si>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</si>
  <si>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</si>
  <si>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</si>
  <si>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</si>
  <si>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2022-23</t>
  </si>
  <si>
    <t>LAL</t>
  </si>
  <si>
    <t>2021-22</t>
  </si>
  <si>
    <t>2020-21</t>
  </si>
  <si>
    <t>2019-20</t>
  </si>
  <si>
    <t>2018-19</t>
  </si>
  <si>
    <t>2017-18</t>
  </si>
  <si>
    <t>CLE</t>
  </si>
  <si>
    <t>2016-17</t>
  </si>
  <si>
    <t>2015-16</t>
  </si>
  <si>
    <t>2014-15</t>
  </si>
  <si>
    <t>2013-14</t>
  </si>
  <si>
    <t>MIA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</si>
  <si>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</si>
  <si>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</si>
  <si>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</si>
  <si>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</si>
  <si>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</si>
  <si>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</si>
  <si>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</si>
  <si>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</si>
  <si>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</si>
  <si>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</si>
  <si>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Season</t>
  </si>
  <si>
    <t>Regular Season</t>
  </si>
  <si>
    <t>Preseason</t>
  </si>
  <si>
    <t>Playoffs</t>
  </si>
  <si>
    <t>Play-in</t>
  </si>
  <si>
    <t>SeasonYear</t>
  </si>
  <si>
    <t>Reg Season Number</t>
  </si>
  <si>
    <t>Playoffs Season Number</t>
  </si>
  <si>
    <t>Pre-season Number</t>
  </si>
  <si>
    <t>Play-in Season Number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</si>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</sst>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ba.com/stats/team/1610612748/" TargetMode="External"/><Relationship Id="rId18" Type="http://schemas.openxmlformats.org/officeDocument/2006/relationships/hyperlink" Target="https://www.nba.com/stats/team/1610612739/" TargetMode="External"/><Relationship Id="rId26" Type="http://schemas.openxmlformats.org/officeDocument/2006/relationships/hyperlink" Target="https://www.nba.com/stats/team/1610612739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nba.com/stats/team/1610612747/" TargetMode="External"/><Relationship Id="rId34" Type="http://schemas.openxmlformats.org/officeDocument/2006/relationships/hyperlink" Target="https://www.nba.com/stats/team/1610612739/" TargetMode="External"/><Relationship Id="rId7" Type="http://schemas.openxmlformats.org/officeDocument/2006/relationships/hyperlink" Target="https://www.nba.com/stats/team/1610612739/" TargetMode="External"/><Relationship Id="rId12" Type="http://schemas.openxmlformats.org/officeDocument/2006/relationships/hyperlink" Target="https://www.nba.com/stats/team/1610612748/" TargetMode="External"/><Relationship Id="rId17" Type="http://schemas.openxmlformats.org/officeDocument/2006/relationships/hyperlink" Target="https://www.nba.com/stats/team/1610612739/" TargetMode="External"/><Relationship Id="rId25" Type="http://schemas.openxmlformats.org/officeDocument/2006/relationships/hyperlink" Target="https://www.nba.com/stats/team/1610612747/" TargetMode="External"/><Relationship Id="rId33" Type="http://schemas.openxmlformats.org/officeDocument/2006/relationships/hyperlink" Target="https://www.nba.com/stats/team/1610612748/" TargetMode="External"/><Relationship Id="rId38" Type="http://schemas.openxmlformats.org/officeDocument/2006/relationships/hyperlink" Target="https://www.nba.com/stats/team/1610612739/" TargetMode="External"/><Relationship Id="rId2" Type="http://schemas.openxmlformats.org/officeDocument/2006/relationships/hyperlink" Target="https://www.nba.com/stats/team/1610612747/" TargetMode="External"/><Relationship Id="rId16" Type="http://schemas.openxmlformats.org/officeDocument/2006/relationships/hyperlink" Target="https://www.nba.com/stats/team/1610612739/" TargetMode="External"/><Relationship Id="rId20" Type="http://schemas.openxmlformats.org/officeDocument/2006/relationships/hyperlink" Target="https://www.nba.com/stats/team/1610612739/" TargetMode="External"/><Relationship Id="rId29" Type="http://schemas.openxmlformats.org/officeDocument/2006/relationships/hyperlink" Target="https://www.nba.com/stats/team/1610612739/" TargetMode="External"/><Relationship Id="rId1" Type="http://schemas.openxmlformats.org/officeDocument/2006/relationships/hyperlink" Target="https://www.nba.com/stats/team/1610612747/" TargetMode="External"/><Relationship Id="rId6" Type="http://schemas.openxmlformats.org/officeDocument/2006/relationships/hyperlink" Target="https://www.nba.com/stats/team/1610612739/" TargetMode="External"/><Relationship Id="rId11" Type="http://schemas.openxmlformats.org/officeDocument/2006/relationships/hyperlink" Target="https://www.nba.com/stats/team/1610612748/" TargetMode="External"/><Relationship Id="rId24" Type="http://schemas.openxmlformats.org/officeDocument/2006/relationships/hyperlink" Target="https://www.nba.com/stats/team/1610612747/" TargetMode="External"/><Relationship Id="rId32" Type="http://schemas.openxmlformats.org/officeDocument/2006/relationships/hyperlink" Target="https://www.nba.com/stats/team/1610612748/" TargetMode="External"/><Relationship Id="rId37" Type="http://schemas.openxmlformats.org/officeDocument/2006/relationships/hyperlink" Target="https://www.nba.com/stats/team/1610612739/" TargetMode="External"/><Relationship Id="rId5" Type="http://schemas.openxmlformats.org/officeDocument/2006/relationships/hyperlink" Target="https://www.nba.com/stats/team/1610612747/" TargetMode="External"/><Relationship Id="rId15" Type="http://schemas.openxmlformats.org/officeDocument/2006/relationships/hyperlink" Target="https://www.nba.com/stats/team/1610612739/" TargetMode="External"/><Relationship Id="rId23" Type="http://schemas.openxmlformats.org/officeDocument/2006/relationships/hyperlink" Target="https://www.nba.com/stats/team/1610612747/" TargetMode="External"/><Relationship Id="rId28" Type="http://schemas.openxmlformats.org/officeDocument/2006/relationships/hyperlink" Target="https://www.nba.com/stats/team/1610612739/" TargetMode="External"/><Relationship Id="rId36" Type="http://schemas.openxmlformats.org/officeDocument/2006/relationships/hyperlink" Target="https://www.nba.com/stats/team/1610612739/" TargetMode="External"/><Relationship Id="rId10" Type="http://schemas.openxmlformats.org/officeDocument/2006/relationships/hyperlink" Target="https://www.nba.com/stats/team/1610612748/" TargetMode="External"/><Relationship Id="rId19" Type="http://schemas.openxmlformats.org/officeDocument/2006/relationships/hyperlink" Target="https://www.nba.com/stats/team/1610612739/" TargetMode="External"/><Relationship Id="rId31" Type="http://schemas.openxmlformats.org/officeDocument/2006/relationships/hyperlink" Target="https://www.nba.com/stats/team/1610612748/" TargetMode="External"/><Relationship Id="rId4" Type="http://schemas.openxmlformats.org/officeDocument/2006/relationships/hyperlink" Target="https://www.nba.com/stats/team/1610612747/" TargetMode="External"/><Relationship Id="rId9" Type="http://schemas.openxmlformats.org/officeDocument/2006/relationships/hyperlink" Target="https://www.nba.com/stats/team/1610612739/" TargetMode="External"/><Relationship Id="rId14" Type="http://schemas.openxmlformats.org/officeDocument/2006/relationships/hyperlink" Target="https://www.nba.com/stats/team/1610612739/" TargetMode="External"/><Relationship Id="rId22" Type="http://schemas.openxmlformats.org/officeDocument/2006/relationships/hyperlink" Target="https://www.nba.com/stats/team/1610612747/" TargetMode="External"/><Relationship Id="rId27" Type="http://schemas.openxmlformats.org/officeDocument/2006/relationships/hyperlink" Target="https://www.nba.com/stats/team/1610612739/" TargetMode="External"/><Relationship Id="rId30" Type="http://schemas.openxmlformats.org/officeDocument/2006/relationships/hyperlink" Target="https://www.nba.com/stats/team/1610612748/" TargetMode="External"/><Relationship Id="rId35" Type="http://schemas.openxmlformats.org/officeDocument/2006/relationships/hyperlink" Target="https://www.nba.com/stats/team/1610612739/" TargetMode="External"/><Relationship Id="rId8" Type="http://schemas.openxmlformats.org/officeDocument/2006/relationships/hyperlink" Target="https://www.nba.com/stats/team/1610612739/" TargetMode="External"/><Relationship Id="rId3" Type="http://schemas.openxmlformats.org/officeDocument/2006/relationships/hyperlink" Target="https://www.nba.com/stats/team/1610612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abSelected="1" topLeftCell="A28" workbookViewId="0">
      <selection activeCell="F42" sqref="F42"/>
    </sheetView>
  </sheetViews>
  <sheetFormatPr defaultRowHeight="13.8" x14ac:dyDescent="0.3"/>
  <cols>
    <col min="1" max="1" width="11.5546875" style="1" customWidth="1"/>
    <col min="2" max="2" width="12.33203125" style="1" bestFit="1" customWidth="1"/>
    <col min="3" max="3" width="17" style="1" customWidth="1"/>
    <col min="4" max="4" width="19.21875" style="1" customWidth="1"/>
    <col min="5" max="5" width="13.77734375" style="1" customWidth="1"/>
    <col min="6" max="6" width="18" style="1" customWidth="1"/>
    <col min="7" max="7" width="4.44140625" style="1" bestFit="1" customWidth="1"/>
    <col min="8" max="8" width="9" style="1" bestFit="1" customWidth="1"/>
    <col min="9" max="10" width="9.44140625" style="1" bestFit="1" customWidth="1"/>
    <col min="11" max="11" width="9" style="1" bestFit="1" customWidth="1"/>
    <col min="12" max="12" width="9.44140625" style="1" bestFit="1" customWidth="1"/>
    <col min="13" max="27" width="9" style="1" bestFit="1" customWidth="1"/>
    <col min="28" max="28" width="9.44140625" style="1" bestFit="1" customWidth="1"/>
    <col min="29" max="31" width="9" style="1" bestFit="1" customWidth="1"/>
    <col min="32" max="32" width="16.88671875" style="1" customWidth="1"/>
    <col min="33" max="16384" width="8.88671875" style="1"/>
  </cols>
  <sheetData>
    <row r="1" spans="1:32" s="2" customFormat="1" x14ac:dyDescent="0.3">
      <c r="A1" s="2" t="s">
        <v>0</v>
      </c>
      <c r="B1" s="2" t="s">
        <v>54</v>
      </c>
      <c r="C1" s="2" t="s">
        <v>55</v>
      </c>
      <c r="D1" s="2" t="s">
        <v>57</v>
      </c>
      <c r="E1" s="2" t="s">
        <v>56</v>
      </c>
      <c r="F1" s="2" t="s">
        <v>58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49</v>
      </c>
    </row>
    <row r="2" spans="1:32" x14ac:dyDescent="0.3">
      <c r="A2" s="1" t="s">
        <v>48</v>
      </c>
      <c r="B2" s="1" t="str">
        <f>LEFT(A2,4)</f>
        <v>2003</v>
      </c>
      <c r="C2" s="1">
        <v>1</v>
      </c>
      <c r="D2" s="1" t="s">
        <v>59</v>
      </c>
      <c r="E2" s="1" t="s">
        <v>59</v>
      </c>
      <c r="F2" s="1" t="s">
        <v>59</v>
      </c>
      <c r="G2" s="1" t="s">
        <v>33</v>
      </c>
      <c r="H2" s="1">
        <v>79</v>
      </c>
      <c r="I2" s="1">
        <v>3127</v>
      </c>
      <c r="J2" s="1">
        <v>1654</v>
      </c>
      <c r="K2" s="1">
        <v>622</v>
      </c>
      <c r="L2" s="1">
        <v>1492</v>
      </c>
      <c r="M2" s="1">
        <v>41.7</v>
      </c>
      <c r="N2" s="1">
        <v>63</v>
      </c>
      <c r="O2" s="1">
        <v>217</v>
      </c>
      <c r="P2" s="1">
        <v>29</v>
      </c>
      <c r="Q2" s="1">
        <v>347</v>
      </c>
      <c r="R2" s="1">
        <v>460</v>
      </c>
      <c r="S2" s="1">
        <v>75.400000000000006</v>
      </c>
      <c r="T2" s="1">
        <v>99</v>
      </c>
      <c r="U2" s="1">
        <v>333</v>
      </c>
      <c r="V2" s="1">
        <v>432</v>
      </c>
      <c r="W2" s="1">
        <v>465</v>
      </c>
      <c r="X2" s="1">
        <v>273</v>
      </c>
      <c r="Y2" s="1">
        <v>130</v>
      </c>
      <c r="Z2" s="1">
        <v>58</v>
      </c>
      <c r="AA2" s="1">
        <v>149</v>
      </c>
      <c r="AB2" s="1">
        <v>3160.9</v>
      </c>
      <c r="AC2" s="1">
        <v>12</v>
      </c>
      <c r="AD2" s="1">
        <v>0</v>
      </c>
      <c r="AE2" s="1">
        <v>-144</v>
      </c>
      <c r="AF2" s="1" t="s">
        <v>50</v>
      </c>
    </row>
    <row r="3" spans="1:32" x14ac:dyDescent="0.3">
      <c r="A3" s="1" t="s">
        <v>47</v>
      </c>
      <c r="B3" s="1" t="str">
        <f>LEFT(A3,4)</f>
        <v>2004</v>
      </c>
      <c r="C3" s="1">
        <v>2</v>
      </c>
      <c r="D3" s="1" t="s">
        <v>59</v>
      </c>
      <c r="E3" s="1" t="s">
        <v>59</v>
      </c>
      <c r="F3" s="1" t="s">
        <v>59</v>
      </c>
      <c r="G3" s="1" t="s">
        <v>33</v>
      </c>
      <c r="H3" s="1">
        <v>80</v>
      </c>
      <c r="I3" s="1">
        <v>3384</v>
      </c>
      <c r="J3" s="1">
        <v>2175</v>
      </c>
      <c r="K3" s="1">
        <v>795</v>
      </c>
      <c r="L3" s="1">
        <v>1684</v>
      </c>
      <c r="M3" s="1">
        <v>47.2</v>
      </c>
      <c r="N3" s="1">
        <v>108</v>
      </c>
      <c r="O3" s="1">
        <v>308</v>
      </c>
      <c r="P3" s="1">
        <v>35.1</v>
      </c>
      <c r="Q3" s="1">
        <v>477</v>
      </c>
      <c r="R3" s="1">
        <v>636</v>
      </c>
      <c r="S3" s="1">
        <v>75</v>
      </c>
      <c r="T3" s="1">
        <v>111</v>
      </c>
      <c r="U3" s="1">
        <v>477</v>
      </c>
      <c r="V3" s="1">
        <v>588</v>
      </c>
      <c r="W3" s="1">
        <v>577</v>
      </c>
      <c r="X3" s="1">
        <v>262</v>
      </c>
      <c r="Y3" s="1">
        <v>177</v>
      </c>
      <c r="Z3" s="1">
        <v>52</v>
      </c>
      <c r="AA3" s="1">
        <v>146</v>
      </c>
      <c r="AB3" s="1">
        <v>4171.1000000000004</v>
      </c>
      <c r="AC3" s="1">
        <v>25</v>
      </c>
      <c r="AD3" s="1">
        <v>4</v>
      </c>
      <c r="AE3" s="1">
        <v>151</v>
      </c>
      <c r="AF3" s="1" t="s">
        <v>50</v>
      </c>
    </row>
    <row r="4" spans="1:32" x14ac:dyDescent="0.3">
      <c r="A4" s="1" t="s">
        <v>46</v>
      </c>
      <c r="B4" s="1" t="str">
        <f>LEFT(A4,4)</f>
        <v>2005</v>
      </c>
      <c r="C4" s="1">
        <v>3</v>
      </c>
      <c r="D4" s="1" t="s">
        <v>59</v>
      </c>
      <c r="E4" s="1" t="s">
        <v>59</v>
      </c>
      <c r="F4" s="1" t="s">
        <v>59</v>
      </c>
      <c r="G4" s="1" t="s">
        <v>33</v>
      </c>
      <c r="H4" s="1">
        <v>79</v>
      </c>
      <c r="I4" s="1">
        <v>3361</v>
      </c>
      <c r="J4" s="1">
        <v>2478</v>
      </c>
      <c r="K4" s="1">
        <v>875</v>
      </c>
      <c r="L4" s="1">
        <v>1823</v>
      </c>
      <c r="M4" s="1">
        <v>48</v>
      </c>
      <c r="N4" s="1">
        <v>127</v>
      </c>
      <c r="O4" s="1">
        <v>379</v>
      </c>
      <c r="P4" s="1">
        <v>33.5</v>
      </c>
      <c r="Q4" s="1">
        <v>601</v>
      </c>
      <c r="R4" s="1">
        <v>814</v>
      </c>
      <c r="S4" s="1">
        <v>73.8</v>
      </c>
      <c r="T4" s="1">
        <v>75</v>
      </c>
      <c r="U4" s="1">
        <v>481</v>
      </c>
      <c r="V4" s="1">
        <v>556</v>
      </c>
      <c r="W4" s="1">
        <v>521</v>
      </c>
      <c r="X4" s="1">
        <v>260</v>
      </c>
      <c r="Y4" s="1">
        <v>123</v>
      </c>
      <c r="Z4" s="1">
        <v>66</v>
      </c>
      <c r="AA4" s="1">
        <v>181</v>
      </c>
      <c r="AB4" s="1">
        <v>4233.7</v>
      </c>
      <c r="AC4" s="1">
        <v>21</v>
      </c>
      <c r="AD4" s="1">
        <v>5</v>
      </c>
      <c r="AE4" s="1">
        <v>275</v>
      </c>
      <c r="AF4" s="1" t="s">
        <v>50</v>
      </c>
    </row>
    <row r="5" spans="1:32" x14ac:dyDescent="0.3">
      <c r="A5" s="1" t="s">
        <v>45</v>
      </c>
      <c r="B5" s="1" t="str">
        <f>LEFT(A5,4)</f>
        <v>2006</v>
      </c>
      <c r="C5" s="1">
        <v>4</v>
      </c>
      <c r="D5" s="1" t="s">
        <v>59</v>
      </c>
      <c r="E5" s="1" t="s">
        <v>59</v>
      </c>
      <c r="F5" s="1" t="s">
        <v>59</v>
      </c>
      <c r="G5" s="1" t="s">
        <v>33</v>
      </c>
      <c r="H5" s="1">
        <v>78</v>
      </c>
      <c r="I5" s="1">
        <v>3190</v>
      </c>
      <c r="J5" s="1">
        <v>2132</v>
      </c>
      <c r="K5" s="1">
        <v>772</v>
      </c>
      <c r="L5" s="1">
        <v>1621</v>
      </c>
      <c r="M5" s="1">
        <v>47.6</v>
      </c>
      <c r="N5" s="1">
        <v>99</v>
      </c>
      <c r="O5" s="1">
        <v>310</v>
      </c>
      <c r="P5" s="1">
        <v>31.9</v>
      </c>
      <c r="Q5" s="1">
        <v>489</v>
      </c>
      <c r="R5" s="1">
        <v>701</v>
      </c>
      <c r="S5" s="1">
        <v>69.8</v>
      </c>
      <c r="T5" s="1">
        <v>83</v>
      </c>
      <c r="U5" s="1">
        <v>443</v>
      </c>
      <c r="V5" s="1">
        <v>526</v>
      </c>
      <c r="W5" s="1">
        <v>470</v>
      </c>
      <c r="X5" s="1">
        <v>250</v>
      </c>
      <c r="Y5" s="1">
        <v>125</v>
      </c>
      <c r="Z5" s="1">
        <v>55</v>
      </c>
      <c r="AA5" s="1">
        <v>171</v>
      </c>
      <c r="AB5" s="1">
        <v>3758.2</v>
      </c>
      <c r="AC5" s="1">
        <v>16</v>
      </c>
      <c r="AD5" s="1">
        <v>1</v>
      </c>
      <c r="AE5" s="1">
        <v>378</v>
      </c>
      <c r="AF5" s="1" t="s">
        <v>50</v>
      </c>
    </row>
    <row r="6" spans="1:32" x14ac:dyDescent="0.3">
      <c r="A6" s="1" t="s">
        <v>44</v>
      </c>
      <c r="B6" s="1" t="str">
        <f>LEFT(A6,4)</f>
        <v>2007</v>
      </c>
      <c r="C6" s="1">
        <v>5</v>
      </c>
      <c r="D6" s="1" t="s">
        <v>59</v>
      </c>
      <c r="E6" s="1" t="s">
        <v>59</v>
      </c>
      <c r="F6" s="1" t="s">
        <v>59</v>
      </c>
      <c r="G6" s="1" t="s">
        <v>33</v>
      </c>
      <c r="H6" s="1">
        <v>75</v>
      </c>
      <c r="I6" s="1">
        <v>3027</v>
      </c>
      <c r="J6" s="1">
        <v>2250</v>
      </c>
      <c r="K6" s="1">
        <v>794</v>
      </c>
      <c r="L6" s="1">
        <v>1642</v>
      </c>
      <c r="M6" s="1">
        <v>48.4</v>
      </c>
      <c r="N6" s="1">
        <v>113</v>
      </c>
      <c r="O6" s="1">
        <v>359</v>
      </c>
      <c r="P6" s="1">
        <v>31.5</v>
      </c>
      <c r="Q6" s="1">
        <v>549</v>
      </c>
      <c r="R6" s="1">
        <v>771</v>
      </c>
      <c r="S6" s="1">
        <v>71.2</v>
      </c>
      <c r="T6" s="1">
        <v>133</v>
      </c>
      <c r="U6" s="1">
        <v>459</v>
      </c>
      <c r="V6" s="1">
        <v>592</v>
      </c>
      <c r="W6" s="1">
        <v>539</v>
      </c>
      <c r="X6" s="1">
        <v>255</v>
      </c>
      <c r="Y6" s="1">
        <v>138</v>
      </c>
      <c r="Z6" s="1">
        <v>81</v>
      </c>
      <c r="AA6" s="1">
        <v>165</v>
      </c>
      <c r="AB6" s="1">
        <v>4170.8999999999996</v>
      </c>
      <c r="AC6" s="1">
        <v>31</v>
      </c>
      <c r="AD6" s="1">
        <v>7</v>
      </c>
      <c r="AE6" s="1">
        <v>138</v>
      </c>
      <c r="AF6" s="1" t="s">
        <v>50</v>
      </c>
    </row>
    <row r="7" spans="1:32" x14ac:dyDescent="0.3">
      <c r="A7" s="1" t="s">
        <v>43</v>
      </c>
      <c r="B7" s="1" t="str">
        <f>LEFT(A7,4)</f>
        <v>2008</v>
      </c>
      <c r="C7" s="1">
        <v>6</v>
      </c>
      <c r="D7" s="1" t="s">
        <v>59</v>
      </c>
      <c r="E7" s="1" t="s">
        <v>59</v>
      </c>
      <c r="F7" s="1" t="s">
        <v>59</v>
      </c>
      <c r="G7" s="1" t="s">
        <v>33</v>
      </c>
      <c r="H7" s="1">
        <v>81</v>
      </c>
      <c r="I7" s="1">
        <v>3054</v>
      </c>
      <c r="J7" s="1">
        <v>2304</v>
      </c>
      <c r="K7" s="1">
        <v>789</v>
      </c>
      <c r="L7" s="1">
        <v>1613</v>
      </c>
      <c r="M7" s="1">
        <v>48.9</v>
      </c>
      <c r="N7" s="1">
        <v>132</v>
      </c>
      <c r="O7" s="1">
        <v>384</v>
      </c>
      <c r="P7" s="1">
        <v>34.4</v>
      </c>
      <c r="Q7" s="1">
        <v>594</v>
      </c>
      <c r="R7" s="1">
        <v>762</v>
      </c>
      <c r="S7" s="1">
        <v>78</v>
      </c>
      <c r="T7" s="1">
        <v>106</v>
      </c>
      <c r="U7" s="1">
        <v>507</v>
      </c>
      <c r="V7" s="1">
        <v>613</v>
      </c>
      <c r="W7" s="1">
        <v>587</v>
      </c>
      <c r="X7" s="1">
        <v>241</v>
      </c>
      <c r="Y7" s="1">
        <v>137</v>
      </c>
      <c r="Z7" s="1">
        <v>93</v>
      </c>
      <c r="AA7" s="1">
        <v>139</v>
      </c>
      <c r="AB7" s="1">
        <v>4369.1000000000004</v>
      </c>
      <c r="AC7" s="1">
        <v>29</v>
      </c>
      <c r="AD7" s="1">
        <v>7</v>
      </c>
      <c r="AE7" s="1">
        <v>872</v>
      </c>
      <c r="AF7" s="1" t="s">
        <v>50</v>
      </c>
    </row>
    <row r="8" spans="1:32" x14ac:dyDescent="0.3">
      <c r="A8" s="1" t="s">
        <v>42</v>
      </c>
      <c r="B8" s="1" t="str">
        <f>LEFT(A8,4)</f>
        <v>2009</v>
      </c>
      <c r="C8" s="1">
        <v>7</v>
      </c>
      <c r="D8" s="1" t="s">
        <v>59</v>
      </c>
      <c r="E8" s="1" t="s">
        <v>59</v>
      </c>
      <c r="F8" s="1" t="s">
        <v>59</v>
      </c>
      <c r="G8" s="1" t="s">
        <v>33</v>
      </c>
      <c r="H8" s="1">
        <v>76</v>
      </c>
      <c r="I8" s="1">
        <v>2966</v>
      </c>
      <c r="J8" s="1">
        <v>2258</v>
      </c>
      <c r="K8" s="1">
        <v>768</v>
      </c>
      <c r="L8" s="1">
        <v>1528</v>
      </c>
      <c r="M8" s="1">
        <v>50.3</v>
      </c>
      <c r="N8" s="1">
        <v>129</v>
      </c>
      <c r="O8" s="1">
        <v>387</v>
      </c>
      <c r="P8" s="1">
        <v>33.299999999999997</v>
      </c>
      <c r="Q8" s="1">
        <v>593</v>
      </c>
      <c r="R8" s="1">
        <v>773</v>
      </c>
      <c r="S8" s="1">
        <v>76.7</v>
      </c>
      <c r="T8" s="1">
        <v>71</v>
      </c>
      <c r="U8" s="1">
        <v>483</v>
      </c>
      <c r="V8" s="1">
        <v>554</v>
      </c>
      <c r="W8" s="1">
        <v>651</v>
      </c>
      <c r="X8" s="1">
        <v>261</v>
      </c>
      <c r="Y8" s="1">
        <v>125</v>
      </c>
      <c r="Z8" s="1">
        <v>77</v>
      </c>
      <c r="AA8" s="1">
        <v>119</v>
      </c>
      <c r="AB8" s="1">
        <v>4244.3</v>
      </c>
      <c r="AC8" s="1">
        <v>31</v>
      </c>
      <c r="AD8" s="1">
        <v>4</v>
      </c>
      <c r="AE8" s="1">
        <v>650</v>
      </c>
      <c r="AF8" s="1" t="s">
        <v>50</v>
      </c>
    </row>
    <row r="9" spans="1:32" x14ac:dyDescent="0.3">
      <c r="A9" s="1" t="s">
        <v>41</v>
      </c>
      <c r="B9" s="1" t="str">
        <f>LEFT(A9,4)</f>
        <v>2010</v>
      </c>
      <c r="C9" s="1">
        <v>8</v>
      </c>
      <c r="D9" s="1" t="s">
        <v>59</v>
      </c>
      <c r="E9" s="1" t="s">
        <v>59</v>
      </c>
      <c r="F9" s="1" t="s">
        <v>59</v>
      </c>
      <c r="G9" s="1" t="s">
        <v>38</v>
      </c>
      <c r="H9" s="1">
        <v>79</v>
      </c>
      <c r="I9" s="1">
        <v>3063</v>
      </c>
      <c r="J9" s="1">
        <v>2111</v>
      </c>
      <c r="K9" s="1">
        <v>758</v>
      </c>
      <c r="L9" s="1">
        <v>1485</v>
      </c>
      <c r="M9" s="1">
        <v>51</v>
      </c>
      <c r="N9" s="1">
        <v>92</v>
      </c>
      <c r="O9" s="1">
        <v>279</v>
      </c>
      <c r="P9" s="1">
        <v>33</v>
      </c>
      <c r="Q9" s="1">
        <v>503</v>
      </c>
      <c r="R9" s="1">
        <v>663</v>
      </c>
      <c r="S9" s="1">
        <v>75.900000000000006</v>
      </c>
      <c r="T9" s="1">
        <v>80</v>
      </c>
      <c r="U9" s="1">
        <v>510</v>
      </c>
      <c r="V9" s="1">
        <v>590</v>
      </c>
      <c r="W9" s="1">
        <v>554</v>
      </c>
      <c r="X9" s="1">
        <v>284</v>
      </c>
      <c r="Y9" s="1">
        <v>124</v>
      </c>
      <c r="Z9" s="1">
        <v>50</v>
      </c>
      <c r="AA9" s="1">
        <v>163</v>
      </c>
      <c r="AB9" s="1">
        <v>3888</v>
      </c>
      <c r="AC9" s="1">
        <v>31</v>
      </c>
      <c r="AD9" s="1">
        <v>4</v>
      </c>
      <c r="AE9" s="1">
        <v>619</v>
      </c>
      <c r="AF9" s="1" t="s">
        <v>50</v>
      </c>
    </row>
    <row r="10" spans="1:32" x14ac:dyDescent="0.3">
      <c r="A10" s="1" t="s">
        <v>40</v>
      </c>
      <c r="B10" s="1" t="str">
        <f>LEFT(A10,4)</f>
        <v>2011</v>
      </c>
      <c r="C10" s="1">
        <v>9</v>
      </c>
      <c r="D10" s="1" t="s">
        <v>59</v>
      </c>
      <c r="E10" s="1" t="s">
        <v>59</v>
      </c>
      <c r="F10" s="1" t="s">
        <v>59</v>
      </c>
      <c r="G10" s="1" t="s">
        <v>38</v>
      </c>
      <c r="H10" s="1">
        <v>62</v>
      </c>
      <c r="I10" s="1">
        <v>2326</v>
      </c>
      <c r="J10" s="1">
        <v>1683</v>
      </c>
      <c r="K10" s="1">
        <v>621</v>
      </c>
      <c r="L10" s="1">
        <v>1169</v>
      </c>
      <c r="M10" s="1">
        <v>53.1</v>
      </c>
      <c r="N10" s="1">
        <v>54</v>
      </c>
      <c r="O10" s="1">
        <v>149</v>
      </c>
      <c r="P10" s="1">
        <v>36.200000000000003</v>
      </c>
      <c r="Q10" s="1">
        <v>387</v>
      </c>
      <c r="R10" s="1">
        <v>502</v>
      </c>
      <c r="S10" s="1">
        <v>77.099999999999994</v>
      </c>
      <c r="T10" s="1">
        <v>94</v>
      </c>
      <c r="U10" s="1">
        <v>398</v>
      </c>
      <c r="V10" s="1">
        <v>492</v>
      </c>
      <c r="W10" s="1">
        <v>387</v>
      </c>
      <c r="X10" s="1">
        <v>213</v>
      </c>
      <c r="Y10" s="1">
        <v>115</v>
      </c>
      <c r="Z10" s="1">
        <v>50</v>
      </c>
      <c r="AA10" s="1">
        <v>96</v>
      </c>
      <c r="AB10" s="1">
        <v>3135.9</v>
      </c>
      <c r="AC10" s="1">
        <v>23</v>
      </c>
      <c r="AD10" s="1">
        <v>0</v>
      </c>
      <c r="AE10" s="1">
        <v>474</v>
      </c>
      <c r="AF10" s="1" t="s">
        <v>50</v>
      </c>
    </row>
    <row r="11" spans="1:32" x14ac:dyDescent="0.3">
      <c r="A11" s="1" t="s">
        <v>39</v>
      </c>
      <c r="B11" s="1" t="str">
        <f>LEFT(A11,4)</f>
        <v>2012</v>
      </c>
      <c r="C11" s="1">
        <v>10</v>
      </c>
      <c r="D11" s="1" t="s">
        <v>59</v>
      </c>
      <c r="E11" s="1" t="s">
        <v>59</v>
      </c>
      <c r="F11" s="1" t="s">
        <v>59</v>
      </c>
      <c r="G11" s="1" t="s">
        <v>38</v>
      </c>
      <c r="H11" s="1">
        <v>76</v>
      </c>
      <c r="I11" s="1">
        <v>2877</v>
      </c>
      <c r="J11" s="1">
        <v>2036</v>
      </c>
      <c r="K11" s="1">
        <v>765</v>
      </c>
      <c r="L11" s="1">
        <v>1354</v>
      </c>
      <c r="M11" s="1">
        <v>56.5</v>
      </c>
      <c r="N11" s="1">
        <v>103</v>
      </c>
      <c r="O11" s="1">
        <v>254</v>
      </c>
      <c r="P11" s="1">
        <v>40.6</v>
      </c>
      <c r="Q11" s="1">
        <v>403</v>
      </c>
      <c r="R11" s="1">
        <v>535</v>
      </c>
      <c r="S11" s="1">
        <v>75.3</v>
      </c>
      <c r="T11" s="1">
        <v>97</v>
      </c>
      <c r="U11" s="1">
        <v>513</v>
      </c>
      <c r="V11" s="1">
        <v>610</v>
      </c>
      <c r="W11" s="1">
        <v>551</v>
      </c>
      <c r="X11" s="1">
        <v>226</v>
      </c>
      <c r="Y11" s="1">
        <v>129</v>
      </c>
      <c r="Z11" s="1">
        <v>67</v>
      </c>
      <c r="AA11" s="1">
        <v>110</v>
      </c>
      <c r="AB11" s="1">
        <v>3956.5</v>
      </c>
      <c r="AC11" s="1">
        <v>36</v>
      </c>
      <c r="AD11" s="1">
        <v>4</v>
      </c>
      <c r="AE11" s="1">
        <v>720</v>
      </c>
      <c r="AF11" s="1" t="s">
        <v>50</v>
      </c>
    </row>
    <row r="12" spans="1:32" x14ac:dyDescent="0.3">
      <c r="A12" s="1" t="s">
        <v>37</v>
      </c>
      <c r="B12" s="1" t="str">
        <f>LEFT(A12,4)</f>
        <v>2013</v>
      </c>
      <c r="C12" s="1">
        <v>11</v>
      </c>
      <c r="D12" s="1" t="s">
        <v>59</v>
      </c>
      <c r="E12" s="1" t="s">
        <v>59</v>
      </c>
      <c r="F12" s="1" t="s">
        <v>59</v>
      </c>
      <c r="G12" s="1" t="s">
        <v>38</v>
      </c>
      <c r="H12" s="1">
        <v>77</v>
      </c>
      <c r="I12" s="1">
        <v>2902</v>
      </c>
      <c r="J12" s="1">
        <v>2089</v>
      </c>
      <c r="K12" s="1">
        <v>767</v>
      </c>
      <c r="L12" s="1">
        <v>1353</v>
      </c>
      <c r="M12" s="1">
        <v>56.7</v>
      </c>
      <c r="N12" s="1">
        <v>116</v>
      </c>
      <c r="O12" s="1">
        <v>306</v>
      </c>
      <c r="P12" s="1">
        <v>37.9</v>
      </c>
      <c r="Q12" s="1">
        <v>439</v>
      </c>
      <c r="R12" s="1">
        <v>585</v>
      </c>
      <c r="S12" s="1">
        <v>75</v>
      </c>
      <c r="T12" s="1">
        <v>81</v>
      </c>
      <c r="U12" s="1">
        <v>452</v>
      </c>
      <c r="V12" s="1">
        <v>533</v>
      </c>
      <c r="W12" s="1">
        <v>488</v>
      </c>
      <c r="X12" s="1">
        <v>270</v>
      </c>
      <c r="Y12" s="1">
        <v>121</v>
      </c>
      <c r="Z12" s="1">
        <v>26</v>
      </c>
      <c r="AA12" s="1">
        <v>126</v>
      </c>
      <c r="AB12" s="1">
        <v>3631.6</v>
      </c>
      <c r="AC12" s="1">
        <v>12</v>
      </c>
      <c r="AD12" s="1">
        <v>1</v>
      </c>
      <c r="AE12" s="1">
        <v>409</v>
      </c>
      <c r="AF12" s="1" t="s">
        <v>50</v>
      </c>
    </row>
    <row r="13" spans="1:32" x14ac:dyDescent="0.3">
      <c r="A13" s="1" t="s">
        <v>36</v>
      </c>
      <c r="B13" s="1" t="str">
        <f>LEFT(A13,4)</f>
        <v>2014</v>
      </c>
      <c r="C13" s="1">
        <v>12</v>
      </c>
      <c r="D13" s="1" t="s">
        <v>59</v>
      </c>
      <c r="E13" s="1" t="s">
        <v>59</v>
      </c>
      <c r="F13" s="1" t="s">
        <v>59</v>
      </c>
      <c r="G13" s="1" t="s">
        <v>33</v>
      </c>
      <c r="H13" s="1">
        <v>69</v>
      </c>
      <c r="I13" s="1">
        <v>2493</v>
      </c>
      <c r="J13" s="1">
        <v>1743</v>
      </c>
      <c r="K13" s="1">
        <v>624</v>
      </c>
      <c r="L13" s="1">
        <v>1279</v>
      </c>
      <c r="M13" s="1">
        <v>48.8</v>
      </c>
      <c r="N13" s="1">
        <v>120</v>
      </c>
      <c r="O13" s="1">
        <v>339</v>
      </c>
      <c r="P13" s="1">
        <v>35.4</v>
      </c>
      <c r="Q13" s="1">
        <v>375</v>
      </c>
      <c r="R13" s="1">
        <v>528</v>
      </c>
      <c r="S13" s="1">
        <v>71</v>
      </c>
      <c r="T13" s="1">
        <v>51</v>
      </c>
      <c r="U13" s="1">
        <v>365</v>
      </c>
      <c r="V13" s="1">
        <v>416</v>
      </c>
      <c r="W13" s="1">
        <v>511</v>
      </c>
      <c r="X13" s="1">
        <v>272</v>
      </c>
      <c r="Y13" s="1">
        <v>109</v>
      </c>
      <c r="Z13" s="1">
        <v>49</v>
      </c>
      <c r="AA13" s="1">
        <v>135</v>
      </c>
      <c r="AB13" s="1">
        <v>3210.7</v>
      </c>
      <c r="AC13" s="1">
        <v>22</v>
      </c>
      <c r="AD13" s="1">
        <v>2</v>
      </c>
      <c r="AE13" s="1">
        <v>541</v>
      </c>
      <c r="AF13" s="1" t="s">
        <v>50</v>
      </c>
    </row>
    <row r="14" spans="1:32" x14ac:dyDescent="0.3">
      <c r="A14" s="1" t="s">
        <v>35</v>
      </c>
      <c r="B14" s="1" t="str">
        <f>LEFT(A14,4)</f>
        <v>2015</v>
      </c>
      <c r="C14" s="1">
        <v>13</v>
      </c>
      <c r="D14" s="1" t="s">
        <v>59</v>
      </c>
      <c r="E14" s="1" t="s">
        <v>59</v>
      </c>
      <c r="F14" s="1" t="s">
        <v>59</v>
      </c>
      <c r="G14" s="1" t="s">
        <v>33</v>
      </c>
      <c r="H14" s="1">
        <v>76</v>
      </c>
      <c r="I14" s="1">
        <v>2709</v>
      </c>
      <c r="J14" s="1">
        <v>1920</v>
      </c>
      <c r="K14" s="1">
        <v>737</v>
      </c>
      <c r="L14" s="1">
        <v>1416</v>
      </c>
      <c r="M14" s="1">
        <v>52</v>
      </c>
      <c r="N14" s="1">
        <v>87</v>
      </c>
      <c r="O14" s="1">
        <v>282</v>
      </c>
      <c r="P14" s="1">
        <v>30.9</v>
      </c>
      <c r="Q14" s="1">
        <v>359</v>
      </c>
      <c r="R14" s="1">
        <v>491</v>
      </c>
      <c r="S14" s="1">
        <v>73.099999999999994</v>
      </c>
      <c r="T14" s="1">
        <v>111</v>
      </c>
      <c r="U14" s="1">
        <v>454</v>
      </c>
      <c r="V14" s="1">
        <v>565</v>
      </c>
      <c r="W14" s="1">
        <v>514</v>
      </c>
      <c r="X14" s="1">
        <v>249</v>
      </c>
      <c r="Y14" s="1">
        <v>104</v>
      </c>
      <c r="Z14" s="1">
        <v>49</v>
      </c>
      <c r="AA14" s="1">
        <v>143</v>
      </c>
      <c r="AB14" s="1">
        <v>3579</v>
      </c>
      <c r="AC14" s="1">
        <v>28</v>
      </c>
      <c r="AD14" s="1">
        <v>3</v>
      </c>
      <c r="AE14" s="1">
        <v>618</v>
      </c>
      <c r="AF14" s="1" t="s">
        <v>50</v>
      </c>
    </row>
    <row r="15" spans="1:32" x14ac:dyDescent="0.3">
      <c r="A15" s="1" t="s">
        <v>34</v>
      </c>
      <c r="B15" s="1" t="str">
        <f>LEFT(A15,4)</f>
        <v>2016</v>
      </c>
      <c r="C15" s="1">
        <v>14</v>
      </c>
      <c r="D15" s="1" t="s">
        <v>59</v>
      </c>
      <c r="E15" s="1" t="s">
        <v>59</v>
      </c>
      <c r="F15" s="1" t="s">
        <v>59</v>
      </c>
      <c r="G15" s="1" t="s">
        <v>33</v>
      </c>
      <c r="H15" s="1">
        <v>74</v>
      </c>
      <c r="I15" s="1">
        <v>2795</v>
      </c>
      <c r="J15" s="1">
        <v>1954</v>
      </c>
      <c r="K15" s="1">
        <v>736</v>
      </c>
      <c r="L15" s="1">
        <v>1344</v>
      </c>
      <c r="M15" s="1">
        <v>54.8</v>
      </c>
      <c r="N15" s="1">
        <v>124</v>
      </c>
      <c r="O15" s="1">
        <v>342</v>
      </c>
      <c r="P15" s="1">
        <v>36.299999999999997</v>
      </c>
      <c r="Q15" s="1">
        <v>358</v>
      </c>
      <c r="R15" s="1">
        <v>531</v>
      </c>
      <c r="S15" s="1">
        <v>67.400000000000006</v>
      </c>
      <c r="T15" s="1">
        <v>97</v>
      </c>
      <c r="U15" s="1">
        <v>542</v>
      </c>
      <c r="V15" s="1">
        <v>639</v>
      </c>
      <c r="W15" s="1">
        <v>646</v>
      </c>
      <c r="X15" s="1">
        <v>303</v>
      </c>
      <c r="Y15" s="1">
        <v>92</v>
      </c>
      <c r="Z15" s="1">
        <v>44</v>
      </c>
      <c r="AA15" s="1">
        <v>134</v>
      </c>
      <c r="AB15" s="1">
        <v>3794.8</v>
      </c>
      <c r="AC15" s="1">
        <v>42</v>
      </c>
      <c r="AD15" s="1">
        <v>13</v>
      </c>
      <c r="AE15" s="1">
        <v>483</v>
      </c>
      <c r="AF15" s="1" t="s">
        <v>50</v>
      </c>
    </row>
    <row r="16" spans="1:32" x14ac:dyDescent="0.3">
      <c r="A16" s="1" t="s">
        <v>32</v>
      </c>
      <c r="B16" s="1" t="str">
        <f>LEFT(A16,4)</f>
        <v>2017</v>
      </c>
      <c r="C16" s="1">
        <v>15</v>
      </c>
      <c r="D16" s="1" t="s">
        <v>59</v>
      </c>
      <c r="E16" s="1" t="s">
        <v>59</v>
      </c>
      <c r="F16" s="1" t="s">
        <v>59</v>
      </c>
      <c r="G16" s="1" t="s">
        <v>33</v>
      </c>
      <c r="H16" s="1">
        <v>82</v>
      </c>
      <c r="I16" s="1">
        <v>3026</v>
      </c>
      <c r="J16" s="1">
        <v>2251</v>
      </c>
      <c r="K16" s="1">
        <v>857</v>
      </c>
      <c r="L16" s="1">
        <v>1580</v>
      </c>
      <c r="M16" s="1">
        <v>54.2</v>
      </c>
      <c r="N16" s="1">
        <v>149</v>
      </c>
      <c r="O16" s="1">
        <v>406</v>
      </c>
      <c r="P16" s="1">
        <v>36.700000000000003</v>
      </c>
      <c r="Q16" s="1">
        <v>388</v>
      </c>
      <c r="R16" s="1">
        <v>531</v>
      </c>
      <c r="S16" s="1">
        <v>73.099999999999994</v>
      </c>
      <c r="T16" s="1">
        <v>97</v>
      </c>
      <c r="U16" s="1">
        <v>612</v>
      </c>
      <c r="V16" s="1">
        <v>709</v>
      </c>
      <c r="W16" s="1">
        <v>747</v>
      </c>
      <c r="X16" s="1">
        <v>347</v>
      </c>
      <c r="Y16" s="1">
        <v>116</v>
      </c>
      <c r="Z16" s="1">
        <v>71</v>
      </c>
      <c r="AA16" s="1">
        <v>136</v>
      </c>
      <c r="AB16" s="1">
        <v>4436.3</v>
      </c>
      <c r="AC16" s="1">
        <v>52</v>
      </c>
      <c r="AD16" s="1">
        <v>18</v>
      </c>
      <c r="AE16" s="1">
        <v>105</v>
      </c>
      <c r="AF16" s="1" t="s">
        <v>50</v>
      </c>
    </row>
    <row r="17" spans="1:32" x14ac:dyDescent="0.3">
      <c r="A17" s="1" t="s">
        <v>31</v>
      </c>
      <c r="B17" s="1" t="str">
        <f>LEFT(A17,4)</f>
        <v>2018</v>
      </c>
      <c r="C17" s="1">
        <v>16</v>
      </c>
      <c r="D17" s="1" t="s">
        <v>59</v>
      </c>
      <c r="E17" s="1" t="s">
        <v>59</v>
      </c>
      <c r="F17" s="1" t="s">
        <v>59</v>
      </c>
      <c r="G17" s="1" t="s">
        <v>27</v>
      </c>
      <c r="H17" s="1">
        <v>55</v>
      </c>
      <c r="I17" s="1">
        <v>1937</v>
      </c>
      <c r="J17" s="1">
        <v>1505</v>
      </c>
      <c r="K17" s="1">
        <v>558</v>
      </c>
      <c r="L17" s="1">
        <v>1095</v>
      </c>
      <c r="M17" s="1">
        <v>51</v>
      </c>
      <c r="N17" s="1">
        <v>111</v>
      </c>
      <c r="O17" s="1">
        <v>327</v>
      </c>
      <c r="P17" s="1">
        <v>33.9</v>
      </c>
      <c r="Q17" s="1">
        <v>278</v>
      </c>
      <c r="R17" s="1">
        <v>418</v>
      </c>
      <c r="S17" s="1">
        <v>66.5</v>
      </c>
      <c r="T17" s="1">
        <v>57</v>
      </c>
      <c r="U17" s="1">
        <v>408</v>
      </c>
      <c r="V17" s="1">
        <v>465</v>
      </c>
      <c r="W17" s="1">
        <v>454</v>
      </c>
      <c r="X17" s="1">
        <v>197</v>
      </c>
      <c r="Y17" s="1">
        <v>72</v>
      </c>
      <c r="Z17" s="1">
        <v>33</v>
      </c>
      <c r="AA17" s="1">
        <v>94</v>
      </c>
      <c r="AB17" s="1">
        <v>2862</v>
      </c>
      <c r="AC17" s="1">
        <v>32</v>
      </c>
      <c r="AD17" s="1">
        <v>8</v>
      </c>
      <c r="AE17" s="1">
        <v>116</v>
      </c>
      <c r="AF17" s="1" t="s">
        <v>50</v>
      </c>
    </row>
    <row r="18" spans="1:32" x14ac:dyDescent="0.3">
      <c r="A18" s="1" t="s">
        <v>30</v>
      </c>
      <c r="B18" s="1" t="str">
        <f>LEFT(A18,4)</f>
        <v>2019</v>
      </c>
      <c r="C18" s="1">
        <v>17</v>
      </c>
      <c r="D18" s="1" t="s">
        <v>59</v>
      </c>
      <c r="E18" s="1" t="s">
        <v>59</v>
      </c>
      <c r="F18" s="1" t="s">
        <v>59</v>
      </c>
      <c r="G18" s="1" t="s">
        <v>27</v>
      </c>
      <c r="H18" s="1">
        <v>67</v>
      </c>
      <c r="I18" s="1">
        <v>2316</v>
      </c>
      <c r="J18" s="1">
        <v>1698</v>
      </c>
      <c r="K18" s="1">
        <v>643</v>
      </c>
      <c r="L18" s="1">
        <v>1303</v>
      </c>
      <c r="M18" s="1">
        <v>49.3</v>
      </c>
      <c r="N18" s="1">
        <v>148</v>
      </c>
      <c r="O18" s="1">
        <v>425</v>
      </c>
      <c r="P18" s="1">
        <v>34.799999999999997</v>
      </c>
      <c r="Q18" s="1">
        <v>264</v>
      </c>
      <c r="R18" s="1">
        <v>381</v>
      </c>
      <c r="S18" s="1">
        <v>69.3</v>
      </c>
      <c r="T18" s="1">
        <v>66</v>
      </c>
      <c r="U18" s="1">
        <v>459</v>
      </c>
      <c r="V18" s="1">
        <v>525</v>
      </c>
      <c r="W18" s="1">
        <v>684</v>
      </c>
      <c r="X18" s="1">
        <v>261</v>
      </c>
      <c r="Y18" s="1">
        <v>78</v>
      </c>
      <c r="Z18" s="1">
        <v>36</v>
      </c>
      <c r="AA18" s="1">
        <v>118</v>
      </c>
      <c r="AB18" s="1">
        <v>3435</v>
      </c>
      <c r="AC18" s="1">
        <v>46</v>
      </c>
      <c r="AD18" s="1">
        <v>13</v>
      </c>
      <c r="AE18" s="1">
        <v>442</v>
      </c>
      <c r="AF18" s="1" t="s">
        <v>50</v>
      </c>
    </row>
    <row r="19" spans="1:32" x14ac:dyDescent="0.3">
      <c r="A19" s="1" t="s">
        <v>29</v>
      </c>
      <c r="B19" s="1" t="str">
        <f>LEFT(A19,4)</f>
        <v>2020</v>
      </c>
      <c r="C19" s="1">
        <v>18</v>
      </c>
      <c r="D19" s="1" t="s">
        <v>59</v>
      </c>
      <c r="E19" s="1" t="s">
        <v>59</v>
      </c>
      <c r="F19" s="1" t="s">
        <v>59</v>
      </c>
      <c r="G19" s="1" t="s">
        <v>27</v>
      </c>
      <c r="H19" s="1">
        <v>45</v>
      </c>
      <c r="I19" s="1">
        <v>1504</v>
      </c>
      <c r="J19" s="1">
        <v>1126</v>
      </c>
      <c r="K19" s="1">
        <v>422</v>
      </c>
      <c r="L19" s="1">
        <v>823</v>
      </c>
      <c r="M19" s="1">
        <v>51.3</v>
      </c>
      <c r="N19" s="1">
        <v>104</v>
      </c>
      <c r="O19" s="1">
        <v>285</v>
      </c>
      <c r="P19" s="1">
        <v>36.5</v>
      </c>
      <c r="Q19" s="1">
        <v>178</v>
      </c>
      <c r="R19" s="1">
        <v>255</v>
      </c>
      <c r="S19" s="1">
        <v>69.8</v>
      </c>
      <c r="T19" s="1">
        <v>29</v>
      </c>
      <c r="U19" s="1">
        <v>317</v>
      </c>
      <c r="V19" s="1">
        <v>346</v>
      </c>
      <c r="W19" s="1">
        <v>350</v>
      </c>
      <c r="X19" s="1">
        <v>168</v>
      </c>
      <c r="Y19" s="1">
        <v>48</v>
      </c>
      <c r="Z19" s="1">
        <v>25</v>
      </c>
      <c r="AA19" s="1">
        <v>70</v>
      </c>
      <c r="AB19" s="1">
        <v>2117.1999999999998</v>
      </c>
      <c r="AC19" s="1">
        <v>18</v>
      </c>
      <c r="AD19" s="1">
        <v>5</v>
      </c>
      <c r="AE19" s="1">
        <v>287</v>
      </c>
      <c r="AF19" s="1" t="s">
        <v>50</v>
      </c>
    </row>
    <row r="20" spans="1:32" x14ac:dyDescent="0.3">
      <c r="A20" s="1" t="s">
        <v>28</v>
      </c>
      <c r="B20" s="1" t="str">
        <f>LEFT(A20,4)</f>
        <v>2021</v>
      </c>
      <c r="C20" s="1">
        <v>19</v>
      </c>
      <c r="D20" s="1" t="s">
        <v>59</v>
      </c>
      <c r="E20" s="1" t="s">
        <v>59</v>
      </c>
      <c r="F20" s="1" t="s">
        <v>59</v>
      </c>
      <c r="G20" s="1" t="s">
        <v>27</v>
      </c>
      <c r="H20" s="1">
        <v>56</v>
      </c>
      <c r="I20" s="1">
        <v>2084</v>
      </c>
      <c r="J20" s="1">
        <v>1695</v>
      </c>
      <c r="K20" s="1">
        <v>640</v>
      </c>
      <c r="L20" s="1">
        <v>1221</v>
      </c>
      <c r="M20" s="1">
        <v>52.4</v>
      </c>
      <c r="N20" s="1">
        <v>161</v>
      </c>
      <c r="O20" s="1">
        <v>448</v>
      </c>
      <c r="P20" s="1">
        <v>35.9</v>
      </c>
      <c r="Q20" s="1">
        <v>254</v>
      </c>
      <c r="R20" s="1">
        <v>336</v>
      </c>
      <c r="S20" s="1">
        <v>75.599999999999994</v>
      </c>
      <c r="T20" s="1">
        <v>63</v>
      </c>
      <c r="U20" s="1">
        <v>396</v>
      </c>
      <c r="V20" s="1">
        <v>459</v>
      </c>
      <c r="W20" s="1">
        <v>349</v>
      </c>
      <c r="X20" s="1">
        <v>196</v>
      </c>
      <c r="Y20" s="1">
        <v>73</v>
      </c>
      <c r="Z20" s="1">
        <v>59</v>
      </c>
      <c r="AA20" s="1">
        <v>121</v>
      </c>
      <c r="AB20" s="1">
        <v>2969.3</v>
      </c>
      <c r="AC20" s="1">
        <v>21</v>
      </c>
      <c r="AD20" s="1">
        <v>6</v>
      </c>
      <c r="AE20" s="1">
        <v>-117</v>
      </c>
      <c r="AF20" s="1" t="s">
        <v>50</v>
      </c>
    </row>
    <row r="21" spans="1:32" x14ac:dyDescent="0.3">
      <c r="A21" s="1" t="s">
        <v>26</v>
      </c>
      <c r="B21" s="1" t="str">
        <f>LEFT(A21,4)</f>
        <v>2022</v>
      </c>
      <c r="C21" s="1">
        <v>20</v>
      </c>
      <c r="D21" s="1" t="s">
        <v>59</v>
      </c>
      <c r="E21" s="1" t="s">
        <v>59</v>
      </c>
      <c r="F21" s="1" t="s">
        <v>59</v>
      </c>
      <c r="G21" s="1" t="s">
        <v>27</v>
      </c>
      <c r="H21" s="1">
        <v>51</v>
      </c>
      <c r="I21" s="1">
        <v>1818</v>
      </c>
      <c r="J21" s="1">
        <v>1468</v>
      </c>
      <c r="K21" s="1">
        <v>563</v>
      </c>
      <c r="L21" s="1">
        <v>1128</v>
      </c>
      <c r="M21" s="1">
        <v>49.9</v>
      </c>
      <c r="N21" s="1">
        <v>103</v>
      </c>
      <c r="O21" s="1">
        <v>340</v>
      </c>
      <c r="P21" s="1">
        <v>30.3</v>
      </c>
      <c r="Q21" s="1">
        <v>239</v>
      </c>
      <c r="R21" s="1">
        <v>312</v>
      </c>
      <c r="S21" s="1">
        <v>76.599999999999994</v>
      </c>
      <c r="T21" s="1">
        <v>64</v>
      </c>
      <c r="U21" s="1">
        <v>368</v>
      </c>
      <c r="V21" s="1">
        <v>432</v>
      </c>
      <c r="W21" s="1">
        <v>350</v>
      </c>
      <c r="X21" s="1">
        <v>160</v>
      </c>
      <c r="Y21" s="1">
        <v>47</v>
      </c>
      <c r="Z21" s="1">
        <v>29</v>
      </c>
      <c r="AA21" s="1">
        <v>85</v>
      </c>
      <c r="AB21" s="1">
        <v>2579.4</v>
      </c>
      <c r="AC21" s="1">
        <v>18</v>
      </c>
      <c r="AD21" s="1">
        <v>2</v>
      </c>
      <c r="AE21" s="1">
        <v>200</v>
      </c>
      <c r="AF21" s="1" t="s">
        <v>50</v>
      </c>
    </row>
    <row r="22" spans="1:32" x14ac:dyDescent="0.3">
      <c r="A22" s="1" t="s">
        <v>46</v>
      </c>
      <c r="B22" s="1" t="str">
        <f>LEFT(A22,4)</f>
        <v>2005</v>
      </c>
      <c r="C22" s="1" t="s">
        <v>59</v>
      </c>
      <c r="D22" s="1">
        <f>MATCH($B$22:$B$39,$B$2:$B$21,0)</f>
        <v>3</v>
      </c>
      <c r="E22" s="1" t="s">
        <v>59</v>
      </c>
      <c r="F22" s="1" t="s">
        <v>59</v>
      </c>
      <c r="G22" s="1" t="s">
        <v>33</v>
      </c>
      <c r="H22" s="1">
        <v>3</v>
      </c>
      <c r="I22" s="1">
        <v>85</v>
      </c>
      <c r="J22" s="1">
        <v>58</v>
      </c>
      <c r="K22" s="1">
        <v>19</v>
      </c>
      <c r="L22" s="1">
        <v>39</v>
      </c>
      <c r="M22" s="1">
        <v>48.7</v>
      </c>
      <c r="N22" s="1">
        <v>3</v>
      </c>
      <c r="O22" s="1">
        <v>8</v>
      </c>
      <c r="P22" s="1">
        <v>37.5</v>
      </c>
      <c r="Q22" s="1">
        <v>17</v>
      </c>
      <c r="R22" s="1">
        <v>25</v>
      </c>
      <c r="S22" s="1">
        <v>68</v>
      </c>
      <c r="T22" s="1">
        <v>1</v>
      </c>
      <c r="U22" s="1">
        <v>5</v>
      </c>
      <c r="V22" s="1">
        <v>6</v>
      </c>
      <c r="W22" s="1">
        <v>6</v>
      </c>
      <c r="X22" s="1">
        <v>13</v>
      </c>
      <c r="Y22" s="1">
        <v>9</v>
      </c>
      <c r="Z22" s="1">
        <v>2</v>
      </c>
      <c r="AA22" s="1">
        <v>7</v>
      </c>
      <c r="AB22" s="1">
        <v>94.2</v>
      </c>
      <c r="AC22" s="1">
        <v>0</v>
      </c>
      <c r="AD22" s="1">
        <v>0</v>
      </c>
      <c r="AE22" s="1">
        <v>6</v>
      </c>
      <c r="AF22" s="1" t="s">
        <v>51</v>
      </c>
    </row>
    <row r="23" spans="1:32" x14ac:dyDescent="0.3">
      <c r="A23" s="1" t="s">
        <v>45</v>
      </c>
      <c r="B23" s="1" t="str">
        <f>LEFT(A23,4)</f>
        <v>2006</v>
      </c>
      <c r="C23" s="1" t="s">
        <v>59</v>
      </c>
      <c r="D23" s="1">
        <f>MATCH($B$22:$B$39,$B$2:$B$21,0)</f>
        <v>4</v>
      </c>
      <c r="E23" s="1" t="s">
        <v>59</v>
      </c>
      <c r="F23" s="1" t="s">
        <v>59</v>
      </c>
      <c r="G23" s="1" t="s">
        <v>33</v>
      </c>
      <c r="H23" s="1">
        <v>5</v>
      </c>
      <c r="I23" s="1">
        <v>139</v>
      </c>
      <c r="J23" s="1">
        <v>73</v>
      </c>
      <c r="K23" s="1">
        <v>29</v>
      </c>
      <c r="L23" s="1">
        <v>62</v>
      </c>
      <c r="M23" s="1">
        <v>46.8</v>
      </c>
      <c r="N23" s="1">
        <v>2</v>
      </c>
      <c r="O23" s="1">
        <v>10</v>
      </c>
      <c r="P23" s="1">
        <v>20</v>
      </c>
      <c r="Q23" s="1">
        <v>13</v>
      </c>
      <c r="R23" s="1">
        <v>21</v>
      </c>
      <c r="S23" s="1">
        <v>61.9</v>
      </c>
      <c r="T23" s="1">
        <v>2</v>
      </c>
      <c r="U23" s="1">
        <v>21</v>
      </c>
      <c r="V23" s="1">
        <v>23</v>
      </c>
      <c r="W23" s="1">
        <v>25</v>
      </c>
      <c r="X23" s="1">
        <v>15</v>
      </c>
      <c r="Y23" s="1">
        <v>6</v>
      </c>
      <c r="Z23" s="1">
        <v>1</v>
      </c>
      <c r="AA23" s="1">
        <v>6</v>
      </c>
      <c r="AB23" s="1">
        <v>144.1</v>
      </c>
      <c r="AC23" s="1">
        <v>0</v>
      </c>
      <c r="AD23" s="1">
        <v>0</v>
      </c>
      <c r="AE23" s="1">
        <v>32</v>
      </c>
      <c r="AF23" s="1" t="s">
        <v>51</v>
      </c>
    </row>
    <row r="24" spans="1:32" x14ac:dyDescent="0.3">
      <c r="A24" s="1" t="s">
        <v>44</v>
      </c>
      <c r="B24" s="1" t="str">
        <f>LEFT(A24,4)</f>
        <v>2007</v>
      </c>
      <c r="C24" s="1" t="s">
        <v>59</v>
      </c>
      <c r="D24" s="1">
        <f>MATCH($B$22:$B$39,$B$2:$B$21,0)</f>
        <v>5</v>
      </c>
      <c r="E24" s="1" t="s">
        <v>59</v>
      </c>
      <c r="F24" s="1" t="s">
        <v>59</v>
      </c>
      <c r="G24" s="1" t="s">
        <v>33</v>
      </c>
      <c r="H24" s="1">
        <v>6</v>
      </c>
      <c r="I24" s="1">
        <v>154</v>
      </c>
      <c r="J24" s="1">
        <v>82</v>
      </c>
      <c r="K24" s="1">
        <v>28</v>
      </c>
      <c r="L24" s="1">
        <v>59</v>
      </c>
      <c r="M24" s="1">
        <v>47.5</v>
      </c>
      <c r="N24" s="1">
        <v>0</v>
      </c>
      <c r="O24" s="1">
        <v>6</v>
      </c>
      <c r="P24" s="1">
        <v>0</v>
      </c>
      <c r="Q24" s="1">
        <v>26</v>
      </c>
      <c r="R24" s="1">
        <v>36</v>
      </c>
      <c r="S24" s="1">
        <v>72.2</v>
      </c>
      <c r="T24" s="1">
        <v>4</v>
      </c>
      <c r="U24" s="1">
        <v>15</v>
      </c>
      <c r="V24" s="1">
        <v>19</v>
      </c>
      <c r="W24" s="1">
        <v>27</v>
      </c>
      <c r="X24" s="1">
        <v>12</v>
      </c>
      <c r="Y24" s="1">
        <v>8</v>
      </c>
      <c r="Z24" s="1">
        <v>3</v>
      </c>
      <c r="AA24" s="1">
        <v>8</v>
      </c>
      <c r="AB24" s="1">
        <v>166.3</v>
      </c>
      <c r="AC24" s="1">
        <v>0</v>
      </c>
      <c r="AD24" s="1">
        <v>0</v>
      </c>
      <c r="AE24" s="1">
        <v>-24</v>
      </c>
      <c r="AF24" s="1" t="s">
        <v>51</v>
      </c>
    </row>
    <row r="25" spans="1:32" x14ac:dyDescent="0.3">
      <c r="A25" s="1" t="s">
        <v>43</v>
      </c>
      <c r="B25" s="1" t="str">
        <f>LEFT(A25,4)</f>
        <v>2008</v>
      </c>
      <c r="C25" s="1" t="s">
        <v>59</v>
      </c>
      <c r="D25" s="1">
        <f>MATCH($B$22:$B$39,$B$2:$B$21,0)</f>
        <v>6</v>
      </c>
      <c r="E25" s="1" t="s">
        <v>59</v>
      </c>
      <c r="F25" s="1" t="s">
        <v>59</v>
      </c>
      <c r="G25" s="1" t="s">
        <v>33</v>
      </c>
      <c r="H25" s="1">
        <v>7</v>
      </c>
      <c r="I25" s="1">
        <v>137</v>
      </c>
      <c r="J25" s="1">
        <v>96</v>
      </c>
      <c r="K25" s="1">
        <v>33</v>
      </c>
      <c r="L25" s="1">
        <v>65</v>
      </c>
      <c r="M25" s="1">
        <v>50.8</v>
      </c>
      <c r="N25" s="1">
        <v>6</v>
      </c>
      <c r="O25" s="1">
        <v>11</v>
      </c>
      <c r="P25" s="1">
        <v>54.5</v>
      </c>
      <c r="Q25" s="1">
        <v>24</v>
      </c>
      <c r="R25" s="1">
        <v>32</v>
      </c>
      <c r="S25" s="1">
        <v>75</v>
      </c>
      <c r="T25" s="1">
        <v>9</v>
      </c>
      <c r="U25" s="1">
        <v>25</v>
      </c>
      <c r="V25" s="1">
        <v>34</v>
      </c>
      <c r="W25" s="1">
        <v>24</v>
      </c>
      <c r="X25" s="1">
        <v>14</v>
      </c>
      <c r="Y25" s="1">
        <v>8</v>
      </c>
      <c r="Z25" s="1">
        <v>6</v>
      </c>
      <c r="AA25" s="1">
        <v>5</v>
      </c>
      <c r="AB25" s="1">
        <v>200.8</v>
      </c>
      <c r="AC25" s="1">
        <v>1</v>
      </c>
      <c r="AD25" s="1">
        <v>0</v>
      </c>
      <c r="AE25" s="1">
        <v>45</v>
      </c>
      <c r="AF25" s="1" t="s">
        <v>51</v>
      </c>
    </row>
    <row r="26" spans="1:32" x14ac:dyDescent="0.3">
      <c r="A26" s="1" t="s">
        <v>42</v>
      </c>
      <c r="B26" s="1" t="str">
        <f>LEFT(A26,4)</f>
        <v>2009</v>
      </c>
      <c r="C26" s="1" t="s">
        <v>59</v>
      </c>
      <c r="D26" s="1">
        <f t="shared" ref="D26:D34" si="0">MATCH($B$22:$B$39,$B$2:$B$21,0)</f>
        <v>7</v>
      </c>
      <c r="E26" s="1" t="s">
        <v>59</v>
      </c>
      <c r="F26" s="1" t="s">
        <v>59</v>
      </c>
      <c r="G26" s="1" t="s">
        <v>33</v>
      </c>
      <c r="H26" s="1">
        <v>6</v>
      </c>
      <c r="I26" s="1">
        <v>130</v>
      </c>
      <c r="J26" s="1">
        <v>90</v>
      </c>
      <c r="K26" s="1">
        <v>29</v>
      </c>
      <c r="L26" s="1">
        <v>64</v>
      </c>
      <c r="M26" s="1">
        <v>45.3</v>
      </c>
      <c r="N26" s="1">
        <v>2</v>
      </c>
      <c r="O26" s="1">
        <v>8</v>
      </c>
      <c r="P26" s="1">
        <v>25</v>
      </c>
      <c r="Q26" s="1">
        <v>30</v>
      </c>
      <c r="R26" s="1">
        <v>40</v>
      </c>
      <c r="S26" s="1">
        <v>75</v>
      </c>
      <c r="T26" s="1">
        <v>3</v>
      </c>
      <c r="U26" s="1">
        <v>16</v>
      </c>
      <c r="V26" s="1">
        <v>19</v>
      </c>
      <c r="W26" s="1">
        <v>25</v>
      </c>
      <c r="X26" s="1">
        <v>9</v>
      </c>
      <c r="Y26" s="1">
        <v>7</v>
      </c>
      <c r="Z26" s="1">
        <v>5</v>
      </c>
      <c r="AA26" s="1">
        <v>3</v>
      </c>
      <c r="AB26" s="1">
        <v>177.3</v>
      </c>
      <c r="AC26" s="1">
        <v>0</v>
      </c>
      <c r="AD26" s="1">
        <v>0</v>
      </c>
      <c r="AE26" s="1">
        <v>47</v>
      </c>
      <c r="AF26" s="1" t="s">
        <v>51</v>
      </c>
    </row>
    <row r="27" spans="1:32" x14ac:dyDescent="0.3">
      <c r="A27" s="1" t="s">
        <v>41</v>
      </c>
      <c r="B27" s="1" t="str">
        <f>LEFT(A27,4)</f>
        <v>2010</v>
      </c>
      <c r="C27" s="1" t="s">
        <v>59</v>
      </c>
      <c r="D27" s="1">
        <f t="shared" si="0"/>
        <v>8</v>
      </c>
      <c r="E27" s="1" t="s">
        <v>59</v>
      </c>
      <c r="F27" s="1" t="s">
        <v>59</v>
      </c>
      <c r="G27" s="1" t="s">
        <v>38</v>
      </c>
      <c r="H27" s="1">
        <v>6</v>
      </c>
      <c r="I27" s="1">
        <v>162</v>
      </c>
      <c r="J27" s="1">
        <v>145</v>
      </c>
      <c r="K27" s="1">
        <v>46</v>
      </c>
      <c r="L27" s="1">
        <v>93</v>
      </c>
      <c r="M27" s="1">
        <v>49.5</v>
      </c>
      <c r="N27" s="1">
        <v>6</v>
      </c>
      <c r="O27" s="1">
        <v>12</v>
      </c>
      <c r="P27" s="1">
        <v>50</v>
      </c>
      <c r="Q27" s="1">
        <v>47</v>
      </c>
      <c r="R27" s="1">
        <v>60</v>
      </c>
      <c r="S27" s="1">
        <v>78.3</v>
      </c>
      <c r="T27" s="1">
        <v>2</v>
      </c>
      <c r="U27" s="1">
        <v>30</v>
      </c>
      <c r="V27" s="1">
        <v>32</v>
      </c>
      <c r="W27" s="1">
        <v>29</v>
      </c>
      <c r="X27" s="1">
        <v>12</v>
      </c>
      <c r="Y27" s="1">
        <v>7</v>
      </c>
      <c r="Z27" s="1">
        <v>5</v>
      </c>
      <c r="AA27" s="1">
        <v>6</v>
      </c>
      <c r="AB27" s="1">
        <v>250.9</v>
      </c>
      <c r="AC27" s="1">
        <v>1</v>
      </c>
      <c r="AD27" s="1">
        <v>0</v>
      </c>
      <c r="AE27" s="1">
        <v>22</v>
      </c>
      <c r="AF27" s="1" t="s">
        <v>51</v>
      </c>
    </row>
    <row r="28" spans="1:32" x14ac:dyDescent="0.3">
      <c r="A28" s="1" t="s">
        <v>40</v>
      </c>
      <c r="B28" s="1" t="str">
        <f>LEFT(A28,4)</f>
        <v>2011</v>
      </c>
      <c r="C28" s="1" t="s">
        <v>59</v>
      </c>
      <c r="D28" s="1">
        <f t="shared" si="0"/>
        <v>9</v>
      </c>
      <c r="E28" s="1" t="s">
        <v>59</v>
      </c>
      <c r="F28" s="1" t="s">
        <v>59</v>
      </c>
      <c r="G28" s="1" t="s">
        <v>38</v>
      </c>
      <c r="H28" s="1">
        <v>2</v>
      </c>
      <c r="I28" s="1">
        <v>56</v>
      </c>
      <c r="J28" s="1">
        <v>46</v>
      </c>
      <c r="K28" s="1">
        <v>18</v>
      </c>
      <c r="L28" s="1">
        <v>30</v>
      </c>
      <c r="M28" s="1">
        <v>60</v>
      </c>
      <c r="N28" s="1">
        <v>0</v>
      </c>
      <c r="O28" s="1">
        <v>1</v>
      </c>
      <c r="P28" s="1">
        <v>0</v>
      </c>
      <c r="Q28" s="1">
        <v>10</v>
      </c>
      <c r="R28" s="1">
        <v>14</v>
      </c>
      <c r="S28" s="1">
        <v>71.400000000000006</v>
      </c>
      <c r="T28" s="1">
        <v>1</v>
      </c>
      <c r="U28" s="1">
        <v>7</v>
      </c>
      <c r="V28" s="1">
        <v>8</v>
      </c>
      <c r="W28" s="1">
        <v>2</v>
      </c>
      <c r="X28" s="1">
        <v>3</v>
      </c>
      <c r="Y28" s="1">
        <v>1</v>
      </c>
      <c r="Z28" s="1">
        <v>2</v>
      </c>
      <c r="AA28" s="1">
        <v>2</v>
      </c>
      <c r="AB28" s="1">
        <v>64.599999999999994</v>
      </c>
      <c r="AC28" s="1">
        <v>0</v>
      </c>
      <c r="AD28" s="1">
        <v>0</v>
      </c>
      <c r="AE28" s="1">
        <v>21</v>
      </c>
      <c r="AF28" s="1" t="s">
        <v>51</v>
      </c>
    </row>
    <row r="29" spans="1:32" x14ac:dyDescent="0.3">
      <c r="A29" s="1" t="s">
        <v>39</v>
      </c>
      <c r="B29" s="1" t="str">
        <f>LEFT(A29,4)</f>
        <v>2012</v>
      </c>
      <c r="C29" s="1" t="s">
        <v>59</v>
      </c>
      <c r="D29" s="1">
        <f t="shared" si="0"/>
        <v>10</v>
      </c>
      <c r="E29" s="1" t="s">
        <v>59</v>
      </c>
      <c r="F29" s="1" t="s">
        <v>59</v>
      </c>
      <c r="G29" s="1" t="s">
        <v>38</v>
      </c>
      <c r="H29" s="1">
        <v>7</v>
      </c>
      <c r="I29" s="1">
        <v>183</v>
      </c>
      <c r="J29" s="1">
        <v>96</v>
      </c>
      <c r="K29" s="1">
        <v>37</v>
      </c>
      <c r="L29" s="1">
        <v>78</v>
      </c>
      <c r="M29" s="1">
        <v>47.4</v>
      </c>
      <c r="N29" s="1">
        <v>1</v>
      </c>
      <c r="O29" s="1">
        <v>9</v>
      </c>
      <c r="P29" s="1">
        <v>11.1</v>
      </c>
      <c r="Q29" s="1">
        <v>21</v>
      </c>
      <c r="R29" s="1">
        <v>29</v>
      </c>
      <c r="S29" s="1">
        <v>72.400000000000006</v>
      </c>
      <c r="T29" s="1">
        <v>6</v>
      </c>
      <c r="U29" s="1">
        <v>29</v>
      </c>
      <c r="V29" s="1">
        <v>35</v>
      </c>
      <c r="W29" s="1">
        <v>41</v>
      </c>
      <c r="X29" s="1">
        <v>16</v>
      </c>
      <c r="Y29" s="1">
        <v>14</v>
      </c>
      <c r="Z29" s="1">
        <v>1</v>
      </c>
      <c r="AA29" s="1">
        <v>7</v>
      </c>
      <c r="AB29" s="1">
        <v>228.5</v>
      </c>
      <c r="AC29" s="1">
        <v>0</v>
      </c>
      <c r="AD29" s="1">
        <v>0</v>
      </c>
      <c r="AE29" s="1">
        <v>54</v>
      </c>
      <c r="AF29" s="1" t="s">
        <v>51</v>
      </c>
    </row>
    <row r="30" spans="1:32" x14ac:dyDescent="0.3">
      <c r="A30" s="1" t="s">
        <v>37</v>
      </c>
      <c r="B30" s="1" t="str">
        <f>LEFT(A30,4)</f>
        <v>2013</v>
      </c>
      <c r="C30" s="1" t="s">
        <v>59</v>
      </c>
      <c r="D30" s="1">
        <f t="shared" si="0"/>
        <v>11</v>
      </c>
      <c r="E30" s="1" t="s">
        <v>59</v>
      </c>
      <c r="F30" s="1" t="s">
        <v>59</v>
      </c>
      <c r="G30" s="1" t="s">
        <v>38</v>
      </c>
      <c r="H30" s="1">
        <v>6</v>
      </c>
      <c r="I30" s="1">
        <v>150</v>
      </c>
      <c r="J30" s="1">
        <v>91</v>
      </c>
      <c r="K30" s="1">
        <v>35</v>
      </c>
      <c r="L30" s="1">
        <v>70</v>
      </c>
      <c r="M30" s="1">
        <v>50</v>
      </c>
      <c r="N30" s="1">
        <v>5</v>
      </c>
      <c r="O30" s="1">
        <v>13</v>
      </c>
      <c r="P30" s="1">
        <v>38.5</v>
      </c>
      <c r="Q30" s="1">
        <v>16</v>
      </c>
      <c r="R30" s="1">
        <v>24</v>
      </c>
      <c r="S30" s="1">
        <v>66.7</v>
      </c>
      <c r="T30" s="1">
        <v>2</v>
      </c>
      <c r="U30" s="1">
        <v>22</v>
      </c>
      <c r="V30" s="1">
        <v>24</v>
      </c>
      <c r="W30" s="1">
        <v>23</v>
      </c>
      <c r="X30" s="1">
        <v>9</v>
      </c>
      <c r="Y30" s="1">
        <v>7</v>
      </c>
      <c r="Z30" s="1">
        <v>2</v>
      </c>
      <c r="AA30" s="1">
        <v>10</v>
      </c>
      <c r="AB30" s="1">
        <v>172.3</v>
      </c>
      <c r="AC30" s="1">
        <v>0</v>
      </c>
      <c r="AD30" s="1">
        <v>0</v>
      </c>
      <c r="AE30" s="1">
        <v>9</v>
      </c>
      <c r="AF30" s="1" t="s">
        <v>51</v>
      </c>
    </row>
    <row r="31" spans="1:32" x14ac:dyDescent="0.3">
      <c r="A31" s="1" t="s">
        <v>36</v>
      </c>
      <c r="B31" s="1" t="str">
        <f>LEFT(A31,4)</f>
        <v>2014</v>
      </c>
      <c r="C31" s="1" t="s">
        <v>59</v>
      </c>
      <c r="D31" s="1">
        <f t="shared" si="0"/>
        <v>12</v>
      </c>
      <c r="E31" s="1" t="s">
        <v>59</v>
      </c>
      <c r="F31" s="1" t="s">
        <v>59</v>
      </c>
      <c r="G31" s="1" t="s">
        <v>33</v>
      </c>
      <c r="H31" s="1">
        <v>5</v>
      </c>
      <c r="I31" s="1">
        <v>122</v>
      </c>
      <c r="J31" s="1">
        <v>75</v>
      </c>
      <c r="K31" s="1">
        <v>24</v>
      </c>
      <c r="L31" s="1">
        <v>48</v>
      </c>
      <c r="M31" s="1">
        <v>50</v>
      </c>
      <c r="N31" s="1">
        <v>8</v>
      </c>
      <c r="O31" s="1">
        <v>16</v>
      </c>
      <c r="P31" s="1">
        <v>50</v>
      </c>
      <c r="Q31" s="1">
        <v>19</v>
      </c>
      <c r="R31" s="1">
        <v>26</v>
      </c>
      <c r="S31" s="1">
        <v>73.099999999999994</v>
      </c>
      <c r="T31" s="1">
        <v>3</v>
      </c>
      <c r="U31" s="1">
        <v>17</v>
      </c>
      <c r="V31" s="1">
        <v>20</v>
      </c>
      <c r="W31" s="1">
        <v>25</v>
      </c>
      <c r="X31" s="1">
        <v>15</v>
      </c>
      <c r="Y31" s="1">
        <v>3</v>
      </c>
      <c r="Z31" s="1">
        <v>2</v>
      </c>
      <c r="AA31" s="1">
        <v>5</v>
      </c>
      <c r="AB31" s="1">
        <v>136.5</v>
      </c>
      <c r="AC31" s="1">
        <v>0</v>
      </c>
      <c r="AD31" s="1">
        <v>0</v>
      </c>
      <c r="AE31" s="1">
        <v>51</v>
      </c>
      <c r="AF31" s="1" t="s">
        <v>51</v>
      </c>
    </row>
    <row r="32" spans="1:32" x14ac:dyDescent="0.3">
      <c r="A32" s="1" t="s">
        <v>35</v>
      </c>
      <c r="B32" s="1" t="str">
        <f>LEFT(A32,4)</f>
        <v>2015</v>
      </c>
      <c r="C32" s="1" t="s">
        <v>59</v>
      </c>
      <c r="D32" s="1">
        <f t="shared" si="0"/>
        <v>13</v>
      </c>
      <c r="E32" s="1" t="s">
        <v>59</v>
      </c>
      <c r="F32" s="1" t="s">
        <v>59</v>
      </c>
      <c r="G32" s="1" t="s">
        <v>33</v>
      </c>
      <c r="H32" s="1">
        <v>2</v>
      </c>
      <c r="I32" s="1">
        <v>48</v>
      </c>
      <c r="J32" s="1">
        <v>22</v>
      </c>
      <c r="K32" s="1">
        <v>9</v>
      </c>
      <c r="L32" s="1">
        <v>28</v>
      </c>
      <c r="M32" s="1">
        <v>32.1</v>
      </c>
      <c r="N32" s="1">
        <v>3</v>
      </c>
      <c r="O32" s="1">
        <v>8</v>
      </c>
      <c r="P32" s="1">
        <v>37.5</v>
      </c>
      <c r="Q32" s="1">
        <v>1</v>
      </c>
      <c r="R32" s="1">
        <v>2</v>
      </c>
      <c r="S32" s="1">
        <v>50</v>
      </c>
      <c r="T32" s="1">
        <v>0</v>
      </c>
      <c r="U32" s="1">
        <v>7</v>
      </c>
      <c r="V32" s="1">
        <v>7</v>
      </c>
      <c r="W32" s="1">
        <v>8</v>
      </c>
      <c r="X32" s="1">
        <v>6</v>
      </c>
      <c r="Y32" s="1">
        <v>6</v>
      </c>
      <c r="Z32" s="1">
        <v>0</v>
      </c>
      <c r="AA32" s="1">
        <v>5</v>
      </c>
      <c r="AB32" s="1">
        <v>54.4</v>
      </c>
      <c r="AC32" s="1">
        <v>0</v>
      </c>
      <c r="AD32" s="1">
        <v>0</v>
      </c>
      <c r="AE32" s="1">
        <v>0</v>
      </c>
      <c r="AF32" s="1" t="s">
        <v>51</v>
      </c>
    </row>
    <row r="33" spans="1:32" x14ac:dyDescent="0.3">
      <c r="A33" s="1" t="s">
        <v>34</v>
      </c>
      <c r="B33" s="1" t="str">
        <f>LEFT(A33,4)</f>
        <v>2016</v>
      </c>
      <c r="C33" s="1" t="s">
        <v>59</v>
      </c>
      <c r="D33" s="1">
        <f t="shared" si="0"/>
        <v>14</v>
      </c>
      <c r="E33" s="1" t="s">
        <v>59</v>
      </c>
      <c r="F33" s="1" t="s">
        <v>59</v>
      </c>
      <c r="G33" s="1" t="s">
        <v>33</v>
      </c>
      <c r="H33" s="1">
        <v>3</v>
      </c>
      <c r="I33" s="1">
        <v>56</v>
      </c>
      <c r="J33" s="1">
        <v>40</v>
      </c>
      <c r="K33" s="1">
        <v>17</v>
      </c>
      <c r="L33" s="1">
        <v>25</v>
      </c>
      <c r="M33" s="1">
        <v>68</v>
      </c>
      <c r="N33" s="1">
        <v>1</v>
      </c>
      <c r="O33" s="1">
        <v>2</v>
      </c>
      <c r="P33" s="1">
        <v>50</v>
      </c>
      <c r="Q33" s="1">
        <v>5</v>
      </c>
      <c r="R33" s="1">
        <v>9</v>
      </c>
      <c r="S33" s="1">
        <v>55.6</v>
      </c>
      <c r="T33" s="1">
        <v>0</v>
      </c>
      <c r="U33" s="1">
        <v>10</v>
      </c>
      <c r="V33" s="1">
        <v>10</v>
      </c>
      <c r="W33" s="1">
        <v>10</v>
      </c>
      <c r="X33" s="1">
        <v>4</v>
      </c>
      <c r="Y33" s="1">
        <v>6</v>
      </c>
      <c r="Z33" s="1">
        <v>1</v>
      </c>
      <c r="AA33" s="1">
        <v>2</v>
      </c>
      <c r="AB33" s="1">
        <v>84</v>
      </c>
      <c r="AC33" s="1">
        <v>0</v>
      </c>
      <c r="AD33" s="1">
        <v>0</v>
      </c>
      <c r="AE33" s="1">
        <v>19</v>
      </c>
      <c r="AF33" s="1" t="s">
        <v>51</v>
      </c>
    </row>
    <row r="34" spans="1:32" x14ac:dyDescent="0.3">
      <c r="A34" s="1" t="s">
        <v>32</v>
      </c>
      <c r="B34" s="1" t="str">
        <f>LEFT(A34,4)</f>
        <v>2017</v>
      </c>
      <c r="C34" s="1" t="s">
        <v>59</v>
      </c>
      <c r="D34" s="1">
        <f t="shared" si="0"/>
        <v>15</v>
      </c>
      <c r="E34" s="1" t="s">
        <v>59</v>
      </c>
      <c r="F34" s="1" t="s">
        <v>59</v>
      </c>
      <c r="G34" s="1" t="s">
        <v>33</v>
      </c>
      <c r="H34" s="1">
        <v>1</v>
      </c>
      <c r="I34" s="1">
        <v>30</v>
      </c>
      <c r="J34" s="1">
        <v>17</v>
      </c>
      <c r="K34" s="1">
        <v>8</v>
      </c>
      <c r="L34" s="1">
        <v>13</v>
      </c>
      <c r="M34" s="1">
        <v>61.5</v>
      </c>
      <c r="N34" s="1">
        <v>1</v>
      </c>
      <c r="O34" s="1">
        <v>3</v>
      </c>
      <c r="P34" s="1">
        <v>33.299999999999997</v>
      </c>
      <c r="Q34" s="1">
        <v>0</v>
      </c>
      <c r="R34" s="1">
        <v>1</v>
      </c>
      <c r="S34" s="1">
        <v>0</v>
      </c>
      <c r="T34" s="1">
        <v>0</v>
      </c>
      <c r="U34" s="1">
        <v>5</v>
      </c>
      <c r="V34" s="1">
        <v>5</v>
      </c>
      <c r="W34" s="1">
        <v>3</v>
      </c>
      <c r="X34" s="1">
        <v>8</v>
      </c>
      <c r="Y34" s="1">
        <v>1</v>
      </c>
      <c r="Z34" s="1">
        <v>1</v>
      </c>
      <c r="AA34" s="1">
        <v>4</v>
      </c>
      <c r="AB34" s="1">
        <v>25.5</v>
      </c>
      <c r="AC34" s="1">
        <v>0</v>
      </c>
      <c r="AD34" s="1">
        <v>0</v>
      </c>
      <c r="AE34" s="1">
        <v>-18</v>
      </c>
      <c r="AF34" s="1" t="s">
        <v>51</v>
      </c>
    </row>
    <row r="35" spans="1:32" x14ac:dyDescent="0.3">
      <c r="A35" s="1" t="s">
        <v>31</v>
      </c>
      <c r="B35" s="1" t="str">
        <f>LEFT(A35,4)</f>
        <v>2018</v>
      </c>
      <c r="C35" s="1" t="s">
        <v>59</v>
      </c>
      <c r="D35" s="1">
        <f>MATCH($B$22:$B$39,$B$2:$B$21,0)</f>
        <v>16</v>
      </c>
      <c r="E35" s="1" t="s">
        <v>59</v>
      </c>
      <c r="F35" s="1" t="s">
        <v>59</v>
      </c>
      <c r="G35" s="1" t="s">
        <v>27</v>
      </c>
      <c r="H35" s="1">
        <v>4</v>
      </c>
      <c r="I35" s="1">
        <v>63</v>
      </c>
      <c r="J35" s="1">
        <v>55</v>
      </c>
      <c r="K35" s="1">
        <v>18</v>
      </c>
      <c r="L35" s="1">
        <v>30</v>
      </c>
      <c r="M35" s="1">
        <v>60</v>
      </c>
      <c r="N35" s="1">
        <v>4</v>
      </c>
      <c r="O35" s="1">
        <v>6</v>
      </c>
      <c r="P35" s="1">
        <v>66.7</v>
      </c>
      <c r="Q35" s="1">
        <v>15</v>
      </c>
      <c r="R35" s="1">
        <v>18</v>
      </c>
      <c r="S35" s="1">
        <v>83.3</v>
      </c>
      <c r="T35" s="1">
        <v>0</v>
      </c>
      <c r="U35" s="1">
        <v>19</v>
      </c>
      <c r="V35" s="1">
        <v>19</v>
      </c>
      <c r="W35" s="1">
        <v>15</v>
      </c>
      <c r="X35" s="1">
        <v>9</v>
      </c>
      <c r="Y35" s="1">
        <v>3</v>
      </c>
      <c r="Z35" s="1">
        <v>1</v>
      </c>
      <c r="AA35" s="1">
        <v>4</v>
      </c>
      <c r="AB35" s="1">
        <v>103.3</v>
      </c>
      <c r="AC35" s="1">
        <v>1</v>
      </c>
      <c r="AD35" s="1">
        <v>0</v>
      </c>
      <c r="AE35" s="1">
        <v>16</v>
      </c>
      <c r="AF35" s="1" t="s">
        <v>51</v>
      </c>
    </row>
    <row r="36" spans="1:32" x14ac:dyDescent="0.3">
      <c r="A36" s="1" t="s">
        <v>30</v>
      </c>
      <c r="B36" s="1" t="str">
        <f>LEFT(A36,4)</f>
        <v>2019</v>
      </c>
      <c r="C36" s="1" t="s">
        <v>59</v>
      </c>
      <c r="D36" s="1">
        <f>MATCH($B$22:$B$39,$B$2:$B$21,0)</f>
        <v>17</v>
      </c>
      <c r="E36" s="1" t="s">
        <v>59</v>
      </c>
      <c r="F36" s="1" t="s">
        <v>59</v>
      </c>
      <c r="G36" s="1" t="s">
        <v>27</v>
      </c>
      <c r="H36" s="1">
        <v>6</v>
      </c>
      <c r="I36" s="1">
        <v>120</v>
      </c>
      <c r="J36" s="1">
        <v>91</v>
      </c>
      <c r="K36" s="1">
        <v>30</v>
      </c>
      <c r="L36" s="1">
        <v>62</v>
      </c>
      <c r="M36" s="1">
        <v>48.4</v>
      </c>
      <c r="N36" s="1">
        <v>3</v>
      </c>
      <c r="O36" s="1">
        <v>12</v>
      </c>
      <c r="P36" s="1">
        <v>25</v>
      </c>
      <c r="Q36" s="1">
        <v>28</v>
      </c>
      <c r="R36" s="1">
        <v>34</v>
      </c>
      <c r="S36" s="1">
        <v>82.4</v>
      </c>
      <c r="T36" s="1">
        <v>3</v>
      </c>
      <c r="U36" s="1">
        <v>18</v>
      </c>
      <c r="V36" s="1">
        <v>21</v>
      </c>
      <c r="W36" s="1">
        <v>37</v>
      </c>
      <c r="X36" s="1">
        <v>13</v>
      </c>
      <c r="Y36" s="1">
        <v>4</v>
      </c>
      <c r="Z36" s="1">
        <v>0</v>
      </c>
      <c r="AA36" s="1">
        <v>5</v>
      </c>
      <c r="AB36" s="1">
        <v>170.7</v>
      </c>
      <c r="AC36" s="1">
        <v>1</v>
      </c>
      <c r="AD36" s="1">
        <v>0</v>
      </c>
      <c r="AE36" s="1">
        <v>40</v>
      </c>
      <c r="AF36" s="1" t="s">
        <v>51</v>
      </c>
    </row>
    <row r="37" spans="1:32" x14ac:dyDescent="0.3">
      <c r="A37" s="1" t="s">
        <v>29</v>
      </c>
      <c r="B37" s="1" t="str">
        <f>LEFT(A37,4)</f>
        <v>2020</v>
      </c>
      <c r="C37" s="1" t="s">
        <v>59</v>
      </c>
      <c r="D37" s="1">
        <f>MATCH($B$22:$B$39,$B$2:$B$21,0)</f>
        <v>18</v>
      </c>
      <c r="E37" s="1" t="s">
        <v>59</v>
      </c>
      <c r="F37" s="1" t="s">
        <v>59</v>
      </c>
      <c r="G37" s="1" t="s">
        <v>27</v>
      </c>
      <c r="H37" s="1">
        <v>2</v>
      </c>
      <c r="I37" s="1">
        <v>39</v>
      </c>
      <c r="J37" s="1">
        <v>31</v>
      </c>
      <c r="K37" s="1">
        <v>10</v>
      </c>
      <c r="L37" s="1">
        <v>21</v>
      </c>
      <c r="M37" s="1">
        <v>47.6</v>
      </c>
      <c r="N37" s="1">
        <v>3</v>
      </c>
      <c r="O37" s="1">
        <v>6</v>
      </c>
      <c r="P37" s="1">
        <v>50</v>
      </c>
      <c r="Q37" s="1">
        <v>8</v>
      </c>
      <c r="R37" s="1">
        <v>15</v>
      </c>
      <c r="S37" s="1">
        <v>53.3</v>
      </c>
      <c r="T37" s="1">
        <v>2</v>
      </c>
      <c r="U37" s="1">
        <v>8</v>
      </c>
      <c r="V37" s="1">
        <v>10</v>
      </c>
      <c r="W37" s="1">
        <v>6</v>
      </c>
      <c r="X37" s="1">
        <v>11</v>
      </c>
      <c r="Y37" s="1">
        <v>2</v>
      </c>
      <c r="Z37" s="1">
        <v>0</v>
      </c>
      <c r="AA37" s="1">
        <v>3</v>
      </c>
      <c r="AB37" s="1">
        <v>47</v>
      </c>
      <c r="AC37" s="1">
        <v>0</v>
      </c>
      <c r="AD37" s="1">
        <v>0</v>
      </c>
      <c r="AE37" s="1">
        <v>-3</v>
      </c>
      <c r="AF37" s="1" t="s">
        <v>51</v>
      </c>
    </row>
    <row r="38" spans="1:32" x14ac:dyDescent="0.3">
      <c r="A38" s="1" t="s">
        <v>28</v>
      </c>
      <c r="B38" s="1" t="str">
        <f>LEFT(A38,4)</f>
        <v>2021</v>
      </c>
      <c r="C38" s="1" t="s">
        <v>59</v>
      </c>
      <c r="D38" s="1">
        <f>MATCH($B$22:$B$39,$B$2:$B$21,0)</f>
        <v>19</v>
      </c>
      <c r="E38" s="1" t="s">
        <v>59</v>
      </c>
      <c r="F38" s="1" t="s">
        <v>59</v>
      </c>
      <c r="G38" s="1" t="s">
        <v>27</v>
      </c>
      <c r="H38" s="1">
        <v>3</v>
      </c>
      <c r="I38" s="1">
        <v>73</v>
      </c>
      <c r="J38" s="1">
        <v>56</v>
      </c>
      <c r="K38" s="1">
        <v>23</v>
      </c>
      <c r="L38" s="1">
        <v>48</v>
      </c>
      <c r="M38" s="1">
        <v>47.9</v>
      </c>
      <c r="N38" s="1">
        <v>3</v>
      </c>
      <c r="O38" s="1">
        <v>12</v>
      </c>
      <c r="P38" s="1">
        <v>25</v>
      </c>
      <c r="Q38" s="1">
        <v>7</v>
      </c>
      <c r="R38" s="1">
        <v>8</v>
      </c>
      <c r="S38" s="1">
        <v>87.5</v>
      </c>
      <c r="T38" s="1">
        <v>0</v>
      </c>
      <c r="U38" s="1">
        <v>15</v>
      </c>
      <c r="V38" s="1">
        <v>15</v>
      </c>
      <c r="W38" s="1">
        <v>12</v>
      </c>
      <c r="X38" s="1">
        <v>11</v>
      </c>
      <c r="Y38" s="1">
        <v>4</v>
      </c>
      <c r="Z38" s="1">
        <v>2</v>
      </c>
      <c r="AA38" s="1">
        <v>5</v>
      </c>
      <c r="AB38" s="1">
        <v>99</v>
      </c>
      <c r="AC38" s="1">
        <v>0</v>
      </c>
      <c r="AD38" s="1">
        <v>0</v>
      </c>
      <c r="AE38" s="1">
        <v>17</v>
      </c>
      <c r="AF38" s="1" t="s">
        <v>51</v>
      </c>
    </row>
    <row r="39" spans="1:32" x14ac:dyDescent="0.3">
      <c r="A39" s="1" t="s">
        <v>26</v>
      </c>
      <c r="B39" s="1" t="str">
        <f>LEFT(A39,4)</f>
        <v>2022</v>
      </c>
      <c r="C39" s="1" t="s">
        <v>59</v>
      </c>
      <c r="D39" s="1">
        <f>MATCH($B$22:$B$39,$B$2:$B$21,0)</f>
        <v>20</v>
      </c>
      <c r="E39" s="1" t="s">
        <v>59</v>
      </c>
      <c r="F39" s="1" t="s">
        <v>59</v>
      </c>
      <c r="G39" s="1" t="s">
        <v>27</v>
      </c>
      <c r="H39" s="1">
        <v>4</v>
      </c>
      <c r="I39" s="1">
        <v>76</v>
      </c>
      <c r="J39" s="1">
        <v>62</v>
      </c>
      <c r="K39" s="1">
        <v>21</v>
      </c>
      <c r="L39" s="1">
        <v>43</v>
      </c>
      <c r="M39" s="1">
        <v>48.8</v>
      </c>
      <c r="N39" s="1">
        <v>5</v>
      </c>
      <c r="O39" s="1">
        <v>16</v>
      </c>
      <c r="P39" s="1">
        <v>31.3</v>
      </c>
      <c r="Q39" s="1">
        <v>15</v>
      </c>
      <c r="R39" s="1">
        <v>19</v>
      </c>
      <c r="S39" s="1">
        <v>78.900000000000006</v>
      </c>
      <c r="T39" s="1">
        <v>3</v>
      </c>
      <c r="U39" s="1">
        <v>17</v>
      </c>
      <c r="V39" s="1">
        <v>20</v>
      </c>
      <c r="W39" s="1">
        <v>9</v>
      </c>
      <c r="X39" s="1">
        <v>6</v>
      </c>
      <c r="Y39" s="1">
        <v>3</v>
      </c>
      <c r="Z39" s="1">
        <v>0</v>
      </c>
      <c r="AA39" s="1">
        <v>4</v>
      </c>
      <c r="AB39" s="1">
        <v>102.5</v>
      </c>
      <c r="AC39" s="1">
        <v>1</v>
      </c>
      <c r="AD39" s="1">
        <v>0</v>
      </c>
      <c r="AE39" s="1">
        <v>-2</v>
      </c>
      <c r="AF39" s="1" t="s">
        <v>51</v>
      </c>
    </row>
    <row r="40" spans="1:32" x14ac:dyDescent="0.3">
      <c r="A40" s="1" t="s">
        <v>29</v>
      </c>
      <c r="B40" s="1" t="str">
        <f>LEFT(A40,4)</f>
        <v>2020</v>
      </c>
      <c r="C40" s="1" t="s">
        <v>59</v>
      </c>
      <c r="D40" s="1" t="s">
        <v>59</v>
      </c>
      <c r="E40" s="1">
        <f>IF($AF$2:$AF$55 = "Playoffs",MATCH($B$40:$B$55,$B$2:$B$21,0),NULL)</f>
        <v>18</v>
      </c>
      <c r="F40" s="1" t="s">
        <v>59</v>
      </c>
      <c r="G40" s="1" t="s">
        <v>27</v>
      </c>
      <c r="H40" s="1">
        <v>6</v>
      </c>
      <c r="I40" s="1">
        <v>224</v>
      </c>
      <c r="J40" s="1">
        <v>140</v>
      </c>
      <c r="K40" s="1">
        <v>54</v>
      </c>
      <c r="L40" s="1">
        <v>114</v>
      </c>
      <c r="M40" s="1">
        <v>47.4</v>
      </c>
      <c r="N40" s="1">
        <v>18</v>
      </c>
      <c r="O40" s="1">
        <v>48</v>
      </c>
      <c r="P40" s="1">
        <v>37.5</v>
      </c>
      <c r="Q40" s="1">
        <v>14</v>
      </c>
      <c r="R40" s="1">
        <v>23</v>
      </c>
      <c r="S40" s="1">
        <v>60.9</v>
      </c>
      <c r="T40" s="1">
        <v>7</v>
      </c>
      <c r="U40" s="1">
        <v>36</v>
      </c>
      <c r="V40" s="1">
        <v>43</v>
      </c>
      <c r="W40" s="1">
        <v>48</v>
      </c>
      <c r="X40" s="1">
        <v>25</v>
      </c>
      <c r="Y40" s="1">
        <v>9</v>
      </c>
      <c r="Z40" s="1">
        <v>2</v>
      </c>
      <c r="AA40" s="1">
        <v>7</v>
      </c>
      <c r="AB40" s="1">
        <v>271.60000000000002</v>
      </c>
      <c r="AC40" s="1">
        <v>2</v>
      </c>
      <c r="AD40" s="1">
        <v>0</v>
      </c>
      <c r="AE40" s="1">
        <v>10</v>
      </c>
      <c r="AF40" s="1" t="s">
        <v>52</v>
      </c>
    </row>
    <row r="41" spans="1:32" x14ac:dyDescent="0.3">
      <c r="A41" s="1" t="s">
        <v>30</v>
      </c>
      <c r="B41" s="1" t="str">
        <f>LEFT(A41,4)</f>
        <v>2019</v>
      </c>
      <c r="C41" s="1" t="s">
        <v>59</v>
      </c>
      <c r="D41" s="1" t="s">
        <v>59</v>
      </c>
      <c r="E41" s="1">
        <f>IF($AF$2:$AF$55 = "Playoffs",MATCH($B$40:$B$55,$B$2:$B$21,0),NULL)</f>
        <v>17</v>
      </c>
      <c r="F41" s="1" t="s">
        <v>59</v>
      </c>
      <c r="G41" s="1" t="s">
        <v>27</v>
      </c>
      <c r="H41" s="1">
        <v>21</v>
      </c>
      <c r="I41" s="1">
        <v>762</v>
      </c>
      <c r="J41" s="1">
        <v>580</v>
      </c>
      <c r="K41" s="1">
        <v>214</v>
      </c>
      <c r="L41" s="1">
        <v>382</v>
      </c>
      <c r="M41" s="1">
        <v>56</v>
      </c>
      <c r="N41" s="1">
        <v>44</v>
      </c>
      <c r="O41" s="1">
        <v>119</v>
      </c>
      <c r="P41" s="1">
        <v>37</v>
      </c>
      <c r="Q41" s="1">
        <v>108</v>
      </c>
      <c r="R41" s="1">
        <v>150</v>
      </c>
      <c r="S41" s="1">
        <v>72</v>
      </c>
      <c r="T41" s="1">
        <v>28</v>
      </c>
      <c r="U41" s="1">
        <v>198</v>
      </c>
      <c r="V41" s="1">
        <v>226</v>
      </c>
      <c r="W41" s="1">
        <v>184</v>
      </c>
      <c r="X41" s="1">
        <v>84</v>
      </c>
      <c r="Y41" s="1">
        <v>26</v>
      </c>
      <c r="Z41" s="1">
        <v>18</v>
      </c>
      <c r="AA41" s="1">
        <v>40</v>
      </c>
      <c r="AB41" s="1">
        <v>1175.2</v>
      </c>
      <c r="AC41" s="1">
        <v>16</v>
      </c>
      <c r="AD41" s="1">
        <v>5</v>
      </c>
      <c r="AE41" s="1">
        <v>165</v>
      </c>
      <c r="AF41" s="1" t="s">
        <v>52</v>
      </c>
    </row>
    <row r="42" spans="1:32" x14ac:dyDescent="0.3">
      <c r="A42" s="1" t="s">
        <v>32</v>
      </c>
      <c r="B42" s="1" t="str">
        <f>LEFT(A42,4)</f>
        <v>2017</v>
      </c>
      <c r="C42" s="1" t="s">
        <v>59</v>
      </c>
      <c r="D42" s="1" t="s">
        <v>59</v>
      </c>
      <c r="E42" s="1">
        <f>IF($AF$2:$AF$55 = "Playoffs",MATCH($B$40:$B$55,$B$2:$B$21,0),NULL)</f>
        <v>15</v>
      </c>
      <c r="F42" s="1" t="s">
        <v>59</v>
      </c>
      <c r="G42" s="1" t="s">
        <v>33</v>
      </c>
      <c r="H42" s="1">
        <v>22</v>
      </c>
      <c r="I42" s="1">
        <v>922</v>
      </c>
      <c r="J42" s="1">
        <v>748</v>
      </c>
      <c r="K42" s="1">
        <v>275</v>
      </c>
      <c r="L42" s="1">
        <v>510</v>
      </c>
      <c r="M42" s="1">
        <v>53.9</v>
      </c>
      <c r="N42" s="1">
        <v>39</v>
      </c>
      <c r="O42" s="1">
        <v>114</v>
      </c>
      <c r="P42" s="1">
        <v>34.200000000000003</v>
      </c>
      <c r="Q42" s="1">
        <v>159</v>
      </c>
      <c r="R42" s="1">
        <v>213</v>
      </c>
      <c r="S42" s="1">
        <v>74.599999999999994</v>
      </c>
      <c r="T42" s="1">
        <v>31</v>
      </c>
      <c r="U42" s="1">
        <v>169</v>
      </c>
      <c r="V42" s="1">
        <v>200</v>
      </c>
      <c r="W42" s="1">
        <v>198</v>
      </c>
      <c r="X42" s="1">
        <v>94</v>
      </c>
      <c r="Y42" s="1">
        <v>30</v>
      </c>
      <c r="Z42" s="1">
        <v>23</v>
      </c>
      <c r="AA42" s="1">
        <v>52</v>
      </c>
      <c r="AB42" s="1">
        <v>1350</v>
      </c>
      <c r="AC42" s="1">
        <v>15</v>
      </c>
      <c r="AD42" s="1">
        <v>4</v>
      </c>
      <c r="AE42" s="1">
        <v>-22</v>
      </c>
      <c r="AF42" s="1" t="s">
        <v>52</v>
      </c>
    </row>
    <row r="43" spans="1:32" x14ac:dyDescent="0.3">
      <c r="A43" s="1" t="s">
        <v>34</v>
      </c>
      <c r="B43" s="1" t="str">
        <f>LEFT(A43,4)</f>
        <v>2016</v>
      </c>
      <c r="C43" s="1" t="s">
        <v>59</v>
      </c>
      <c r="D43" s="1" t="s">
        <v>59</v>
      </c>
      <c r="E43" s="1">
        <f>IF($AF$2:$AF$55 = "Playoffs",MATCH($B$40:$B$55,$B$2:$B$21,0),NULL)</f>
        <v>14</v>
      </c>
      <c r="F43" s="1" t="s">
        <v>59</v>
      </c>
      <c r="G43" s="1" t="s">
        <v>33</v>
      </c>
      <c r="H43" s="1">
        <v>18</v>
      </c>
      <c r="I43" s="1">
        <v>744</v>
      </c>
      <c r="J43" s="1">
        <v>591</v>
      </c>
      <c r="K43" s="1">
        <v>217</v>
      </c>
      <c r="L43" s="1">
        <v>384</v>
      </c>
      <c r="M43" s="1">
        <v>56.5</v>
      </c>
      <c r="N43" s="1">
        <v>44</v>
      </c>
      <c r="O43" s="1">
        <v>107</v>
      </c>
      <c r="P43" s="1">
        <v>41.1</v>
      </c>
      <c r="Q43" s="1">
        <v>113</v>
      </c>
      <c r="R43" s="1">
        <v>162</v>
      </c>
      <c r="S43" s="1">
        <v>69.8</v>
      </c>
      <c r="T43" s="1">
        <v>19</v>
      </c>
      <c r="U43" s="1">
        <v>145</v>
      </c>
      <c r="V43" s="1">
        <v>164</v>
      </c>
      <c r="W43" s="1">
        <v>141</v>
      </c>
      <c r="X43" s="1">
        <v>72</v>
      </c>
      <c r="Y43" s="1">
        <v>35</v>
      </c>
      <c r="Z43" s="1">
        <v>23</v>
      </c>
      <c r="AA43" s="1">
        <v>43</v>
      </c>
      <c r="AB43" s="1">
        <v>1101.3</v>
      </c>
      <c r="AC43" s="1">
        <v>10</v>
      </c>
      <c r="AD43" s="1">
        <v>3</v>
      </c>
      <c r="AE43" s="1">
        <v>195</v>
      </c>
      <c r="AF43" s="1" t="s">
        <v>52</v>
      </c>
    </row>
    <row r="44" spans="1:32" x14ac:dyDescent="0.3">
      <c r="A44" s="1" t="s">
        <v>35</v>
      </c>
      <c r="B44" s="1" t="str">
        <f>LEFT(A44,4)</f>
        <v>2015</v>
      </c>
      <c r="C44" s="1" t="s">
        <v>59</v>
      </c>
      <c r="D44" s="1" t="s">
        <v>59</v>
      </c>
      <c r="E44" s="1">
        <f>IF($AF$2:$AF$55 = "Playoffs",MATCH($B$40:$B$55,$B$2:$B$21,0),NULL)</f>
        <v>13</v>
      </c>
      <c r="F44" s="1" t="s">
        <v>59</v>
      </c>
      <c r="G44" s="1" t="s">
        <v>33</v>
      </c>
      <c r="H44" s="1">
        <v>21</v>
      </c>
      <c r="I44" s="1">
        <v>822</v>
      </c>
      <c r="J44" s="1">
        <v>552</v>
      </c>
      <c r="K44" s="1">
        <v>219</v>
      </c>
      <c r="L44" s="1">
        <v>417</v>
      </c>
      <c r="M44" s="1">
        <v>52.5</v>
      </c>
      <c r="N44" s="1">
        <v>32</v>
      </c>
      <c r="O44" s="1">
        <v>94</v>
      </c>
      <c r="P44" s="1">
        <v>34</v>
      </c>
      <c r="Q44" s="1">
        <v>82</v>
      </c>
      <c r="R44" s="1">
        <v>124</v>
      </c>
      <c r="S44" s="1">
        <v>66.099999999999994</v>
      </c>
      <c r="T44" s="1">
        <v>42</v>
      </c>
      <c r="U44" s="1">
        <v>158</v>
      </c>
      <c r="V44" s="1">
        <v>200</v>
      </c>
      <c r="W44" s="1">
        <v>160</v>
      </c>
      <c r="X44" s="1">
        <v>75</v>
      </c>
      <c r="Y44" s="1">
        <v>49</v>
      </c>
      <c r="Z44" s="1">
        <v>27</v>
      </c>
      <c r="AA44" s="1">
        <v>54</v>
      </c>
      <c r="AB44" s="1">
        <v>1185</v>
      </c>
      <c r="AC44" s="1">
        <v>13</v>
      </c>
      <c r="AD44" s="1">
        <v>2</v>
      </c>
      <c r="AE44" s="1">
        <v>209</v>
      </c>
      <c r="AF44" s="1" t="s">
        <v>52</v>
      </c>
    </row>
    <row r="45" spans="1:32" x14ac:dyDescent="0.3">
      <c r="A45" s="1" t="s">
        <v>36</v>
      </c>
      <c r="B45" s="1" t="str">
        <f>LEFT(A45,4)</f>
        <v>2014</v>
      </c>
      <c r="C45" s="1" t="s">
        <v>59</v>
      </c>
      <c r="D45" s="1" t="s">
        <v>59</v>
      </c>
      <c r="E45" s="1">
        <f>IF($AF$2:$AF$55 = "Playoffs",MATCH($B$40:$B$55,$B$2:$B$21,0),NULL)</f>
        <v>12</v>
      </c>
      <c r="F45" s="1" t="s">
        <v>59</v>
      </c>
      <c r="G45" s="1" t="s">
        <v>33</v>
      </c>
      <c r="H45" s="1">
        <v>20</v>
      </c>
      <c r="I45" s="1">
        <v>844</v>
      </c>
      <c r="J45" s="1">
        <v>601</v>
      </c>
      <c r="K45" s="1">
        <v>227</v>
      </c>
      <c r="L45" s="1">
        <v>544</v>
      </c>
      <c r="M45" s="1">
        <v>41.7</v>
      </c>
      <c r="N45" s="1">
        <v>25</v>
      </c>
      <c r="O45" s="1">
        <v>110</v>
      </c>
      <c r="P45" s="1">
        <v>22.7</v>
      </c>
      <c r="Q45" s="1">
        <v>122</v>
      </c>
      <c r="R45" s="1">
        <v>167</v>
      </c>
      <c r="S45" s="1">
        <v>73.099999999999994</v>
      </c>
      <c r="T45" s="1">
        <v>37</v>
      </c>
      <c r="U45" s="1">
        <v>189</v>
      </c>
      <c r="V45" s="1">
        <v>226</v>
      </c>
      <c r="W45" s="1">
        <v>169</v>
      </c>
      <c r="X45" s="1">
        <v>82</v>
      </c>
      <c r="Y45" s="1">
        <v>33</v>
      </c>
      <c r="Z45" s="1">
        <v>21</v>
      </c>
      <c r="AA45" s="1">
        <v>58</v>
      </c>
      <c r="AB45" s="1">
        <v>1205.7</v>
      </c>
      <c r="AC45" s="1">
        <v>14</v>
      </c>
      <c r="AD45" s="1">
        <v>3</v>
      </c>
      <c r="AE45" s="1">
        <v>80</v>
      </c>
      <c r="AF45" s="1" t="s">
        <v>52</v>
      </c>
    </row>
    <row r="46" spans="1:32" x14ac:dyDescent="0.3">
      <c r="A46" s="1" t="s">
        <v>37</v>
      </c>
      <c r="B46" s="1" t="str">
        <f>LEFT(A46,4)</f>
        <v>2013</v>
      </c>
      <c r="C46" s="1" t="s">
        <v>59</v>
      </c>
      <c r="D46" s="1" t="s">
        <v>59</v>
      </c>
      <c r="E46" s="1">
        <f>IF($AF$2:$AF$55 = "Playoffs",MATCH($B$40:$B$55,$B$2:$B$21,0),NULL)</f>
        <v>11</v>
      </c>
      <c r="F46" s="1" t="s">
        <v>59</v>
      </c>
      <c r="G46" s="1" t="s">
        <v>38</v>
      </c>
      <c r="H46" s="1">
        <v>20</v>
      </c>
      <c r="I46" s="1">
        <v>763</v>
      </c>
      <c r="J46" s="1">
        <v>548</v>
      </c>
      <c r="K46" s="1">
        <v>192</v>
      </c>
      <c r="L46" s="1">
        <v>340</v>
      </c>
      <c r="M46" s="1">
        <v>56.5</v>
      </c>
      <c r="N46" s="1">
        <v>35</v>
      </c>
      <c r="O46" s="1">
        <v>86</v>
      </c>
      <c r="P46" s="1">
        <v>40.700000000000003</v>
      </c>
      <c r="Q46" s="1">
        <v>129</v>
      </c>
      <c r="R46" s="1">
        <v>160</v>
      </c>
      <c r="S46" s="1">
        <v>80.599999999999994</v>
      </c>
      <c r="T46" s="1">
        <v>14</v>
      </c>
      <c r="U46" s="1">
        <v>127</v>
      </c>
      <c r="V46" s="1">
        <v>141</v>
      </c>
      <c r="W46" s="1">
        <v>95</v>
      </c>
      <c r="X46" s="1">
        <v>61</v>
      </c>
      <c r="Y46" s="1">
        <v>36</v>
      </c>
      <c r="Z46" s="1">
        <v>11</v>
      </c>
      <c r="AA46" s="1">
        <v>46</v>
      </c>
      <c r="AB46" s="1">
        <v>939.7</v>
      </c>
      <c r="AC46" s="1">
        <v>5</v>
      </c>
      <c r="AD46" s="1">
        <v>0</v>
      </c>
      <c r="AE46" s="1">
        <v>63</v>
      </c>
      <c r="AF46" s="1" t="s">
        <v>52</v>
      </c>
    </row>
    <row r="47" spans="1:32" x14ac:dyDescent="0.3">
      <c r="A47" s="1" t="s">
        <v>39</v>
      </c>
      <c r="B47" s="1" t="str">
        <f>LEFT(A47,4)</f>
        <v>2012</v>
      </c>
      <c r="C47" s="1" t="s">
        <v>59</v>
      </c>
      <c r="D47" s="1" t="s">
        <v>59</v>
      </c>
      <c r="E47" s="1">
        <f>IF($AF$2:$AF$55 = "Playoffs",MATCH($B$40:$B$55,$B$2:$B$21,0),NULL)</f>
        <v>10</v>
      </c>
      <c r="F47" s="1" t="s">
        <v>59</v>
      </c>
      <c r="G47" s="1" t="s">
        <v>38</v>
      </c>
      <c r="H47" s="1">
        <v>23</v>
      </c>
      <c r="I47" s="1">
        <v>960</v>
      </c>
      <c r="J47" s="1">
        <v>596</v>
      </c>
      <c r="K47" s="1">
        <v>212</v>
      </c>
      <c r="L47" s="1">
        <v>432</v>
      </c>
      <c r="M47" s="1">
        <v>49.1</v>
      </c>
      <c r="N47" s="1">
        <v>36</v>
      </c>
      <c r="O47" s="1">
        <v>96</v>
      </c>
      <c r="P47" s="1">
        <v>37.5</v>
      </c>
      <c r="Q47" s="1">
        <v>136</v>
      </c>
      <c r="R47" s="1">
        <v>175</v>
      </c>
      <c r="S47" s="1">
        <v>77.7</v>
      </c>
      <c r="T47" s="1">
        <v>37</v>
      </c>
      <c r="U47" s="1">
        <v>156</v>
      </c>
      <c r="V47" s="1">
        <v>193</v>
      </c>
      <c r="W47" s="1">
        <v>152</v>
      </c>
      <c r="X47" s="1">
        <v>70</v>
      </c>
      <c r="Y47" s="1">
        <v>41</v>
      </c>
      <c r="Z47" s="1">
        <v>18</v>
      </c>
      <c r="AA47" s="1">
        <v>43</v>
      </c>
      <c r="AB47" s="1">
        <v>1162.5999999999999</v>
      </c>
      <c r="AC47" s="1">
        <v>7</v>
      </c>
      <c r="AD47" s="1">
        <v>3</v>
      </c>
      <c r="AE47" s="1">
        <v>133</v>
      </c>
      <c r="AF47" s="1" t="s">
        <v>52</v>
      </c>
    </row>
    <row r="48" spans="1:32" x14ac:dyDescent="0.3">
      <c r="A48" s="1" t="s">
        <v>40</v>
      </c>
      <c r="B48" s="1" t="str">
        <f>LEFT(A48,4)</f>
        <v>2011</v>
      </c>
      <c r="C48" s="1" t="s">
        <v>59</v>
      </c>
      <c r="D48" s="1" t="s">
        <v>59</v>
      </c>
      <c r="E48" s="1">
        <f>IF($AF$2:$AF$55 = "Playoffs",MATCH($B$40:$B$55,$B$2:$B$21,0),NULL)</f>
        <v>9</v>
      </c>
      <c r="F48" s="1" t="s">
        <v>59</v>
      </c>
      <c r="G48" s="1" t="s">
        <v>38</v>
      </c>
      <c r="H48" s="1">
        <v>23</v>
      </c>
      <c r="I48" s="1">
        <v>983</v>
      </c>
      <c r="J48" s="1">
        <v>697</v>
      </c>
      <c r="K48" s="1">
        <v>251</v>
      </c>
      <c r="L48" s="1">
        <v>502</v>
      </c>
      <c r="M48" s="1">
        <v>50</v>
      </c>
      <c r="N48" s="1">
        <v>22</v>
      </c>
      <c r="O48" s="1">
        <v>85</v>
      </c>
      <c r="P48" s="1">
        <v>25.9</v>
      </c>
      <c r="Q48" s="1">
        <v>173</v>
      </c>
      <c r="R48" s="1">
        <v>234</v>
      </c>
      <c r="S48" s="1">
        <v>73.900000000000006</v>
      </c>
      <c r="T48" s="1">
        <v>54</v>
      </c>
      <c r="U48" s="1">
        <v>170</v>
      </c>
      <c r="V48" s="1">
        <v>224</v>
      </c>
      <c r="W48" s="1">
        <v>129</v>
      </c>
      <c r="X48" s="1">
        <v>81</v>
      </c>
      <c r="Y48" s="1">
        <v>43</v>
      </c>
      <c r="Z48" s="1">
        <v>16</v>
      </c>
      <c r="AA48" s="1">
        <v>47</v>
      </c>
      <c r="AB48" s="1">
        <v>1255.3</v>
      </c>
      <c r="AC48" s="1">
        <v>11</v>
      </c>
      <c r="AD48" s="1">
        <v>1</v>
      </c>
      <c r="AE48" s="1">
        <v>199</v>
      </c>
      <c r="AF48" s="1" t="s">
        <v>52</v>
      </c>
    </row>
    <row r="49" spans="1:32" x14ac:dyDescent="0.3">
      <c r="A49" s="1" t="s">
        <v>41</v>
      </c>
      <c r="B49" s="1" t="str">
        <f>LEFT(A49,4)</f>
        <v>2010</v>
      </c>
      <c r="C49" s="1" t="s">
        <v>59</v>
      </c>
      <c r="D49" s="1" t="s">
        <v>59</v>
      </c>
      <c r="E49" s="1">
        <f>IF($AF$2:$AF$55 = "Playoffs",MATCH($B$40:$B$55,$B$2:$B$21,0),NULL)</f>
        <v>8</v>
      </c>
      <c r="F49" s="1" t="s">
        <v>59</v>
      </c>
      <c r="G49" s="1" t="s">
        <v>38</v>
      </c>
      <c r="H49" s="1">
        <v>21</v>
      </c>
      <c r="I49" s="1">
        <v>922</v>
      </c>
      <c r="J49" s="1">
        <v>497</v>
      </c>
      <c r="K49" s="1">
        <v>174</v>
      </c>
      <c r="L49" s="1">
        <v>373</v>
      </c>
      <c r="M49" s="1">
        <v>46.6</v>
      </c>
      <c r="N49" s="1">
        <v>30</v>
      </c>
      <c r="O49" s="1">
        <v>85</v>
      </c>
      <c r="P49" s="1">
        <v>35.299999999999997</v>
      </c>
      <c r="Q49" s="1">
        <v>119</v>
      </c>
      <c r="R49" s="1">
        <v>156</v>
      </c>
      <c r="S49" s="1">
        <v>76.3</v>
      </c>
      <c r="T49" s="1">
        <v>34</v>
      </c>
      <c r="U49" s="1">
        <v>142</v>
      </c>
      <c r="V49" s="1">
        <v>176</v>
      </c>
      <c r="W49" s="1">
        <v>123</v>
      </c>
      <c r="X49" s="1">
        <v>66</v>
      </c>
      <c r="Y49" s="1">
        <v>35</v>
      </c>
      <c r="Z49" s="1">
        <v>25</v>
      </c>
      <c r="AA49" s="1">
        <v>56</v>
      </c>
      <c r="AB49" s="1">
        <v>1006.7</v>
      </c>
      <c r="AC49" s="1">
        <v>8</v>
      </c>
      <c r="AD49" s="1">
        <v>1</v>
      </c>
      <c r="AE49" s="1">
        <v>29</v>
      </c>
      <c r="AF49" s="1" t="s">
        <v>52</v>
      </c>
    </row>
    <row r="50" spans="1:32" x14ac:dyDescent="0.3">
      <c r="A50" s="1" t="s">
        <v>42</v>
      </c>
      <c r="B50" s="1" t="str">
        <f>LEFT(A50,4)</f>
        <v>2009</v>
      </c>
      <c r="C50" s="1" t="s">
        <v>59</v>
      </c>
      <c r="D50" s="1" t="s">
        <v>59</v>
      </c>
      <c r="E50" s="1">
        <f>IF($AF$2:$AF$55 = "Playoffs",MATCH($B$40:$B$55,$B$2:$B$21,0),NULL)</f>
        <v>7</v>
      </c>
      <c r="F50" s="1" t="s">
        <v>59</v>
      </c>
      <c r="G50" s="1" t="s">
        <v>33</v>
      </c>
      <c r="H50" s="1">
        <v>11</v>
      </c>
      <c r="I50" s="1">
        <v>460</v>
      </c>
      <c r="J50" s="1">
        <v>320</v>
      </c>
      <c r="K50" s="1">
        <v>106</v>
      </c>
      <c r="L50" s="1">
        <v>211</v>
      </c>
      <c r="M50" s="1">
        <v>50.2</v>
      </c>
      <c r="N50" s="1">
        <v>20</v>
      </c>
      <c r="O50" s="1">
        <v>50</v>
      </c>
      <c r="P50" s="1">
        <v>40</v>
      </c>
      <c r="Q50" s="1">
        <v>88</v>
      </c>
      <c r="R50" s="1">
        <v>120</v>
      </c>
      <c r="S50" s="1">
        <v>73.3</v>
      </c>
      <c r="T50" s="1">
        <v>15</v>
      </c>
      <c r="U50" s="1">
        <v>87</v>
      </c>
      <c r="V50" s="1">
        <v>102</v>
      </c>
      <c r="W50" s="1">
        <v>84</v>
      </c>
      <c r="X50" s="1">
        <v>42</v>
      </c>
      <c r="Y50" s="1">
        <v>19</v>
      </c>
      <c r="Z50" s="1">
        <v>20</v>
      </c>
      <c r="AA50" s="1">
        <v>23</v>
      </c>
      <c r="AB50" s="1">
        <v>643.4</v>
      </c>
      <c r="AC50" s="1">
        <v>4</v>
      </c>
      <c r="AD50" s="1">
        <v>2</v>
      </c>
      <c r="AE50" s="1">
        <v>44</v>
      </c>
      <c r="AF50" s="1" t="s">
        <v>52</v>
      </c>
    </row>
    <row r="51" spans="1:32" x14ac:dyDescent="0.3">
      <c r="A51" s="1" t="s">
        <v>43</v>
      </c>
      <c r="B51" s="1" t="str">
        <f>LEFT(A51,4)</f>
        <v>2008</v>
      </c>
      <c r="C51" s="1" t="s">
        <v>59</v>
      </c>
      <c r="D51" s="1" t="s">
        <v>59</v>
      </c>
      <c r="E51" s="1">
        <f>IF($AF$2:$AF$55 = "Playoffs",MATCH($B$40:$B$55,$B$2:$B$21,0),NULL)</f>
        <v>6</v>
      </c>
      <c r="F51" s="1" t="s">
        <v>59</v>
      </c>
      <c r="G51" s="1" t="s">
        <v>33</v>
      </c>
      <c r="H51" s="1">
        <v>14</v>
      </c>
      <c r="I51" s="1">
        <v>580</v>
      </c>
      <c r="J51" s="1">
        <v>494</v>
      </c>
      <c r="K51" s="1">
        <v>159</v>
      </c>
      <c r="L51" s="1">
        <v>312</v>
      </c>
      <c r="M51" s="1">
        <v>51</v>
      </c>
      <c r="N51" s="1">
        <v>27</v>
      </c>
      <c r="O51" s="1">
        <v>81</v>
      </c>
      <c r="P51" s="1">
        <v>33.299999999999997</v>
      </c>
      <c r="Q51" s="1">
        <v>149</v>
      </c>
      <c r="R51" s="1">
        <v>199</v>
      </c>
      <c r="S51" s="1">
        <v>74.900000000000006</v>
      </c>
      <c r="T51" s="1">
        <v>19</v>
      </c>
      <c r="U51" s="1">
        <v>109</v>
      </c>
      <c r="V51" s="1">
        <v>128</v>
      </c>
      <c r="W51" s="1">
        <v>102</v>
      </c>
      <c r="X51" s="1">
        <v>38</v>
      </c>
      <c r="Y51" s="1">
        <v>23</v>
      </c>
      <c r="Z51" s="1">
        <v>12</v>
      </c>
      <c r="AA51" s="1">
        <v>30</v>
      </c>
      <c r="AB51" s="1">
        <v>867.6</v>
      </c>
      <c r="AC51" s="1">
        <v>7</v>
      </c>
      <c r="AD51" s="1">
        <v>1</v>
      </c>
      <c r="AE51" s="1">
        <v>122</v>
      </c>
      <c r="AF51" s="1" t="s">
        <v>52</v>
      </c>
    </row>
    <row r="52" spans="1:32" x14ac:dyDescent="0.3">
      <c r="A52" s="1" t="s">
        <v>44</v>
      </c>
      <c r="B52" s="1" t="str">
        <f>LEFT(A52,4)</f>
        <v>2007</v>
      </c>
      <c r="C52" s="1" t="s">
        <v>59</v>
      </c>
      <c r="D52" s="1" t="s">
        <v>59</v>
      </c>
      <c r="E52" s="1">
        <f>IF($AF$2:$AF$55 = "Playoffs",MATCH($B$40:$B$55,$B$2:$B$21,0),NULL)</f>
        <v>5</v>
      </c>
      <c r="F52" s="1" t="s">
        <v>59</v>
      </c>
      <c r="G52" s="1" t="s">
        <v>33</v>
      </c>
      <c r="H52" s="1">
        <v>13</v>
      </c>
      <c r="I52" s="1">
        <v>552</v>
      </c>
      <c r="J52" s="1">
        <v>366</v>
      </c>
      <c r="K52" s="1">
        <v>113</v>
      </c>
      <c r="L52" s="1">
        <v>275</v>
      </c>
      <c r="M52" s="1">
        <v>41.1</v>
      </c>
      <c r="N52" s="1">
        <v>18</v>
      </c>
      <c r="O52" s="1">
        <v>70</v>
      </c>
      <c r="P52" s="1">
        <v>25.7</v>
      </c>
      <c r="Q52" s="1">
        <v>122</v>
      </c>
      <c r="R52" s="1">
        <v>167</v>
      </c>
      <c r="S52" s="1">
        <v>73.099999999999994</v>
      </c>
      <c r="T52" s="1">
        <v>16</v>
      </c>
      <c r="U52" s="1">
        <v>86</v>
      </c>
      <c r="V52" s="1">
        <v>102</v>
      </c>
      <c r="W52" s="1">
        <v>99</v>
      </c>
      <c r="X52" s="1">
        <v>54</v>
      </c>
      <c r="Y52" s="1">
        <v>23</v>
      </c>
      <c r="Z52" s="1">
        <v>17</v>
      </c>
      <c r="AA52" s="1">
        <v>33</v>
      </c>
      <c r="AB52" s="1">
        <v>702.9</v>
      </c>
      <c r="AC52" s="1">
        <v>6</v>
      </c>
      <c r="AD52" s="1">
        <v>1</v>
      </c>
      <c r="AE52" s="1">
        <v>66</v>
      </c>
      <c r="AF52" s="1" t="s">
        <v>52</v>
      </c>
    </row>
    <row r="53" spans="1:32" x14ac:dyDescent="0.3">
      <c r="A53" s="1" t="s">
        <v>45</v>
      </c>
      <c r="B53" s="1" t="str">
        <f>LEFT(A53,4)</f>
        <v>2006</v>
      </c>
      <c r="C53" s="1" t="s">
        <v>59</v>
      </c>
      <c r="D53" s="1" t="s">
        <v>59</v>
      </c>
      <c r="E53" s="1">
        <f>IF($AF$2:$AF$55 = "Playoffs",MATCH($B$40:$B$55,$B$2:$B$21,0),NULL)</f>
        <v>4</v>
      </c>
      <c r="F53" s="1" t="s">
        <v>59</v>
      </c>
      <c r="G53" s="1" t="s">
        <v>33</v>
      </c>
      <c r="H53" s="1">
        <v>20</v>
      </c>
      <c r="I53" s="1">
        <v>893</v>
      </c>
      <c r="J53" s="1">
        <v>501</v>
      </c>
      <c r="K53" s="1">
        <v>166</v>
      </c>
      <c r="L53" s="1">
        <v>399</v>
      </c>
      <c r="M53" s="1">
        <v>41.6</v>
      </c>
      <c r="N53" s="1">
        <v>21</v>
      </c>
      <c r="O53" s="1">
        <v>75</v>
      </c>
      <c r="P53" s="1">
        <v>28</v>
      </c>
      <c r="Q53" s="1">
        <v>148</v>
      </c>
      <c r="R53" s="1">
        <v>196</v>
      </c>
      <c r="S53" s="1">
        <v>75.5</v>
      </c>
      <c r="T53" s="1">
        <v>26</v>
      </c>
      <c r="U53" s="1">
        <v>135</v>
      </c>
      <c r="V53" s="1">
        <v>161</v>
      </c>
      <c r="W53" s="1">
        <v>159</v>
      </c>
      <c r="X53" s="1">
        <v>66</v>
      </c>
      <c r="Y53" s="1">
        <v>34</v>
      </c>
      <c r="Z53" s="1">
        <v>10</v>
      </c>
      <c r="AA53" s="1">
        <v>40</v>
      </c>
      <c r="AB53" s="1">
        <v>998.7</v>
      </c>
      <c r="AC53" s="1">
        <v>8</v>
      </c>
      <c r="AD53" s="1">
        <v>0</v>
      </c>
      <c r="AE53" s="1">
        <v>71</v>
      </c>
      <c r="AF53" s="1" t="s">
        <v>52</v>
      </c>
    </row>
    <row r="54" spans="1:32" ht="15" customHeight="1" x14ac:dyDescent="0.3">
      <c r="A54" s="1" t="s">
        <v>46</v>
      </c>
      <c r="B54" s="1" t="str">
        <f>LEFT(A54,4)</f>
        <v>2005</v>
      </c>
      <c r="C54" s="1" t="s">
        <v>59</v>
      </c>
      <c r="D54" s="1" t="s">
        <v>59</v>
      </c>
      <c r="E54" s="1">
        <f>IF($AF$2:$AF$55 = "Playoffs",MATCH($B$40:$B$55,$B$2:$B$21,0),NULL)</f>
        <v>3</v>
      </c>
      <c r="F54" s="1" t="s">
        <v>59</v>
      </c>
      <c r="G54" s="1" t="s">
        <v>33</v>
      </c>
      <c r="H54" s="1">
        <v>13</v>
      </c>
      <c r="I54" s="1">
        <v>604</v>
      </c>
      <c r="J54" s="1">
        <v>400</v>
      </c>
      <c r="K54" s="1">
        <v>146</v>
      </c>
      <c r="L54" s="1">
        <v>307</v>
      </c>
      <c r="M54" s="1">
        <v>47.6</v>
      </c>
      <c r="N54" s="1">
        <v>21</v>
      </c>
      <c r="O54" s="1">
        <v>63</v>
      </c>
      <c r="P54" s="1">
        <v>33.299999999999997</v>
      </c>
      <c r="Q54" s="1">
        <v>87</v>
      </c>
      <c r="R54" s="1">
        <v>118</v>
      </c>
      <c r="S54" s="1">
        <v>73.7</v>
      </c>
      <c r="T54" s="1">
        <v>22</v>
      </c>
      <c r="U54" s="1">
        <v>83</v>
      </c>
      <c r="V54" s="1">
        <v>105</v>
      </c>
      <c r="W54" s="1">
        <v>76</v>
      </c>
      <c r="X54" s="1">
        <v>65</v>
      </c>
      <c r="Y54" s="1">
        <v>18</v>
      </c>
      <c r="Z54" s="1">
        <v>9</v>
      </c>
      <c r="AA54" s="1">
        <v>44</v>
      </c>
      <c r="AB54" s="1">
        <v>656</v>
      </c>
      <c r="AC54" s="1">
        <v>4</v>
      </c>
      <c r="AD54" s="1">
        <v>2</v>
      </c>
      <c r="AE54" s="1">
        <v>-49</v>
      </c>
      <c r="AF54" s="1" t="s">
        <v>52</v>
      </c>
    </row>
    <row r="55" spans="1:32" x14ac:dyDescent="0.3">
      <c r="A55" s="1" t="s">
        <v>29</v>
      </c>
      <c r="B55" s="1" t="str">
        <f t="shared" ref="B3:B55" si="1">LEFT(A55,4)</f>
        <v>2020</v>
      </c>
      <c r="C55" s="1" t="s">
        <v>59</v>
      </c>
      <c r="D55" s="1" t="s">
        <v>59</v>
      </c>
      <c r="F55" s="1">
        <f>IF($AF$2:$AF$55 = "Play-in",MATCH($B$40:$B$55,$B$2:$B$21,0),NULL)</f>
        <v>18</v>
      </c>
      <c r="G55" s="1" t="s">
        <v>27</v>
      </c>
      <c r="H55" s="1">
        <v>1</v>
      </c>
      <c r="I55" s="1">
        <v>35</v>
      </c>
      <c r="J55" s="1">
        <v>22</v>
      </c>
      <c r="K55" s="1">
        <v>7</v>
      </c>
      <c r="L55" s="1">
        <v>17</v>
      </c>
      <c r="M55" s="1">
        <v>41.2</v>
      </c>
      <c r="N55" s="1">
        <v>2</v>
      </c>
      <c r="O55" s="1">
        <v>4</v>
      </c>
      <c r="P55" s="1">
        <v>50</v>
      </c>
      <c r="Q55" s="1">
        <v>6</v>
      </c>
      <c r="R55" s="1">
        <v>9</v>
      </c>
      <c r="S55" s="1">
        <v>66.7</v>
      </c>
      <c r="T55" s="1">
        <v>4</v>
      </c>
      <c r="U55" s="1">
        <v>7</v>
      </c>
      <c r="V55" s="1">
        <v>11</v>
      </c>
      <c r="W55" s="1">
        <v>10</v>
      </c>
      <c r="X55" s="1">
        <v>1</v>
      </c>
      <c r="Y55" s="1">
        <v>2</v>
      </c>
      <c r="Z55" s="1">
        <v>1</v>
      </c>
      <c r="AA55" s="1">
        <v>2</v>
      </c>
      <c r="AB55" s="1">
        <v>58.2</v>
      </c>
      <c r="AC55" s="1">
        <v>1</v>
      </c>
      <c r="AD55" s="1">
        <v>1</v>
      </c>
      <c r="AE55" s="1">
        <v>13</v>
      </c>
      <c r="AF55" s="1" t="s">
        <v>53</v>
      </c>
    </row>
  </sheetData>
  <autoFilter ref="A1:AI55">
    <sortState ref="A40:AC54">
      <sortCondition ref="B1:B55"/>
    </sortState>
  </autoFilter>
  <hyperlinks>
    <hyperlink ref="G21" r:id="rId1" display="https://www.nba.com/stats/team/1610612747/"/>
    <hyperlink ref="G20" r:id="rId2" display="https://www.nba.com/stats/team/1610612747/"/>
    <hyperlink ref="G19" r:id="rId3" display="https://www.nba.com/stats/team/1610612747/"/>
    <hyperlink ref="G18" r:id="rId4" display="https://www.nba.com/stats/team/1610612747/"/>
    <hyperlink ref="G17" r:id="rId5" display="https://www.nba.com/stats/team/1610612747/"/>
    <hyperlink ref="G16" r:id="rId6" display="https://www.nba.com/stats/team/1610612739/"/>
    <hyperlink ref="G15" r:id="rId7" display="https://www.nba.com/stats/team/1610612739/"/>
    <hyperlink ref="G14" r:id="rId8" display="https://www.nba.com/stats/team/1610612739/"/>
    <hyperlink ref="G13" r:id="rId9" display="https://www.nba.com/stats/team/1610612739/"/>
    <hyperlink ref="G12" r:id="rId10" display="https://www.nba.com/stats/team/1610612748/"/>
    <hyperlink ref="G11" r:id="rId11" display="https://www.nba.com/stats/team/1610612748/"/>
    <hyperlink ref="G10" r:id="rId12" display="https://www.nba.com/stats/team/1610612748/"/>
    <hyperlink ref="G9" r:id="rId13" display="https://www.nba.com/stats/team/1610612748/"/>
    <hyperlink ref="G8" r:id="rId14" display="https://www.nba.com/stats/team/1610612739/"/>
    <hyperlink ref="G7" r:id="rId15" display="https://www.nba.com/stats/team/1610612739/"/>
    <hyperlink ref="G6" r:id="rId16" display="https://www.nba.com/stats/team/1610612739/"/>
    <hyperlink ref="G5" r:id="rId17" display="https://www.nba.com/stats/team/1610612739/"/>
    <hyperlink ref="G4" r:id="rId18" display="https://www.nba.com/stats/team/1610612739/"/>
    <hyperlink ref="G3" r:id="rId19" display="https://www.nba.com/stats/team/1610612739/"/>
    <hyperlink ref="G2" r:id="rId20" display="https://www.nba.com/stats/team/1610612739/"/>
    <hyperlink ref="G39" r:id="rId21" display="https://www.nba.com/stats/team/1610612747/"/>
    <hyperlink ref="G38" r:id="rId22" display="https://www.nba.com/stats/team/1610612747/"/>
    <hyperlink ref="G37" r:id="rId23" display="https://www.nba.com/stats/team/1610612747/"/>
    <hyperlink ref="G36" r:id="rId24" display="https://www.nba.com/stats/team/1610612747/"/>
    <hyperlink ref="G35" r:id="rId25" display="https://www.nba.com/stats/team/1610612747/"/>
    <hyperlink ref="G34" r:id="rId26" display="https://www.nba.com/stats/team/1610612739/"/>
    <hyperlink ref="G33" r:id="rId27" display="https://www.nba.com/stats/team/1610612739/"/>
    <hyperlink ref="G32" r:id="rId28" display="https://www.nba.com/stats/team/1610612739/"/>
    <hyperlink ref="G31" r:id="rId29" display="https://www.nba.com/stats/team/1610612739/"/>
    <hyperlink ref="G30" r:id="rId30" display="https://www.nba.com/stats/team/1610612748/"/>
    <hyperlink ref="G29" r:id="rId31" display="https://www.nba.com/stats/team/1610612748/"/>
    <hyperlink ref="G28" r:id="rId32" display="https://www.nba.com/stats/team/1610612748/"/>
    <hyperlink ref="G27" r:id="rId33" display="https://www.nba.com/stats/team/1610612748/"/>
    <hyperlink ref="G26" r:id="rId34" display="https://www.nba.com/stats/team/1610612739/"/>
    <hyperlink ref="G25" r:id="rId35" display="https://www.nba.com/stats/team/1610612739/"/>
    <hyperlink ref="G24" r:id="rId36" display="https://www.nba.com/stats/team/1610612739/"/>
    <hyperlink ref="G23" r:id="rId37" display="https://www.nba.com/stats/team/1610612739/"/>
    <hyperlink ref="G22" r:id="rId38" display="https://www.nba.com/stats/team/1610612739/"/>
  </hyperlinks>
  <pageMargins left="0.7" right="0.7" top="0.75" bottom="0.75" header="0.3" footer="0.3"/>
  <pageSetup orientation="portrait" verticalDpi="0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Richmond Eweh</dc:creator>
  <cp:lastModifiedBy>Richmond Eweh</cp:lastModifiedBy>
  <dcterms:created xsi:type="dcterms:W3CDTF">2023-04-05T03:51:39Z</dcterms:created>
  <dcterms:modified xsi:type="dcterms:W3CDTF">2023-04-05T17:17:12Z</dcterms:modified>
</cp:coreProperties>
</file>