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620"/>
  </bookViews>
  <sheets>
    <sheet name="Loans" sheetId="3" r:id="rId1"/>
    <sheet name="Bonds" sheetId="1" r:id="rId2"/>
    <sheet name="Bond Changing YTM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3" l="1"/>
  <c r="E3" i="3"/>
  <c r="E1" i="3"/>
  <c r="B6" i="3"/>
  <c r="G3" i="2"/>
  <c r="F3" i="2"/>
  <c r="F4" i="2" s="1"/>
  <c r="E4" i="2"/>
  <c r="G4" i="2"/>
  <c r="B4" i="2"/>
  <c r="E3" i="1"/>
  <c r="H3" i="1"/>
  <c r="E5" i="1"/>
  <c r="E1" i="1"/>
  <c r="E6" i="2" l="1"/>
</calcChain>
</file>

<file path=xl/sharedStrings.xml><?xml version="1.0" encoding="utf-8"?>
<sst xmlns="http://schemas.openxmlformats.org/spreadsheetml/2006/main" count="37" uniqueCount="30">
  <si>
    <t xml:space="preserve">Present Value = </t>
  </si>
  <si>
    <t xml:space="preserve">YTM or APR = </t>
  </si>
  <si>
    <t xml:space="preserve">Coupon Rate = </t>
  </si>
  <si>
    <t xml:space="preserve">Coupon Payment = </t>
  </si>
  <si>
    <t xml:space="preserve">FV or Face Value = </t>
  </si>
  <si>
    <t xml:space="preserve">Years = </t>
  </si>
  <si>
    <t xml:space="preserve">Payments Per Year = </t>
  </si>
  <si>
    <t xml:space="preserve">Pay at start of year = </t>
  </si>
  <si>
    <t xml:space="preserve">Zero Coupon Payment = </t>
  </si>
  <si>
    <t xml:space="preserve">PV or Selling Price = </t>
  </si>
  <si>
    <t xml:space="preserve">Payment = </t>
  </si>
  <si>
    <t xml:space="preserve">YTM &gt; Coupon Rate = </t>
  </si>
  <si>
    <t xml:space="preserve">APR &lt; Coupon Rate = </t>
  </si>
  <si>
    <t>discount on face value</t>
  </si>
  <si>
    <t xml:space="preserve">Credit Spread = </t>
  </si>
  <si>
    <t xml:space="preserve">YTM 1 = </t>
  </si>
  <si>
    <t xml:space="preserve">YTM 2 = </t>
  </si>
  <si>
    <t>Sovereign bond yield reflect investor expectations of​ inflation, currency, and default risk.</t>
  </si>
  <si>
    <t>premium above face value</t>
  </si>
  <si>
    <t xml:space="preserve">Futuer Value = </t>
  </si>
  <si>
    <t xml:space="preserve">Period = </t>
  </si>
  <si>
    <t xml:space="preserve">APR or YTM = </t>
  </si>
  <si>
    <t xml:space="preserve">Payments = </t>
  </si>
  <si>
    <t xml:space="preserve">Payment Sum = </t>
  </si>
  <si>
    <t xml:space="preserve">Future Value = </t>
  </si>
  <si>
    <t xml:space="preserve">Loan Amount = </t>
  </si>
  <si>
    <t xml:space="preserve">APR = </t>
  </si>
  <si>
    <t xml:space="preserve">Periods = </t>
  </si>
  <si>
    <t xml:space="preserve">Rate = </t>
  </si>
  <si>
    <t xml:space="preserve">Pay at start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</si>
</sst>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%"/>
    <numFmt numFmtId="165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4D4D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" sqref="B1"/>
    </sheetView>
  </sheetViews>
  <sheetFormatPr defaultRowHeight="15" x14ac:dyDescent="0.25"/>
  <cols>
    <col min="1" max="1" width="14.7109375" style="1" bestFit="1" customWidth="1"/>
    <col min="2" max="2" width="11.140625" style="2" bestFit="1" customWidth="1"/>
    <col min="4" max="4" width="15.42578125" style="1" bestFit="1" customWidth="1"/>
    <col min="5" max="5" width="11.5703125" style="2" bestFit="1" customWidth="1"/>
  </cols>
  <sheetData>
    <row r="1" spans="1:5" x14ac:dyDescent="0.25">
      <c r="A1" s="1" t="s">
        <v>24</v>
      </c>
      <c r="B1" s="9"/>
      <c r="D1" s="10" t="s">
        <v>10</v>
      </c>
      <c r="E1" s="11">
        <f>PMT(B3/B7,B6*B7,-B2,B1,B9)</f>
        <v>582.77968330058559</v>
      </c>
    </row>
    <row r="2" spans="1:5" x14ac:dyDescent="0.25">
      <c r="A2" s="1" t="s">
        <v>25</v>
      </c>
      <c r="B2" s="9">
        <v>15000</v>
      </c>
    </row>
    <row r="3" spans="1:5" x14ac:dyDescent="0.25">
      <c r="A3" s="1" t="s">
        <v>26</v>
      </c>
      <c r="B3" s="3">
        <v>0.1222</v>
      </c>
      <c r="D3" s="1" t="s">
        <v>28</v>
      </c>
      <c r="E3" s="3">
        <f>RATE(B6*B7,B4,-B2,B1,B9)</f>
        <v>1.0183370571145007E-2</v>
      </c>
    </row>
    <row r="4" spans="1:5" x14ac:dyDescent="0.25">
      <c r="A4" s="1" t="s">
        <v>22</v>
      </c>
      <c r="B4" s="9">
        <v>582.78</v>
      </c>
    </row>
    <row r="5" spans="1:5" x14ac:dyDescent="0.25">
      <c r="D5" s="1" t="s">
        <v>0</v>
      </c>
      <c r="E5" s="11">
        <f>-PV(B3/B7,B6*B7,B4,B1,B9)</f>
        <v>15000.008151435964</v>
      </c>
    </row>
    <row r="6" spans="1:5" x14ac:dyDescent="0.25">
      <c r="A6" s="1" t="s">
        <v>5</v>
      </c>
      <c r="B6" s="2">
        <f>30/12</f>
        <v>2.5</v>
      </c>
    </row>
    <row r="7" spans="1:5" x14ac:dyDescent="0.25">
      <c r="A7" s="1" t="s">
        <v>27</v>
      </c>
      <c r="B7" s="2">
        <v>12</v>
      </c>
    </row>
    <row r="9" spans="1:5" x14ac:dyDescent="0.25">
      <c r="A9" s="1" t="s">
        <v>29</v>
      </c>
      <c r="B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13" sqref="G13"/>
    </sheetView>
  </sheetViews>
  <sheetFormatPr defaultRowHeight="15" x14ac:dyDescent="0.25"/>
  <cols>
    <col min="1" max="1" width="20.7109375" style="1" bestFit="1" customWidth="1"/>
    <col min="2" max="2" width="10.140625" bestFit="1" customWidth="1"/>
    <col min="4" max="4" width="22.85546875" style="1" bestFit="1" customWidth="1"/>
    <col min="5" max="5" width="10.5703125" style="6" bestFit="1" customWidth="1"/>
    <col min="7" max="7" width="15" bestFit="1" customWidth="1"/>
  </cols>
  <sheetData>
    <row r="1" spans="1:8" x14ac:dyDescent="0.25">
      <c r="A1" s="1" t="s">
        <v>4</v>
      </c>
      <c r="B1" s="2">
        <v>100</v>
      </c>
      <c r="D1" s="1" t="s">
        <v>8</v>
      </c>
      <c r="E1" s="6">
        <f>B1/POWER((1+B4/B10), B9*B10)</f>
        <v>17.411013091063428</v>
      </c>
      <c r="G1" s="1" t="s">
        <v>15</v>
      </c>
      <c r="H1">
        <v>12.7</v>
      </c>
    </row>
    <row r="2" spans="1:8" x14ac:dyDescent="0.25">
      <c r="A2" s="1" t="s">
        <v>9</v>
      </c>
      <c r="B2" s="2"/>
      <c r="G2" s="1" t="s">
        <v>16</v>
      </c>
      <c r="H2">
        <v>11.4</v>
      </c>
    </row>
    <row r="3" spans="1:8" x14ac:dyDescent="0.25">
      <c r="B3" s="2"/>
      <c r="D3" s="1" t="s">
        <v>3</v>
      </c>
      <c r="E3" s="6">
        <f>B1*B6</f>
        <v>7.0000000000000009</v>
      </c>
      <c r="G3" s="1" t="s">
        <v>14</v>
      </c>
      <c r="H3">
        <f>H1-H2</f>
        <v>1.2999999999999989</v>
      </c>
    </row>
    <row r="4" spans="1:8" x14ac:dyDescent="0.25">
      <c r="A4" s="1" t="s">
        <v>1</v>
      </c>
      <c r="B4" s="3">
        <v>0.06</v>
      </c>
    </row>
    <row r="5" spans="1:8" x14ac:dyDescent="0.25">
      <c r="B5" s="2"/>
      <c r="D5" s="1" t="s">
        <v>0</v>
      </c>
      <c r="E5" s="6">
        <f>-PV(B4/B10,B9*B10,B6/B10*B1,B1,B12)</f>
        <v>113.76483115148945</v>
      </c>
    </row>
    <row r="6" spans="1:8" x14ac:dyDescent="0.25">
      <c r="A6" s="1" t="s">
        <v>2</v>
      </c>
      <c r="B6" s="3">
        <v>7.0000000000000007E-2</v>
      </c>
    </row>
    <row r="7" spans="1:8" x14ac:dyDescent="0.25">
      <c r="A7" s="1" t="s">
        <v>3</v>
      </c>
      <c r="B7" s="2"/>
      <c r="E7" s="3"/>
    </row>
    <row r="8" spans="1:8" x14ac:dyDescent="0.25">
      <c r="B8" s="2"/>
      <c r="H8" s="6"/>
    </row>
    <row r="9" spans="1:8" x14ac:dyDescent="0.25">
      <c r="A9" s="1" t="s">
        <v>5</v>
      </c>
      <c r="B9" s="2">
        <v>30</v>
      </c>
    </row>
    <row r="10" spans="1:8" x14ac:dyDescent="0.25">
      <c r="A10" s="1" t="s">
        <v>6</v>
      </c>
      <c r="B10" s="2">
        <v>1</v>
      </c>
      <c r="E10"/>
      <c r="G10" s="1"/>
    </row>
    <row r="11" spans="1:8" x14ac:dyDescent="0.25">
      <c r="B11" s="2"/>
      <c r="G11" s="1"/>
    </row>
    <row r="12" spans="1:8" x14ac:dyDescent="0.25">
      <c r="A12" s="1" t="s">
        <v>7</v>
      </c>
      <c r="B12" s="4">
        <v>0</v>
      </c>
    </row>
    <row r="16" spans="1:8" x14ac:dyDescent="0.25">
      <c r="A16" s="1" t="s">
        <v>11</v>
      </c>
      <c r="B16" t="s">
        <v>13</v>
      </c>
    </row>
    <row r="17" spans="1:2" x14ac:dyDescent="0.25">
      <c r="A17" s="1" t="s">
        <v>12</v>
      </c>
      <c r="B17" t="s">
        <v>18</v>
      </c>
    </row>
    <row r="19" spans="1:2" x14ac:dyDescent="0.25">
      <c r="A19" s="8" t="s">
        <v>17</v>
      </c>
      <c r="B19" s="5"/>
    </row>
    <row r="20" spans="1:2" x14ac:dyDescent="0.25">
      <c r="A20" s="7"/>
    </row>
  </sheetData>
  <pageMargins left="0.7" right="0.7" top="0.75" bottom="0.75" header="0.3" footer="0.3"/>
  <pageSetup orientation="portrait" verticalDpi="60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22" sqref="C22"/>
    </sheetView>
  </sheetViews>
  <sheetFormatPr defaultRowHeight="15" x14ac:dyDescent="0.25"/>
  <cols>
    <col min="1" max="1" width="18.28515625" bestFit="1" customWidth="1"/>
    <col min="2" max="2" width="10.140625" bestFit="1" customWidth="1"/>
    <col min="4" max="4" width="18.28515625" bestFit="1" customWidth="1"/>
    <col min="5" max="5" width="10.140625" bestFit="1" customWidth="1"/>
  </cols>
  <sheetData>
    <row r="1" spans="1:7" x14ac:dyDescent="0.25">
      <c r="A1" s="1" t="s">
        <v>19</v>
      </c>
      <c r="B1">
        <v>1000</v>
      </c>
      <c r="D1" s="1" t="s">
        <v>21</v>
      </c>
      <c r="E1" s="5">
        <v>0</v>
      </c>
      <c r="F1" s="5">
        <v>6.7000000000000004E-2</v>
      </c>
      <c r="G1" s="5">
        <v>7.0000000000000007E-2</v>
      </c>
    </row>
    <row r="2" spans="1:7" x14ac:dyDescent="0.25">
      <c r="A2" s="1" t="s">
        <v>2</v>
      </c>
      <c r="B2" s="5">
        <v>0.06</v>
      </c>
      <c r="D2" s="1" t="s">
        <v>20</v>
      </c>
      <c r="E2">
        <v>0</v>
      </c>
      <c r="F2">
        <v>1</v>
      </c>
      <c r="G2">
        <v>2</v>
      </c>
    </row>
    <row r="3" spans="1:7" x14ac:dyDescent="0.25">
      <c r="A3" s="1"/>
      <c r="D3" s="1" t="s">
        <v>3</v>
      </c>
      <c r="E3">
        <v>0</v>
      </c>
      <c r="F3">
        <f>B4</f>
        <v>60</v>
      </c>
      <c r="G3">
        <f>B1+B4</f>
        <v>1060</v>
      </c>
    </row>
    <row r="4" spans="1:7" x14ac:dyDescent="0.25">
      <c r="A4" s="1" t="s">
        <v>3</v>
      </c>
      <c r="B4">
        <f>B1*B2</f>
        <v>60</v>
      </c>
      <c r="D4" s="1" t="s">
        <v>0</v>
      </c>
      <c r="E4">
        <f>E3/POWER(1+E1, E2)</f>
        <v>0</v>
      </c>
      <c r="F4">
        <f t="shared" ref="F4:G4" si="0">F3/POWER(1+F1, F2)</f>
        <v>56.232427366447986</v>
      </c>
      <c r="G4">
        <f t="shared" si="0"/>
        <v>925.84505196960436</v>
      </c>
    </row>
    <row r="6" spans="1:7" x14ac:dyDescent="0.25">
      <c r="D6" s="1" t="s">
        <v>23</v>
      </c>
      <c r="E6">
        <f>SUM(E4:L4)</f>
        <v>982.07747933605231</v>
      </c>
    </row>
    <row r="7" spans="1:7" x14ac:dyDescent="0.25">
      <c r="D7" s="1"/>
    </row>
    <row r="9" spans="1:7" x14ac:dyDescent="0.25">
      <c r="D9" s="1"/>
    </row>
  </sheetData>
  <pageMargins left="0.7" right="0.7" top="0.75" bottom="0.75" header="0.3" footer="0.3"/>
  <pageSetup orientation="portrait" verticalDpi="60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Loans</vt:lpstr>
      <vt:lpstr>Bonds</vt:lpstr>
      <vt:lpstr>Bond Changing YTM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2017-03-26T18:52:55Z</dcterms:modified>
</cp:coreProperties>
</file>