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 activeTab="2"/>
  </bookViews>
  <sheets>
    <sheet name="FCF" sheetId="1" r:id="rId1"/>
    <sheet name="Tax Shield" sheetId="2" r:id="rId2"/>
    <sheet name="MARCS Tabl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D10" i="1"/>
  <c r="E10" i="1"/>
  <c r="F10" i="1"/>
  <c r="G10" i="1"/>
  <c r="H10" i="1"/>
  <c r="I10" i="1"/>
  <c r="J10" i="1"/>
  <c r="K10" i="1"/>
  <c r="L10" i="1"/>
  <c r="C4" i="1"/>
  <c r="D4" i="1"/>
  <c r="E4" i="1"/>
  <c r="F4" i="1"/>
  <c r="G4" i="1"/>
  <c r="H4" i="1"/>
  <c r="I4" i="1"/>
  <c r="J4" i="1"/>
  <c r="K4" i="1"/>
  <c r="L4" i="1"/>
  <c r="B4" i="1"/>
  <c r="B7" i="1" s="1"/>
  <c r="F6" i="1"/>
  <c r="B8" i="1"/>
  <c r="C8" i="1"/>
  <c r="D8" i="1"/>
  <c r="E8" i="1"/>
  <c r="F8" i="1"/>
  <c r="G8" i="1"/>
  <c r="H8" i="1"/>
  <c r="I8" i="1"/>
  <c r="J8" i="1"/>
  <c r="K8" i="1"/>
  <c r="L8" i="1"/>
  <c r="D11" i="1"/>
  <c r="H11" i="1"/>
  <c r="C13" i="1"/>
  <c r="G6" i="1"/>
  <c r="I4" i="2"/>
  <c r="D10" i="2"/>
  <c r="E10" i="2"/>
  <c r="F10" i="2"/>
  <c r="G10" i="2"/>
  <c r="C10" i="2"/>
  <c r="B10" i="2"/>
  <c r="C9" i="2"/>
  <c r="D9" i="2"/>
  <c r="E9" i="2"/>
  <c r="F9" i="2"/>
  <c r="G9" i="2"/>
  <c r="B9" i="2"/>
  <c r="B19" i="2"/>
  <c r="C8" i="2"/>
  <c r="D8" i="2"/>
  <c r="E8" i="2"/>
  <c r="F8" i="2"/>
  <c r="G8" i="2"/>
  <c r="B8" i="2"/>
  <c r="C3" i="2"/>
  <c r="C4" i="2" s="1"/>
  <c r="D2" i="2"/>
  <c r="D3" i="2" s="1"/>
  <c r="D4" i="2" s="1"/>
  <c r="E2" i="2"/>
  <c r="E3" i="2" s="1"/>
  <c r="E4" i="2" s="1"/>
  <c r="F2" i="2"/>
  <c r="F3" i="2" s="1"/>
  <c r="F4" i="2" s="1"/>
  <c r="G2" i="2"/>
  <c r="G3" i="2" s="1"/>
  <c r="G4" i="2" s="1"/>
  <c r="H2" i="2"/>
  <c r="H3" i="2" s="1"/>
  <c r="H4" i="2" s="1"/>
  <c r="I2" i="2"/>
  <c r="I3" i="2" s="1"/>
  <c r="J2" i="2"/>
  <c r="J3" i="2" s="1"/>
  <c r="J4" i="2" s="1"/>
  <c r="K2" i="2"/>
  <c r="K3" i="2" s="1"/>
  <c r="K4" i="2" s="1"/>
  <c r="L2" i="2"/>
  <c r="L3" i="2" s="1"/>
  <c r="L4" i="2" s="1"/>
  <c r="C2" i="2"/>
  <c r="N6" i="3"/>
  <c r="N8" i="3"/>
  <c r="N11" i="3"/>
  <c r="N4" i="3"/>
  <c r="B10" i="1" l="1"/>
  <c r="B9" i="1"/>
  <c r="E6" i="1"/>
  <c r="H6" i="1"/>
  <c r="D6" i="1"/>
  <c r="C7" i="1" s="1"/>
  <c r="G11" i="1"/>
  <c r="F11" i="1"/>
  <c r="E11" i="1"/>
  <c r="F5" i="2"/>
  <c r="J5" i="2"/>
  <c r="G5" i="2"/>
  <c r="K5" i="2"/>
  <c r="D5" i="2"/>
  <c r="H5" i="2"/>
  <c r="L5" i="2"/>
  <c r="E5" i="2"/>
  <c r="I5" i="2"/>
  <c r="C5" i="2"/>
  <c r="C9" i="1" l="1"/>
  <c r="C10" i="1"/>
</calcChain>
</file>

<file path=xl/sharedStrings.xml><?xml version="1.0" encoding="utf-8"?>
<sst xmlns="http://schemas.openxmlformats.org/spreadsheetml/2006/main" count="32" uniqueCount="28">
  <si>
    <t>Sales</t>
  </si>
  <si>
    <t>Cost of Goods Sold</t>
  </si>
  <si>
    <t>Gross Profit</t>
  </si>
  <si>
    <t>Depreciation</t>
  </si>
  <si>
    <t>EBIT</t>
  </si>
  <si>
    <t>Income tax rate</t>
  </si>
  <si>
    <t>Unlevered Net Income</t>
  </si>
  <si>
    <t>Free Cash Flow</t>
  </si>
  <si>
    <t>Capitial Expenditures</t>
  </si>
  <si>
    <t>Increases in NWC</t>
  </si>
  <si>
    <t>Year</t>
  </si>
  <si>
    <t>Training Cost</t>
  </si>
  <si>
    <t>Inventory Cost</t>
  </si>
  <si>
    <t xml:space="preserve">Investment = </t>
  </si>
  <si>
    <t>Equipment Cost</t>
  </si>
  <si>
    <t>Years</t>
  </si>
  <si>
    <t xml:space="preserve">Tax % = </t>
  </si>
  <si>
    <t xml:space="preserve">Cost of Capital = </t>
  </si>
  <si>
    <t xml:space="preserve">Years = </t>
  </si>
  <si>
    <t xml:space="preserve">After Tax = </t>
  </si>
  <si>
    <t xml:space="preserve">NPV = </t>
  </si>
  <si>
    <t>Sums</t>
  </si>
  <si>
    <t>strait line % =</t>
  </si>
  <si>
    <t xml:space="preserve">Strait line $ = </t>
  </si>
  <si>
    <t xml:space="preserve">MARCS % = </t>
  </si>
  <si>
    <t xml:space="preserve">MARCS $ = </t>
  </si>
  <si>
    <t xml:space="preserve">Full Immediate $ = </t>
  </si>
  <si>
    <t>tax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</si>
</sst>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0.0000"/>
    <numFmt numFmtId="167" formatCode="0.000%"/>
    <numFmt numFmtId="168" formatCode="#,##0.0000"/>
    <numFmt numFmtId="169" formatCode="#,##0.0000_);[Red]\(#,##0.00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9" fontId="0" fillId="0" borderId="0" xfId="0" applyNumberFormat="1"/>
    <xf numFmtId="9" fontId="0" fillId="0" borderId="0" xfId="0" applyNumberFormat="1" applyBorder="1"/>
    <xf numFmtId="165" fontId="0" fillId="0" borderId="0" xfId="0" applyNumberFormat="1"/>
    <xf numFmtId="167" fontId="0" fillId="0" borderId="0" xfId="0" applyNumberFormat="1"/>
    <xf numFmtId="10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H9" sqref="H9"/>
    </sheetView>
  </sheetViews>
  <sheetFormatPr defaultRowHeight="15" x14ac:dyDescent="0.25"/>
  <cols>
    <col min="1" max="1" width="28" bestFit="1" customWidth="1"/>
  </cols>
  <sheetData>
    <row r="1" spans="1:12" x14ac:dyDescent="0.25">
      <c r="A1" s="17" t="s">
        <v>10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2" t="s">
        <v>0</v>
      </c>
      <c r="B2">
        <v>247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3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5">
      <c r="A4" s="4" t="s">
        <v>2</v>
      </c>
      <c r="B4" s="18">
        <f>SUM(B2:B3)</f>
        <v>247</v>
      </c>
      <c r="C4" s="18">
        <f t="shared" ref="C4:L4" si="0">SUM(C2:C3)</f>
        <v>0</v>
      </c>
      <c r="D4" s="18">
        <f t="shared" si="0"/>
        <v>0</v>
      </c>
      <c r="E4" s="18">
        <f t="shared" si="0"/>
        <v>0</v>
      </c>
      <c r="F4" s="18">
        <f t="shared" si="0"/>
        <v>0</v>
      </c>
      <c r="G4" s="18">
        <f t="shared" si="0"/>
        <v>0</v>
      </c>
      <c r="H4" s="18">
        <f t="shared" si="0"/>
        <v>0</v>
      </c>
      <c r="I4" s="18">
        <f t="shared" si="0"/>
        <v>0</v>
      </c>
      <c r="J4" s="18">
        <f t="shared" si="0"/>
        <v>0</v>
      </c>
      <c r="K4" s="18">
        <f t="shared" si="0"/>
        <v>0</v>
      </c>
      <c r="L4" s="18">
        <f t="shared" si="0"/>
        <v>0</v>
      </c>
    </row>
    <row r="5" spans="1:12" x14ac:dyDescent="0.25">
      <c r="A5" s="2" t="s">
        <v>11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</row>
    <row r="6" spans="1:12" x14ac:dyDescent="0.25">
      <c r="A6" s="3" t="s">
        <v>3</v>
      </c>
      <c r="B6" s="16">
        <v>0</v>
      </c>
      <c r="C6" s="16">
        <v>0</v>
      </c>
      <c r="D6" s="16">
        <f>$B$21</f>
        <v>0</v>
      </c>
      <c r="E6" s="16">
        <f>$B$21</f>
        <v>0</v>
      </c>
      <c r="F6" s="16">
        <f>$B$21</f>
        <v>0</v>
      </c>
      <c r="G6" s="16">
        <f>$B$21</f>
        <v>0</v>
      </c>
      <c r="H6" s="16">
        <f>$B$21</f>
        <v>0</v>
      </c>
      <c r="I6" s="16">
        <v>0</v>
      </c>
      <c r="J6" s="16">
        <v>0</v>
      </c>
      <c r="K6" s="16">
        <v>0</v>
      </c>
      <c r="L6" s="16">
        <v>0</v>
      </c>
    </row>
    <row r="7" spans="1:12" x14ac:dyDescent="0.25">
      <c r="A7" s="6" t="s">
        <v>4</v>
      </c>
      <c r="B7" s="18">
        <f>SUM(B4:B6)</f>
        <v>247</v>
      </c>
      <c r="C7" s="18">
        <f>C4-C5-D6</f>
        <v>0</v>
      </c>
      <c r="D7" s="18"/>
      <c r="E7" s="18"/>
      <c r="F7" s="18"/>
      <c r="G7" s="18"/>
      <c r="H7" s="18"/>
      <c r="I7" s="18"/>
      <c r="J7" s="18"/>
      <c r="K7" s="18"/>
      <c r="L7" s="18"/>
    </row>
    <row r="8" spans="1:12" x14ac:dyDescent="0.25">
      <c r="A8" s="5" t="s">
        <v>5</v>
      </c>
      <c r="B8" s="9">
        <f>$B$25</f>
        <v>0</v>
      </c>
      <c r="C8" s="9">
        <f>$B$25</f>
        <v>0</v>
      </c>
      <c r="D8" s="9">
        <f>$B$25</f>
        <v>0</v>
      </c>
      <c r="E8" s="9">
        <f>$B$25</f>
        <v>0</v>
      </c>
      <c r="F8" s="9">
        <f>$B$25</f>
        <v>0</v>
      </c>
      <c r="G8" s="9">
        <f>$B$25</f>
        <v>0</v>
      </c>
      <c r="H8" s="9">
        <f>$B$25</f>
        <v>0</v>
      </c>
      <c r="I8" s="9">
        <f>$B$25</f>
        <v>0</v>
      </c>
      <c r="J8" s="9">
        <f>$B$25</f>
        <v>0</v>
      </c>
      <c r="K8" s="9">
        <f>$B$25</f>
        <v>0</v>
      </c>
      <c r="L8" s="9">
        <f>$B$25</f>
        <v>0</v>
      </c>
    </row>
    <row r="9" spans="1:12" x14ac:dyDescent="0.25">
      <c r="A9" s="7" t="s">
        <v>27</v>
      </c>
      <c r="B9" s="19">
        <f>-B7*B8</f>
        <v>0</v>
      </c>
      <c r="C9" s="19">
        <f>C7*C8</f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</row>
    <row r="10" spans="1:12" x14ac:dyDescent="0.25">
      <c r="A10" s="6" t="s">
        <v>6</v>
      </c>
      <c r="B10" s="18">
        <f>SUM(B7,B9)</f>
        <v>247</v>
      </c>
      <c r="C10" s="18">
        <f t="shared" ref="C10:L10" si="1">SUM(C7,C9)</f>
        <v>0</v>
      </c>
      <c r="D10" s="18">
        <f t="shared" si="1"/>
        <v>0</v>
      </c>
      <c r="E10" s="18">
        <f t="shared" si="1"/>
        <v>0</v>
      </c>
      <c r="F10" s="18">
        <f t="shared" si="1"/>
        <v>0</v>
      </c>
      <c r="G10" s="18">
        <f t="shared" si="1"/>
        <v>0</v>
      </c>
      <c r="H10" s="18">
        <f t="shared" si="1"/>
        <v>0</v>
      </c>
      <c r="I10" s="18">
        <f t="shared" si="1"/>
        <v>0</v>
      </c>
      <c r="J10" s="18">
        <f t="shared" si="1"/>
        <v>0</v>
      </c>
      <c r="K10" s="18">
        <f t="shared" si="1"/>
        <v>0</v>
      </c>
      <c r="L10" s="18">
        <f t="shared" si="1"/>
        <v>0</v>
      </c>
    </row>
    <row r="11" spans="1:12" x14ac:dyDescent="0.25">
      <c r="A11" s="2" t="s">
        <v>3</v>
      </c>
      <c r="B11">
        <v>128</v>
      </c>
      <c r="C11">
        <v>0</v>
      </c>
      <c r="D11">
        <f>$B$21</f>
        <v>0</v>
      </c>
      <c r="E11">
        <f>$B$21</f>
        <v>0</v>
      </c>
      <c r="F11">
        <f>$B$21</f>
        <v>0</v>
      </c>
      <c r="G11">
        <f>$B$21</f>
        <v>0</v>
      </c>
      <c r="H11">
        <f>$B$21</f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s="2" t="s">
        <v>8</v>
      </c>
      <c r="B12" s="15">
        <v>-187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</row>
    <row r="13" spans="1:12" x14ac:dyDescent="0.25">
      <c r="A13" s="2" t="s">
        <v>14</v>
      </c>
      <c r="B13" s="15">
        <v>0</v>
      </c>
      <c r="C13" s="15">
        <f>$B$19</f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</row>
    <row r="14" spans="1:12" x14ac:dyDescent="0.25">
      <c r="A14" s="2" t="s">
        <v>12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</row>
    <row r="15" spans="1:12" x14ac:dyDescent="0.25">
      <c r="A15" s="3" t="s">
        <v>9</v>
      </c>
      <c r="B15" s="1">
        <v>12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x14ac:dyDescent="0.25">
      <c r="A16" s="4" t="s">
        <v>7</v>
      </c>
      <c r="B16">
        <f>SUM(B10:B15)</f>
        <v>200</v>
      </c>
    </row>
    <row r="18" spans="1:2" x14ac:dyDescent="0.25">
      <c r="A18" s="2"/>
    </row>
    <row r="19" spans="1:2" x14ac:dyDescent="0.25">
      <c r="A19" s="2"/>
    </row>
    <row r="20" spans="1:2" x14ac:dyDescent="0.25">
      <c r="A20" s="2"/>
    </row>
    <row r="21" spans="1:2" x14ac:dyDescent="0.25">
      <c r="A21" s="2"/>
    </row>
    <row r="22" spans="1:2" x14ac:dyDescent="0.25">
      <c r="A22" s="2"/>
    </row>
    <row r="24" spans="1:2" x14ac:dyDescent="0.25">
      <c r="A24" s="2"/>
    </row>
    <row r="25" spans="1:2" x14ac:dyDescent="0.25">
      <c r="A25" s="2"/>
      <c r="B25" s="8"/>
    </row>
    <row r="26" spans="1:2" x14ac:dyDescent="0.25">
      <c r="A26" s="2"/>
    </row>
    <row r="27" spans="1:2" x14ac:dyDescent="0.25">
      <c r="A27" s="2"/>
    </row>
    <row r="28" spans="1:2" x14ac:dyDescent="0.25">
      <c r="A28" s="2"/>
    </row>
    <row r="29" spans="1:2" x14ac:dyDescent="0.25">
      <c r="A29" s="2"/>
    </row>
    <row r="30" spans="1:2" x14ac:dyDescent="0.25">
      <c r="A30" s="2"/>
    </row>
    <row r="31" spans="1:2" x14ac:dyDescent="0.25">
      <c r="A31" s="2"/>
    </row>
    <row r="32" spans="1: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A20" sqref="A20"/>
    </sheetView>
  </sheetViews>
  <sheetFormatPr defaultRowHeight="15" x14ac:dyDescent="0.25"/>
  <cols>
    <col min="1" max="1" width="18" style="2" bestFit="1" customWidth="1"/>
    <col min="3" max="3" width="12" bestFit="1" customWidth="1"/>
  </cols>
  <sheetData>
    <row r="1" spans="1:12" x14ac:dyDescent="0.25">
      <c r="A1" s="2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 s="2" t="s">
        <v>22</v>
      </c>
      <c r="B2">
        <v>0</v>
      </c>
      <c r="C2" s="12">
        <f>(100/$B$14)/100</f>
        <v>0.2</v>
      </c>
      <c r="D2" s="12">
        <f t="shared" ref="D2:L2" si="0">(100/$B$14)/100</f>
        <v>0.2</v>
      </c>
      <c r="E2" s="12">
        <f t="shared" si="0"/>
        <v>0.2</v>
      </c>
      <c r="F2" s="12">
        <f t="shared" si="0"/>
        <v>0.2</v>
      </c>
      <c r="G2" s="12">
        <f t="shared" si="0"/>
        <v>0.2</v>
      </c>
      <c r="H2" s="12">
        <f t="shared" si="0"/>
        <v>0.2</v>
      </c>
      <c r="I2" s="12">
        <f t="shared" si="0"/>
        <v>0.2</v>
      </c>
      <c r="J2" s="12">
        <f t="shared" si="0"/>
        <v>0.2</v>
      </c>
      <c r="K2" s="12">
        <f t="shared" si="0"/>
        <v>0.2</v>
      </c>
      <c r="L2" s="12">
        <f t="shared" si="0"/>
        <v>0.2</v>
      </c>
    </row>
    <row r="3" spans="1:12" x14ac:dyDescent="0.25">
      <c r="A3" s="2" t="s">
        <v>23</v>
      </c>
      <c r="B3">
        <v>0</v>
      </c>
      <c r="C3" s="13">
        <f>$B$13*C2</f>
        <v>1.56</v>
      </c>
      <c r="D3" s="13">
        <f t="shared" ref="D3:L3" si="1">$B$13*D2</f>
        <v>1.56</v>
      </c>
      <c r="E3" s="13">
        <f t="shared" si="1"/>
        <v>1.56</v>
      </c>
      <c r="F3" s="13">
        <f t="shared" si="1"/>
        <v>1.56</v>
      </c>
      <c r="G3" s="13">
        <f t="shared" si="1"/>
        <v>1.56</v>
      </c>
      <c r="H3" s="13">
        <f t="shared" si="1"/>
        <v>1.56</v>
      </c>
      <c r="I3" s="13">
        <f t="shared" si="1"/>
        <v>1.56</v>
      </c>
      <c r="J3" s="13">
        <f t="shared" si="1"/>
        <v>1.56</v>
      </c>
      <c r="K3" s="13">
        <f t="shared" si="1"/>
        <v>1.56</v>
      </c>
      <c r="L3" s="13">
        <f t="shared" si="1"/>
        <v>1.56</v>
      </c>
    </row>
    <row r="4" spans="1:12" x14ac:dyDescent="0.25">
      <c r="A4" s="2" t="s">
        <v>19</v>
      </c>
      <c r="B4">
        <v>0</v>
      </c>
      <c r="C4">
        <f>$B$17*C3</f>
        <v>0.53040000000000009</v>
      </c>
      <c r="D4">
        <f t="shared" ref="D4:L4" si="2">$B$17*D3</f>
        <v>0.53040000000000009</v>
      </c>
      <c r="E4">
        <f t="shared" si="2"/>
        <v>0.53040000000000009</v>
      </c>
      <c r="F4">
        <f t="shared" si="2"/>
        <v>0.53040000000000009</v>
      </c>
      <c r="G4">
        <f t="shared" si="2"/>
        <v>0.53040000000000009</v>
      </c>
      <c r="H4">
        <f t="shared" si="2"/>
        <v>0.53040000000000009</v>
      </c>
      <c r="I4">
        <f t="shared" si="2"/>
        <v>0.53040000000000009</v>
      </c>
      <c r="J4">
        <f t="shared" si="2"/>
        <v>0.53040000000000009</v>
      </c>
      <c r="K4">
        <f t="shared" si="2"/>
        <v>0.53040000000000009</v>
      </c>
      <c r="L4">
        <f t="shared" si="2"/>
        <v>0.53040000000000009</v>
      </c>
    </row>
    <row r="5" spans="1:12" x14ac:dyDescent="0.25">
      <c r="A5" s="2" t="s">
        <v>20</v>
      </c>
      <c r="C5" s="10">
        <f>NPV($B$16,$C$4:C4) + $B$3</f>
        <v>0.49111111111111116</v>
      </c>
      <c r="D5" s="10">
        <f>NPV($B$16,$C$4:D4) + $B$3</f>
        <v>0.94584362139917699</v>
      </c>
      <c r="E5" s="10">
        <f>NPV($B$16,$C$4:E4) + $B$3</f>
        <v>1.366892242036275</v>
      </c>
      <c r="F5" s="10">
        <f>NPV($B$16,$C$4:F4) + $B$3</f>
        <v>1.7567520759595139</v>
      </c>
      <c r="G5" s="10">
        <f>NPV($B$16,$C$4:G4) + $B$3</f>
        <v>2.1177334036662168</v>
      </c>
      <c r="H5" s="10">
        <f>NPV($B$16,$C$4:H4) + $B$3</f>
        <v>2.451975373765015</v>
      </c>
      <c r="I5" s="10">
        <f>NPV($B$16,$C$4:I4) + $B$3</f>
        <v>2.7614586794120508</v>
      </c>
      <c r="J5" s="10">
        <f>NPV($B$16,$C$4:J4) + $B$3</f>
        <v>3.0480172957518987</v>
      </c>
      <c r="K5" s="10">
        <f>NPV($B$16,$C$4:K4) + $B$3</f>
        <v>3.3133493479184248</v>
      </c>
      <c r="L5" s="10">
        <f>NPV($B$16,$C$4:L4) + $B$3</f>
        <v>3.5590271739985408</v>
      </c>
    </row>
    <row r="7" spans="1:12" x14ac:dyDescent="0.25">
      <c r="A7" s="2" t="s">
        <v>24</v>
      </c>
      <c r="B7" s="11">
        <v>0.2</v>
      </c>
      <c r="C7" s="11">
        <v>0.32</v>
      </c>
      <c r="D7" s="11">
        <v>0.192</v>
      </c>
      <c r="E7" s="11">
        <v>0.1152</v>
      </c>
      <c r="F7" s="11">
        <v>0.1152</v>
      </c>
      <c r="G7" s="11">
        <v>5.7599999999999998E-2</v>
      </c>
    </row>
    <row r="8" spans="1:12" x14ac:dyDescent="0.25">
      <c r="A8" s="2" t="s">
        <v>25</v>
      </c>
      <c r="B8">
        <f>$B$13*B7</f>
        <v>1.56</v>
      </c>
      <c r="C8">
        <f t="shared" ref="C8:G8" si="3">$B$13*C7</f>
        <v>2.496</v>
      </c>
      <c r="D8">
        <f t="shared" si="3"/>
        <v>1.4976</v>
      </c>
      <c r="E8">
        <f t="shared" si="3"/>
        <v>0.89855999999999991</v>
      </c>
      <c r="F8">
        <f t="shared" si="3"/>
        <v>0.89855999999999991</v>
      </c>
      <c r="G8">
        <f t="shared" si="3"/>
        <v>0.44927999999999996</v>
      </c>
    </row>
    <row r="9" spans="1:12" x14ac:dyDescent="0.25">
      <c r="A9" s="2" t="s">
        <v>19</v>
      </c>
      <c r="B9">
        <f>$B$17*B8</f>
        <v>0.53040000000000009</v>
      </c>
      <c r="C9">
        <f t="shared" ref="C9:G9" si="4">$B$17*C8</f>
        <v>0.84864000000000006</v>
      </c>
      <c r="D9">
        <f t="shared" si="4"/>
        <v>0.50918400000000008</v>
      </c>
      <c r="E9">
        <f t="shared" si="4"/>
        <v>0.30551040000000002</v>
      </c>
      <c r="F9">
        <f t="shared" si="4"/>
        <v>0.30551040000000002</v>
      </c>
      <c r="G9">
        <f t="shared" si="4"/>
        <v>0.15275520000000001</v>
      </c>
    </row>
    <row r="10" spans="1:12" x14ac:dyDescent="0.25">
      <c r="A10" s="2" t="s">
        <v>20</v>
      </c>
      <c r="B10">
        <f>B9</f>
        <v>0.53040000000000009</v>
      </c>
      <c r="C10" s="14">
        <f>NPV($B$16,$C$9:C9)+$B$10</f>
        <v>1.3161777777777779</v>
      </c>
      <c r="D10" s="14">
        <f>NPV($B$16,$C$9:D9)+$B$10</f>
        <v>1.752720987654321</v>
      </c>
      <c r="E10" s="14">
        <f>NPV($B$16,$C$9:E9)+$B$10</f>
        <v>1.9952449931412897</v>
      </c>
      <c r="F10" s="14">
        <f>NPV($B$16,$C$9:F9)+$B$10</f>
        <v>2.219804257481075</v>
      </c>
      <c r="G10" s="14">
        <f>NPV($B$16,$C$9:G9)+$B$10</f>
        <v>2.3237668798606053</v>
      </c>
    </row>
    <row r="13" spans="1:12" x14ac:dyDescent="0.25">
      <c r="A13" s="2" t="s">
        <v>13</v>
      </c>
      <c r="B13">
        <v>7.8</v>
      </c>
    </row>
    <row r="14" spans="1:12" x14ac:dyDescent="0.25">
      <c r="A14" s="2" t="s">
        <v>18</v>
      </c>
      <c r="B14">
        <v>5</v>
      </c>
    </row>
    <row r="16" spans="1:12" x14ac:dyDescent="0.25">
      <c r="A16" s="2" t="s">
        <v>17</v>
      </c>
      <c r="B16" s="8">
        <v>0.08</v>
      </c>
    </row>
    <row r="17" spans="1:2" x14ac:dyDescent="0.25">
      <c r="A17" s="2" t="s">
        <v>16</v>
      </c>
      <c r="B17" s="8">
        <v>0.34</v>
      </c>
    </row>
    <row r="19" spans="1:2" x14ac:dyDescent="0.25">
      <c r="A19" s="2" t="s">
        <v>26</v>
      </c>
      <c r="B19">
        <f>B13*B17</f>
        <v>2.6520000000000001</v>
      </c>
    </row>
  </sheetData>
  <pageMargins left="0.7" right="0.7" top="0.75" bottom="0.75" header="0.3" footer="0.3"/>
  <pageSetup orientation="portrait" verticalDpi="60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B3" sqref="B3"/>
    </sheetView>
  </sheetViews>
  <sheetFormatPr defaultRowHeight="15" x14ac:dyDescent="0.25"/>
  <cols>
    <col min="2" max="2" width="10.140625" bestFit="1" customWidth="1"/>
    <col min="5" max="7" width="11.140625" bestFit="1" customWidth="1"/>
    <col min="8" max="8" width="10.140625" bestFit="1" customWidth="1"/>
  </cols>
  <sheetData>
    <row r="1" spans="1:14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N1" t="s">
        <v>21</v>
      </c>
    </row>
    <row r="2" spans="1:14" x14ac:dyDescent="0.25">
      <c r="A2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4" x14ac:dyDescent="0.25">
      <c r="A3">
        <v>2</v>
      </c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4" x14ac:dyDescent="0.25">
      <c r="A4">
        <v>3</v>
      </c>
      <c r="B4" s="11">
        <v>0.33329999999999999</v>
      </c>
      <c r="C4" s="11">
        <v>0.44450000000000001</v>
      </c>
      <c r="D4" s="11">
        <v>0.14810000000000001</v>
      </c>
      <c r="E4" s="11">
        <v>7.4099999999999999E-2</v>
      </c>
      <c r="F4" s="11"/>
      <c r="G4" s="11"/>
      <c r="K4" s="11"/>
      <c r="L4" s="11"/>
      <c r="N4" s="11">
        <f>SUM(B4:L4)</f>
        <v>1</v>
      </c>
    </row>
    <row r="5" spans="1:14" x14ac:dyDescent="0.25">
      <c r="A5">
        <v>4</v>
      </c>
      <c r="K5" s="11"/>
      <c r="L5" s="11"/>
      <c r="N5" s="11"/>
    </row>
    <row r="6" spans="1:14" x14ac:dyDescent="0.25">
      <c r="A6">
        <v>5</v>
      </c>
      <c r="B6" s="11">
        <v>0.2</v>
      </c>
      <c r="C6" s="11">
        <v>0.32</v>
      </c>
      <c r="D6" s="11">
        <v>0.192</v>
      </c>
      <c r="E6" s="11">
        <v>0.1152</v>
      </c>
      <c r="F6" s="11">
        <v>0.1152</v>
      </c>
      <c r="G6" s="11">
        <v>5.7599999999999998E-2</v>
      </c>
      <c r="H6" s="11"/>
      <c r="I6" s="11"/>
      <c r="J6" s="11"/>
      <c r="K6" s="11"/>
      <c r="L6" s="11"/>
      <c r="M6" s="11"/>
      <c r="N6" s="11">
        <f>SUM(B6:L6)</f>
        <v>0.99999999999999989</v>
      </c>
    </row>
    <row r="7" spans="1:14" x14ac:dyDescent="0.25">
      <c r="A7">
        <v>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x14ac:dyDescent="0.25">
      <c r="A8">
        <v>7</v>
      </c>
      <c r="B8" s="11">
        <v>0.1429</v>
      </c>
      <c r="C8" s="11">
        <v>0.24490000000000001</v>
      </c>
      <c r="D8" s="11">
        <v>0.1749</v>
      </c>
      <c r="E8" s="11">
        <v>0.1249</v>
      </c>
      <c r="F8" s="11">
        <v>8.9300000000000004E-2</v>
      </c>
      <c r="G8" s="11">
        <v>8.9200000000000002E-2</v>
      </c>
      <c r="H8" s="11">
        <v>8.9300000000000004E-2</v>
      </c>
      <c r="I8" s="11">
        <v>4.4600000000000001E-2</v>
      </c>
      <c r="J8" s="11"/>
      <c r="K8" s="11"/>
      <c r="L8" s="11"/>
      <c r="M8" s="11"/>
      <c r="N8" s="11">
        <f>SUM(B8:L8)</f>
        <v>1.0000000000000002</v>
      </c>
    </row>
    <row r="9" spans="1:14" x14ac:dyDescent="0.25">
      <c r="A9">
        <v>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>
        <v>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>
        <v>10</v>
      </c>
      <c r="B11" s="11">
        <v>0.1</v>
      </c>
      <c r="C11" s="11">
        <v>0.18</v>
      </c>
      <c r="D11" s="11">
        <v>0.14399999999999999</v>
      </c>
      <c r="E11" s="11">
        <v>0.1152</v>
      </c>
      <c r="F11" s="11">
        <v>9.2200000000000004E-2</v>
      </c>
      <c r="G11" s="11">
        <v>7.3700000000000002E-2</v>
      </c>
      <c r="H11" s="11">
        <v>6.5500000000000003E-2</v>
      </c>
      <c r="I11" s="11">
        <v>6.5500000000000003E-2</v>
      </c>
      <c r="J11" s="11">
        <v>6.5600000000000006E-2</v>
      </c>
      <c r="K11" s="11">
        <v>6.5500000000000003E-2</v>
      </c>
      <c r="L11" s="11">
        <v>3.2800000000000003E-2</v>
      </c>
      <c r="M11" s="11"/>
      <c r="N11" s="11">
        <f t="shared" ref="N6:N11" si="0">SUM(B11:L11)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FCF</vt:lpstr>
      <vt:lpstr>Tax Shield</vt:lpstr>
      <vt:lpstr>MARCS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2017-04-14T15:42:19Z</dcterms:modified>
</cp:coreProperties>
</file>