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From Interest Rate" sheetId="1" r:id="rId1"/>
    <sheet name="EAR" sheetId="3" r:id="rId2"/>
    <sheet name="Payments" sheetId="4" r:id="rId3"/>
    <sheet name="Inflation" sheetId="5" r:id="rId4"/>
    <sheet name="Tax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5" i="4" s="1"/>
  <c r="E3" i="3"/>
  <c r="E5" i="3" s="1"/>
  <c r="B4" i="6"/>
  <c r="B3" i="5"/>
  <c r="H4" i="4"/>
  <c r="K4" i="4"/>
  <c r="E5" i="4"/>
  <c r="F2" i="1"/>
  <c r="B5" i="3"/>
  <c r="F4" i="1"/>
  <c r="F6" i="1" s="1"/>
  <c r="B4" i="1"/>
</calcChain>
</file>

<file path=xl/sharedStrings.xml><?xml version="1.0" encoding="utf-8"?>
<sst xmlns="http://schemas.openxmlformats.org/spreadsheetml/2006/main" count="45" uniqueCount="26">
  <si>
    <t xml:space="preserve">Interest Rate = </t>
  </si>
  <si>
    <t xml:space="preserve">Years = </t>
  </si>
  <si>
    <t xml:space="preserve">Discount Rate = </t>
  </si>
  <si>
    <t xml:space="preserve">Deposit Years = </t>
  </si>
  <si>
    <t xml:space="preserve">period length = </t>
  </si>
  <si>
    <t xml:space="preserve">APR = </t>
  </si>
  <si>
    <t xml:space="preserve">Payments per Periods = </t>
  </si>
  <si>
    <t xml:space="preserve">Compounded Periods = </t>
  </si>
  <si>
    <t xml:space="preserve">Compounded Discount Rate = </t>
  </si>
  <si>
    <t xml:space="preserve">EAR = </t>
  </si>
  <si>
    <t xml:space="preserve">Amount to borrow = </t>
  </si>
  <si>
    <t xml:space="preserve">Monthly Payment = </t>
  </si>
  <si>
    <t xml:space="preserve">Payments Per Year = </t>
  </si>
  <si>
    <t xml:space="preserve">Years Left = </t>
  </si>
  <si>
    <t xml:space="preserve">Payment = </t>
  </si>
  <si>
    <t xml:space="preserve">Present Value = </t>
  </si>
  <si>
    <t xml:space="preserve">Minimum Payment = </t>
  </si>
  <si>
    <t xml:space="preserve">PV Payments Forever = </t>
  </si>
  <si>
    <t xml:space="preserve">Real Rate = </t>
  </si>
  <si>
    <t xml:space="preserve">Nominal Rate = </t>
  </si>
  <si>
    <t xml:space="preserve">Inflation Rate = </t>
  </si>
  <si>
    <t xml:space="preserve">Tax Rate = </t>
  </si>
  <si>
    <t xml:space="preserve">Deductible Tax Rate = </t>
  </si>
  <si>
    <t xml:space="preserve">Rate adjusted for Tax = </t>
  </si>
  <si>
    <t xml:space="preserve">Payments per Period = </t>
  </si>
  <si>
    <t xml:space="preserve">After Tax Rate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</si>
</sst>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%"/>
    <numFmt numFmtId="166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/>
    <xf numFmtId="9" fontId="0" fillId="0" borderId="0" xfId="0" applyNumberFormat="1" applyBorder="1"/>
    <xf numFmtId="166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5" fontId="0" fillId="0" borderId="0" xfId="0" applyNumberFormat="1"/>
    <xf numFmtId="0" fontId="0" fillId="0" borderId="1" xfId="0" applyFill="1" applyBorder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40" fontId="1" fillId="0" borderId="0" xfId="0" applyNumberFormat="1" applyFont="1"/>
    <xf numFmtId="10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RowHeight="15" x14ac:dyDescent="0.25"/>
  <cols>
    <col min="1" max="1" width="15.140625" style="1" bestFit="1" customWidth="1"/>
    <col min="2" max="2" width="10.140625" bestFit="1" customWidth="1"/>
    <col min="5" max="5" width="28" bestFit="1" customWidth="1"/>
    <col min="6" max="6" width="9.140625" bestFit="1" customWidth="1"/>
  </cols>
  <sheetData>
    <row r="1" spans="1:6" x14ac:dyDescent="0.25">
      <c r="A1" s="6" t="s">
        <v>0</v>
      </c>
      <c r="B1" s="8">
        <v>0.14630000000000001</v>
      </c>
      <c r="E1" s="1" t="s">
        <v>5</v>
      </c>
      <c r="F1" s="11">
        <v>0.14630000000000001</v>
      </c>
    </row>
    <row r="2" spans="1:6" x14ac:dyDescent="0.25">
      <c r="A2" s="6" t="s">
        <v>3</v>
      </c>
      <c r="B2" s="7">
        <v>30</v>
      </c>
      <c r="E2" s="1" t="s">
        <v>1</v>
      </c>
      <c r="F2">
        <f>30/12</f>
        <v>2.5</v>
      </c>
    </row>
    <row r="3" spans="1:6" x14ac:dyDescent="0.25">
      <c r="A3" s="2" t="s">
        <v>4</v>
      </c>
      <c r="B3" s="9">
        <v>1</v>
      </c>
      <c r="E3" s="2" t="s">
        <v>6</v>
      </c>
      <c r="F3" s="3">
        <v>12</v>
      </c>
    </row>
    <row r="4" spans="1:6" x14ac:dyDescent="0.25">
      <c r="A4" s="4" t="s">
        <v>2</v>
      </c>
      <c r="B4" s="5">
        <f>POWER(1+B1,B3/B2) - 1</f>
        <v>4.5616850899263817E-3</v>
      </c>
      <c r="E4" s="10" t="s">
        <v>2</v>
      </c>
      <c r="F4" s="5">
        <f>F1/F3</f>
        <v>1.2191666666666668E-2</v>
      </c>
    </row>
    <row r="5" spans="1:6" x14ac:dyDescent="0.25">
      <c r="E5" s="12" t="s">
        <v>7</v>
      </c>
      <c r="F5" s="3">
        <v>6</v>
      </c>
    </row>
    <row r="6" spans="1:6" x14ac:dyDescent="0.25">
      <c r="E6" s="10" t="s">
        <v>8</v>
      </c>
      <c r="F6" s="5">
        <f>POWER(1 + F4,F5) - 1</f>
        <v>7.5416126645055925E-2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4" sqref="I4"/>
    </sheetView>
  </sheetViews>
  <sheetFormatPr defaultRowHeight="15" x14ac:dyDescent="0.25"/>
  <cols>
    <col min="1" max="1" width="22.5703125" bestFit="1" customWidth="1"/>
    <col min="2" max="2" width="16.140625" bestFit="1" customWidth="1"/>
    <col min="3" max="3" width="18.7109375" customWidth="1"/>
    <col min="4" max="4" width="21.7109375" style="1" bestFit="1" customWidth="1"/>
  </cols>
  <sheetData>
    <row r="1" spans="1:5" x14ac:dyDescent="0.25">
      <c r="A1" s="1" t="s">
        <v>9</v>
      </c>
      <c r="B1" s="11">
        <v>5.6250000000000001E-2</v>
      </c>
      <c r="C1" s="15"/>
      <c r="D1" s="1" t="s">
        <v>5</v>
      </c>
      <c r="E1" s="11">
        <v>0.06</v>
      </c>
    </row>
    <row r="2" spans="1:5" x14ac:dyDescent="0.25">
      <c r="A2" s="1" t="s">
        <v>10</v>
      </c>
      <c r="B2" s="13">
        <v>160000</v>
      </c>
      <c r="D2" s="2" t="s">
        <v>24</v>
      </c>
      <c r="E2" s="3">
        <v>12</v>
      </c>
    </row>
    <row r="3" spans="1:5" x14ac:dyDescent="0.25">
      <c r="A3" s="1" t="s">
        <v>1</v>
      </c>
      <c r="B3">
        <v>30</v>
      </c>
      <c r="D3" s="4" t="s">
        <v>9</v>
      </c>
      <c r="E3" s="5">
        <f>POWER(1 + (E1/E2),E2) - 1</f>
        <v>6.1677811864497611E-2</v>
      </c>
    </row>
    <row r="4" spans="1:5" x14ac:dyDescent="0.25">
      <c r="A4" s="2" t="s">
        <v>6</v>
      </c>
      <c r="B4" s="3">
        <v>12</v>
      </c>
      <c r="D4" s="2" t="s">
        <v>21</v>
      </c>
      <c r="E4" s="19">
        <v>0.15</v>
      </c>
    </row>
    <row r="5" spans="1:5" x14ac:dyDescent="0.25">
      <c r="A5" s="10" t="s">
        <v>11</v>
      </c>
      <c r="B5" s="14">
        <f>PMT(POWER(1+B1, 1/B4) - 1,B3*B4,-B2,0)</f>
        <v>906.95591104335881</v>
      </c>
      <c r="D5" s="1" t="s">
        <v>25</v>
      </c>
      <c r="E5" s="11">
        <f>E3*(1-E4)</f>
        <v>5.2426140084822971E-2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2" sqref="B2"/>
    </sheetView>
  </sheetViews>
  <sheetFormatPr defaultRowHeight="15" x14ac:dyDescent="0.25"/>
  <cols>
    <col min="1" max="1" width="19.5703125" style="1" bestFit="1" customWidth="1"/>
    <col min="2" max="2" width="12.5703125" bestFit="1" customWidth="1"/>
    <col min="4" max="4" width="19.5703125" bestFit="1" customWidth="1"/>
    <col min="5" max="5" width="13.5703125" bestFit="1" customWidth="1"/>
    <col min="7" max="7" width="19.5703125" bestFit="1" customWidth="1"/>
    <col min="10" max="10" width="22.140625" bestFit="1" customWidth="1"/>
    <col min="11" max="11" width="9.85546875" bestFit="1" customWidth="1"/>
  </cols>
  <sheetData>
    <row r="1" spans="1:11" x14ac:dyDescent="0.25">
      <c r="A1" s="1" t="s">
        <v>5</v>
      </c>
      <c r="B1" s="11">
        <v>0.18</v>
      </c>
      <c r="D1" s="1" t="s">
        <v>5</v>
      </c>
      <c r="E1" s="11">
        <v>0.16</v>
      </c>
      <c r="G1" s="1" t="s">
        <v>5</v>
      </c>
      <c r="H1" s="11">
        <v>0.16</v>
      </c>
      <c r="J1" s="1" t="s">
        <v>5</v>
      </c>
      <c r="K1" s="11">
        <v>6.9000000000000006E-2</v>
      </c>
    </row>
    <row r="2" spans="1:11" x14ac:dyDescent="0.25">
      <c r="A2" s="1" t="s">
        <v>14</v>
      </c>
      <c r="B2" s="16">
        <v>1050</v>
      </c>
      <c r="D2" s="1" t="s">
        <v>15</v>
      </c>
      <c r="E2" s="16">
        <v>30000</v>
      </c>
      <c r="G2" s="1" t="s">
        <v>15</v>
      </c>
      <c r="H2" s="16">
        <v>30000</v>
      </c>
      <c r="J2" s="1" t="s">
        <v>14</v>
      </c>
      <c r="K2" s="16">
        <v>400</v>
      </c>
    </row>
    <row r="3" spans="1:11" x14ac:dyDescent="0.25">
      <c r="A3" s="1" t="s">
        <v>13</v>
      </c>
      <c r="B3">
        <f>39/12</f>
        <v>3.25</v>
      </c>
      <c r="D3" s="1" t="s">
        <v>13</v>
      </c>
      <c r="E3">
        <v>1000</v>
      </c>
      <c r="G3" s="2" t="s">
        <v>12</v>
      </c>
      <c r="H3" s="3">
        <v>12</v>
      </c>
      <c r="J3" s="2" t="s">
        <v>12</v>
      </c>
      <c r="K3" s="3">
        <v>12</v>
      </c>
    </row>
    <row r="4" spans="1:11" x14ac:dyDescent="0.25">
      <c r="A4" s="2" t="s">
        <v>12</v>
      </c>
      <c r="B4" s="3">
        <v>12</v>
      </c>
      <c r="D4" s="2" t="s">
        <v>12</v>
      </c>
      <c r="E4" s="3">
        <v>12</v>
      </c>
      <c r="G4" s="4" t="s">
        <v>16</v>
      </c>
      <c r="H4" s="17">
        <f>PMT(H1/H3,10000,-H2)</f>
        <v>400</v>
      </c>
      <c r="J4" s="4" t="s">
        <v>17</v>
      </c>
      <c r="K4" s="17">
        <f>PV(K1/K3,10000,-K2)</f>
        <v>69565.217391304337</v>
      </c>
    </row>
    <row r="5" spans="1:11" x14ac:dyDescent="0.25">
      <c r="A5" s="4" t="s">
        <v>15</v>
      </c>
      <c r="B5" s="17">
        <f>PV(B1/B4,B3*B4,-B2)</f>
        <v>30832.812026348834</v>
      </c>
      <c r="D5" s="4" t="s">
        <v>14</v>
      </c>
      <c r="E5" s="17">
        <f>PMT(E1/E4,E3*E4,-E2)</f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I5" sqref="I5"/>
    </sheetView>
  </sheetViews>
  <sheetFormatPr defaultRowHeight="15" x14ac:dyDescent="0.25"/>
  <cols>
    <col min="1" max="1" width="15" style="1" bestFit="1" customWidth="1"/>
  </cols>
  <sheetData>
    <row r="1" spans="1:2" x14ac:dyDescent="0.25">
      <c r="A1" s="1" t="s">
        <v>18</v>
      </c>
      <c r="B1" s="15">
        <v>2.9000000000000001E-2</v>
      </c>
    </row>
    <row r="2" spans="1:2" x14ac:dyDescent="0.25">
      <c r="A2" s="2" t="s">
        <v>20</v>
      </c>
      <c r="B2" s="18">
        <v>4.9000000000000002E-2</v>
      </c>
    </row>
    <row r="3" spans="1:2" x14ac:dyDescent="0.25">
      <c r="A3" s="1" t="s">
        <v>19</v>
      </c>
      <c r="B3" s="11">
        <f>(1+B1)*(1+B2)-1</f>
        <v>7.9420999999999742E-2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6" sqref="F6"/>
    </sheetView>
  </sheetViews>
  <sheetFormatPr defaultRowHeight="15" x14ac:dyDescent="0.25"/>
  <cols>
    <col min="1" max="1" width="21.85546875" style="1" bestFit="1" customWidth="1"/>
  </cols>
  <sheetData>
    <row r="1" spans="1:2" x14ac:dyDescent="0.25">
      <c r="A1" s="1" t="s">
        <v>5</v>
      </c>
      <c r="B1" s="15">
        <v>8.1000000000000003E-2</v>
      </c>
    </row>
    <row r="2" spans="1:2" x14ac:dyDescent="0.25">
      <c r="A2" s="1" t="s">
        <v>12</v>
      </c>
      <c r="B2">
        <v>12</v>
      </c>
    </row>
    <row r="3" spans="1:2" x14ac:dyDescent="0.25">
      <c r="A3" s="2" t="s">
        <v>22</v>
      </c>
      <c r="B3" s="19">
        <v>0.24</v>
      </c>
    </row>
    <row r="4" spans="1:2" x14ac:dyDescent="0.25">
      <c r="A4" s="4" t="s">
        <v>23</v>
      </c>
      <c r="B4" s="5">
        <f>(POWER(1+B1/B2,B2)-1)*(1-B3)</f>
        <v>6.3897626307931651E-2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Interest Rate</vt:lpstr>
      <vt:lpstr>EAR</vt:lpstr>
      <vt:lpstr>Payments</vt:lpstr>
      <vt:lpstr>Inflation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2017-04-15T01:42:49Z</dcterms:modified>
</cp:coreProperties>
</file>