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4"/>
  </bookViews>
  <sheets>
    <sheet name="Dividends" sheetId="1" r:id="rId1"/>
    <sheet name="Timeline" sheetId="2" r:id="rId2"/>
    <sheet name="Equity" sheetId="3" r:id="rId3"/>
    <sheet name="PE vs PB" sheetId="4" r:id="rId4"/>
    <sheet name="Weigh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B11" i="5"/>
  <c r="H4" i="5"/>
  <c r="I4" i="5" s="1"/>
  <c r="H3" i="5"/>
  <c r="I3" i="5" s="1"/>
  <c r="H2" i="5"/>
  <c r="I2" i="5" s="1"/>
  <c r="E3" i="5"/>
  <c r="E4" i="5"/>
  <c r="E2" i="5"/>
  <c r="E5" i="5" l="1"/>
  <c r="G3" i="5" s="1"/>
  <c r="I5" i="5"/>
  <c r="K2" i="5" s="1"/>
  <c r="F10" i="2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G4" i="5" l="1"/>
  <c r="F3" i="5"/>
  <c r="F2" i="5"/>
  <c r="F4" i="5"/>
  <c r="G2" i="5"/>
  <c r="G5" i="5" s="1"/>
  <c r="K3" i="5"/>
  <c r="K4" i="5"/>
  <c r="J3" i="5"/>
  <c r="J4" i="5"/>
  <c r="J2" i="5"/>
  <c r="I3" i="2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K5" i="5" l="1"/>
  <c r="B6" i="2"/>
  <c r="E6" i="2"/>
  <c r="I6" i="2"/>
  <c r="H6" i="2"/>
  <c r="F6" i="2"/>
  <c r="C6" i="2"/>
</calcChain>
</file>

<file path=xl/sharedStrings.xml><?xml version="1.0" encoding="utf-8"?>
<sst xmlns="http://schemas.openxmlformats.org/spreadsheetml/2006/main" count="101" uniqueCount="73">
  <si>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</si>
  <si>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</si>
  <si>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</si>
  <si>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</si>
  <si>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</si>
  <si>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</si>
  <si>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</si>
  <si>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</si>
  <si>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</si>
  <si>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</si>
  <si>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</si>
  <si>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</si>
  <si>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</si>
  <si>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</si>
  <si>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</si>
  <si>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</si>
  <si>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</si>
  <si>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</si>
  <si>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</si>
  <si>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</si>
  <si>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</si>
  <si>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</si>
  <si>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</si>
  <si>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</si>
  <si>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</si>
  <si>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</si>
  <si>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</si>
  <si>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</si>
  <si>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</si>
  <si>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</si>
  <si>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</si>
  <si>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</si>
  <si>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</si>
  <si>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</si>
  <si>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</si>
  <si>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</si>
  <si>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</si>
  <si>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</si>
  <si>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</si>
  <si>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</si>
  <si>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</si>
  <si>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</si>
  <si>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</si>
  <si>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</si>
  <si>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</si>
  <si>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</si>
  <si>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</si>
  <si>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</si>
  <si>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</si>
  <si>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</si>
  <si>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</si>
  <si>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</si>
  <si>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</si>
  <si>
    <t>Apple</t>
  </si>
  <si>
    <t>Cisco</t>
  </si>
  <si>
    <t>Colgate</t>
  </si>
  <si>
    <t>%</t>
  </si>
  <si>
    <t>Price</t>
  </si>
  <si>
    <t>Shares</t>
  </si>
  <si>
    <t>Value</t>
  </si>
  <si>
    <t>a.</t>
  </si>
  <si>
    <t>b.</t>
  </si>
  <si>
    <t>New Price</t>
  </si>
  <si>
    <t>New Value</t>
  </si>
  <si>
    <t>c.</t>
  </si>
  <si>
    <t>d.</t>
  </si>
  <si>
    <t>Firm 1</t>
  </si>
  <si>
    <t>Firm 2</t>
  </si>
  <si>
    <t>Expected Return</t>
  </si>
  <si>
    <t>Volatility</t>
  </si>
  <si>
    <t>Corrolation</t>
  </si>
  <si>
    <t>Weight</t>
  </si>
  <si>
    <t>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</si>
</sst>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  <xf numFmtId="4" fontId="0" fillId="0" borderId="0" xfId="0" applyNumberFormat="1"/>
    <xf numFmtId="4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14" sqref="B14"/>
    </sheetView>
  </sheetViews>
  <sheetFormatPr defaultRowHeight="15" x14ac:dyDescent="0.25"/>
  <cols>
    <col min="1" max="1" width="11" bestFit="1" customWidth="1"/>
    <col min="2" max="2" width="15.7109375" bestFit="1" customWidth="1"/>
    <col min="5" max="5" width="11.7109375" bestFit="1" customWidth="1"/>
    <col min="7" max="7" width="10.140625" bestFit="1" customWidth="1"/>
    <col min="8" max="8" width="10" bestFit="1" customWidth="1"/>
    <col min="9" max="9" width="11.7109375" bestFit="1" customWidth="1"/>
    <col min="10" max="11" width="10.140625" bestFit="1" customWidth="1"/>
  </cols>
  <sheetData>
    <row r="1" spans="1:11" x14ac:dyDescent="0.25">
      <c r="B1" s="37" t="s">
        <v>58</v>
      </c>
      <c r="C1" s="37" t="s">
        <v>57</v>
      </c>
      <c r="D1" s="37" t="s">
        <v>56</v>
      </c>
      <c r="E1" s="37" t="s">
        <v>59</v>
      </c>
      <c r="F1" s="37" t="s">
        <v>60</v>
      </c>
      <c r="G1" s="37" t="s">
        <v>61</v>
      </c>
      <c r="H1" s="37" t="s">
        <v>62</v>
      </c>
      <c r="I1" s="37" t="s">
        <v>63</v>
      </c>
      <c r="J1" s="37" t="s">
        <v>64</v>
      </c>
      <c r="K1" s="37" t="s">
        <v>65</v>
      </c>
    </row>
    <row r="2" spans="1:11" x14ac:dyDescent="0.25">
      <c r="A2" t="s">
        <v>53</v>
      </c>
      <c r="B2" s="33">
        <v>600</v>
      </c>
      <c r="C2">
        <v>483</v>
      </c>
      <c r="D2">
        <v>12</v>
      </c>
      <c r="E2" s="21">
        <f>B2*C2</f>
        <v>289800</v>
      </c>
      <c r="F2" s="9">
        <f>E2/$E$5</f>
        <v>0.31679055531263667</v>
      </c>
      <c r="G2" s="35">
        <f>E2*D2/$E$5</f>
        <v>3.8014866637516396</v>
      </c>
      <c r="H2">
        <f>C2+28</f>
        <v>511</v>
      </c>
      <c r="I2" s="21">
        <f>H2*B2</f>
        <v>306600</v>
      </c>
      <c r="J2" s="9">
        <f>I2/$I$5</f>
        <v>0.3363317244405441</v>
      </c>
      <c r="K2" s="35">
        <f>I2*D2/$I$5</f>
        <v>4.035980693286529</v>
      </c>
    </row>
    <row r="3" spans="1:11" x14ac:dyDescent="0.25">
      <c r="A3" t="s">
        <v>54</v>
      </c>
      <c r="B3" s="33">
        <v>10000</v>
      </c>
      <c r="C3">
        <v>15</v>
      </c>
      <c r="D3">
        <v>10</v>
      </c>
      <c r="E3" s="21">
        <f t="shared" ref="E3:E4" si="0">B3*C3</f>
        <v>150000</v>
      </c>
      <c r="F3" s="9">
        <f t="shared" ref="F3:F4" si="1">E3/$E$5</f>
        <v>0.1639702667249672</v>
      </c>
      <c r="G3" s="35">
        <f>E3*D3/$E$5</f>
        <v>1.639702667249672</v>
      </c>
      <c r="H3">
        <f>C3+4</f>
        <v>19</v>
      </c>
      <c r="I3" s="21">
        <f t="shared" ref="I3:I4" si="2">H3*B3</f>
        <v>190000</v>
      </c>
      <c r="J3" s="9">
        <f t="shared" ref="J3:J4" si="3">I3/$I$5</f>
        <v>0.20842474769635805</v>
      </c>
      <c r="K3" s="35">
        <f t="shared" ref="K3:K4" si="4">I3*D3/$I$5</f>
        <v>2.0842474769635806</v>
      </c>
    </row>
    <row r="4" spans="1:11" x14ac:dyDescent="0.25">
      <c r="A4" t="s">
        <v>55</v>
      </c>
      <c r="B4" s="33">
        <v>5000</v>
      </c>
      <c r="C4">
        <v>95</v>
      </c>
      <c r="D4">
        <v>8</v>
      </c>
      <c r="E4" s="34">
        <f t="shared" si="0"/>
        <v>475000</v>
      </c>
      <c r="F4" s="9">
        <f t="shared" si="1"/>
        <v>0.51923917796239616</v>
      </c>
      <c r="G4" s="36">
        <f>E4*D4/$E$5</f>
        <v>4.1539134236991693</v>
      </c>
      <c r="H4">
        <f>C4-12</f>
        <v>83</v>
      </c>
      <c r="I4" s="34">
        <f t="shared" si="2"/>
        <v>415000</v>
      </c>
      <c r="J4" s="9">
        <f t="shared" si="3"/>
        <v>0.45524352786309785</v>
      </c>
      <c r="K4" s="36">
        <f t="shared" si="4"/>
        <v>3.6419482229047828</v>
      </c>
    </row>
    <row r="5" spans="1:11" x14ac:dyDescent="0.25">
      <c r="E5" s="21">
        <f>SUM(E2:E4)</f>
        <v>914800</v>
      </c>
      <c r="G5" s="35">
        <f>SUM(G2:G4)</f>
        <v>9.5951027547004806</v>
      </c>
      <c r="I5" s="21">
        <f>SUM(I2:I4)</f>
        <v>911600</v>
      </c>
      <c r="J5" s="7"/>
      <c r="K5" s="35">
        <f>SUM(K2:K4)</f>
        <v>9.7621763931548919</v>
      </c>
    </row>
    <row r="8" spans="1:11" x14ac:dyDescent="0.25">
      <c r="B8" s="3" t="s">
        <v>68</v>
      </c>
      <c r="C8" s="3" t="s">
        <v>69</v>
      </c>
      <c r="D8" s="3" t="s">
        <v>71</v>
      </c>
    </row>
    <row r="9" spans="1:11" x14ac:dyDescent="0.25">
      <c r="A9" t="s">
        <v>66</v>
      </c>
      <c r="B9" s="15">
        <v>7.0999999999999994E-2</v>
      </c>
      <c r="C9" s="15">
        <v>0.16600000000000001</v>
      </c>
      <c r="D9" s="19">
        <v>0.5</v>
      </c>
    </row>
    <row r="10" spans="1:11" x14ac:dyDescent="0.25">
      <c r="A10" t="s">
        <v>67</v>
      </c>
      <c r="B10" s="20">
        <v>9.8000000000000004E-2</v>
      </c>
      <c r="C10" s="15">
        <v>0.20100000000000001</v>
      </c>
      <c r="D10" s="19">
        <v>0.5</v>
      </c>
    </row>
    <row r="11" spans="1:11" x14ac:dyDescent="0.25">
      <c r="B11" s="9">
        <f>D9*B9+D10*B10</f>
        <v>8.4499999999999992E-2</v>
      </c>
    </row>
    <row r="13" spans="1:11" x14ac:dyDescent="0.25">
      <c r="A13" t="s">
        <v>70</v>
      </c>
      <c r="B13" s="19">
        <v>0.22</v>
      </c>
    </row>
    <row r="14" spans="1:11" x14ac:dyDescent="0.25">
      <c r="A14" t="s">
        <v>72</v>
      </c>
      <c r="B14" s="7">
        <f>SQRT(POWER(D9,2)*POWER(C9,2)+POWER(D10,2)*POWER(C10,2)+2*B13*D9*C9*D10*C10)</f>
        <v>0.14373416434515493</v>
      </c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Dividends</vt:lpstr>
      <vt:lpstr>Timeline</vt:lpstr>
      <vt:lpstr>Equity</vt:lpstr>
      <vt:lpstr>PE vs PB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2017-05-05T01:31:55Z</dcterms:modified>
</cp:coreProperties>
</file>