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600" windowHeight="8130" tabRatio="925" activeTab="32"/>
  </bookViews>
  <sheets>
    <sheet name="DP" sheetId="4" r:id="rId1"/>
    <sheet name="Dt" sheetId="38" r:id="rId2"/>
    <sheet name="1" sheetId="6" r:id="rId3"/>
    <sheet name="2" sheetId="85" r:id="rId4"/>
    <sheet name="3" sheetId="86" r:id="rId5"/>
    <sheet name="4" sheetId="87" r:id="rId6"/>
    <sheet name="5" sheetId="88" r:id="rId7"/>
    <sheet name="6" sheetId="89" r:id="rId8"/>
    <sheet name="7" sheetId="90" r:id="rId9"/>
    <sheet name="8" sheetId="91" r:id="rId10"/>
    <sheet name="9" sheetId="92" r:id="rId11"/>
    <sheet name="10" sheetId="93" r:id="rId12"/>
    <sheet name="11" sheetId="94" r:id="rId13"/>
    <sheet name="12" sheetId="95" r:id="rId14"/>
    <sheet name="13" sheetId="96" r:id="rId15"/>
    <sheet name="14" sheetId="97" r:id="rId16"/>
    <sheet name="15" sheetId="98" r:id="rId17"/>
    <sheet name="16" sheetId="99" r:id="rId18"/>
    <sheet name="17" sheetId="100" r:id="rId19"/>
    <sheet name="18" sheetId="102" r:id="rId20"/>
    <sheet name="19" sheetId="103" r:id="rId21"/>
    <sheet name="20" sheetId="104" r:id="rId22"/>
    <sheet name="21" sheetId="105" r:id="rId23"/>
    <sheet name="22" sheetId="106" r:id="rId24"/>
    <sheet name="23" sheetId="107" r:id="rId25"/>
    <sheet name="24" sheetId="108" r:id="rId26"/>
    <sheet name="25" sheetId="109" r:id="rId27"/>
    <sheet name="26" sheetId="110" r:id="rId28"/>
    <sheet name="27" sheetId="111" r:id="rId29"/>
    <sheet name="28" sheetId="112" r:id="rId30"/>
    <sheet name="29" sheetId="113" r:id="rId31"/>
    <sheet name="30" sheetId="114" r:id="rId32"/>
    <sheet name="31" sheetId="115" r:id="rId33"/>
    <sheet name="KSU" sheetId="39" r:id="rId34"/>
  </sheets>
  <calcPr calcId="124519"/>
</workbook>
</file>

<file path=xl/calcChain.xml><?xml version="1.0" encoding="utf-8"?>
<calcChain xmlns="http://schemas.openxmlformats.org/spreadsheetml/2006/main">
  <c r="AF64" i="115"/>
  <c r="AC58" i="111" l="1"/>
  <c r="C42" i="92"/>
  <c r="C41"/>
  <c r="C40"/>
  <c r="C39"/>
  <c r="C38"/>
  <c r="C37"/>
  <c r="C64" i="112"/>
  <c r="C63"/>
  <c r="C62"/>
  <c r="C61"/>
  <c r="C60"/>
  <c r="C59"/>
  <c r="C58"/>
  <c r="C57"/>
  <c r="C64" i="113"/>
  <c r="C63"/>
  <c r="C62"/>
  <c r="C61"/>
  <c r="C60"/>
  <c r="C59"/>
  <c r="C58"/>
  <c r="C57"/>
  <c r="D30"/>
  <c r="F30" s="1"/>
  <c r="H30" s="1"/>
  <c r="D25"/>
  <c r="D20"/>
  <c r="D19"/>
  <c r="D18"/>
  <c r="D17"/>
  <c r="D16"/>
  <c r="D20" i="86"/>
  <c r="D30" i="89"/>
  <c r="D29"/>
  <c r="D25"/>
  <c r="D24"/>
  <c r="AB72" i="115"/>
  <c r="AB72" i="114"/>
  <c r="AB72" i="113"/>
  <c r="AB72" i="112"/>
  <c r="AB72" i="111"/>
  <c r="AB72" i="110"/>
  <c r="AB72" i="109"/>
  <c r="AB72" i="108"/>
  <c r="AB72" i="107"/>
  <c r="AB72" i="106"/>
  <c r="AB72" i="105"/>
  <c r="AB72" i="104"/>
  <c r="AB72" i="103"/>
  <c r="AB72" i="102"/>
  <c r="AB72" i="100"/>
  <c r="AB72" i="99"/>
  <c r="AB72" i="98"/>
  <c r="AB72" i="97"/>
  <c r="AB72" i="96"/>
  <c r="AB72" i="95"/>
  <c r="AB72" i="94"/>
  <c r="AB72" i="93"/>
  <c r="AB72" i="92"/>
  <c r="AB72" i="91"/>
  <c r="AB72" i="90"/>
  <c r="AB72" i="89"/>
  <c r="AB72" i="88"/>
  <c r="AB72" i="87"/>
  <c r="AB72" i="86"/>
  <c r="AB72" i="85"/>
  <c r="J37" i="100"/>
  <c r="J38"/>
  <c r="J39"/>
  <c r="J40"/>
  <c r="J41"/>
  <c r="J42"/>
  <c r="J43"/>
  <c r="J44"/>
  <c r="J45"/>
  <c r="J46"/>
  <c r="J47"/>
  <c r="J48"/>
  <c r="J49"/>
  <c r="J50"/>
  <c r="AC59" i="115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D29"/>
  <c r="F29" s="1"/>
  <c r="H29" s="1"/>
  <c r="D28"/>
  <c r="D25"/>
  <c r="F25" s="1"/>
  <c r="H25" s="1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AF28"/>
  <c r="Z28"/>
  <c r="R28"/>
  <c r="Q28"/>
  <c r="J28"/>
  <c r="I28"/>
  <c r="F28"/>
  <c r="H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Z44" s="1"/>
  <c r="J6"/>
  <c r="I6"/>
  <c r="AC59" i="11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113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9"/>
  <c r="F29" s="1"/>
  <c r="H29" s="1"/>
  <c r="D28"/>
  <c r="F28" s="1"/>
  <c r="H28" s="1"/>
  <c r="D24"/>
  <c r="F24" s="1"/>
  <c r="H24" s="1"/>
  <c r="D23"/>
  <c r="F25"/>
  <c r="H25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F23"/>
  <c r="H23" s="1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F19"/>
  <c r="H19" s="1"/>
  <c r="AF18"/>
  <c r="Z18"/>
  <c r="R18"/>
  <c r="Q18"/>
  <c r="J18"/>
  <c r="I18"/>
  <c r="F18"/>
  <c r="H18" s="1"/>
  <c r="AF17"/>
  <c r="Z17"/>
  <c r="R17"/>
  <c r="Q17"/>
  <c r="J17"/>
  <c r="I17"/>
  <c r="F17"/>
  <c r="H17" s="1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1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W63"/>
  <c r="D63"/>
  <c r="D62"/>
  <c r="D61"/>
  <c r="D60"/>
  <c r="AJ59"/>
  <c r="AH59"/>
  <c r="X59"/>
  <c r="D59"/>
  <c r="AJ58"/>
  <c r="AH58"/>
  <c r="X58"/>
  <c r="D58"/>
  <c r="AJ57"/>
  <c r="AH57"/>
  <c r="X57"/>
  <c r="D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Z44" s="1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J6"/>
  <c r="I6"/>
  <c r="F6"/>
  <c r="H6" s="1"/>
  <c r="AC59" i="111"/>
  <c r="AE58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AF44" s="1"/>
  <c r="Z6"/>
  <c r="J6"/>
  <c r="I6"/>
  <c r="AC59" i="11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F16"/>
  <c r="H16" s="1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AE51"/>
  <c r="AG51" s="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Q54" s="1"/>
  <c r="J7"/>
  <c r="I7"/>
  <c r="AF6"/>
  <c r="Z6"/>
  <c r="Z44" s="1"/>
  <c r="J6"/>
  <c r="I6"/>
  <c r="AC59" i="10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AB75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10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5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10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AF44" s="1"/>
  <c r="Z6"/>
  <c r="J6"/>
  <c r="I6"/>
  <c r="F6"/>
  <c r="H6" s="1"/>
  <c r="AC59" i="103"/>
  <c r="AE59" s="1"/>
  <c r="AG59" s="1"/>
  <c r="AC58"/>
  <c r="AE58" s="1"/>
  <c r="AG58" s="1"/>
  <c r="AC57"/>
  <c r="AE57" s="1"/>
  <c r="AG57" s="1"/>
  <c r="AC56"/>
  <c r="AE56" s="1"/>
  <c r="AG56" s="1"/>
  <c r="AC55"/>
  <c r="AC54"/>
  <c r="AE54" s="1"/>
  <c r="AG54" s="1"/>
  <c r="AC53"/>
  <c r="AE53" s="1"/>
  <c r="AG53" s="1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AE55"/>
  <c r="AG55" s="1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F14"/>
  <c r="H14" s="1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J7"/>
  <c r="I7"/>
  <c r="AF6"/>
  <c r="Z6"/>
  <c r="Z44" s="1"/>
  <c r="J6"/>
  <c r="I6"/>
  <c r="AC59" i="100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D8"/>
  <c r="F8" s="1"/>
  <c r="H8" s="1"/>
  <c r="D7"/>
  <c r="F7" s="1"/>
  <c r="H7" s="1"/>
  <c r="D6"/>
  <c r="F6" s="1"/>
  <c r="H6" s="1"/>
  <c r="R77"/>
  <c r="M77"/>
  <c r="AB76"/>
  <c r="D76"/>
  <c r="C76"/>
  <c r="D75"/>
  <c r="C75"/>
  <c r="D74"/>
  <c r="C74"/>
  <c r="AB73"/>
  <c r="D73"/>
  <c r="C73"/>
  <c r="D72"/>
  <c r="C72"/>
  <c r="D71"/>
  <c r="C71"/>
  <c r="D70"/>
  <c r="C70"/>
  <c r="AB69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F9"/>
  <c r="H9" s="1"/>
  <c r="AF8"/>
  <c r="Z8"/>
  <c r="R8"/>
  <c r="Q8"/>
  <c r="J8"/>
  <c r="I8"/>
  <c r="AF7"/>
  <c r="Z7"/>
  <c r="R7"/>
  <c r="Q7"/>
  <c r="J7"/>
  <c r="I7"/>
  <c r="AF6"/>
  <c r="AF44" s="1"/>
  <c r="Z6"/>
  <c r="Z44" s="1"/>
  <c r="J6"/>
  <c r="I6"/>
  <c r="AC59" i="99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/>
  <c r="D76"/>
  <c r="C76"/>
  <c r="AB75"/>
  <c r="D75"/>
  <c r="C75"/>
  <c r="D74"/>
  <c r="C74"/>
  <c r="AB73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8"/>
  <c r="AE59" s="1"/>
  <c r="AG59" s="1"/>
  <c r="AC58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AE58"/>
  <c r="AG58" s="1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J52" s="1"/>
  <c r="AB67" s="1"/>
  <c r="D51"/>
  <c r="C51"/>
  <c r="AJ50"/>
  <c r="AH50"/>
  <c r="X50"/>
  <c r="R50"/>
  <c r="Q50"/>
  <c r="K50"/>
  <c r="D50"/>
  <c r="C50"/>
  <c r="AJ49"/>
  <c r="AH49"/>
  <c r="X49"/>
  <c r="R49"/>
  <c r="Q49"/>
  <c r="K49"/>
  <c r="D49"/>
  <c r="C49"/>
  <c r="AJ48"/>
  <c r="AH48"/>
  <c r="X48"/>
  <c r="R48"/>
  <c r="Q48"/>
  <c r="K48"/>
  <c r="D48"/>
  <c r="C48"/>
  <c r="R47"/>
  <c r="Q47"/>
  <c r="K47"/>
  <c r="D47"/>
  <c r="C47"/>
  <c r="R46"/>
  <c r="Q46"/>
  <c r="K46"/>
  <c r="D46"/>
  <c r="C46"/>
  <c r="R45"/>
  <c r="Q45"/>
  <c r="K45"/>
  <c r="D45"/>
  <c r="C45"/>
  <c r="AD44"/>
  <c r="AB70" s="1"/>
  <c r="X44"/>
  <c r="AB69" s="1"/>
  <c r="R44"/>
  <c r="Q44"/>
  <c r="K44"/>
  <c r="D44"/>
  <c r="C44"/>
  <c r="AF43"/>
  <c r="Z43"/>
  <c r="R43"/>
  <c r="Q43"/>
  <c r="K43"/>
  <c r="D43"/>
  <c r="C43"/>
  <c r="AF42"/>
  <c r="Z42"/>
  <c r="R42"/>
  <c r="Q42"/>
  <c r="K42"/>
  <c r="D42"/>
  <c r="C42"/>
  <c r="AF41"/>
  <c r="Z41"/>
  <c r="R41"/>
  <c r="Q41"/>
  <c r="K41"/>
  <c r="D41"/>
  <c r="C41"/>
  <c r="AF40"/>
  <c r="Z40"/>
  <c r="R40"/>
  <c r="Q40"/>
  <c r="K40"/>
  <c r="D40"/>
  <c r="C40"/>
  <c r="AF39"/>
  <c r="Z39"/>
  <c r="R39"/>
  <c r="Q39"/>
  <c r="K39"/>
  <c r="D39"/>
  <c r="C39"/>
  <c r="AF38"/>
  <c r="Z38"/>
  <c r="R38"/>
  <c r="Q38"/>
  <c r="K38"/>
  <c r="D38"/>
  <c r="C38"/>
  <c r="AF37"/>
  <c r="Z37"/>
  <c r="R37"/>
  <c r="Q37"/>
  <c r="K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5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AE52"/>
  <c r="AG52" s="1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4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Z44" s="1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F17"/>
  <c r="H17" s="1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AF44" s="1"/>
  <c r="Z6"/>
  <c r="J6"/>
  <c r="I6"/>
  <c r="AC59" i="93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AE59"/>
  <c r="AG59" s="1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92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AF41"/>
  <c r="Z41"/>
  <c r="R41"/>
  <c r="Q41"/>
  <c r="K41"/>
  <c r="J41"/>
  <c r="D41"/>
  <c r="AF40"/>
  <c r="Z40"/>
  <c r="R40"/>
  <c r="Q40"/>
  <c r="K40"/>
  <c r="J40"/>
  <c r="D40"/>
  <c r="AF39"/>
  <c r="Z39"/>
  <c r="R39"/>
  <c r="Q39"/>
  <c r="K39"/>
  <c r="J39"/>
  <c r="D39"/>
  <c r="AF38"/>
  <c r="Z38"/>
  <c r="R38"/>
  <c r="Q38"/>
  <c r="K38"/>
  <c r="J38"/>
  <c r="D38"/>
  <c r="AF37"/>
  <c r="Z37"/>
  <c r="R37"/>
  <c r="Q37"/>
  <c r="K37"/>
  <c r="J37"/>
  <c r="D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F11"/>
  <c r="H11" s="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Z44" s="1"/>
  <c r="J6"/>
  <c r="I6"/>
  <c r="AC59" i="91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90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D25"/>
  <c r="F25" s="1"/>
  <c r="H25" s="1"/>
  <c r="D24"/>
  <c r="D23"/>
  <c r="F23" s="1"/>
  <c r="H23" s="1"/>
  <c r="D20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AB75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F28"/>
  <c r="H28" s="1"/>
  <c r="K28" s="1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F20"/>
  <c r="H20" s="1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F10"/>
  <c r="H10" s="1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9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28"/>
  <c r="F28" s="1"/>
  <c r="H28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M77"/>
  <c r="AB76" s="1"/>
  <c r="D76"/>
  <c r="C76"/>
  <c r="D75"/>
  <c r="C75"/>
  <c r="D74"/>
  <c r="C74"/>
  <c r="AB73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AF44" s="1"/>
  <c r="Z32"/>
  <c r="R32"/>
  <c r="Q32"/>
  <c r="AF31"/>
  <c r="Z31"/>
  <c r="R31"/>
  <c r="Q31"/>
  <c r="AF30"/>
  <c r="Z30"/>
  <c r="R30"/>
  <c r="Q30"/>
  <c r="J30"/>
  <c r="I30"/>
  <c r="F30"/>
  <c r="H30" s="1"/>
  <c r="K30" s="1"/>
  <c r="AF29"/>
  <c r="Z29"/>
  <c r="R29"/>
  <c r="Q29"/>
  <c r="J29"/>
  <c r="I29"/>
  <c r="F29"/>
  <c r="H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F25"/>
  <c r="H25" s="1"/>
  <c r="AF24"/>
  <c r="Z24"/>
  <c r="R24"/>
  <c r="Q24"/>
  <c r="J24"/>
  <c r="I24"/>
  <c r="F24"/>
  <c r="H24" s="1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8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Z6"/>
  <c r="Z44" s="1"/>
  <c r="J6"/>
  <c r="I6"/>
  <c r="AC59" i="87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R54" s="1"/>
  <c r="Q7"/>
  <c r="Q54" s="1"/>
  <c r="J7"/>
  <c r="I7"/>
  <c r="AF6"/>
  <c r="AF44" s="1"/>
  <c r="Z6"/>
  <c r="J6"/>
  <c r="I6"/>
  <c r="AC59" i="86"/>
  <c r="AE59" s="1"/>
  <c r="AG59" s="1"/>
  <c r="AC58"/>
  <c r="AE58" s="1"/>
  <c r="AG58" s="1"/>
  <c r="AC57"/>
  <c r="AE57" s="1"/>
  <c r="AG57" s="1"/>
  <c r="AC56"/>
  <c r="AE56" s="1"/>
  <c r="AG56" s="1"/>
  <c r="AC55"/>
  <c r="AE55" s="1"/>
  <c r="AG55" s="1"/>
  <c r="AC54"/>
  <c r="AE54" s="1"/>
  <c r="AG54" s="1"/>
  <c r="AC53"/>
  <c r="AC52"/>
  <c r="AE52" s="1"/>
  <c r="AG52" s="1"/>
  <c r="AC51"/>
  <c r="AE51" s="1"/>
  <c r="AG51" s="1"/>
  <c r="AC50"/>
  <c r="AC49"/>
  <c r="AE49" s="1"/>
  <c r="AG49" s="1"/>
  <c r="AC48"/>
  <c r="AE48" s="1"/>
  <c r="AG48" s="1"/>
  <c r="L36"/>
  <c r="D30"/>
  <c r="F30" s="1"/>
  <c r="H30" s="1"/>
  <c r="D29"/>
  <c r="D28"/>
  <c r="F28" s="1"/>
  <c r="H28" s="1"/>
  <c r="D25"/>
  <c r="F25" s="1"/>
  <c r="H25" s="1"/>
  <c r="D24"/>
  <c r="F24" s="1"/>
  <c r="H24" s="1"/>
  <c r="D23"/>
  <c r="F23" s="1"/>
  <c r="H23" s="1"/>
  <c r="D19"/>
  <c r="F19" s="1"/>
  <c r="H19" s="1"/>
  <c r="D18"/>
  <c r="F18" s="1"/>
  <c r="H18" s="1"/>
  <c r="D17"/>
  <c r="F17" s="1"/>
  <c r="H17" s="1"/>
  <c r="D16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F16"/>
  <c r="H16" s="1"/>
  <c r="F20"/>
  <c r="H20" s="1"/>
  <c r="D6"/>
  <c r="F6" s="1"/>
  <c r="H6" s="1"/>
  <c r="R77"/>
  <c r="AB73" s="1"/>
  <c r="M77"/>
  <c r="AB76"/>
  <c r="D76"/>
  <c r="C76"/>
  <c r="D75"/>
  <c r="C75"/>
  <c r="D74"/>
  <c r="C74"/>
  <c r="D73"/>
  <c r="C73"/>
  <c r="D72"/>
  <c r="C72"/>
  <c r="D71"/>
  <c r="C71"/>
  <c r="AB70"/>
  <c r="D70"/>
  <c r="C70"/>
  <c r="S69"/>
  <c r="D69"/>
  <c r="C69"/>
  <c r="D68"/>
  <c r="C68"/>
  <c r="D67"/>
  <c r="C67"/>
  <c r="D66"/>
  <c r="C66"/>
  <c r="Z65"/>
  <c r="Z66" s="1"/>
  <c r="Z67" s="1"/>
  <c r="Z68" s="1"/>
  <c r="Z69" s="1"/>
  <c r="Z70" s="1"/>
  <c r="Z71" s="1"/>
  <c r="Z72" s="1"/>
  <c r="Z73" s="1"/>
  <c r="Z74" s="1"/>
  <c r="Z75" s="1"/>
  <c r="Z76" s="1"/>
  <c r="D65"/>
  <c r="C65"/>
  <c r="Z64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X56"/>
  <c r="AJ55"/>
  <c r="AH55"/>
  <c r="X55"/>
  <c r="AJ54"/>
  <c r="AH54"/>
  <c r="X54"/>
  <c r="AJ53"/>
  <c r="AH53"/>
  <c r="AE53"/>
  <c r="AG53" s="1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AE50"/>
  <c r="AG50" s="1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F29"/>
  <c r="H29" s="1"/>
  <c r="K29" s="1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R7"/>
  <c r="Q7"/>
  <c r="J7"/>
  <c r="I7"/>
  <c r="AF6"/>
  <c r="Z6"/>
  <c r="J6"/>
  <c r="I6"/>
  <c r="AC59" i="85"/>
  <c r="AE59" s="1"/>
  <c r="AG59" s="1"/>
  <c r="AC58"/>
  <c r="AE58" s="1"/>
  <c r="AG58" s="1"/>
  <c r="AC57"/>
  <c r="AE57" s="1"/>
  <c r="AG57" s="1"/>
  <c r="AC56"/>
  <c r="AC55"/>
  <c r="AE55" s="1"/>
  <c r="AG55" s="1"/>
  <c r="AC54"/>
  <c r="AE54" s="1"/>
  <c r="AG54" s="1"/>
  <c r="AC53"/>
  <c r="AE53" s="1"/>
  <c r="AG53" s="1"/>
  <c r="AC52"/>
  <c r="AE52" s="1"/>
  <c r="AG52" s="1"/>
  <c r="AC51"/>
  <c r="AE51" s="1"/>
  <c r="AG51" s="1"/>
  <c r="AC50"/>
  <c r="AE50" s="1"/>
  <c r="AG50" s="1"/>
  <c r="AC49"/>
  <c r="AE49" s="1"/>
  <c r="AG49" s="1"/>
  <c r="AC48"/>
  <c r="AE48" s="1"/>
  <c r="AG48" s="1"/>
  <c r="L36"/>
  <c r="D30"/>
  <c r="F30" s="1"/>
  <c r="H30" s="1"/>
  <c r="D29"/>
  <c r="F29" s="1"/>
  <c r="H29" s="1"/>
  <c r="D28"/>
  <c r="F28" s="1"/>
  <c r="H28" s="1"/>
  <c r="D25"/>
  <c r="F25" s="1"/>
  <c r="H25" s="1"/>
  <c r="D24"/>
  <c r="F24" s="1"/>
  <c r="H24" s="1"/>
  <c r="D23"/>
  <c r="F23" s="1"/>
  <c r="H23" s="1"/>
  <c r="D20"/>
  <c r="F20" s="1"/>
  <c r="H20" s="1"/>
  <c r="D19"/>
  <c r="F19" s="1"/>
  <c r="H19" s="1"/>
  <c r="D18"/>
  <c r="F18" s="1"/>
  <c r="H18" s="1"/>
  <c r="D17"/>
  <c r="F17" s="1"/>
  <c r="H17" s="1"/>
  <c r="D16"/>
  <c r="F16" s="1"/>
  <c r="H16" s="1"/>
  <c r="D15"/>
  <c r="F15" s="1"/>
  <c r="H15" s="1"/>
  <c r="D14"/>
  <c r="F14" s="1"/>
  <c r="H14" s="1"/>
  <c r="D11"/>
  <c r="F11" s="1"/>
  <c r="H11" s="1"/>
  <c r="D10"/>
  <c r="F10" s="1"/>
  <c r="H10" s="1"/>
  <c r="D9"/>
  <c r="F9" s="1"/>
  <c r="H9" s="1"/>
  <c r="D8"/>
  <c r="F8" s="1"/>
  <c r="H8" s="1"/>
  <c r="D7"/>
  <c r="F7" s="1"/>
  <c r="H7" s="1"/>
  <c r="D6"/>
  <c r="F6" s="1"/>
  <c r="H6" s="1"/>
  <c r="R77"/>
  <c r="AB73" s="1"/>
  <c r="M77"/>
  <c r="AB76" s="1"/>
  <c r="D76"/>
  <c r="C76"/>
  <c r="D75"/>
  <c r="C75"/>
  <c r="D74"/>
  <c r="C74"/>
  <c r="D73"/>
  <c r="C73"/>
  <c r="D72"/>
  <c r="C72"/>
  <c r="D71"/>
  <c r="C71"/>
  <c r="D70"/>
  <c r="C70"/>
  <c r="S69"/>
  <c r="D69"/>
  <c r="C69"/>
  <c r="D68"/>
  <c r="C68"/>
  <c r="D67"/>
  <c r="C67"/>
  <c r="D66"/>
  <c r="C66"/>
  <c r="D65"/>
  <c r="C65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D64"/>
  <c r="C64"/>
  <c r="W63"/>
  <c r="D63"/>
  <c r="C63"/>
  <c r="D62"/>
  <c r="C62"/>
  <c r="D61"/>
  <c r="C61"/>
  <c r="D60"/>
  <c r="C60"/>
  <c r="AJ59"/>
  <c r="AH59"/>
  <c r="X59"/>
  <c r="D59"/>
  <c r="C59"/>
  <c r="AJ58"/>
  <c r="AH58"/>
  <c r="X58"/>
  <c r="D58"/>
  <c r="C58"/>
  <c r="AJ57"/>
  <c r="AH57"/>
  <c r="X57"/>
  <c r="D57"/>
  <c r="C57"/>
  <c r="AJ56"/>
  <c r="AH56"/>
  <c r="AE56"/>
  <c r="AG56" s="1"/>
  <c r="X56"/>
  <c r="AJ55"/>
  <c r="AH55"/>
  <c r="X55"/>
  <c r="AJ54"/>
  <c r="AH54"/>
  <c r="X54"/>
  <c r="AJ53"/>
  <c r="AH53"/>
  <c r="X53"/>
  <c r="R53"/>
  <c r="Q53"/>
  <c r="AJ52"/>
  <c r="AH52"/>
  <c r="X52"/>
  <c r="R52"/>
  <c r="Q52"/>
  <c r="AJ51"/>
  <c r="AH51"/>
  <c r="X51"/>
  <c r="R51"/>
  <c r="Q51"/>
  <c r="K51"/>
  <c r="J51"/>
  <c r="D51"/>
  <c r="C51"/>
  <c r="AJ50"/>
  <c r="AH50"/>
  <c r="X50"/>
  <c r="R50"/>
  <c r="Q50"/>
  <c r="K50"/>
  <c r="J50"/>
  <c r="D50"/>
  <c r="C50"/>
  <c r="AJ49"/>
  <c r="AH49"/>
  <c r="X49"/>
  <c r="R49"/>
  <c r="Q49"/>
  <c r="K49"/>
  <c r="J49"/>
  <c r="D49"/>
  <c r="C49"/>
  <c r="AJ48"/>
  <c r="AH48"/>
  <c r="X48"/>
  <c r="R48"/>
  <c r="Q48"/>
  <c r="K48"/>
  <c r="J48"/>
  <c r="D48"/>
  <c r="C48"/>
  <c r="R47"/>
  <c r="Q47"/>
  <c r="K47"/>
  <c r="J47"/>
  <c r="D47"/>
  <c r="C47"/>
  <c r="R46"/>
  <c r="Q46"/>
  <c r="K46"/>
  <c r="J46"/>
  <c r="D46"/>
  <c r="C46"/>
  <c r="R45"/>
  <c r="Q45"/>
  <c r="K45"/>
  <c r="J45"/>
  <c r="D45"/>
  <c r="C45"/>
  <c r="AD44"/>
  <c r="AB70" s="1"/>
  <c r="X44"/>
  <c r="AB69" s="1"/>
  <c r="R44"/>
  <c r="Q44"/>
  <c r="K44"/>
  <c r="J44"/>
  <c r="D44"/>
  <c r="C44"/>
  <c r="AF43"/>
  <c r="Z43"/>
  <c r="R43"/>
  <c r="Q43"/>
  <c r="K43"/>
  <c r="J43"/>
  <c r="D43"/>
  <c r="C43"/>
  <c r="AF42"/>
  <c r="Z42"/>
  <c r="R42"/>
  <c r="Q42"/>
  <c r="K42"/>
  <c r="J42"/>
  <c r="D42"/>
  <c r="C42"/>
  <c r="AF41"/>
  <c r="Z41"/>
  <c r="R41"/>
  <c r="Q41"/>
  <c r="K41"/>
  <c r="J41"/>
  <c r="D41"/>
  <c r="C41"/>
  <c r="AF40"/>
  <c r="Z40"/>
  <c r="R40"/>
  <c r="Q40"/>
  <c r="K40"/>
  <c r="J40"/>
  <c r="D40"/>
  <c r="C40"/>
  <c r="AF39"/>
  <c r="Z39"/>
  <c r="R39"/>
  <c r="Q39"/>
  <c r="K39"/>
  <c r="J39"/>
  <c r="D39"/>
  <c r="C39"/>
  <c r="AF38"/>
  <c r="Z38"/>
  <c r="R38"/>
  <c r="Q38"/>
  <c r="K38"/>
  <c r="J38"/>
  <c r="D38"/>
  <c r="C38"/>
  <c r="AF37"/>
  <c r="Z37"/>
  <c r="R37"/>
  <c r="Q37"/>
  <c r="K37"/>
  <c r="J37"/>
  <c r="D37"/>
  <c r="C37"/>
  <c r="AF36"/>
  <c r="Z36"/>
  <c r="R36"/>
  <c r="Q36"/>
  <c r="AF35"/>
  <c r="Z35"/>
  <c r="R35"/>
  <c r="Q35"/>
  <c r="AF34"/>
  <c r="Z34"/>
  <c r="R34"/>
  <c r="Q34"/>
  <c r="AF33"/>
  <c r="Z33"/>
  <c r="R33"/>
  <c r="Q33"/>
  <c r="AF32"/>
  <c r="Z32"/>
  <c r="R32"/>
  <c r="Q32"/>
  <c r="AF31"/>
  <c r="Z31"/>
  <c r="R31"/>
  <c r="Q31"/>
  <c r="AF30"/>
  <c r="Z30"/>
  <c r="R30"/>
  <c r="Q30"/>
  <c r="J30"/>
  <c r="I30"/>
  <c r="AF29"/>
  <c r="Z29"/>
  <c r="R29"/>
  <c r="Q29"/>
  <c r="J29"/>
  <c r="I29"/>
  <c r="AF28"/>
  <c r="Z28"/>
  <c r="R28"/>
  <c r="Q28"/>
  <c r="J28"/>
  <c r="I28"/>
  <c r="AF27"/>
  <c r="Z27"/>
  <c r="R27"/>
  <c r="Q27"/>
  <c r="AF26"/>
  <c r="Z26"/>
  <c r="R26"/>
  <c r="Q26"/>
  <c r="AF25"/>
  <c r="Z25"/>
  <c r="R25"/>
  <c r="Q25"/>
  <c r="J25"/>
  <c r="I25"/>
  <c r="AF24"/>
  <c r="Z24"/>
  <c r="R24"/>
  <c r="Q24"/>
  <c r="J24"/>
  <c r="I24"/>
  <c r="AF23"/>
  <c r="Z23"/>
  <c r="R23"/>
  <c r="Q23"/>
  <c r="J23"/>
  <c r="I23"/>
  <c r="AF22"/>
  <c r="Z22"/>
  <c r="R22"/>
  <c r="Q22"/>
  <c r="AF21"/>
  <c r="Z21"/>
  <c r="R21"/>
  <c r="Q21"/>
  <c r="AF20"/>
  <c r="Z20"/>
  <c r="R20"/>
  <c r="Q20"/>
  <c r="J20"/>
  <c r="I20"/>
  <c r="AF19"/>
  <c r="Z19"/>
  <c r="R19"/>
  <c r="Q19"/>
  <c r="J19"/>
  <c r="I19"/>
  <c r="AF18"/>
  <c r="Z18"/>
  <c r="R18"/>
  <c r="Q18"/>
  <c r="J18"/>
  <c r="I18"/>
  <c r="AF17"/>
  <c r="Z17"/>
  <c r="R17"/>
  <c r="Q17"/>
  <c r="J17"/>
  <c r="I17"/>
  <c r="AF16"/>
  <c r="Z16"/>
  <c r="R16"/>
  <c r="Q16"/>
  <c r="J16"/>
  <c r="I16"/>
  <c r="AF15"/>
  <c r="Z15"/>
  <c r="R15"/>
  <c r="Q15"/>
  <c r="J15"/>
  <c r="I15"/>
  <c r="AF14"/>
  <c r="Z14"/>
  <c r="R14"/>
  <c r="Q14"/>
  <c r="J14"/>
  <c r="I14"/>
  <c r="AF13"/>
  <c r="Z13"/>
  <c r="R13"/>
  <c r="Q13"/>
  <c r="AF12"/>
  <c r="Z12"/>
  <c r="R12"/>
  <c r="Q12"/>
  <c r="AF11"/>
  <c r="Z11"/>
  <c r="R11"/>
  <c r="Q11"/>
  <c r="J11"/>
  <c r="I11"/>
  <c r="AF10"/>
  <c r="Z10"/>
  <c r="R10"/>
  <c r="Q10"/>
  <c r="J10"/>
  <c r="I10"/>
  <c r="AF9"/>
  <c r="Z9"/>
  <c r="R9"/>
  <c r="Q9"/>
  <c r="J9"/>
  <c r="I9"/>
  <c r="AF8"/>
  <c r="Z8"/>
  <c r="R8"/>
  <c r="Q8"/>
  <c r="J8"/>
  <c r="I8"/>
  <c r="AF7"/>
  <c r="Z7"/>
  <c r="Z44" s="1"/>
  <c r="R7"/>
  <c r="R54" s="1"/>
  <c r="Q7"/>
  <c r="J7"/>
  <c r="I7"/>
  <c r="AF6"/>
  <c r="Z6"/>
  <c r="J6"/>
  <c r="I6"/>
  <c r="V41" i="39"/>
  <c r="V40"/>
  <c r="V39"/>
  <c r="V38"/>
  <c r="V37"/>
  <c r="V36"/>
  <c r="V35"/>
  <c r="V34"/>
  <c r="V33"/>
  <c r="V32"/>
  <c r="V31"/>
  <c r="V30"/>
  <c r="V29"/>
  <c r="V28"/>
  <c r="V27"/>
  <c r="V26"/>
  <c r="V25"/>
  <c r="V24"/>
  <c r="V23"/>
  <c r="V22"/>
  <c r="V21"/>
  <c r="V20"/>
  <c r="V19"/>
  <c r="V18"/>
  <c r="V17"/>
  <c r="V16"/>
  <c r="V15"/>
  <c r="V14"/>
  <c r="V13"/>
  <c r="V12"/>
  <c r="V11"/>
  <c r="S42"/>
  <c r="R42"/>
  <c r="S43" s="1"/>
  <c r="Q42"/>
  <c r="P42"/>
  <c r="Q43" s="1"/>
  <c r="O42"/>
  <c r="N42"/>
  <c r="O43" s="1"/>
  <c r="M42"/>
  <c r="L42"/>
  <c r="M43" s="1"/>
  <c r="K42"/>
  <c r="J42"/>
  <c r="K43" s="1"/>
  <c r="A12"/>
  <c r="A13" s="1"/>
  <c r="A14" s="1"/>
  <c r="A15" s="1"/>
  <c r="A16" s="1"/>
  <c r="A17" s="1"/>
  <c r="A18" s="1"/>
  <c r="A19" s="1"/>
  <c r="A20" s="1"/>
  <c r="A21" s="1"/>
  <c r="A22" s="1"/>
  <c r="A23" s="1"/>
  <c r="A24" s="1"/>
  <c r="A25" s="1"/>
  <c r="A26" s="1"/>
  <c r="A27" s="1"/>
  <c r="A28" s="1"/>
  <c r="A29" s="1"/>
  <c r="A30" s="1"/>
  <c r="A31" s="1"/>
  <c r="A32" s="1"/>
  <c r="A33" s="1"/>
  <c r="A34" s="1"/>
  <c r="A35" s="1"/>
  <c r="A36" s="1"/>
  <c r="A37" s="1"/>
  <c r="A38" s="1"/>
  <c r="A39" s="1"/>
  <c r="A40" s="1"/>
  <c r="A41" s="1"/>
  <c r="B42"/>
  <c r="AA41"/>
  <c r="AA40"/>
  <c r="AA39"/>
  <c r="AA38"/>
  <c r="AA37"/>
  <c r="AA36"/>
  <c r="AA35"/>
  <c r="AA34"/>
  <c r="AA33"/>
  <c r="AA32"/>
  <c r="AA31"/>
  <c r="AA30"/>
  <c r="AA29"/>
  <c r="AA28"/>
  <c r="AA27"/>
  <c r="AA26"/>
  <c r="AA25"/>
  <c r="AA24"/>
  <c r="AA23"/>
  <c r="AA22"/>
  <c r="AA21"/>
  <c r="AA20"/>
  <c r="AA19"/>
  <c r="AA18"/>
  <c r="AA17"/>
  <c r="AA16"/>
  <c r="AA15"/>
  <c r="AA14"/>
  <c r="AA13"/>
  <c r="AA12"/>
  <c r="AA11"/>
  <c r="R53" i="6"/>
  <c r="R52"/>
  <c r="R51"/>
  <c r="R50"/>
  <c r="R49"/>
  <c r="R48"/>
  <c r="R47"/>
  <c r="R46"/>
  <c r="R45"/>
  <c r="R44"/>
  <c r="R43"/>
  <c r="R42"/>
  <c r="R41"/>
  <c r="R40"/>
  <c r="R39"/>
  <c r="R38"/>
  <c r="R37"/>
  <c r="R36"/>
  <c r="R35"/>
  <c r="R34"/>
  <c r="R33"/>
  <c r="R32"/>
  <c r="R31"/>
  <c r="R30"/>
  <c r="R29"/>
  <c r="R28"/>
  <c r="R27"/>
  <c r="R26"/>
  <c r="R25"/>
  <c r="R24"/>
  <c r="R23"/>
  <c r="R22"/>
  <c r="R21"/>
  <c r="R20"/>
  <c r="R19"/>
  <c r="R18"/>
  <c r="R17"/>
  <c r="R16"/>
  <c r="R15"/>
  <c r="R14"/>
  <c r="R13"/>
  <c r="R12"/>
  <c r="R11"/>
  <c r="R10"/>
  <c r="R9"/>
  <c r="R8"/>
  <c r="R7"/>
  <c r="K51"/>
  <c r="K50"/>
  <c r="K49"/>
  <c r="K48"/>
  <c r="K47"/>
  <c r="K46"/>
  <c r="K45"/>
  <c r="K44"/>
  <c r="K43"/>
  <c r="K42"/>
  <c r="K41"/>
  <c r="K40"/>
  <c r="K39"/>
  <c r="K38"/>
  <c r="K37"/>
  <c r="J44"/>
  <c r="J51"/>
  <c r="J50"/>
  <c r="J49"/>
  <c r="J48"/>
  <c r="J47"/>
  <c r="J46"/>
  <c r="J45"/>
  <c r="J43"/>
  <c r="J42"/>
  <c r="J41"/>
  <c r="J40"/>
  <c r="J39"/>
  <c r="J38"/>
  <c r="J37"/>
  <c r="Q53"/>
  <c r="Q52"/>
  <c r="Q51"/>
  <c r="Q50"/>
  <c r="Q49"/>
  <c r="Q48"/>
  <c r="Q47"/>
  <c r="Q46"/>
  <c r="Q45"/>
  <c r="Q44"/>
  <c r="Q43"/>
  <c r="Q42"/>
  <c r="Q41"/>
  <c r="Q40"/>
  <c r="Q39"/>
  <c r="Q38"/>
  <c r="Q37"/>
  <c r="Q36"/>
  <c r="Q35"/>
  <c r="Q34"/>
  <c r="Q33"/>
  <c r="Q32"/>
  <c r="Q31"/>
  <c r="Q30"/>
  <c r="Q29"/>
  <c r="Q28"/>
  <c r="Q27"/>
  <c r="Q26"/>
  <c r="Q25"/>
  <c r="Q24"/>
  <c r="Q23"/>
  <c r="Q22"/>
  <c r="Q21"/>
  <c r="Q20"/>
  <c r="Q19"/>
  <c r="Q18"/>
  <c r="Q17"/>
  <c r="Q16"/>
  <c r="Q15"/>
  <c r="Q14"/>
  <c r="Q13"/>
  <c r="Q12"/>
  <c r="Q11"/>
  <c r="Q10"/>
  <c r="Q9"/>
  <c r="Q8"/>
  <c r="Q7"/>
  <c r="AJ59"/>
  <c r="AJ58"/>
  <c r="AJ57"/>
  <c r="AJ56"/>
  <c r="AJ55"/>
  <c r="AJ54"/>
  <c r="AJ53"/>
  <c r="AJ52"/>
  <c r="AJ51"/>
  <c r="AJ50"/>
  <c r="AJ49"/>
  <c r="AH59"/>
  <c r="AH58"/>
  <c r="AH57"/>
  <c r="AH56"/>
  <c r="AH55"/>
  <c r="AH54"/>
  <c r="AH53"/>
  <c r="AH52"/>
  <c r="AH51"/>
  <c r="AH50"/>
  <c r="AH49"/>
  <c r="X59"/>
  <c r="X58"/>
  <c r="X57"/>
  <c r="X56"/>
  <c r="X55"/>
  <c r="X54"/>
  <c r="X53"/>
  <c r="X52"/>
  <c r="X51"/>
  <c r="X50"/>
  <c r="X49"/>
  <c r="X48"/>
  <c r="AJ48"/>
  <c r="AH48"/>
  <c r="D51"/>
  <c r="D50"/>
  <c r="D49"/>
  <c r="D48"/>
  <c r="D47"/>
  <c r="D46"/>
  <c r="D45"/>
  <c r="D44"/>
  <c r="D43"/>
  <c r="D42"/>
  <c r="D41"/>
  <c r="D40"/>
  <c r="D39"/>
  <c r="D38"/>
  <c r="D37"/>
  <c r="D76"/>
  <c r="D75"/>
  <c r="D74"/>
  <c r="D73"/>
  <c r="D72"/>
  <c r="D71"/>
  <c r="D70"/>
  <c r="D69"/>
  <c r="D68"/>
  <c r="D67"/>
  <c r="D66"/>
  <c r="D65"/>
  <c r="D64"/>
  <c r="D63"/>
  <c r="D62"/>
  <c r="D61"/>
  <c r="D60"/>
  <c r="D59"/>
  <c r="D58"/>
  <c r="D57"/>
  <c r="C57"/>
  <c r="C76"/>
  <c r="C75"/>
  <c r="C74"/>
  <c r="C73"/>
  <c r="C72"/>
  <c r="C71"/>
  <c r="C70"/>
  <c r="C69"/>
  <c r="C68"/>
  <c r="C67"/>
  <c r="C66"/>
  <c r="C65"/>
  <c r="C64"/>
  <c r="C63"/>
  <c r="C62"/>
  <c r="C61"/>
  <c r="C60"/>
  <c r="C59"/>
  <c r="C58"/>
  <c r="C51"/>
  <c r="C50"/>
  <c r="C49"/>
  <c r="C48"/>
  <c r="C47"/>
  <c r="C46"/>
  <c r="C45"/>
  <c r="C44"/>
  <c r="C43"/>
  <c r="C42"/>
  <c r="C41"/>
  <c r="C40"/>
  <c r="C39"/>
  <c r="C38"/>
  <c r="C37"/>
  <c r="J30"/>
  <c r="I30"/>
  <c r="J29"/>
  <c r="I29"/>
  <c r="J28"/>
  <c r="I28"/>
  <c r="J25"/>
  <c r="I25"/>
  <c r="J24"/>
  <c r="I24"/>
  <c r="J23"/>
  <c r="I23"/>
  <c r="J20"/>
  <c r="I20"/>
  <c r="J19"/>
  <c r="I19"/>
  <c r="J18"/>
  <c r="I18"/>
  <c r="J17"/>
  <c r="I17"/>
  <c r="J16"/>
  <c r="I16"/>
  <c r="J15"/>
  <c r="I15"/>
  <c r="J14"/>
  <c r="I14"/>
  <c r="J11"/>
  <c r="I11"/>
  <c r="J10"/>
  <c r="I10"/>
  <c r="J9"/>
  <c r="I9"/>
  <c r="J8"/>
  <c r="I8"/>
  <c r="J7"/>
  <c r="I7"/>
  <c r="J6"/>
  <c r="I6"/>
  <c r="R77"/>
  <c r="AB73" s="1"/>
  <c r="M77"/>
  <c r="AB76" s="1"/>
  <c r="S69"/>
  <c r="AB72" s="1"/>
  <c r="Z64"/>
  <c r="Z65" s="1"/>
  <c r="Z66" s="1"/>
  <c r="Z67" s="1"/>
  <c r="Z68" s="1"/>
  <c r="Z69" s="1"/>
  <c r="Z70" s="1"/>
  <c r="Z71" s="1"/>
  <c r="Z72" s="1"/>
  <c r="Z73" s="1"/>
  <c r="Z74" s="1"/>
  <c r="Z75" s="1"/>
  <c r="Z76" s="1"/>
  <c r="M64"/>
  <c r="AB75" s="1"/>
  <c r="W63"/>
  <c r="AE59"/>
  <c r="AG59" s="1"/>
  <c r="AE58"/>
  <c r="AG58" s="1"/>
  <c r="AE57"/>
  <c r="AG57" s="1"/>
  <c r="E57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8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9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6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7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8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09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0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1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2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3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4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E56" i="115" s="1"/>
  <c r="E57" s="1"/>
  <c r="E58" s="1"/>
  <c r="E59" s="1"/>
  <c r="E60" s="1"/>
  <c r="E61" s="1"/>
  <c r="E62" s="1"/>
  <c r="E63" s="1"/>
  <c r="E64" s="1"/>
  <c r="E65" s="1"/>
  <c r="E66" s="1"/>
  <c r="E67" s="1"/>
  <c r="E68" s="1"/>
  <c r="E69" s="1"/>
  <c r="E70" s="1"/>
  <c r="E71" s="1"/>
  <c r="E72" s="1"/>
  <c r="E73" s="1"/>
  <c r="E74" s="1"/>
  <c r="E75" s="1"/>
  <c r="E76" s="1"/>
  <c r="E77" s="1"/>
  <c r="AE56" i="6"/>
  <c r="AG56" s="1"/>
  <c r="AE55"/>
  <c r="AG55" s="1"/>
  <c r="AE54"/>
  <c r="AG54" s="1"/>
  <c r="AE53"/>
  <c r="AG53" s="1"/>
  <c r="AE52"/>
  <c r="AG52" s="1"/>
  <c r="AE51"/>
  <c r="AG51" s="1"/>
  <c r="AE50"/>
  <c r="AG50" s="1"/>
  <c r="AE49"/>
  <c r="AG49" s="1"/>
  <c r="AE48"/>
  <c r="AG48" s="1"/>
  <c r="AD44"/>
  <c r="AB70" s="1"/>
  <c r="X44"/>
  <c r="AB69" s="1"/>
  <c r="AF43"/>
  <c r="Z43"/>
  <c r="AF42"/>
  <c r="Z42"/>
  <c r="AF41"/>
  <c r="Z41"/>
  <c r="AF40"/>
  <c r="Z40"/>
  <c r="AF39"/>
  <c r="Z39"/>
  <c r="AF38"/>
  <c r="Z38"/>
  <c r="AF37"/>
  <c r="Z37"/>
  <c r="E37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8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9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6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7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8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09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0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1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2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3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4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E36" i="115" s="1"/>
  <c r="E37" s="1"/>
  <c r="E38" s="1"/>
  <c r="E39" s="1"/>
  <c r="E40" s="1"/>
  <c r="E41" s="1"/>
  <c r="E42" s="1"/>
  <c r="E43" s="1"/>
  <c r="E44" s="1"/>
  <c r="E45" s="1"/>
  <c r="E46" s="1"/>
  <c r="E47" s="1"/>
  <c r="E48" s="1"/>
  <c r="E49" s="1"/>
  <c r="E50" s="1"/>
  <c r="E51" s="1"/>
  <c r="E52" s="1"/>
  <c r="AF36" i="6"/>
  <c r="Z36"/>
  <c r="AF35"/>
  <c r="Z35"/>
  <c r="AF34"/>
  <c r="Z34"/>
  <c r="AF33"/>
  <c r="Z33"/>
  <c r="AF32"/>
  <c r="Z32"/>
  <c r="AF31"/>
  <c r="Z31"/>
  <c r="AF30"/>
  <c r="Z30"/>
  <c r="F30"/>
  <c r="H30" s="1"/>
  <c r="AF29"/>
  <c r="Z29"/>
  <c r="F29"/>
  <c r="H29" s="1"/>
  <c r="AF28"/>
  <c r="Z28"/>
  <c r="F28"/>
  <c r="H28" s="1"/>
  <c r="AF27"/>
  <c r="Z27"/>
  <c r="AF26"/>
  <c r="Z26"/>
  <c r="AF25"/>
  <c r="Z25"/>
  <c r="F25"/>
  <c r="H25" s="1"/>
  <c r="AF24"/>
  <c r="Z24"/>
  <c r="F24"/>
  <c r="H24" s="1"/>
  <c r="AF23"/>
  <c r="Z23"/>
  <c r="F23"/>
  <c r="H23" s="1"/>
  <c r="AF22"/>
  <c r="Z22"/>
  <c r="AF21"/>
  <c r="Z21"/>
  <c r="AF20"/>
  <c r="Z20"/>
  <c r="F20"/>
  <c r="H20" s="1"/>
  <c r="AF19"/>
  <c r="Z19"/>
  <c r="F19"/>
  <c r="H19" s="1"/>
  <c r="AF18"/>
  <c r="Z18"/>
  <c r="F18"/>
  <c r="H18" s="1"/>
  <c r="AF17"/>
  <c r="Z17"/>
  <c r="F17"/>
  <c r="H17" s="1"/>
  <c r="AF16"/>
  <c r="Z16"/>
  <c r="F16"/>
  <c r="H16" s="1"/>
  <c r="AF15"/>
  <c r="Z15"/>
  <c r="F15"/>
  <c r="H15" s="1"/>
  <c r="AF14"/>
  <c r="Z14"/>
  <c r="F14"/>
  <c r="H14" s="1"/>
  <c r="AF13"/>
  <c r="Z13"/>
  <c r="AF12"/>
  <c r="Z12"/>
  <c r="AF11"/>
  <c r="Z11"/>
  <c r="F11"/>
  <c r="H11" s="1"/>
  <c r="AF10"/>
  <c r="Z10"/>
  <c r="F10"/>
  <c r="H10" s="1"/>
  <c r="AF9"/>
  <c r="Z9"/>
  <c r="F9"/>
  <c r="H9" s="1"/>
  <c r="AF8"/>
  <c r="Z8"/>
  <c r="F8"/>
  <c r="H8" s="1"/>
  <c r="AF7"/>
  <c r="Z7"/>
  <c r="S7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8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9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6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7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8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09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0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1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2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3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4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S6" i="115" s="1"/>
  <c r="S7" s="1"/>
  <c r="S8" s="1"/>
  <c r="S9" s="1"/>
  <c r="S10" s="1"/>
  <c r="S11" s="1"/>
  <c r="S12" s="1"/>
  <c r="S13" s="1"/>
  <c r="S14" s="1"/>
  <c r="S15" s="1"/>
  <c r="S16" s="1"/>
  <c r="S17" s="1"/>
  <c r="S18" s="1"/>
  <c r="S19" s="1"/>
  <c r="S20" s="1"/>
  <c r="S21" s="1"/>
  <c r="S22" s="1"/>
  <c r="S23" s="1"/>
  <c r="S24" s="1"/>
  <c r="S25" s="1"/>
  <c r="S26" s="1"/>
  <c r="S27" s="1"/>
  <c r="S28" s="1"/>
  <c r="S29" s="1"/>
  <c r="S30" s="1"/>
  <c r="S31" s="1"/>
  <c r="S32" s="1"/>
  <c r="S33" s="1"/>
  <c r="S34" s="1"/>
  <c r="S35" s="1"/>
  <c r="S36" s="1"/>
  <c r="S37" s="1"/>
  <c r="S38" s="1"/>
  <c r="S39" s="1"/>
  <c r="S40" s="1"/>
  <c r="S41" s="1"/>
  <c r="S42" s="1"/>
  <c r="S43" s="1"/>
  <c r="S44" s="1"/>
  <c r="S45" s="1"/>
  <c r="S46" s="1"/>
  <c r="S47" s="1"/>
  <c r="S48" s="1"/>
  <c r="S49" s="1"/>
  <c r="S50" s="1"/>
  <c r="S51" s="1"/>
  <c r="S52" s="1"/>
  <c r="S53" s="1"/>
  <c r="S54" s="1"/>
  <c r="F7" i="6"/>
  <c r="H7" s="1"/>
  <c r="AF6"/>
  <c r="Z6"/>
  <c r="F6"/>
  <c r="H6" s="1"/>
  <c r="X42" i="39"/>
  <c r="R54" i="86" l="1"/>
  <c r="R54" i="92"/>
  <c r="R54" i="94"/>
  <c r="Q54" i="92"/>
  <c r="Q54" i="94"/>
  <c r="Q54" i="100"/>
  <c r="Q54" i="107"/>
  <c r="Q54" i="112"/>
  <c r="Q54" i="86"/>
  <c r="Q54" i="110"/>
  <c r="R54" i="113"/>
  <c r="K28" i="85"/>
  <c r="K30"/>
  <c r="R54" i="100"/>
  <c r="Q54" i="102"/>
  <c r="Q54" i="104"/>
  <c r="R54" i="105"/>
  <c r="K30" i="6"/>
  <c r="K28"/>
  <c r="L30"/>
  <c r="K29"/>
  <c r="L29"/>
  <c r="L28"/>
  <c r="Q54" i="103"/>
  <c r="Q54" i="105"/>
  <c r="Q54" i="106"/>
  <c r="AB68" s="1"/>
  <c r="K29"/>
  <c r="R54" i="107"/>
  <c r="Q54" i="108"/>
  <c r="R54" i="109"/>
  <c r="R54" i="110"/>
  <c r="R54" i="111"/>
  <c r="R54" i="112"/>
  <c r="Q54" i="113"/>
  <c r="AB68" s="1"/>
  <c r="K30"/>
  <c r="R54" i="115"/>
  <c r="R54" i="6"/>
  <c r="K29" i="96"/>
  <c r="K28" i="115"/>
  <c r="K28" i="86"/>
  <c r="K30"/>
  <c r="K29" i="87"/>
  <c r="K29" i="88"/>
  <c r="K29" i="90"/>
  <c r="K28" i="91"/>
  <c r="K30"/>
  <c r="K29" i="92"/>
  <c r="K28" i="93"/>
  <c r="K30"/>
  <c r="K29" i="94"/>
  <c r="K28" i="95"/>
  <c r="K30"/>
  <c r="K28" i="97"/>
  <c r="K30"/>
  <c r="K28" i="98"/>
  <c r="K30"/>
  <c r="K28" i="99"/>
  <c r="K30"/>
  <c r="K29" i="100"/>
  <c r="K29" i="102"/>
  <c r="K29" i="103"/>
  <c r="K29" i="104"/>
  <c r="K29" i="105"/>
  <c r="K28" i="106"/>
  <c r="K30"/>
  <c r="K29" i="107"/>
  <c r="K28" i="108"/>
  <c r="K30"/>
  <c r="K28" i="109"/>
  <c r="K30"/>
  <c r="K28" i="110"/>
  <c r="K30"/>
  <c r="K28" i="111"/>
  <c r="K30"/>
  <c r="K29" i="112"/>
  <c r="K28" i="113"/>
  <c r="K28" i="114"/>
  <c r="K30"/>
  <c r="K29" i="115"/>
  <c r="Q54" i="6"/>
  <c r="Q54" i="85"/>
  <c r="K29"/>
  <c r="K28" i="87"/>
  <c r="K30"/>
  <c r="K28" i="88"/>
  <c r="K30"/>
  <c r="K29" i="89"/>
  <c r="K28"/>
  <c r="K30" i="90"/>
  <c r="K29" i="91"/>
  <c r="K28" i="92"/>
  <c r="K30"/>
  <c r="K29" i="93"/>
  <c r="K28" i="94"/>
  <c r="K30"/>
  <c r="K29" i="95"/>
  <c r="K28" i="96"/>
  <c r="K30"/>
  <c r="K29" i="97"/>
  <c r="K29" i="98"/>
  <c r="K29" i="99"/>
  <c r="K28" i="100"/>
  <c r="K30"/>
  <c r="K28" i="102"/>
  <c r="K30"/>
  <c r="K30" i="103"/>
  <c r="K28" i="104"/>
  <c r="K30"/>
  <c r="K28" i="105"/>
  <c r="K30"/>
  <c r="K28" i="107"/>
  <c r="K30"/>
  <c r="K29" i="108"/>
  <c r="K29" i="109"/>
  <c r="K29" i="110"/>
  <c r="K29" i="111"/>
  <c r="K28" i="112"/>
  <c r="K30"/>
  <c r="K29" i="113"/>
  <c r="K29" i="114"/>
  <c r="L28" i="85"/>
  <c r="L29"/>
  <c r="L30"/>
  <c r="L28" i="86"/>
  <c r="L29"/>
  <c r="L30"/>
  <c r="L28" i="87"/>
  <c r="L29"/>
  <c r="L30"/>
  <c r="L28" i="88"/>
  <c r="L29"/>
  <c r="L30"/>
  <c r="L28" i="89"/>
  <c r="L29"/>
  <c r="L30"/>
  <c r="L28" i="90"/>
  <c r="L29"/>
  <c r="L30"/>
  <c r="L28" i="91"/>
  <c r="L29"/>
  <c r="L30"/>
  <c r="L28" i="92"/>
  <c r="L29"/>
  <c r="L30"/>
  <c r="L28" i="93"/>
  <c r="L29"/>
  <c r="L30"/>
  <c r="L28" i="94"/>
  <c r="L29"/>
  <c r="L30"/>
  <c r="L28" i="95"/>
  <c r="L29"/>
  <c r="L30"/>
  <c r="L28" i="96"/>
  <c r="L29"/>
  <c r="L30"/>
  <c r="L28" i="97"/>
  <c r="L29"/>
  <c r="L30"/>
  <c r="L28" i="98"/>
  <c r="L29"/>
  <c r="L30"/>
  <c r="L28" i="99"/>
  <c r="L29"/>
  <c r="L30"/>
  <c r="L28" i="100"/>
  <c r="L29"/>
  <c r="L30"/>
  <c r="L28" i="102"/>
  <c r="L29"/>
  <c r="L30"/>
  <c r="L28" i="103"/>
  <c r="L29"/>
  <c r="L30"/>
  <c r="L28" i="104"/>
  <c r="L29"/>
  <c r="L30"/>
  <c r="L28" i="105"/>
  <c r="L29"/>
  <c r="L30"/>
  <c r="L28" i="106"/>
  <c r="L29"/>
  <c r="L30"/>
  <c r="L28" i="107"/>
  <c r="L29"/>
  <c r="L30"/>
  <c r="L28" i="108"/>
  <c r="L29"/>
  <c r="L30"/>
  <c r="L28" i="109"/>
  <c r="L29"/>
  <c r="L30"/>
  <c r="L28" i="110"/>
  <c r="L29"/>
  <c r="L30"/>
  <c r="L28" i="111"/>
  <c r="L29"/>
  <c r="L30"/>
  <c r="L28" i="112"/>
  <c r="L29"/>
  <c r="L30"/>
  <c r="L28" i="113"/>
  <c r="L29"/>
  <c r="L30"/>
  <c r="L28" i="114"/>
  <c r="L29"/>
  <c r="L30"/>
  <c r="L28" i="115"/>
  <c r="L29"/>
  <c r="L30"/>
  <c r="C52"/>
  <c r="AI53"/>
  <c r="AK57"/>
  <c r="K25" i="85"/>
  <c r="K52" i="86"/>
  <c r="C52" i="92"/>
  <c r="AI56" i="86"/>
  <c r="AI49" i="89"/>
  <c r="AK50"/>
  <c r="C52" i="95"/>
  <c r="D52" i="109"/>
  <c r="L6" i="115"/>
  <c r="AI56"/>
  <c r="AI51" i="88"/>
  <c r="C52" i="103"/>
  <c r="D52" i="96"/>
  <c r="AI50" i="105"/>
  <c r="AI53" i="113"/>
  <c r="AK54" i="115"/>
  <c r="K6" i="85"/>
  <c r="AI52" i="86"/>
  <c r="AI52" i="88"/>
  <c r="AI56"/>
  <c r="C52" i="90"/>
  <c r="AB68" i="104"/>
  <c r="K52"/>
  <c r="K52" i="105"/>
  <c r="C77" i="107"/>
  <c r="J52" i="111"/>
  <c r="AB67" s="1"/>
  <c r="AI50" i="114"/>
  <c r="K6" i="86"/>
  <c r="C52" i="88"/>
  <c r="AK59"/>
  <c r="AI59" i="89"/>
  <c r="AB68" i="92"/>
  <c r="D52" i="97"/>
  <c r="D52" i="98"/>
  <c r="AK54" i="100"/>
  <c r="AI51" i="105"/>
  <c r="AI59"/>
  <c r="D52" i="106"/>
  <c r="AI49" i="114"/>
  <c r="AB68" i="86"/>
  <c r="C52" i="87"/>
  <c r="K52" i="88"/>
  <c r="AK57" i="100"/>
  <c r="D77" i="110"/>
  <c r="AB68" i="112"/>
  <c r="C77"/>
  <c r="AK54" i="107"/>
  <c r="AB68" i="87"/>
  <c r="AB68" i="88"/>
  <c r="AI50"/>
  <c r="AB68" i="89"/>
  <c r="AB68" i="90"/>
  <c r="K52"/>
  <c r="C52" i="96"/>
  <c r="C52" i="97"/>
  <c r="D77" i="98"/>
  <c r="D52" i="99"/>
  <c r="D52" i="100"/>
  <c r="AI53"/>
  <c r="K52" i="113"/>
  <c r="AI56" i="114"/>
  <c r="AI59"/>
  <c r="D52" i="85"/>
  <c r="J52" i="87"/>
  <c r="AB67" s="1"/>
  <c r="C52" i="89"/>
  <c r="AK52"/>
  <c r="AI56"/>
  <c r="C52" i="91"/>
  <c r="AB68" i="93"/>
  <c r="C52" i="94"/>
  <c r="K52" i="95"/>
  <c r="K52" i="96"/>
  <c r="AB68" i="98"/>
  <c r="C52" i="99"/>
  <c r="D52" i="105"/>
  <c r="AI49"/>
  <c r="AK55" i="107"/>
  <c r="D52" i="110"/>
  <c r="C52" i="111"/>
  <c r="C77" i="114"/>
  <c r="AK55" i="115"/>
  <c r="K17" i="85"/>
  <c r="D52" i="91"/>
  <c r="AB68" i="96"/>
  <c r="AB68" i="97"/>
  <c r="C52" i="98"/>
  <c r="AI56" i="100"/>
  <c r="AB68" i="105"/>
  <c r="AI52"/>
  <c r="K6" i="114"/>
  <c r="AI52"/>
  <c r="D52" i="86"/>
  <c r="K11" i="85"/>
  <c r="AK56"/>
  <c r="C52" i="86"/>
  <c r="D52" i="88"/>
  <c r="C77" i="89"/>
  <c r="D52" i="90"/>
  <c r="AB68" i="91"/>
  <c r="K52"/>
  <c r="C52" i="93"/>
  <c r="K52" i="94"/>
  <c r="J52" i="95"/>
  <c r="AB67" s="1"/>
  <c r="K52" i="99"/>
  <c r="AK55" i="100"/>
  <c r="C52" i="102"/>
  <c r="AB68" i="103"/>
  <c r="K6" i="104"/>
  <c r="K52" i="106"/>
  <c r="D52" i="107"/>
  <c r="AB68" i="108"/>
  <c r="D52" i="112"/>
  <c r="D52" i="113"/>
  <c r="C77"/>
  <c r="AB68" i="115"/>
  <c r="D77"/>
  <c r="AF64" i="6"/>
  <c r="AF64" i="85" s="1"/>
  <c r="AF64" i="86" s="1"/>
  <c r="AF64" i="87" s="1"/>
  <c r="AF64" i="88" s="1"/>
  <c r="AF64" i="89" s="1"/>
  <c r="AF64" i="90" s="1"/>
  <c r="AF64" i="91" s="1"/>
  <c r="AF64" i="92" s="1"/>
  <c r="AF64" i="93" s="1"/>
  <c r="AF64" i="94" s="1"/>
  <c r="AF64" i="95" s="1"/>
  <c r="AF64" i="96" s="1"/>
  <c r="AF64" i="97" s="1"/>
  <c r="AF64" i="98" s="1"/>
  <c r="AF64" i="99" s="1"/>
  <c r="AF64" i="100" s="1"/>
  <c r="AF64" i="102" s="1"/>
  <c r="AF64" i="103" s="1"/>
  <c r="AF64" i="104" s="1"/>
  <c r="AF64" i="105" s="1"/>
  <c r="AF64" i="106" s="1"/>
  <c r="AF64" i="107" s="1"/>
  <c r="AF64" i="108" s="1"/>
  <c r="AF64" i="109" s="1"/>
  <c r="AF64" i="110" s="1"/>
  <c r="AF64" i="111" s="1"/>
  <c r="AF64" i="112" s="1"/>
  <c r="AF64" i="113" s="1"/>
  <c r="AF64" i="114" s="1"/>
  <c r="K15" i="85"/>
  <c r="C52"/>
  <c r="K7"/>
  <c r="K9"/>
  <c r="K19"/>
  <c r="AK58"/>
  <c r="J52" i="86"/>
  <c r="AB67" s="1"/>
  <c r="AI48"/>
  <c r="AK49" i="88"/>
  <c r="AI48" i="89"/>
  <c r="AI53" i="91"/>
  <c r="AI53" i="104"/>
  <c r="AI51" i="114"/>
  <c r="AI51" i="85"/>
  <c r="AI50" i="86"/>
  <c r="AI53"/>
  <c r="AI49"/>
  <c r="AI51"/>
  <c r="AI59"/>
  <c r="AI51" i="89"/>
  <c r="AB68" i="99"/>
  <c r="C52" i="100"/>
  <c r="D77"/>
  <c r="L6"/>
  <c r="AB68" i="102"/>
  <c r="D52"/>
  <c r="K52"/>
  <c r="D52" i="103"/>
  <c r="C52" i="104"/>
  <c r="J52"/>
  <c r="AB67" s="1"/>
  <c r="AI56"/>
  <c r="C52" i="105"/>
  <c r="D77"/>
  <c r="K6"/>
  <c r="AI48"/>
  <c r="C52" i="106"/>
  <c r="AB68" i="107"/>
  <c r="C52"/>
  <c r="J52"/>
  <c r="AB67" s="1"/>
  <c r="AK57"/>
  <c r="D52" i="108"/>
  <c r="C77"/>
  <c r="AB68" i="109"/>
  <c r="AB68" i="110"/>
  <c r="C52" i="112"/>
  <c r="C52" i="113"/>
  <c r="AB68" i="114"/>
  <c r="C52"/>
  <c r="AI48"/>
  <c r="D52" i="115"/>
  <c r="C77"/>
  <c r="K52"/>
  <c r="J52"/>
  <c r="AB67" s="1"/>
  <c r="AF44" i="114"/>
  <c r="D77"/>
  <c r="J52"/>
  <c r="AB67" s="1"/>
  <c r="K52"/>
  <c r="D52"/>
  <c r="D77" i="113"/>
  <c r="J52"/>
  <c r="AB67" s="1"/>
  <c r="AF44" i="112"/>
  <c r="D77"/>
  <c r="K52"/>
  <c r="J52"/>
  <c r="AB67" s="1"/>
  <c r="Z44" i="111"/>
  <c r="C77"/>
  <c r="D77"/>
  <c r="K52"/>
  <c r="D52"/>
  <c r="AB68"/>
  <c r="C77" i="110"/>
  <c r="J52"/>
  <c r="AB67" s="1"/>
  <c r="K52"/>
  <c r="C52"/>
  <c r="D77" i="109"/>
  <c r="C77"/>
  <c r="K52"/>
  <c r="J52"/>
  <c r="AB67" s="1"/>
  <c r="C52"/>
  <c r="AF44" i="108"/>
  <c r="D77"/>
  <c r="J52"/>
  <c r="AB67" s="1"/>
  <c r="K52"/>
  <c r="C52"/>
  <c r="D77" i="107"/>
  <c r="K52"/>
  <c r="AF44" i="106"/>
  <c r="D77"/>
  <c r="C77"/>
  <c r="J52"/>
  <c r="AB67" s="1"/>
  <c r="AF44" i="105"/>
  <c r="C77"/>
  <c r="J52"/>
  <c r="AB67" s="1"/>
  <c r="Z44" i="104"/>
  <c r="D77"/>
  <c r="C77"/>
  <c r="D52"/>
  <c r="AF44" i="103"/>
  <c r="D77"/>
  <c r="C77"/>
  <c r="J52"/>
  <c r="AB67" s="1"/>
  <c r="K52"/>
  <c r="D77" i="102"/>
  <c r="C77"/>
  <c r="J52"/>
  <c r="AB67" s="1"/>
  <c r="C77" i="100"/>
  <c r="J52"/>
  <c r="AB67" s="1"/>
  <c r="K52"/>
  <c r="AB68"/>
  <c r="AF44" i="99"/>
  <c r="C77"/>
  <c r="D77"/>
  <c r="J52"/>
  <c r="AB67" s="1"/>
  <c r="AF44" i="98"/>
  <c r="C77"/>
  <c r="K52"/>
  <c r="AF44" i="97"/>
  <c r="C77"/>
  <c r="D77"/>
  <c r="K52"/>
  <c r="J52"/>
  <c r="AB67" s="1"/>
  <c r="C77" i="96"/>
  <c r="D77"/>
  <c r="J52"/>
  <c r="AB67" s="1"/>
  <c r="Z44" i="95"/>
  <c r="AB68"/>
  <c r="D77"/>
  <c r="C77"/>
  <c r="D52"/>
  <c r="AB68" i="94"/>
  <c r="C77"/>
  <c r="D77"/>
  <c r="J52"/>
  <c r="AB67" s="1"/>
  <c r="D52"/>
  <c r="Z44" i="93"/>
  <c r="C77"/>
  <c r="D77"/>
  <c r="J52"/>
  <c r="AB67" s="1"/>
  <c r="K52"/>
  <c r="D52"/>
  <c r="AF44" i="92"/>
  <c r="D77"/>
  <c r="C77"/>
  <c r="K52"/>
  <c r="J52"/>
  <c r="AB67" s="1"/>
  <c r="D52"/>
  <c r="AF44" i="91"/>
  <c r="C77"/>
  <c r="D77"/>
  <c r="J52"/>
  <c r="AB67" s="1"/>
  <c r="AF44" i="90"/>
  <c r="D77"/>
  <c r="C77"/>
  <c r="J52"/>
  <c r="AB67" s="1"/>
  <c r="D77" i="89"/>
  <c r="K52"/>
  <c r="J52"/>
  <c r="AB67" s="1"/>
  <c r="D52"/>
  <c r="AF44" i="88"/>
  <c r="D77"/>
  <c r="C77"/>
  <c r="J52"/>
  <c r="AB67" s="1"/>
  <c r="Z44" i="87"/>
  <c r="C77"/>
  <c r="D77"/>
  <c r="K52"/>
  <c r="D52"/>
  <c r="AF44" i="86"/>
  <c r="Z44"/>
  <c r="C77"/>
  <c r="D77"/>
  <c r="AF44" i="85"/>
  <c r="AB68"/>
  <c r="D77"/>
  <c r="C77"/>
  <c r="K52"/>
  <c r="J52"/>
  <c r="AB67" s="1"/>
  <c r="L8" i="115"/>
  <c r="K8"/>
  <c r="L14"/>
  <c r="K14"/>
  <c r="L18"/>
  <c r="K18"/>
  <c r="L24"/>
  <c r="K24"/>
  <c r="AI49"/>
  <c r="AK49"/>
  <c r="L9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7"/>
  <c r="K7"/>
  <c r="L11"/>
  <c r="K11"/>
  <c r="L17"/>
  <c r="K17"/>
  <c r="L23"/>
  <c r="K23"/>
  <c r="AI48"/>
  <c r="AK48"/>
  <c r="AI52"/>
  <c r="AK52"/>
  <c r="AI59"/>
  <c r="AK59"/>
  <c r="AI54"/>
  <c r="AI55"/>
  <c r="AI57"/>
  <c r="K6"/>
  <c r="AK53"/>
  <c r="AK56"/>
  <c r="AI53" i="114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49"/>
  <c r="AK50"/>
  <c r="AK51"/>
  <c r="AK52"/>
  <c r="AK59"/>
  <c r="L6"/>
  <c r="AK56"/>
  <c r="L7" i="11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K51"/>
  <c r="AI51"/>
  <c r="AK59"/>
  <c r="AI59"/>
  <c r="AI54"/>
  <c r="AK54"/>
  <c r="AI55"/>
  <c r="AK55"/>
  <c r="AI57"/>
  <c r="AK57"/>
  <c r="AK48"/>
  <c r="AI48"/>
  <c r="AK50"/>
  <c r="AI50"/>
  <c r="AK52"/>
  <c r="AI52"/>
  <c r="AK58"/>
  <c r="AI58"/>
  <c r="K6"/>
  <c r="L6"/>
  <c r="AI56"/>
  <c r="AK56"/>
  <c r="AK53"/>
  <c r="AK57" i="112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AI48" i="111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L7" i="110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K6"/>
  <c r="L6"/>
  <c r="AI59"/>
  <c r="AK59"/>
  <c r="AI48"/>
  <c r="AK48"/>
  <c r="AI50"/>
  <c r="AK50"/>
  <c r="AI52"/>
  <c r="AK52"/>
  <c r="AK54"/>
  <c r="AI54"/>
  <c r="AK55"/>
  <c r="AI55"/>
  <c r="AK57"/>
  <c r="AI57"/>
  <c r="AK58"/>
  <c r="AI58"/>
  <c r="AI48" i="109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7" i="108"/>
  <c r="AI57"/>
  <c r="AI48"/>
  <c r="AK48"/>
  <c r="AI50"/>
  <c r="AK50"/>
  <c r="AI52"/>
  <c r="AK52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K6"/>
  <c r="L6"/>
  <c r="AI53"/>
  <c r="AK53"/>
  <c r="L10" i="107"/>
  <c r="K10"/>
  <c r="L16"/>
  <c r="K16"/>
  <c r="L20"/>
  <c r="K20"/>
  <c r="AI53"/>
  <c r="AK53"/>
  <c r="L8"/>
  <c r="K8"/>
  <c r="L14"/>
  <c r="K14"/>
  <c r="L24"/>
  <c r="K24"/>
  <c r="AI56"/>
  <c r="AK56"/>
  <c r="L7"/>
  <c r="K7"/>
  <c r="L11"/>
  <c r="K11"/>
  <c r="L17"/>
  <c r="K17"/>
  <c r="L23"/>
  <c r="K23"/>
  <c r="AI49"/>
  <c r="AK49"/>
  <c r="AI51"/>
  <c r="AK51"/>
  <c r="AI59"/>
  <c r="AK59"/>
  <c r="L18"/>
  <c r="K18"/>
  <c r="K6"/>
  <c r="L6"/>
  <c r="L9"/>
  <c r="K9"/>
  <c r="L15"/>
  <c r="K15"/>
  <c r="L19"/>
  <c r="K19"/>
  <c r="L25"/>
  <c r="K25"/>
  <c r="AI48"/>
  <c r="AK48"/>
  <c r="AI50"/>
  <c r="AK50"/>
  <c r="AI52"/>
  <c r="AK52"/>
  <c r="AK58"/>
  <c r="AI58"/>
  <c r="AI54"/>
  <c r="AI55"/>
  <c r="AI57"/>
  <c r="AI48" i="106"/>
  <c r="AK48"/>
  <c r="AI50"/>
  <c r="AK50"/>
  <c r="AI52"/>
  <c r="AK52"/>
  <c r="AK57"/>
  <c r="AI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10" i="105"/>
  <c r="K10"/>
  <c r="L14"/>
  <c r="K14"/>
  <c r="L16"/>
  <c r="K16"/>
  <c r="L18"/>
  <c r="K18"/>
  <c r="L23"/>
  <c r="K23"/>
  <c r="L24"/>
  <c r="K24"/>
  <c r="AK54"/>
  <c r="AI54"/>
  <c r="AK55"/>
  <c r="AI55"/>
  <c r="AK58"/>
  <c r="AI58"/>
  <c r="L7"/>
  <c r="K7"/>
  <c r="L8"/>
  <c r="K8"/>
  <c r="L9"/>
  <c r="K9"/>
  <c r="L11"/>
  <c r="K11"/>
  <c r="L15"/>
  <c r="K15"/>
  <c r="L17"/>
  <c r="K17"/>
  <c r="L19"/>
  <c r="K19"/>
  <c r="L20"/>
  <c r="K20"/>
  <c r="L25"/>
  <c r="K25"/>
  <c r="AI56"/>
  <c r="AK56"/>
  <c r="AI53"/>
  <c r="AK53"/>
  <c r="AK57"/>
  <c r="AI57"/>
  <c r="AK48"/>
  <c r="AK49"/>
  <c r="AK50"/>
  <c r="AK51"/>
  <c r="AK52"/>
  <c r="AK59"/>
  <c r="L6"/>
  <c r="L9" i="104"/>
  <c r="K9"/>
  <c r="L19"/>
  <c r="K19"/>
  <c r="L25"/>
  <c r="K25"/>
  <c r="AI52"/>
  <c r="AK52"/>
  <c r="L10"/>
  <c r="K10"/>
  <c r="L16"/>
  <c r="K16"/>
  <c r="L20"/>
  <c r="K20"/>
  <c r="AI49"/>
  <c r="AK49"/>
  <c r="AK58"/>
  <c r="AI58"/>
  <c r="AK54"/>
  <c r="AI54"/>
  <c r="L7"/>
  <c r="K7"/>
  <c r="L11"/>
  <c r="K11"/>
  <c r="L17"/>
  <c r="K17"/>
  <c r="L23"/>
  <c r="K23"/>
  <c r="AI50"/>
  <c r="AK50"/>
  <c r="AI59"/>
  <c r="AK59"/>
  <c r="L15"/>
  <c r="K15"/>
  <c r="AI48"/>
  <c r="AK48"/>
  <c r="AK55"/>
  <c r="AI55"/>
  <c r="L8"/>
  <c r="K8"/>
  <c r="L14"/>
  <c r="K14"/>
  <c r="L18"/>
  <c r="K18"/>
  <c r="L24"/>
  <c r="K24"/>
  <c r="AI51"/>
  <c r="AK51"/>
  <c r="AK57"/>
  <c r="AI57"/>
  <c r="L6"/>
  <c r="AK53"/>
  <c r="AK56"/>
  <c r="L7" i="103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K58"/>
  <c r="AI58"/>
  <c r="AI48"/>
  <c r="AK48"/>
  <c r="AI50"/>
  <c r="AK50"/>
  <c r="AI52"/>
  <c r="AK52"/>
  <c r="AI56"/>
  <c r="AK56"/>
  <c r="AI59"/>
  <c r="AK59"/>
  <c r="K6"/>
  <c r="L6"/>
  <c r="AK54"/>
  <c r="AI54"/>
  <c r="AK55"/>
  <c r="AI55"/>
  <c r="AK57"/>
  <c r="AI57"/>
  <c r="AI56" i="102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9" i="100"/>
  <c r="K9"/>
  <c r="L15"/>
  <c r="K15"/>
  <c r="L19"/>
  <c r="K19"/>
  <c r="L25"/>
  <c r="K25"/>
  <c r="AI50"/>
  <c r="AK50"/>
  <c r="L10"/>
  <c r="K10"/>
  <c r="L16"/>
  <c r="K16"/>
  <c r="L20"/>
  <c r="K20"/>
  <c r="AI51"/>
  <c r="AK51"/>
  <c r="AK58"/>
  <c r="AI58"/>
  <c r="L8"/>
  <c r="K8"/>
  <c r="L14"/>
  <c r="K14"/>
  <c r="L18"/>
  <c r="K18"/>
  <c r="L24"/>
  <c r="K24"/>
  <c r="AI49"/>
  <c r="AK49"/>
  <c r="L7"/>
  <c r="K7"/>
  <c r="L11"/>
  <c r="K11"/>
  <c r="L17"/>
  <c r="K17"/>
  <c r="L23"/>
  <c r="K23"/>
  <c r="AI48"/>
  <c r="AK48"/>
  <c r="AI52"/>
  <c r="AK52"/>
  <c r="AI59"/>
  <c r="AK59"/>
  <c r="AK53"/>
  <c r="AK56"/>
  <c r="AI54"/>
  <c r="AI55"/>
  <c r="AI57"/>
  <c r="K6"/>
  <c r="AI56" i="99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K6" i="98"/>
  <c r="L6"/>
  <c r="AK54"/>
  <c r="AI54"/>
  <c r="AK55"/>
  <c r="AI55"/>
  <c r="AK57"/>
  <c r="AI57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49"/>
  <c r="AI49"/>
  <c r="AI51"/>
  <c r="AK51"/>
  <c r="AI53"/>
  <c r="AK53"/>
  <c r="AK58"/>
  <c r="AI58"/>
  <c r="AI48"/>
  <c r="AK48"/>
  <c r="AI50"/>
  <c r="AK50"/>
  <c r="AI52"/>
  <c r="AK52"/>
  <c r="AI56"/>
  <c r="AK56"/>
  <c r="AI59"/>
  <c r="AK59"/>
  <c r="AI56" i="97"/>
  <c r="AK56"/>
  <c r="AI59"/>
  <c r="AK59"/>
  <c r="AI48"/>
  <c r="AK48"/>
  <c r="AI50"/>
  <c r="AK50"/>
  <c r="AI52"/>
  <c r="AK52"/>
  <c r="AK57"/>
  <c r="AI57"/>
  <c r="K6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L7" i="96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6"/>
  <c r="AK56"/>
  <c r="AI59"/>
  <c r="AK59"/>
  <c r="AI48"/>
  <c r="AK48"/>
  <c r="AK50"/>
  <c r="AI50"/>
  <c r="AI52"/>
  <c r="AK52"/>
  <c r="AK57"/>
  <c r="AI57"/>
  <c r="K6"/>
  <c r="L6"/>
  <c r="AK54"/>
  <c r="AI54"/>
  <c r="AK55"/>
  <c r="AI55"/>
  <c r="AK58"/>
  <c r="AI58"/>
  <c r="AI48" i="95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4"/>
  <c r="AK48"/>
  <c r="AI50"/>
  <c r="AK50"/>
  <c r="AI52"/>
  <c r="AK52"/>
  <c r="AK57"/>
  <c r="AI57"/>
  <c r="K6"/>
  <c r="L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48" i="93"/>
  <c r="AK48"/>
  <c r="AI50"/>
  <c r="AK50"/>
  <c r="AI52"/>
  <c r="AK52"/>
  <c r="AK57"/>
  <c r="AI57"/>
  <c r="L6"/>
  <c r="K6"/>
  <c r="AI53"/>
  <c r="AK53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6"/>
  <c r="AK56"/>
  <c r="AI59"/>
  <c r="AK59"/>
  <c r="AI56" i="92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K51"/>
  <c r="AI51"/>
  <c r="AI53"/>
  <c r="AK53"/>
  <c r="AI48"/>
  <c r="AK48"/>
  <c r="AK50"/>
  <c r="AI50"/>
  <c r="AK52"/>
  <c r="AI52"/>
  <c r="AK57"/>
  <c r="AI57"/>
  <c r="K6"/>
  <c r="L6"/>
  <c r="AI54"/>
  <c r="AK54"/>
  <c r="AK55"/>
  <c r="AI55"/>
  <c r="AK58"/>
  <c r="AI58"/>
  <c r="L7" i="91"/>
  <c r="K7"/>
  <c r="L9"/>
  <c r="K9"/>
  <c r="L15"/>
  <c r="K15"/>
  <c r="L19"/>
  <c r="K19"/>
  <c r="L23"/>
  <c r="K23"/>
  <c r="AK51"/>
  <c r="AI51"/>
  <c r="AI54"/>
  <c r="AK54"/>
  <c r="AI55"/>
  <c r="AK55"/>
  <c r="AI57"/>
  <c r="AK57"/>
  <c r="L10"/>
  <c r="K10"/>
  <c r="L16"/>
  <c r="K16"/>
  <c r="L18"/>
  <c r="K18"/>
  <c r="L24"/>
  <c r="K24"/>
  <c r="AK48"/>
  <c r="AI48"/>
  <c r="AI50"/>
  <c r="AK50"/>
  <c r="AK52"/>
  <c r="AI52"/>
  <c r="AK58"/>
  <c r="AI58"/>
  <c r="L8"/>
  <c r="K8"/>
  <c r="L11"/>
  <c r="K11"/>
  <c r="L14"/>
  <c r="K14"/>
  <c r="L17"/>
  <c r="K17"/>
  <c r="L20"/>
  <c r="K20"/>
  <c r="L25"/>
  <c r="K25"/>
  <c r="AI49"/>
  <c r="AK49"/>
  <c r="AK59"/>
  <c r="AI59"/>
  <c r="K6"/>
  <c r="L6"/>
  <c r="AI56"/>
  <c r="AK56"/>
  <c r="AK53"/>
  <c r="AI48" i="90"/>
  <c r="AK48"/>
  <c r="AK50"/>
  <c r="AI50"/>
  <c r="AK52"/>
  <c r="AI52"/>
  <c r="AI57"/>
  <c r="AK57"/>
  <c r="K6"/>
  <c r="L6"/>
  <c r="AK54"/>
  <c r="AI54"/>
  <c r="AK55"/>
  <c r="AI55"/>
  <c r="AK58"/>
  <c r="AI58"/>
  <c r="AI56"/>
  <c r="AK56"/>
  <c r="AI59"/>
  <c r="AK59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49"/>
  <c r="AK49"/>
  <c r="AI51"/>
  <c r="AK51"/>
  <c r="AI53"/>
  <c r="AK53"/>
  <c r="AI53" i="89"/>
  <c r="AK53"/>
  <c r="AI54"/>
  <c r="AK54"/>
  <c r="K6"/>
  <c r="L6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K57"/>
  <c r="AI57"/>
  <c r="AK48"/>
  <c r="AK51"/>
  <c r="AK59"/>
  <c r="AK56"/>
  <c r="AK49"/>
  <c r="AI50"/>
  <c r="AI52"/>
  <c r="K6" i="88"/>
  <c r="L6"/>
  <c r="AK54"/>
  <c r="AI54"/>
  <c r="AK55"/>
  <c r="AI55"/>
  <c r="AK58"/>
  <c r="AI58"/>
  <c r="L7"/>
  <c r="K7"/>
  <c r="L8"/>
  <c r="K8"/>
  <c r="L9"/>
  <c r="K9"/>
  <c r="L10"/>
  <c r="K10"/>
  <c r="L11"/>
  <c r="K11"/>
  <c r="L14"/>
  <c r="K14"/>
  <c r="L15"/>
  <c r="K15"/>
  <c r="L16"/>
  <c r="K16"/>
  <c r="L17"/>
  <c r="K17"/>
  <c r="L18"/>
  <c r="K18"/>
  <c r="L19"/>
  <c r="K19"/>
  <c r="L20"/>
  <c r="K20"/>
  <c r="L23"/>
  <c r="K23"/>
  <c r="L24"/>
  <c r="K24"/>
  <c r="L25"/>
  <c r="K25"/>
  <c r="AI53"/>
  <c r="AK53"/>
  <c r="AI48"/>
  <c r="AK48"/>
  <c r="AK57"/>
  <c r="AI57"/>
  <c r="AK51"/>
  <c r="AK56"/>
  <c r="AK50"/>
  <c r="AK52"/>
  <c r="AI49"/>
  <c r="AI59"/>
  <c r="L10" i="87"/>
  <c r="K10"/>
  <c r="L16"/>
  <c r="K16"/>
  <c r="L20"/>
  <c r="K20"/>
  <c r="AI48"/>
  <c r="AK48"/>
  <c r="AI50"/>
  <c r="AK50"/>
  <c r="AK52"/>
  <c r="AI52"/>
  <c r="AK57"/>
  <c r="AI57"/>
  <c r="AK59"/>
  <c r="AI59"/>
  <c r="K6"/>
  <c r="L6"/>
  <c r="L15"/>
  <c r="K15"/>
  <c r="L19"/>
  <c r="K19"/>
  <c r="L25"/>
  <c r="K25"/>
  <c r="L7"/>
  <c r="K7"/>
  <c r="L11"/>
  <c r="K11"/>
  <c r="L17"/>
  <c r="K17"/>
  <c r="L23"/>
  <c r="K23"/>
  <c r="AI53"/>
  <c r="AK53"/>
  <c r="AI54"/>
  <c r="AK54"/>
  <c r="AI55"/>
  <c r="AK55"/>
  <c r="L9"/>
  <c r="K9"/>
  <c r="AI56"/>
  <c r="AK56"/>
  <c r="L8"/>
  <c r="K8"/>
  <c r="L14"/>
  <c r="K14"/>
  <c r="L18"/>
  <c r="K18"/>
  <c r="L24"/>
  <c r="K24"/>
  <c r="AK49"/>
  <c r="AI49"/>
  <c r="AI51"/>
  <c r="AK51"/>
  <c r="AK58"/>
  <c r="AI58"/>
  <c r="AK54" i="86"/>
  <c r="AI54"/>
  <c r="AK55"/>
  <c r="AI55"/>
  <c r="AK58"/>
  <c r="AI58"/>
  <c r="L9"/>
  <c r="K9"/>
  <c r="L11"/>
  <c r="K11"/>
  <c r="L15"/>
  <c r="K15"/>
  <c r="L17"/>
  <c r="K17"/>
  <c r="L19"/>
  <c r="K19"/>
  <c r="L23"/>
  <c r="K23"/>
  <c r="L25"/>
  <c r="K25"/>
  <c r="L7"/>
  <c r="K7"/>
  <c r="L8"/>
  <c r="K8"/>
  <c r="L10"/>
  <c r="K10"/>
  <c r="L14"/>
  <c r="K14"/>
  <c r="L16"/>
  <c r="K16"/>
  <c r="L18"/>
  <c r="K18"/>
  <c r="L20"/>
  <c r="K20"/>
  <c r="L24"/>
  <c r="K24"/>
  <c r="AK57"/>
  <c r="AI57"/>
  <c r="AK48"/>
  <c r="AK49"/>
  <c r="AK50"/>
  <c r="AK51"/>
  <c r="AK52"/>
  <c r="AK59"/>
  <c r="L6"/>
  <c r="AK53"/>
  <c r="AK56"/>
  <c r="AK54" i="85"/>
  <c r="AI54"/>
  <c r="AK59"/>
  <c r="AI59"/>
  <c r="AK49"/>
  <c r="AI49"/>
  <c r="AK57"/>
  <c r="AI57"/>
  <c r="K23"/>
  <c r="L23"/>
  <c r="AI50"/>
  <c r="AK50"/>
  <c r="L18"/>
  <c r="K18"/>
  <c r="AI53"/>
  <c r="AK53"/>
  <c r="L8"/>
  <c r="K8"/>
  <c r="L10"/>
  <c r="K10"/>
  <c r="L20"/>
  <c r="K20"/>
  <c r="L24"/>
  <c r="K24"/>
  <c r="AK48"/>
  <c r="AI48"/>
  <c r="L16"/>
  <c r="K16"/>
  <c r="L14"/>
  <c r="K14"/>
  <c r="AK52"/>
  <c r="AI52"/>
  <c r="AI55"/>
  <c r="AK55"/>
  <c r="L17"/>
  <c r="AK51"/>
  <c r="L9"/>
  <c r="L15"/>
  <c r="L19"/>
  <c r="L25"/>
  <c r="AI56"/>
  <c r="AI58"/>
  <c r="L6"/>
  <c r="L7"/>
  <c r="L11"/>
  <c r="D52" i="6"/>
  <c r="K16"/>
  <c r="L6"/>
  <c r="K14"/>
  <c r="K6"/>
  <c r="K20"/>
  <c r="K8"/>
  <c r="K17"/>
  <c r="K11"/>
  <c r="K18"/>
  <c r="K24"/>
  <c r="L8"/>
  <c r="K9"/>
  <c r="K15"/>
  <c r="L20"/>
  <c r="K23"/>
  <c r="K10"/>
  <c r="L16"/>
  <c r="L17"/>
  <c r="K7"/>
  <c r="K19"/>
  <c r="K25"/>
  <c r="L25"/>
  <c r="L24"/>
  <c r="L23"/>
  <c r="L19"/>
  <c r="L15"/>
  <c r="L18"/>
  <c r="L14"/>
  <c r="L7"/>
  <c r="L11"/>
  <c r="L10"/>
  <c r="L9"/>
  <c r="AI58"/>
  <c r="AI51"/>
  <c r="AI56"/>
  <c r="Z44"/>
  <c r="K52"/>
  <c r="C77"/>
  <c r="C52"/>
  <c r="AB68"/>
  <c r="AF44"/>
  <c r="J52"/>
  <c r="AB67" s="1"/>
  <c r="D77"/>
  <c r="AK53"/>
  <c r="AI53"/>
  <c r="AK54"/>
  <c r="AI54"/>
  <c r="AK55"/>
  <c r="AI55"/>
  <c r="AK57"/>
  <c r="AI57"/>
  <c r="AK49"/>
  <c r="AI49"/>
  <c r="AI52"/>
  <c r="AK52"/>
  <c r="AK59"/>
  <c r="AI59"/>
  <c r="AI48"/>
  <c r="AK48"/>
  <c r="AK50"/>
  <c r="AI50"/>
  <c r="AK51"/>
  <c r="AK56"/>
  <c r="AK58"/>
  <c r="K12" i="105" l="1"/>
  <c r="L12" i="114"/>
  <c r="K26" i="100"/>
  <c r="AB65" s="1"/>
  <c r="AI60" i="89"/>
  <c r="AB74" s="1"/>
  <c r="L26" i="92"/>
  <c r="L26" i="96"/>
  <c r="K12" i="98"/>
  <c r="AB63" s="1"/>
  <c r="K12" i="99"/>
  <c r="AB63" s="1"/>
  <c r="L12" i="100"/>
  <c r="K12" i="102"/>
  <c r="AB63" s="1"/>
  <c r="K12" i="104"/>
  <c r="AB63" s="1"/>
  <c r="K26" i="105"/>
  <c r="AB65" s="1"/>
  <c r="L26" i="109"/>
  <c r="AI60" i="86"/>
  <c r="AB74" s="1"/>
  <c r="K12" i="89"/>
  <c r="AB63" s="1"/>
  <c r="K31" i="100"/>
  <c r="AB66" s="1"/>
  <c r="AI60" i="114"/>
  <c r="AB74" s="1"/>
  <c r="K12" i="113"/>
  <c r="AB63" s="1"/>
  <c r="L26" i="115"/>
  <c r="L12"/>
  <c r="K21"/>
  <c r="AB64" s="1"/>
  <c r="AI60"/>
  <c r="AB74" s="1"/>
  <c r="L31"/>
  <c r="K12"/>
  <c r="AK60"/>
  <c r="K26"/>
  <c r="AB65" s="1"/>
  <c r="K31"/>
  <c r="AB66" s="1"/>
  <c r="L21"/>
  <c r="K12" i="114"/>
  <c r="AB63" s="1"/>
  <c r="L26"/>
  <c r="K26"/>
  <c r="AB65" s="1"/>
  <c r="AK60"/>
  <c r="K31"/>
  <c r="AB66" s="1"/>
  <c r="K21"/>
  <c r="AB64" s="1"/>
  <c r="L31"/>
  <c r="L21"/>
  <c r="L12" i="113"/>
  <c r="AI60"/>
  <c r="AB74" s="1"/>
  <c r="K26"/>
  <c r="AB65" s="1"/>
  <c r="AK60"/>
  <c r="L31"/>
  <c r="L21"/>
  <c r="L26"/>
  <c r="K31"/>
  <c r="AB66" s="1"/>
  <c r="K21"/>
  <c r="AB64" s="1"/>
  <c r="K12" i="112"/>
  <c r="L31"/>
  <c r="L21"/>
  <c r="K31"/>
  <c r="AB66" s="1"/>
  <c r="K21"/>
  <c r="AB64" s="1"/>
  <c r="L26"/>
  <c r="AI60"/>
  <c r="AB74" s="1"/>
  <c r="L12"/>
  <c r="K26"/>
  <c r="AB65" s="1"/>
  <c r="AK60"/>
  <c r="K12" i="111"/>
  <c r="AB63" s="1"/>
  <c r="L31"/>
  <c r="L21"/>
  <c r="AI60"/>
  <c r="AB74" s="1"/>
  <c r="K31"/>
  <c r="AB66" s="1"/>
  <c r="K21"/>
  <c r="AB64" s="1"/>
  <c r="L12"/>
  <c r="AK60"/>
  <c r="L26"/>
  <c r="K26"/>
  <c r="AB65" s="1"/>
  <c r="K12" i="110"/>
  <c r="AB63" s="1"/>
  <c r="L31"/>
  <c r="L21"/>
  <c r="AI60"/>
  <c r="AB74" s="1"/>
  <c r="L26"/>
  <c r="AK60"/>
  <c r="L12"/>
  <c r="K26"/>
  <c r="AB65" s="1"/>
  <c r="K31"/>
  <c r="AB66" s="1"/>
  <c r="K21"/>
  <c r="AB64" s="1"/>
  <c r="K12" i="109"/>
  <c r="AB63" s="1"/>
  <c r="AI60"/>
  <c r="AB74" s="1"/>
  <c r="AK60"/>
  <c r="L31"/>
  <c r="L21"/>
  <c r="K26"/>
  <c r="AB65" s="1"/>
  <c r="L12"/>
  <c r="K31"/>
  <c r="AB66" s="1"/>
  <c r="K21"/>
  <c r="AB64" s="1"/>
  <c r="K12" i="108"/>
  <c r="L26"/>
  <c r="AI60"/>
  <c r="AB74" s="1"/>
  <c r="L31"/>
  <c r="L21"/>
  <c r="K31"/>
  <c r="AB66" s="1"/>
  <c r="K21"/>
  <c r="AB64" s="1"/>
  <c r="L12"/>
  <c r="K26"/>
  <c r="AB65" s="1"/>
  <c r="AK60"/>
  <c r="AI60" i="107"/>
  <c r="AB74" s="1"/>
  <c r="K12"/>
  <c r="AB63" s="1"/>
  <c r="AK60"/>
  <c r="K31"/>
  <c r="AB66" s="1"/>
  <c r="L26"/>
  <c r="L21"/>
  <c r="L31"/>
  <c r="L12"/>
  <c r="K26"/>
  <c r="AB65" s="1"/>
  <c r="K21"/>
  <c r="AB64" s="1"/>
  <c r="L31" i="106"/>
  <c r="L21"/>
  <c r="K31"/>
  <c r="AB66" s="1"/>
  <c r="K21"/>
  <c r="AB64" s="1"/>
  <c r="L26"/>
  <c r="K12"/>
  <c r="AI60"/>
  <c r="AB74" s="1"/>
  <c r="K26"/>
  <c r="AB65" s="1"/>
  <c r="L12"/>
  <c r="AK60"/>
  <c r="AI60" i="105"/>
  <c r="AB74" s="1"/>
  <c r="L12"/>
  <c r="K31"/>
  <c r="AB66" s="1"/>
  <c r="L26"/>
  <c r="AB63"/>
  <c r="L21"/>
  <c r="AK60"/>
  <c r="L31"/>
  <c r="K21"/>
  <c r="AB64" s="1"/>
  <c r="L21" i="104"/>
  <c r="L26"/>
  <c r="L12"/>
  <c r="K21"/>
  <c r="AB64" s="1"/>
  <c r="K26"/>
  <c r="AB65" s="1"/>
  <c r="AI60"/>
  <c r="AB74" s="1"/>
  <c r="L31"/>
  <c r="AK60"/>
  <c r="K31"/>
  <c r="AB66" s="1"/>
  <c r="K12" i="103"/>
  <c r="AB63" s="1"/>
  <c r="L31"/>
  <c r="AI60"/>
  <c r="AB74" s="1"/>
  <c r="L26"/>
  <c r="AK60"/>
  <c r="K26"/>
  <c r="AB65" s="1"/>
  <c r="L21"/>
  <c r="L12"/>
  <c r="K31"/>
  <c r="AB66" s="1"/>
  <c r="K21"/>
  <c r="AB64" s="1"/>
  <c r="AI60" i="102"/>
  <c r="AB74" s="1"/>
  <c r="L26"/>
  <c r="K26"/>
  <c r="AB65" s="1"/>
  <c r="L12"/>
  <c r="AK60"/>
  <c r="L31"/>
  <c r="L21"/>
  <c r="K31"/>
  <c r="AB66" s="1"/>
  <c r="K21"/>
  <c r="AB64" s="1"/>
  <c r="K21" i="100"/>
  <c r="AB64" s="1"/>
  <c r="K12"/>
  <c r="AI60"/>
  <c r="AB74" s="1"/>
  <c r="L26"/>
  <c r="L21"/>
  <c r="L31"/>
  <c r="AK60"/>
  <c r="K26" i="99"/>
  <c r="AB65" s="1"/>
  <c r="L12"/>
  <c r="AK60"/>
  <c r="L26"/>
  <c r="AI60"/>
  <c r="AB74" s="1"/>
  <c r="L31"/>
  <c r="L21"/>
  <c r="K31"/>
  <c r="AB66" s="1"/>
  <c r="K21"/>
  <c r="AB64" s="1"/>
  <c r="AI60" i="98"/>
  <c r="AB74" s="1"/>
  <c r="L26"/>
  <c r="K26"/>
  <c r="AB65" s="1"/>
  <c r="L31"/>
  <c r="L21"/>
  <c r="AK60"/>
  <c r="L12"/>
  <c r="K31"/>
  <c r="AB66" s="1"/>
  <c r="K21"/>
  <c r="AB64" s="1"/>
  <c r="AI60" i="97"/>
  <c r="AB74" s="1"/>
  <c r="K12"/>
  <c r="AB63" s="1"/>
  <c r="L26"/>
  <c r="K26"/>
  <c r="AB65" s="1"/>
  <c r="L12"/>
  <c r="AK60"/>
  <c r="L31"/>
  <c r="L21"/>
  <c r="K31"/>
  <c r="AB66" s="1"/>
  <c r="K21"/>
  <c r="AB64" s="1"/>
  <c r="K12" i="96"/>
  <c r="AB63" s="1"/>
  <c r="K26"/>
  <c r="AB65" s="1"/>
  <c r="AI60"/>
  <c r="AB74" s="1"/>
  <c r="L31"/>
  <c r="L21"/>
  <c r="L12"/>
  <c r="AK60"/>
  <c r="K31"/>
  <c r="AB66" s="1"/>
  <c r="K21"/>
  <c r="AB64" s="1"/>
  <c r="K12" i="95"/>
  <c r="AB63" s="1"/>
  <c r="L26"/>
  <c r="L31"/>
  <c r="L21"/>
  <c r="AI60"/>
  <c r="AB74" s="1"/>
  <c r="K31"/>
  <c r="AB66" s="1"/>
  <c r="K21"/>
  <c r="AB64" s="1"/>
  <c r="L12"/>
  <c r="AK60"/>
  <c r="K26"/>
  <c r="AB65" s="1"/>
  <c r="L31" i="94"/>
  <c r="K12"/>
  <c r="AB63" s="1"/>
  <c r="L26"/>
  <c r="L21"/>
  <c r="AI60"/>
  <c r="AB74" s="1"/>
  <c r="K31"/>
  <c r="AB66" s="1"/>
  <c r="K21"/>
  <c r="AB64" s="1"/>
  <c r="L12"/>
  <c r="AK60"/>
  <c r="K26"/>
  <c r="AB65" s="1"/>
  <c r="L31" i="93"/>
  <c r="L21"/>
  <c r="L12"/>
  <c r="K31"/>
  <c r="AB66" s="1"/>
  <c r="K21"/>
  <c r="AB64" s="1"/>
  <c r="K12"/>
  <c r="AK60"/>
  <c r="L26"/>
  <c r="AI60"/>
  <c r="AB74" s="1"/>
  <c r="K26"/>
  <c r="AB65" s="1"/>
  <c r="K12" i="92"/>
  <c r="AB63" s="1"/>
  <c r="K26"/>
  <c r="AB65" s="1"/>
  <c r="AI60"/>
  <c r="AB74" s="1"/>
  <c r="L31"/>
  <c r="L21"/>
  <c r="L12"/>
  <c r="AK60"/>
  <c r="K31"/>
  <c r="AB66" s="1"/>
  <c r="K21"/>
  <c r="AB64" s="1"/>
  <c r="K12" i="91"/>
  <c r="AB63" s="1"/>
  <c r="L12"/>
  <c r="K26"/>
  <c r="AB65" s="1"/>
  <c r="L21"/>
  <c r="AK60"/>
  <c r="L31"/>
  <c r="L26"/>
  <c r="K21"/>
  <c r="AB64" s="1"/>
  <c r="AI60"/>
  <c r="AB74" s="1"/>
  <c r="K31"/>
  <c r="AB66" s="1"/>
  <c r="L26" i="90"/>
  <c r="K12"/>
  <c r="AB63" s="1"/>
  <c r="K26"/>
  <c r="AB65" s="1"/>
  <c r="L12"/>
  <c r="AK60"/>
  <c r="AI60"/>
  <c r="AB74" s="1"/>
  <c r="L31"/>
  <c r="L21"/>
  <c r="K31"/>
  <c r="AB66" s="1"/>
  <c r="K21"/>
  <c r="AB64" s="1"/>
  <c r="L31" i="89"/>
  <c r="AK60"/>
  <c r="K31"/>
  <c r="AB66" s="1"/>
  <c r="K21"/>
  <c r="AB64" s="1"/>
  <c r="L12"/>
  <c r="L21"/>
  <c r="L26"/>
  <c r="K26"/>
  <c r="AB65" s="1"/>
  <c r="K12" i="88"/>
  <c r="AB63" s="1"/>
  <c r="AI60"/>
  <c r="AB74" s="1"/>
  <c r="L31"/>
  <c r="L21"/>
  <c r="L26"/>
  <c r="K26"/>
  <c r="AB65" s="1"/>
  <c r="L12"/>
  <c r="AK60"/>
  <c r="K31"/>
  <c r="AB66" s="1"/>
  <c r="K21"/>
  <c r="AB64" s="1"/>
  <c r="K12" i="87"/>
  <c r="AB63" s="1"/>
  <c r="L21"/>
  <c r="L26"/>
  <c r="AI60"/>
  <c r="AB74" s="1"/>
  <c r="L31"/>
  <c r="K21"/>
  <c r="AB64" s="1"/>
  <c r="K26"/>
  <c r="AB65" s="1"/>
  <c r="AK60"/>
  <c r="L12"/>
  <c r="K31"/>
  <c r="AB66" s="1"/>
  <c r="L26" i="86"/>
  <c r="K26"/>
  <c r="AB65" s="1"/>
  <c r="K31"/>
  <c r="AB66" s="1"/>
  <c r="K12"/>
  <c r="AB63" s="1"/>
  <c r="L12"/>
  <c r="K21"/>
  <c r="AB64" s="1"/>
  <c r="L21"/>
  <c r="AK60"/>
  <c r="L31"/>
  <c r="K12" i="85"/>
  <c r="AB63" s="1"/>
  <c r="K31"/>
  <c r="AB66" s="1"/>
  <c r="K26"/>
  <c r="AB65" s="1"/>
  <c r="L26"/>
  <c r="AK60"/>
  <c r="L12"/>
  <c r="L21"/>
  <c r="AI60"/>
  <c r="AB74" s="1"/>
  <c r="K21"/>
  <c r="AB64" s="1"/>
  <c r="L31"/>
  <c r="K26" i="6"/>
  <c r="AB65" s="1"/>
  <c r="K12"/>
  <c r="AB63" s="1"/>
  <c r="AI60"/>
  <c r="AB74" s="1"/>
  <c r="L21"/>
  <c r="L31"/>
  <c r="K31"/>
  <c r="AB66" s="1"/>
  <c r="K21"/>
  <c r="AB64" s="1"/>
  <c r="L26"/>
  <c r="L12"/>
  <c r="AK60"/>
  <c r="U42" i="39"/>
  <c r="T42"/>
  <c r="U43" s="1"/>
  <c r="I42"/>
  <c r="H42"/>
  <c r="I43" s="1"/>
  <c r="G42"/>
  <c r="F42"/>
  <c r="G43" s="1"/>
  <c r="E42"/>
  <c r="D42"/>
  <c r="E43" s="1"/>
  <c r="C42"/>
  <c r="C43"/>
  <c r="Y11"/>
  <c r="D60" i="4"/>
  <c r="D118" s="1"/>
  <c r="L32" i="100" l="1"/>
  <c r="AJ63"/>
  <c r="V43" i="39"/>
  <c r="L32" i="115"/>
  <c r="AJ63"/>
  <c r="K32"/>
  <c r="AB63"/>
  <c r="AB77" s="1"/>
  <c r="AG77" s="1"/>
  <c r="W41" i="39" s="1"/>
  <c r="Z41" s="1"/>
  <c r="AB41" s="1"/>
  <c r="AJ63" i="114"/>
  <c r="L32"/>
  <c r="K32"/>
  <c r="AB77"/>
  <c r="AG77" s="1"/>
  <c r="W40" i="39" s="1"/>
  <c r="Z40" s="1"/>
  <c r="AB40" s="1"/>
  <c r="AB77" i="113"/>
  <c r="AG77" s="1"/>
  <c r="W39" i="39" s="1"/>
  <c r="Z39" s="1"/>
  <c r="AB39" s="1"/>
  <c r="AJ63" i="113"/>
  <c r="L32"/>
  <c r="K32"/>
  <c r="K32" i="112"/>
  <c r="AB63"/>
  <c r="AB77" s="1"/>
  <c r="AG77" s="1"/>
  <c r="W38" i="39" s="1"/>
  <c r="Z38" s="1"/>
  <c r="AB38" s="1"/>
  <c r="AJ63" i="112"/>
  <c r="L32"/>
  <c r="K32" i="111"/>
  <c r="AB77"/>
  <c r="AG77" s="1"/>
  <c r="W37" i="39" s="1"/>
  <c r="Z37" s="1"/>
  <c r="AB37" s="1"/>
  <c r="AJ63" i="111"/>
  <c r="L32"/>
  <c r="AJ63" i="110"/>
  <c r="L32"/>
  <c r="K32"/>
  <c r="AB77"/>
  <c r="AG77" s="1"/>
  <c r="W36" i="39" s="1"/>
  <c r="Z36" s="1"/>
  <c r="AB36" s="1"/>
  <c r="AJ63" i="109"/>
  <c r="L32"/>
  <c r="K32"/>
  <c r="AB77"/>
  <c r="AG77" s="1"/>
  <c r="W35" i="39" s="1"/>
  <c r="Z35" s="1"/>
  <c r="AB35" s="1"/>
  <c r="K32" i="108"/>
  <c r="AB63"/>
  <c r="AB77" s="1"/>
  <c r="AG77" s="1"/>
  <c r="W34" i="39" s="1"/>
  <c r="Z34" s="1"/>
  <c r="AB34" s="1"/>
  <c r="AJ63" i="108"/>
  <c r="L32"/>
  <c r="K32" i="107"/>
  <c r="AJ63"/>
  <c r="L32"/>
  <c r="AB77"/>
  <c r="AG77" s="1"/>
  <c r="W33" i="39" s="1"/>
  <c r="Z33" s="1"/>
  <c r="AB33" s="1"/>
  <c r="AJ63" i="106"/>
  <c r="L32"/>
  <c r="K32"/>
  <c r="AB63"/>
  <c r="AB77" s="1"/>
  <c r="AG77" s="1"/>
  <c r="W32" i="39" s="1"/>
  <c r="Z32" s="1"/>
  <c r="AB32" s="1"/>
  <c r="L32" i="105"/>
  <c r="K32"/>
  <c r="AB77"/>
  <c r="AG77" s="1"/>
  <c r="W31" i="39" s="1"/>
  <c r="Z31" s="1"/>
  <c r="AB31" s="1"/>
  <c r="AJ63" i="105"/>
  <c r="K32" i="104"/>
  <c r="AB77"/>
  <c r="AG77" s="1"/>
  <c r="W30" i="39" s="1"/>
  <c r="Z30" s="1"/>
  <c r="AB30" s="1"/>
  <c r="AJ63" i="104"/>
  <c r="L32"/>
  <c r="K32" i="103"/>
  <c r="AJ63"/>
  <c r="L32"/>
  <c r="AB77"/>
  <c r="AG77" s="1"/>
  <c r="W29" i="39" s="1"/>
  <c r="Z29" s="1"/>
  <c r="AB29" s="1"/>
  <c r="AB77" i="102"/>
  <c r="AG77" s="1"/>
  <c r="W28" i="39" s="1"/>
  <c r="Z28" s="1"/>
  <c r="AB28" s="1"/>
  <c r="K32" i="102"/>
  <c r="AJ63"/>
  <c r="L32"/>
  <c r="K32" i="100"/>
  <c r="AB63"/>
  <c r="K32" i="99"/>
  <c r="AB77"/>
  <c r="AG77" s="1"/>
  <c r="W26" i="39" s="1"/>
  <c r="Z26" s="1"/>
  <c r="AB26" s="1"/>
  <c r="AJ63" i="99"/>
  <c r="L32"/>
  <c r="AB77" i="98"/>
  <c r="AG77" s="1"/>
  <c r="W25" i="39" s="1"/>
  <c r="Z25" s="1"/>
  <c r="AB25" s="1"/>
  <c r="AJ63" i="98"/>
  <c r="L32"/>
  <c r="K32"/>
  <c r="AJ63" i="97"/>
  <c r="L32"/>
  <c r="AB77"/>
  <c r="AG77" s="1"/>
  <c r="W24" i="39" s="1"/>
  <c r="Z24" s="1"/>
  <c r="AB24" s="1"/>
  <c r="K32" i="97"/>
  <c r="K32" i="96"/>
  <c r="AJ63"/>
  <c r="L32"/>
  <c r="AB77"/>
  <c r="AG77" s="1"/>
  <c r="W23" i="39" s="1"/>
  <c r="Z23" s="1"/>
  <c r="AB23" s="1"/>
  <c r="AJ63" i="95"/>
  <c r="L32"/>
  <c r="K32"/>
  <c r="AB77"/>
  <c r="AG77" s="1"/>
  <c r="W22" i="39" s="1"/>
  <c r="Z22" s="1"/>
  <c r="AB22" s="1"/>
  <c r="K32" i="94"/>
  <c r="AJ63"/>
  <c r="L32"/>
  <c r="AB77"/>
  <c r="AG77" s="1"/>
  <c r="W21" i="39" s="1"/>
  <c r="Z21" s="1"/>
  <c r="AB21" s="1"/>
  <c r="K32" i="93"/>
  <c r="AB63"/>
  <c r="AB77" s="1"/>
  <c r="AG77" s="1"/>
  <c r="W20" i="39" s="1"/>
  <c r="Z20" s="1"/>
  <c r="AB20" s="1"/>
  <c r="AJ63" i="93"/>
  <c r="L32"/>
  <c r="K32" i="92"/>
  <c r="AJ63"/>
  <c r="L32"/>
  <c r="AB77"/>
  <c r="AG77" s="1"/>
  <c r="W19" i="39" s="1"/>
  <c r="Z19" s="1"/>
  <c r="AB19" s="1"/>
  <c r="AJ63" i="91"/>
  <c r="L32"/>
  <c r="AB77"/>
  <c r="AG77" s="1"/>
  <c r="W18" i="39" s="1"/>
  <c r="K32" i="91"/>
  <c r="AB77" i="90"/>
  <c r="AG77" s="1"/>
  <c r="W17" i="39" s="1"/>
  <c r="K32" i="90"/>
  <c r="AJ63"/>
  <c r="L32"/>
  <c r="AB77" i="89"/>
  <c r="AG77" s="1"/>
  <c r="W16" i="39" s="1"/>
  <c r="K32" i="89"/>
  <c r="AJ63"/>
  <c r="L32"/>
  <c r="AB77" i="88"/>
  <c r="AG77" s="1"/>
  <c r="W15" i="39" s="1"/>
  <c r="K32" i="88"/>
  <c r="AJ63"/>
  <c r="L32"/>
  <c r="AJ63" i="87"/>
  <c r="L32"/>
  <c r="K32"/>
  <c r="AB77"/>
  <c r="AG77" s="1"/>
  <c r="W14" i="39" s="1"/>
  <c r="AB77" i="86"/>
  <c r="AG77" s="1"/>
  <c r="W13" i="39" s="1"/>
  <c r="K32" i="86"/>
  <c r="AJ63"/>
  <c r="L32"/>
  <c r="AJ63" i="6"/>
  <c r="AB77"/>
  <c r="AG77" s="1"/>
  <c r="W11" i="39" s="1"/>
  <c r="Z11" s="1"/>
  <c r="AB11" s="1"/>
  <c r="AB77" i="85"/>
  <c r="AG77" s="1"/>
  <c r="W12" i="39" s="1"/>
  <c r="K32" i="85"/>
  <c r="AJ63"/>
  <c r="L32"/>
  <c r="Y12" i="39"/>
  <c r="Y13" s="1"/>
  <c r="Y14" s="1"/>
  <c r="Y15" s="1"/>
  <c r="Y16" s="1"/>
  <c r="Y17" s="1"/>
  <c r="Y18" s="1"/>
  <c r="Y19" s="1"/>
  <c r="Y20" s="1"/>
  <c r="Y21" s="1"/>
  <c r="Y22" s="1"/>
  <c r="Y23" s="1"/>
  <c r="Y24" s="1"/>
  <c r="Y25" s="1"/>
  <c r="Y26" s="1"/>
  <c r="Y27" s="1"/>
  <c r="Y28" s="1"/>
  <c r="Y29" s="1"/>
  <c r="Y30" s="1"/>
  <c r="Y31" s="1"/>
  <c r="Y32" s="1"/>
  <c r="Y33" s="1"/>
  <c r="Y34" s="1"/>
  <c r="Y35" s="1"/>
  <c r="Y36" s="1"/>
  <c r="Y37" s="1"/>
  <c r="Y38" s="1"/>
  <c r="Y39" s="1"/>
  <c r="Y40" s="1"/>
  <c r="Y41" s="1"/>
  <c r="AA42"/>
  <c r="K32" i="6"/>
  <c r="L32"/>
  <c r="V42" i="39"/>
  <c r="AJ64" i="85" l="1"/>
  <c r="AJ64" i="86" s="1"/>
  <c r="AJ64" i="87" s="1"/>
  <c r="AJ64" i="88" s="1"/>
  <c r="AJ64" i="89" s="1"/>
  <c r="AJ64" i="90" s="1"/>
  <c r="AJ64" i="91" s="1"/>
  <c r="AJ64" i="92" s="1"/>
  <c r="AJ64" i="93" s="1"/>
  <c r="AJ64" i="94" s="1"/>
  <c r="AJ64" i="95" s="1"/>
  <c r="AJ64" i="96" s="1"/>
  <c r="AJ64" i="97" s="1"/>
  <c r="AJ64" i="98" s="1"/>
  <c r="AJ64" i="99" s="1"/>
  <c r="AJ64" i="100" s="1"/>
  <c r="AJ64" i="102" s="1"/>
  <c r="AJ64" i="103" s="1"/>
  <c r="AJ64" i="104" s="1"/>
  <c r="AJ64" i="105" s="1"/>
  <c r="AJ64" i="106" s="1"/>
  <c r="AJ64" i="107" s="1"/>
  <c r="AJ64" i="108" s="1"/>
  <c r="AJ64" i="109" s="1"/>
  <c r="AJ64" i="110" s="1"/>
  <c r="AJ64" i="111" s="1"/>
  <c r="AJ64" i="112" s="1"/>
  <c r="AJ64" i="113" s="1"/>
  <c r="AJ64" i="114" s="1"/>
  <c r="AJ64" i="115" s="1"/>
  <c r="AB77" i="100"/>
  <c r="AG77" s="1"/>
  <c r="W27" i="39" s="1"/>
  <c r="Z27" s="1"/>
  <c r="AB27" s="1"/>
  <c r="Z18"/>
  <c r="AB18" s="1"/>
  <c r="Z17"/>
  <c r="AB17" s="1"/>
  <c r="Z16"/>
  <c r="AB16" s="1"/>
  <c r="Z14" l="1"/>
  <c r="AB14" s="1"/>
  <c r="Z13"/>
  <c r="AB13" s="1"/>
  <c r="Z15" l="1"/>
  <c r="AB15" s="1"/>
  <c r="Z12"/>
  <c r="AB12" s="1"/>
  <c r="W42" l="1"/>
  <c r="Z42"/>
  <c r="Z43" s="1"/>
  <c r="AB42"/>
</calcChain>
</file>

<file path=xl/sharedStrings.xml><?xml version="1.0" encoding="utf-8"?>
<sst xmlns="http://schemas.openxmlformats.org/spreadsheetml/2006/main" count="4814" uniqueCount="143">
  <si>
    <t>No.</t>
  </si>
  <si>
    <t>Produk</t>
  </si>
  <si>
    <t>SO</t>
  </si>
  <si>
    <t>+</t>
  </si>
  <si>
    <t>SO+</t>
  </si>
  <si>
    <t>SA</t>
  </si>
  <si>
    <t>Sale</t>
  </si>
  <si>
    <t>Rp</t>
  </si>
  <si>
    <t>JUMLAH</t>
  </si>
  <si>
    <t>MKIOS</t>
  </si>
  <si>
    <t>MTRONIK</t>
  </si>
  <si>
    <t>DOMPUL</t>
  </si>
  <si>
    <t>Nominal</t>
  </si>
  <si>
    <t>ISI ESIA</t>
  </si>
  <si>
    <t>Pls</t>
  </si>
  <si>
    <t>∑</t>
  </si>
  <si>
    <t>Voucher</t>
  </si>
  <si>
    <t>S</t>
  </si>
  <si>
    <t>O</t>
  </si>
  <si>
    <t>Ket</t>
  </si>
  <si>
    <t>t</t>
  </si>
  <si>
    <t>p</t>
  </si>
  <si>
    <t>Hrg</t>
  </si>
  <si>
    <t>r</t>
  </si>
  <si>
    <t>K</t>
  </si>
  <si>
    <t>e</t>
  </si>
  <si>
    <t>M</t>
  </si>
  <si>
    <t>Jmlh ∑</t>
  </si>
  <si>
    <t>1st Cell</t>
  </si>
  <si>
    <t>Rekapan Harian</t>
  </si>
  <si>
    <t>Jumlah</t>
  </si>
  <si>
    <t>Isi Esia</t>
  </si>
  <si>
    <t>3 Sakti</t>
  </si>
  <si>
    <t>Dompet 3</t>
  </si>
  <si>
    <t>Pulsa</t>
  </si>
  <si>
    <t>Tgl :</t>
  </si>
  <si>
    <t>V-Fisik</t>
  </si>
  <si>
    <t>Nomer Seri</t>
  </si>
  <si>
    <t>Perdana</t>
  </si>
  <si>
    <t>Nomer Perdana</t>
  </si>
  <si>
    <t>Laundry</t>
  </si>
  <si>
    <t>Prd</t>
  </si>
  <si>
    <t>No Seri</t>
  </si>
  <si>
    <t>Rupiah</t>
  </si>
  <si>
    <t>(+) Penambahan</t>
  </si>
  <si>
    <t>Nama</t>
  </si>
  <si>
    <t>(-) Pengurangan</t>
  </si>
  <si>
    <t>Warnet</t>
  </si>
  <si>
    <t>Rp.</t>
  </si>
  <si>
    <t>D. Kmptr</t>
  </si>
  <si>
    <t>Print</t>
  </si>
  <si>
    <t xml:space="preserve">( + ) </t>
  </si>
  <si>
    <t xml:space="preserve">( - ) </t>
  </si>
  <si>
    <t>Coca Cola</t>
  </si>
  <si>
    <t>Jml</t>
  </si>
  <si>
    <t>CC, Sprt, Fnt Btl Seru 425 ml</t>
  </si>
  <si>
    <t>CC, Sprt, Fnt Btl  Besar 1 Ltr</t>
  </si>
  <si>
    <t>Frestea Apel, Mrks, Lemon 500 ml</t>
  </si>
  <si>
    <t xml:space="preserve">Pulpy Orng, Trpcl, O'Mng  350 ml </t>
  </si>
  <si>
    <t>Ades Xtra 600 ml</t>
  </si>
  <si>
    <t xml:space="preserve">Nutriboost Minute Maid </t>
  </si>
  <si>
    <t>Tgl</t>
  </si>
  <si>
    <t>M - KIOS</t>
  </si>
  <si>
    <t>M - TRONIC</t>
  </si>
  <si>
    <t>R</t>
  </si>
  <si>
    <t>DOMPET XL</t>
  </si>
  <si>
    <t>E</t>
  </si>
  <si>
    <t>DOMPET ESIA</t>
  </si>
  <si>
    <t>H</t>
  </si>
  <si>
    <t>3 SAKTI</t>
  </si>
  <si>
    <t>A</t>
  </si>
  <si>
    <t>DOMPET 3</t>
  </si>
  <si>
    <t>P</t>
  </si>
  <si>
    <t>I</t>
  </si>
  <si>
    <t>T</t>
  </si>
  <si>
    <t>V - FISIK</t>
  </si>
  <si>
    <t>N</t>
  </si>
  <si>
    <t>C</t>
  </si>
  <si>
    <t>SP</t>
  </si>
  <si>
    <t>INDOMOG VOUCHER</t>
  </si>
  <si>
    <t>L</t>
  </si>
  <si>
    <t>LAUNDRY</t>
  </si>
  <si>
    <t>WARNET</t>
  </si>
  <si>
    <t>COCA COLA</t>
  </si>
  <si>
    <t>=</t>
  </si>
  <si>
    <t>Data Pelangan</t>
  </si>
  <si>
    <t>Opr</t>
  </si>
  <si>
    <t>No. HP</t>
  </si>
  <si>
    <t>No. Seri</t>
  </si>
  <si>
    <t>Dompul</t>
  </si>
  <si>
    <t>All ∑</t>
  </si>
  <si>
    <t>0</t>
  </si>
  <si>
    <t xml:space="preserve">Catatan </t>
  </si>
  <si>
    <t>∑ Voucher Indomog</t>
  </si>
  <si>
    <t>Total Uang</t>
  </si>
  <si>
    <t>Uang Payment</t>
  </si>
  <si>
    <t>M KIOS</t>
  </si>
  <si>
    <t>M TRONIK</t>
  </si>
  <si>
    <t>I ESIA</t>
  </si>
  <si>
    <t>DAFTAR HARGA DAN PROFIT</t>
  </si>
  <si>
    <t>ISTCELL</t>
  </si>
  <si>
    <t>ONLINE PAYMENT SYSTEM (ONPAYS)</t>
  </si>
  <si>
    <t>PAYMENT POINT</t>
  </si>
  <si>
    <t>Kel. Gedong Kec. Pasar Rebo</t>
  </si>
  <si>
    <t>Jakarta Timur 13760</t>
  </si>
  <si>
    <t>Bln / Thn :</t>
  </si>
  <si>
    <t>oprksu367</t>
  </si>
  <si>
    <t>TGL</t>
  </si>
  <si>
    <t>PLN</t>
  </si>
  <si>
    <t>PREPAID</t>
  </si>
  <si>
    <t>PDAM</t>
  </si>
  <si>
    <t>Jml Komputer</t>
  </si>
  <si>
    <t>Jml Uang</t>
  </si>
  <si>
    <t>All Profit</t>
  </si>
  <si>
    <t>Prepaid</t>
  </si>
  <si>
    <t xml:space="preserve">Profit Non </t>
  </si>
  <si>
    <t>Jml Rek</t>
  </si>
  <si>
    <t>Jml Rupiah</t>
  </si>
  <si>
    <t>Profit</t>
  </si>
  <si>
    <t>Jmlh</t>
  </si>
  <si>
    <t>TTD</t>
  </si>
  <si>
    <t>( AGUS SUHERMAN )</t>
  </si>
  <si>
    <t>SALDO</t>
  </si>
  <si>
    <t>Penambahan</t>
  </si>
  <si>
    <t>Saldo</t>
  </si>
  <si>
    <t>Jl.H.Taiman Timur Rt.10/9 No.340A</t>
  </si>
  <si>
    <t>JAS CAB PS REBO OPRJAS096-54 (ASH000JASJKTA096)</t>
  </si>
  <si>
    <t>OPRJAS096-54</t>
  </si>
  <si>
    <t>Yakult</t>
  </si>
  <si>
    <t>Regular</t>
  </si>
  <si>
    <t>Internet / BB</t>
  </si>
  <si>
    <t>VITRI</t>
  </si>
  <si>
    <t>Cup Frestea, Aquarius</t>
  </si>
  <si>
    <t>Jmlh Sale</t>
  </si>
  <si>
    <t>TELKOMSEL</t>
  </si>
  <si>
    <t>TELKOM</t>
  </si>
  <si>
    <t>INDOVISION</t>
  </si>
  <si>
    <t>AURA TV</t>
  </si>
  <si>
    <t>ORANGE TV</t>
  </si>
  <si>
    <t>TOPAS TV</t>
  </si>
  <si>
    <t>FINANCE</t>
  </si>
  <si>
    <t>∑ Kumulatif</t>
  </si>
  <si>
    <t>All Warnet</t>
  </si>
</sst>
</file>

<file path=xl/styles.xml><?xml version="1.0" encoding="utf-8"?>
<styleSheet xmlns="http://schemas.openxmlformats.org/spreadsheetml/2006/main">
  <numFmts count="8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0;[Red]0"/>
    <numFmt numFmtId="166" formatCode="_(* #,##0.0_);_(* \(#,##0.0\);_(* &quot;-&quot;??_);_(@_)"/>
    <numFmt numFmtId="167" formatCode="_(* #,##0.0_);_(* \(#,##0.0\);_(* &quot;-&quot;?_);_(@_)"/>
    <numFmt numFmtId="168" formatCode="0.0"/>
    <numFmt numFmtId="169" formatCode="_(* #,##0.00_);_(* \(#,##0.00\);_(* &quot;-&quot;_);_(@_)"/>
  </numFmts>
  <fonts count="37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0"/>
      <color indexed="12"/>
      <name val="Arial"/>
      <family val="2"/>
    </font>
    <font>
      <sz val="12"/>
      <color indexed="12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Arial Unicode MS"/>
      <family val="2"/>
    </font>
    <font>
      <sz val="12"/>
      <color theme="1"/>
      <name val="Calibri"/>
      <family val="2"/>
      <scheme val="minor"/>
    </font>
    <font>
      <b/>
      <sz val="9"/>
      <color theme="1"/>
      <name val="Arial Unicode MS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6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002060"/>
      <name val="Arial"/>
      <family val="2"/>
    </font>
    <font>
      <sz val="8"/>
      <color theme="1"/>
      <name val="Arial"/>
      <family val="2"/>
    </font>
    <font>
      <b/>
      <sz val="8"/>
      <color rgb="FF002060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8"/>
      <color theme="0"/>
      <name val="Arial"/>
      <family val="2"/>
    </font>
    <font>
      <b/>
      <sz val="8"/>
      <color indexed="12"/>
      <name val="Arial"/>
      <family val="2"/>
    </font>
    <font>
      <b/>
      <sz val="8"/>
      <color rgb="FF0000FF"/>
      <name val="Arial"/>
      <family val="2"/>
    </font>
    <font>
      <sz val="8"/>
      <color indexed="12"/>
      <name val="Arial"/>
      <family val="2"/>
    </font>
    <font>
      <b/>
      <sz val="16"/>
      <color theme="1"/>
      <name val="Arial"/>
      <family val="2"/>
    </font>
    <font>
      <b/>
      <sz val="8"/>
      <color theme="0"/>
      <name val="Arial"/>
      <family val="2"/>
    </font>
    <font>
      <sz val="8"/>
      <color theme="1"/>
      <name val="Calibri"/>
      <family val="2"/>
      <scheme val="minor"/>
    </font>
    <font>
      <b/>
      <sz val="10"/>
      <name val="Arial"/>
      <family val="2"/>
    </font>
    <font>
      <b/>
      <sz val="8"/>
      <color theme="1"/>
      <name val="Arial Unicode MS"/>
      <family val="2"/>
    </font>
    <font>
      <b/>
      <sz val="8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1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double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thin">
        <color indexed="64"/>
      </left>
      <right/>
      <top style="thick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/>
      <top/>
      <bottom style="medium">
        <color auto="1"/>
      </bottom>
      <diagonal/>
    </border>
    <border>
      <left style="double">
        <color auto="1"/>
      </left>
      <right/>
      <top style="medium">
        <color auto="1"/>
      </top>
      <bottom style="thin">
        <color auto="1"/>
      </bottom>
      <diagonal/>
    </border>
    <border>
      <left/>
      <right style="double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/>
      <top style="medium">
        <color auto="1"/>
      </top>
      <bottom/>
      <diagonal/>
    </border>
    <border>
      <left style="double">
        <color auto="1"/>
      </left>
      <right style="double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 style="double">
        <color auto="1"/>
      </left>
      <right/>
      <top style="double">
        <color auto="1"/>
      </top>
      <bottom style="medium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medium">
        <color auto="1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double">
        <color auto="1"/>
      </right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indexed="64"/>
      </left>
      <right style="medium">
        <color auto="1"/>
      </right>
      <top style="double">
        <color indexed="64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</borders>
  <cellStyleXfs count="9">
    <xf numFmtId="0" fontId="0" fillId="0" borderId="0"/>
    <xf numFmtId="0" fontId="1" fillId="0" borderId="0"/>
    <xf numFmtId="43" fontId="2" fillId="0" borderId="0" applyFont="0" applyFill="0" applyBorder="0" applyAlignment="0" applyProtection="0"/>
    <xf numFmtId="0" fontId="1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685">
    <xf numFmtId="0" fontId="0" fillId="0" borderId="0" xfId="0"/>
    <xf numFmtId="0" fontId="3" fillId="2" borderId="1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2" fillId="0" borderId="1" xfId="0" applyFont="1" applyFill="1" applyBorder="1"/>
    <xf numFmtId="0" fontId="4" fillId="0" borderId="0" xfId="0" applyFont="1"/>
    <xf numFmtId="0" fontId="4" fillId="0" borderId="0" xfId="0" applyFont="1" applyFill="1"/>
    <xf numFmtId="14" fontId="3" fillId="0" borderId="0" xfId="0" applyNumberFormat="1" applyFont="1" applyFill="1"/>
    <xf numFmtId="0" fontId="3" fillId="2" borderId="65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right"/>
    </xf>
    <xf numFmtId="1" fontId="6" fillId="0" borderId="1" xfId="0" applyNumberFormat="1" applyFont="1" applyFill="1" applyBorder="1" applyAlignment="1">
      <alignment horizontal="right"/>
    </xf>
    <xf numFmtId="3" fontId="7" fillId="0" borderId="1" xfId="0" applyNumberFormat="1" applyFont="1" applyFill="1" applyBorder="1" applyAlignment="1">
      <alignment horizontal="right"/>
    </xf>
    <xf numFmtId="0" fontId="9" fillId="0" borderId="0" xfId="0" applyFont="1"/>
    <xf numFmtId="0" fontId="9" fillId="0" borderId="0" xfId="0" applyFont="1" applyFill="1"/>
    <xf numFmtId="0" fontId="10" fillId="0" borderId="0" xfId="0" applyFont="1"/>
    <xf numFmtId="0" fontId="13" fillId="0" borderId="0" xfId="0" applyFont="1"/>
    <xf numFmtId="0" fontId="15" fillId="0" borderId="0" xfId="0" applyFont="1"/>
    <xf numFmtId="0" fontId="11" fillId="4" borderId="0" xfId="0" applyFont="1" applyFill="1" applyAlignment="1">
      <alignment horizontal="center"/>
    </xf>
    <xf numFmtId="0" fontId="0" fillId="4" borderId="0" xfId="0" applyFill="1"/>
    <xf numFmtId="164" fontId="0" fillId="4" borderId="0" xfId="0" applyNumberFormat="1" applyFill="1"/>
    <xf numFmtId="0" fontId="16" fillId="0" borderId="0" xfId="0" applyFont="1"/>
    <xf numFmtId="0" fontId="17" fillId="0" borderId="0" xfId="0" applyFont="1"/>
    <xf numFmtId="0" fontId="11" fillId="4" borderId="0" xfId="0" applyFont="1" applyFill="1" applyAlignment="1"/>
    <xf numFmtId="0" fontId="11" fillId="4" borderId="0" xfId="0" applyFont="1" applyFill="1"/>
    <xf numFmtId="0" fontId="18" fillId="4" borderId="0" xfId="0" applyFont="1" applyFill="1" applyAlignment="1">
      <alignment horizontal="center"/>
    </xf>
    <xf numFmtId="0" fontId="18" fillId="4" borderId="0" xfId="0" applyFont="1" applyFill="1" applyAlignment="1"/>
    <xf numFmtId="0" fontId="20" fillId="2" borderId="61" xfId="0" applyFont="1" applyFill="1" applyBorder="1" applyAlignment="1">
      <alignment horizontal="center"/>
    </xf>
    <xf numFmtId="0" fontId="20" fillId="2" borderId="8" xfId="0" applyFont="1" applyFill="1" applyBorder="1" applyAlignment="1">
      <alignment horizontal="center"/>
    </xf>
    <xf numFmtId="0" fontId="21" fillId="11" borderId="62" xfId="0" applyFont="1" applyFill="1" applyBorder="1" applyAlignment="1">
      <alignment horizontal="center"/>
    </xf>
    <xf numFmtId="0" fontId="22" fillId="0" borderId="2" xfId="0" applyFont="1" applyBorder="1"/>
    <xf numFmtId="0" fontId="22" fillId="11" borderId="2" xfId="0" applyFont="1" applyFill="1" applyBorder="1"/>
    <xf numFmtId="0" fontId="21" fillId="11" borderId="56" xfId="0" applyFont="1" applyFill="1" applyBorder="1" applyAlignment="1">
      <alignment horizontal="center"/>
    </xf>
    <xf numFmtId="0" fontId="21" fillId="11" borderId="54" xfId="0" applyFont="1" applyFill="1" applyBorder="1" applyAlignment="1">
      <alignment horizontal="center"/>
    </xf>
    <xf numFmtId="0" fontId="21" fillId="11" borderId="41" xfId="0" applyFont="1" applyFill="1" applyBorder="1" applyAlignment="1">
      <alignment horizontal="center"/>
    </xf>
    <xf numFmtId="168" fontId="24" fillId="0" borderId="22" xfId="0" applyNumberFormat="1" applyFont="1" applyFill="1" applyBorder="1" applyAlignment="1">
      <alignment horizontal="center"/>
    </xf>
    <xf numFmtId="2" fontId="24" fillId="11" borderId="22" xfId="0" applyNumberFormat="1" applyFont="1" applyFill="1" applyBorder="1" applyAlignment="1">
      <alignment horizontal="center"/>
    </xf>
    <xf numFmtId="0" fontId="23" fillId="0" borderId="0" xfId="0" applyFont="1"/>
    <xf numFmtId="0" fontId="23" fillId="0" borderId="0" xfId="0" applyFont="1" applyFill="1"/>
    <xf numFmtId="14" fontId="23" fillId="0" borderId="71" xfId="0" quotePrefix="1" applyNumberFormat="1" applyFont="1" applyFill="1" applyBorder="1" applyAlignment="1"/>
    <xf numFmtId="14" fontId="23" fillId="0" borderId="71" xfId="0" applyNumberFormat="1" applyFont="1" applyFill="1" applyBorder="1" applyAlignment="1"/>
    <xf numFmtId="14" fontId="20" fillId="0" borderId="0" xfId="0" applyNumberFormat="1" applyFont="1" applyFill="1" applyAlignment="1">
      <alignment horizontal="left"/>
    </xf>
    <xf numFmtId="14" fontId="23" fillId="0" borderId="0" xfId="0" applyNumberFormat="1" applyFont="1" applyFill="1"/>
    <xf numFmtId="14" fontId="20" fillId="0" borderId="0" xfId="0" applyNumberFormat="1" applyFont="1" applyFill="1"/>
    <xf numFmtId="0" fontId="25" fillId="7" borderId="29" xfId="1" applyFont="1" applyFill="1" applyBorder="1" applyAlignment="1">
      <alignment horizontal="center"/>
    </xf>
    <xf numFmtId="0" fontId="25" fillId="7" borderId="30" xfId="1" applyFont="1" applyFill="1" applyBorder="1" applyAlignment="1">
      <alignment horizontal="center"/>
    </xf>
    <xf numFmtId="0" fontId="25" fillId="5" borderId="30" xfId="1" applyFont="1" applyFill="1" applyBorder="1" applyAlignment="1">
      <alignment horizontal="center"/>
    </xf>
    <xf numFmtId="0" fontId="25" fillId="5" borderId="31" xfId="1" quotePrefix="1" applyFont="1" applyFill="1" applyBorder="1" applyAlignment="1">
      <alignment horizontal="center"/>
    </xf>
    <xf numFmtId="0" fontId="25" fillId="7" borderId="31" xfId="1" applyFont="1" applyFill="1" applyBorder="1" applyAlignment="1">
      <alignment horizontal="center"/>
    </xf>
    <xf numFmtId="0" fontId="20" fillId="7" borderId="30" xfId="3" applyFont="1" applyFill="1" applyBorder="1" applyAlignment="1">
      <alignment horizontal="center"/>
    </xf>
    <xf numFmtId="0" fontId="25" fillId="7" borderId="32" xfId="1" applyFont="1" applyFill="1" applyBorder="1" applyAlignment="1">
      <alignment horizontal="center"/>
    </xf>
    <xf numFmtId="0" fontId="20" fillId="5" borderId="0" xfId="0" applyFont="1" applyFill="1" applyBorder="1" applyAlignment="1">
      <alignment horizontal="right"/>
    </xf>
    <xf numFmtId="0" fontId="20" fillId="2" borderId="53" xfId="3" applyFont="1" applyFill="1" applyBorder="1" applyAlignment="1">
      <alignment horizontal="center"/>
    </xf>
    <xf numFmtId="0" fontId="25" fillId="9" borderId="35" xfId="1" applyFont="1" applyFill="1" applyBorder="1"/>
    <xf numFmtId="0" fontId="25" fillId="9" borderId="36" xfId="1" applyFont="1" applyFill="1" applyBorder="1" applyAlignment="1"/>
    <xf numFmtId="0" fontId="25" fillId="9" borderId="37" xfId="1" applyFont="1" applyFill="1" applyBorder="1" applyAlignment="1"/>
    <xf numFmtId="0" fontId="20" fillId="0" borderId="0" xfId="0" applyFont="1" applyFill="1" applyBorder="1" applyAlignment="1">
      <alignment horizontal="right"/>
    </xf>
    <xf numFmtId="0" fontId="20" fillId="2" borderId="66" xfId="3" applyFont="1" applyFill="1" applyBorder="1" applyAlignment="1">
      <alignment horizontal="center"/>
    </xf>
    <xf numFmtId="0" fontId="20" fillId="2" borderId="54" xfId="0" applyFont="1" applyFill="1" applyBorder="1" applyAlignment="1">
      <alignment horizontal="center"/>
    </xf>
    <xf numFmtId="0" fontId="20" fillId="2" borderId="3" xfId="0" applyFont="1" applyFill="1" applyBorder="1" applyAlignment="1">
      <alignment horizontal="center"/>
    </xf>
    <xf numFmtId="0" fontId="20" fillId="2" borderId="11" xfId="0" applyFont="1" applyFill="1" applyBorder="1" applyAlignment="1">
      <alignment horizontal="center"/>
    </xf>
    <xf numFmtId="0" fontId="25" fillId="9" borderId="39" xfId="1" applyFont="1" applyFill="1" applyBorder="1"/>
    <xf numFmtId="0" fontId="23" fillId="9" borderId="13" xfId="1" applyFont="1" applyFill="1" applyBorder="1" applyAlignment="1">
      <alignment horizontal="center"/>
    </xf>
    <xf numFmtId="41" fontId="23" fillId="5" borderId="14" xfId="2" applyNumberFormat="1" applyFont="1" applyFill="1" applyBorder="1" applyAlignment="1">
      <alignment horizontal="left"/>
    </xf>
    <xf numFmtId="41" fontId="23" fillId="7" borderId="14" xfId="2" applyNumberFormat="1" applyFont="1" applyFill="1" applyBorder="1" applyAlignment="1">
      <alignment horizontal="left"/>
    </xf>
    <xf numFmtId="41" fontId="23" fillId="7" borderId="14" xfId="1" applyNumberFormat="1" applyFont="1" applyFill="1" applyBorder="1"/>
    <xf numFmtId="164" fontId="23" fillId="7" borderId="14" xfId="2" applyNumberFormat="1" applyFont="1" applyFill="1" applyBorder="1" applyAlignment="1">
      <alignment horizontal="left"/>
    </xf>
    <xf numFmtId="0" fontId="23" fillId="0" borderId="0" xfId="0" applyFont="1" applyFill="1" applyBorder="1" applyAlignment="1">
      <alignment horizontal="right"/>
    </xf>
    <xf numFmtId="0" fontId="20" fillId="2" borderId="26" xfId="3" applyFont="1" applyFill="1" applyBorder="1" applyAlignment="1">
      <alignment horizontal="center"/>
    </xf>
    <xf numFmtId="0" fontId="21" fillId="0" borderId="56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3" fillId="0" borderId="1" xfId="0" applyFont="1" applyFill="1" applyBorder="1" applyAlignment="1">
      <alignment horizontal="center"/>
    </xf>
    <xf numFmtId="166" fontId="22" fillId="11" borderId="1" xfId="2" applyNumberFormat="1" applyFont="1" applyFill="1" applyBorder="1" applyAlignment="1">
      <alignment horizontal="center"/>
    </xf>
    <xf numFmtId="0" fontId="23" fillId="0" borderId="6" xfId="0" applyFont="1" applyFill="1" applyBorder="1"/>
    <xf numFmtId="0" fontId="21" fillId="0" borderId="7" xfId="0" applyFont="1" applyFill="1" applyBorder="1" applyAlignment="1">
      <alignment horizontal="center"/>
    </xf>
    <xf numFmtId="0" fontId="21" fillId="2" borderId="72" xfId="3" applyFont="1" applyFill="1" applyBorder="1" applyAlignment="1">
      <alignment horizontal="center"/>
    </xf>
    <xf numFmtId="0" fontId="21" fillId="11" borderId="73" xfId="3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right"/>
    </xf>
    <xf numFmtId="0" fontId="21" fillId="2" borderId="56" xfId="3" applyFont="1" applyFill="1" applyBorder="1" applyAlignment="1">
      <alignment horizontal="center"/>
    </xf>
    <xf numFmtId="0" fontId="21" fillId="11" borderId="6" xfId="3" applyFont="1" applyFill="1" applyBorder="1" applyAlignment="1">
      <alignment horizontal="center"/>
    </xf>
    <xf numFmtId="0" fontId="23" fillId="9" borderId="12" xfId="1" applyFont="1" applyFill="1" applyBorder="1" applyAlignment="1">
      <alignment horizontal="center"/>
    </xf>
    <xf numFmtId="41" fontId="23" fillId="5" borderId="3" xfId="2" applyNumberFormat="1" applyFont="1" applyFill="1" applyBorder="1" applyAlignment="1">
      <alignment horizontal="left"/>
    </xf>
    <xf numFmtId="41" fontId="23" fillId="7" borderId="3" xfId="2" applyNumberFormat="1" applyFont="1" applyFill="1" applyBorder="1" applyAlignment="1">
      <alignment horizontal="left"/>
    </xf>
    <xf numFmtId="0" fontId="25" fillId="9" borderId="40" xfId="1" applyFont="1" applyFill="1" applyBorder="1"/>
    <xf numFmtId="0" fontId="26" fillId="9" borderId="23" xfId="1" applyFont="1" applyFill="1" applyBorder="1" applyAlignment="1"/>
    <xf numFmtId="0" fontId="26" fillId="9" borderId="24" xfId="1" applyFont="1" applyFill="1" applyBorder="1" applyAlignment="1"/>
    <xf numFmtId="0" fontId="26" fillId="9" borderId="25" xfId="1" applyFont="1" applyFill="1" applyBorder="1" applyAlignment="1"/>
    <xf numFmtId="43" fontId="26" fillId="9" borderId="23" xfId="2" applyNumberFormat="1" applyFont="1" applyFill="1" applyBorder="1" applyAlignment="1">
      <alignment horizontal="left"/>
    </xf>
    <xf numFmtId="166" fontId="26" fillId="9" borderId="23" xfId="2" applyNumberFormat="1" applyFont="1" applyFill="1" applyBorder="1" applyAlignment="1">
      <alignment horizontal="left"/>
    </xf>
    <xf numFmtId="0" fontId="25" fillId="8" borderId="39" xfId="1" applyFont="1" applyFill="1" applyBorder="1"/>
    <xf numFmtId="0" fontId="25" fillId="8" borderId="36" xfId="1" applyFont="1" applyFill="1" applyBorder="1" applyAlignment="1"/>
    <xf numFmtId="0" fontId="25" fillId="8" borderId="37" xfId="1" applyFont="1" applyFill="1" applyBorder="1" applyAlignment="1"/>
    <xf numFmtId="0" fontId="23" fillId="8" borderId="13" xfId="1" applyFont="1" applyFill="1" applyBorder="1" applyAlignment="1">
      <alignment horizontal="center"/>
    </xf>
    <xf numFmtId="41" fontId="23" fillId="5" borderId="1" xfId="2" applyNumberFormat="1" applyFont="1" applyFill="1" applyBorder="1" applyAlignment="1">
      <alignment horizontal="left"/>
    </xf>
    <xf numFmtId="0" fontId="23" fillId="8" borderId="12" xfId="1" applyFont="1" applyFill="1" applyBorder="1" applyAlignment="1">
      <alignment horizontal="center"/>
    </xf>
    <xf numFmtId="0" fontId="25" fillId="8" borderId="40" xfId="1" applyFont="1" applyFill="1" applyBorder="1"/>
    <xf numFmtId="0" fontId="26" fillId="8" borderId="23" xfId="1" applyFont="1" applyFill="1" applyBorder="1" applyAlignment="1"/>
    <xf numFmtId="0" fontId="26" fillId="8" borderId="24" xfId="1" applyFont="1" applyFill="1" applyBorder="1" applyAlignment="1"/>
    <xf numFmtId="0" fontId="26" fillId="8" borderId="25" xfId="1" applyFont="1" applyFill="1" applyBorder="1" applyAlignment="1"/>
    <xf numFmtId="43" fontId="26" fillId="8" borderId="23" xfId="2" applyNumberFormat="1" applyFont="1" applyFill="1" applyBorder="1" applyAlignment="1">
      <alignment horizontal="left"/>
    </xf>
    <xf numFmtId="166" fontId="26" fillId="8" borderId="23" xfId="2" applyNumberFormat="1" applyFont="1" applyFill="1" applyBorder="1" applyAlignment="1">
      <alignment horizontal="left"/>
    </xf>
    <xf numFmtId="0" fontId="23" fillId="8" borderId="23" xfId="0" applyFont="1" applyFill="1" applyBorder="1" applyAlignment="1"/>
    <xf numFmtId="0" fontId="23" fillId="8" borderId="47" xfId="0" applyFont="1" applyFill="1" applyBorder="1" applyAlignment="1"/>
    <xf numFmtId="0" fontId="25" fillId="16" borderId="39" xfId="1" applyFont="1" applyFill="1" applyBorder="1"/>
    <xf numFmtId="0" fontId="25" fillId="16" borderId="36" xfId="1" applyFont="1" applyFill="1" applyBorder="1" applyAlignment="1"/>
    <xf numFmtId="0" fontId="25" fillId="16" borderId="37" xfId="1" applyFont="1" applyFill="1" applyBorder="1" applyAlignment="1"/>
    <xf numFmtId="0" fontId="23" fillId="14" borderId="13" xfId="1" applyFont="1" applyFill="1" applyBorder="1" applyAlignment="1">
      <alignment horizontal="center"/>
    </xf>
    <xf numFmtId="0" fontId="23" fillId="14" borderId="12" xfId="1" applyFont="1" applyFill="1" applyBorder="1" applyAlignment="1">
      <alignment horizontal="center"/>
    </xf>
    <xf numFmtId="0" fontId="25" fillId="16" borderId="40" xfId="1" applyFont="1" applyFill="1" applyBorder="1"/>
    <xf numFmtId="0" fontId="26" fillId="16" borderId="23" xfId="1" applyFont="1" applyFill="1" applyBorder="1" applyAlignment="1"/>
    <xf numFmtId="0" fontId="26" fillId="16" borderId="24" xfId="1" applyFont="1" applyFill="1" applyBorder="1" applyAlignment="1"/>
    <xf numFmtId="0" fontId="26" fillId="16" borderId="25" xfId="1" applyFont="1" applyFill="1" applyBorder="1" applyAlignment="1"/>
    <xf numFmtId="43" fontId="26" fillId="16" borderId="23" xfId="2" applyNumberFormat="1" applyFont="1" applyFill="1" applyBorder="1" applyAlignment="1">
      <alignment horizontal="left"/>
    </xf>
    <xf numFmtId="166" fontId="26" fillId="16" borderId="23" xfId="2" applyNumberFormat="1" applyFont="1" applyFill="1" applyBorder="1" applyAlignment="1">
      <alignment horizontal="left"/>
    </xf>
    <xf numFmtId="0" fontId="25" fillId="13" borderId="39" xfId="1" applyFont="1" applyFill="1" applyBorder="1"/>
    <xf numFmtId="0" fontId="23" fillId="13" borderId="36" xfId="1" applyFont="1" applyFill="1" applyBorder="1" applyAlignment="1"/>
    <xf numFmtId="0" fontId="23" fillId="13" borderId="37" xfId="1" applyFont="1" applyFill="1" applyBorder="1" applyAlignment="1"/>
    <xf numFmtId="0" fontId="23" fillId="13" borderId="13" xfId="1" applyFont="1" applyFill="1" applyBorder="1" applyAlignment="1">
      <alignment horizontal="center"/>
    </xf>
    <xf numFmtId="0" fontId="23" fillId="13" borderId="12" xfId="1" applyFont="1" applyFill="1" applyBorder="1" applyAlignment="1">
      <alignment horizontal="center"/>
    </xf>
    <xf numFmtId="0" fontId="26" fillId="13" borderId="23" xfId="1" applyFont="1" applyFill="1" applyBorder="1" applyAlignment="1"/>
    <xf numFmtId="0" fontId="26" fillId="13" borderId="24" xfId="1" applyFont="1" applyFill="1" applyBorder="1" applyAlignment="1"/>
    <xf numFmtId="0" fontId="26" fillId="13" borderId="25" xfId="1" applyFont="1" applyFill="1" applyBorder="1" applyAlignment="1"/>
    <xf numFmtId="43" fontId="26" fillId="13" borderId="23" xfId="2" applyNumberFormat="1" applyFont="1" applyFill="1" applyBorder="1" applyAlignment="1">
      <alignment horizontal="left"/>
    </xf>
    <xf numFmtId="166" fontId="26" fillId="13" borderId="23" xfId="2" applyNumberFormat="1" applyFont="1" applyFill="1" applyBorder="1" applyAlignment="1">
      <alignment horizontal="left"/>
    </xf>
    <xf numFmtId="0" fontId="25" fillId="12" borderId="41" xfId="1" applyFont="1" applyFill="1" applyBorder="1"/>
    <xf numFmtId="0" fontId="25" fillId="12" borderId="23" xfId="1" applyFont="1" applyFill="1" applyBorder="1" applyAlignment="1"/>
    <xf numFmtId="0" fontId="25" fillId="12" borderId="24" xfId="1" applyFont="1" applyFill="1" applyBorder="1" applyAlignment="1"/>
    <xf numFmtId="0" fontId="25" fillId="12" borderId="25" xfId="1" applyFont="1" applyFill="1" applyBorder="1" applyAlignment="1"/>
    <xf numFmtId="0" fontId="23" fillId="11" borderId="55" xfId="0" applyFont="1" applyFill="1" applyBorder="1"/>
    <xf numFmtId="0" fontId="21" fillId="11" borderId="55" xfId="0" applyFont="1" applyFill="1" applyBorder="1"/>
    <xf numFmtId="0" fontId="23" fillId="11" borderId="6" xfId="0" applyFont="1" applyFill="1" applyBorder="1"/>
    <xf numFmtId="0" fontId="21" fillId="11" borderId="6" xfId="0" applyFont="1" applyFill="1" applyBorder="1"/>
    <xf numFmtId="0" fontId="23" fillId="0" borderId="56" xfId="0" applyFont="1" applyFill="1" applyBorder="1" applyAlignment="1">
      <alignment horizontal="center"/>
    </xf>
    <xf numFmtId="0" fontId="23" fillId="0" borderId="7" xfId="0" applyFont="1" applyFill="1" applyBorder="1" applyAlignment="1">
      <alignment horizontal="center"/>
    </xf>
    <xf numFmtId="0" fontId="23" fillId="0" borderId="61" xfId="0" applyFont="1" applyFill="1" applyBorder="1" applyAlignment="1">
      <alignment horizontal="center"/>
    </xf>
    <xf numFmtId="0" fontId="22" fillId="0" borderId="8" xfId="0" applyFont="1" applyFill="1" applyBorder="1" applyAlignment="1">
      <alignment horizontal="center"/>
    </xf>
    <xf numFmtId="0" fontId="23" fillId="0" borderId="8" xfId="0" applyFont="1" applyFill="1" applyBorder="1" applyAlignment="1">
      <alignment horizontal="center"/>
    </xf>
    <xf numFmtId="166" fontId="22" fillId="11" borderId="8" xfId="2" applyNumberFormat="1" applyFont="1" applyFill="1" applyBorder="1" applyAlignment="1">
      <alignment horizontal="center"/>
    </xf>
    <xf numFmtId="165" fontId="23" fillId="0" borderId="8" xfId="0" applyNumberFormat="1" applyFont="1" applyFill="1" applyBorder="1" applyAlignment="1">
      <alignment horizontal="right"/>
    </xf>
    <xf numFmtId="0" fontId="23" fillId="0" borderId="28" xfId="0" applyFont="1" applyFill="1" applyBorder="1"/>
    <xf numFmtId="0" fontId="23" fillId="0" borderId="9" xfId="0" applyFont="1" applyFill="1" applyBorder="1" applyAlignment="1">
      <alignment horizontal="center"/>
    </xf>
    <xf numFmtId="0" fontId="20" fillId="0" borderId="40" xfId="0" applyFont="1" applyFill="1" applyBorder="1" applyAlignment="1">
      <alignment horizontal="center"/>
    </xf>
    <xf numFmtId="0" fontId="24" fillId="0" borderId="27" xfId="0" applyFont="1" applyFill="1" applyBorder="1" applyAlignment="1">
      <alignment horizontal="center"/>
    </xf>
    <xf numFmtId="0" fontId="20" fillId="0" borderId="27" xfId="0" applyFont="1" applyFill="1" applyBorder="1" applyAlignment="1">
      <alignment horizontal="center"/>
    </xf>
    <xf numFmtId="166" fontId="24" fillId="11" borderId="27" xfId="2" applyNumberFormat="1" applyFont="1" applyFill="1" applyBorder="1" applyAlignment="1">
      <alignment horizontal="center"/>
    </xf>
    <xf numFmtId="165" fontId="20" fillId="0" borderId="27" xfId="0" applyNumberFormat="1" applyFont="1" applyFill="1" applyBorder="1" applyAlignment="1">
      <alignment horizontal="right"/>
    </xf>
    <xf numFmtId="0" fontId="20" fillId="0" borderId="26" xfId="0" applyFont="1" applyFill="1" applyBorder="1"/>
    <xf numFmtId="0" fontId="20" fillId="0" borderId="43" xfId="0" applyFont="1" applyFill="1" applyBorder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24" fillId="0" borderId="0" xfId="0" applyFont="1" applyFill="1" applyBorder="1" applyAlignment="1">
      <alignment horizontal="center"/>
    </xf>
    <xf numFmtId="165" fontId="20" fillId="0" borderId="0" xfId="0" applyNumberFormat="1" applyFont="1" applyFill="1" applyBorder="1" applyAlignment="1">
      <alignment horizontal="right"/>
    </xf>
    <xf numFmtId="0" fontId="20" fillId="0" borderId="0" xfId="0" applyFont="1" applyFill="1" applyBorder="1"/>
    <xf numFmtId="0" fontId="23" fillId="0" borderId="0" xfId="0" applyFont="1" applyBorder="1" applyAlignment="1">
      <alignment horizontal="left"/>
    </xf>
    <xf numFmtId="165" fontId="21" fillId="0" borderId="0" xfId="0" applyNumberFormat="1" applyFont="1" applyFill="1" applyBorder="1" applyAlignment="1">
      <alignment horizontal="right"/>
    </xf>
    <xf numFmtId="0" fontId="25" fillId="6" borderId="41" xfId="0" applyFont="1" applyFill="1" applyBorder="1" applyAlignment="1">
      <alignment horizontal="center"/>
    </xf>
    <xf numFmtId="0" fontId="25" fillId="6" borderId="22" xfId="0" applyFont="1" applyFill="1" applyBorder="1" applyAlignment="1">
      <alignment horizontal="center"/>
    </xf>
    <xf numFmtId="0" fontId="25" fillId="6" borderId="25" xfId="0" quotePrefix="1" applyFont="1" applyFill="1" applyBorder="1" applyAlignment="1">
      <alignment horizontal="center"/>
    </xf>
    <xf numFmtId="0" fontId="25" fillId="7" borderId="22" xfId="0" applyFont="1" applyFill="1" applyBorder="1" applyAlignment="1">
      <alignment horizontal="center"/>
    </xf>
    <xf numFmtId="0" fontId="20" fillId="3" borderId="22" xfId="0" applyFont="1" applyFill="1" applyBorder="1" applyAlignment="1">
      <alignment horizontal="center"/>
    </xf>
    <xf numFmtId="0" fontId="20" fillId="3" borderId="33" xfId="3" applyFont="1" applyFill="1" applyBorder="1" applyAlignment="1">
      <alignment horizontal="center"/>
    </xf>
    <xf numFmtId="164" fontId="20" fillId="0" borderId="0" xfId="2" applyNumberFormat="1" applyFont="1" applyFill="1" applyBorder="1"/>
    <xf numFmtId="0" fontId="25" fillId="0" borderId="62" xfId="0" applyFont="1" applyBorder="1"/>
    <xf numFmtId="0" fontId="23" fillId="0" borderId="13" xfId="0" applyFont="1" applyBorder="1"/>
    <xf numFmtId="0" fontId="23" fillId="0" borderId="10" xfId="0" applyFont="1" applyBorder="1"/>
    <xf numFmtId="41" fontId="23" fillId="0" borderId="63" xfId="2" applyNumberFormat="1" applyFont="1" applyBorder="1" applyAlignment="1">
      <alignment horizontal="left"/>
    </xf>
    <xf numFmtId="41" fontId="23" fillId="0" borderId="64" xfId="2" applyNumberFormat="1" applyFont="1" applyBorder="1" applyAlignment="1">
      <alignment horizontal="left"/>
    </xf>
    <xf numFmtId="41" fontId="23" fillId="0" borderId="14" xfId="2" applyNumberFormat="1" applyFont="1" applyBorder="1" applyAlignment="1">
      <alignment horizontal="left"/>
    </xf>
    <xf numFmtId="41" fontId="23" fillId="7" borderId="14" xfId="0" applyNumberFormat="1" applyFont="1" applyFill="1" applyBorder="1"/>
    <xf numFmtId="166" fontId="23" fillId="7" borderId="14" xfId="2" applyNumberFormat="1" applyFont="1" applyFill="1" applyBorder="1" applyAlignment="1">
      <alignment horizontal="left"/>
    </xf>
    <xf numFmtId="166" fontId="23" fillId="0" borderId="21" xfId="2" applyNumberFormat="1" applyFont="1" applyBorder="1"/>
    <xf numFmtId="43" fontId="23" fillId="0" borderId="1" xfId="8" applyNumberFormat="1" applyFont="1" applyBorder="1" applyAlignment="1">
      <alignment horizontal="left"/>
    </xf>
    <xf numFmtId="43" fontId="23" fillId="0" borderId="6" xfId="8" applyNumberFormat="1" applyFont="1" applyBorder="1"/>
    <xf numFmtId="14" fontId="28" fillId="0" borderId="0" xfId="0" applyNumberFormat="1" applyFont="1" applyFill="1" applyAlignment="1">
      <alignment horizontal="right"/>
    </xf>
    <xf numFmtId="0" fontId="25" fillId="6" borderId="56" xfId="0" applyFont="1" applyFill="1" applyBorder="1"/>
    <xf numFmtId="0" fontId="23" fillId="6" borderId="10" xfId="0" applyFont="1" applyFill="1" applyBorder="1"/>
    <xf numFmtId="41" fontId="23" fillId="6" borderId="63" xfId="2" applyNumberFormat="1" applyFont="1" applyFill="1" applyBorder="1" applyAlignment="1">
      <alignment horizontal="left"/>
    </xf>
    <xf numFmtId="41" fontId="23" fillId="6" borderId="64" xfId="2" applyNumberFormat="1" applyFont="1" applyFill="1" applyBorder="1" applyAlignment="1">
      <alignment horizontal="left"/>
    </xf>
    <xf numFmtId="41" fontId="23" fillId="6" borderId="14" xfId="2" applyNumberFormat="1" applyFont="1" applyFill="1" applyBorder="1" applyAlignment="1">
      <alignment horizontal="left"/>
    </xf>
    <xf numFmtId="41" fontId="23" fillId="4" borderId="14" xfId="2" applyNumberFormat="1" applyFont="1" applyFill="1" applyBorder="1" applyAlignment="1">
      <alignment horizontal="left"/>
    </xf>
    <xf numFmtId="166" fontId="23" fillId="6" borderId="21" xfId="2" applyNumberFormat="1" applyFont="1" applyFill="1" applyBorder="1"/>
    <xf numFmtId="43" fontId="23" fillId="3" borderId="6" xfId="8" applyNumberFormat="1" applyFont="1" applyFill="1" applyBorder="1"/>
    <xf numFmtId="0" fontId="25" fillId="0" borderId="56" xfId="0" applyFont="1" applyBorder="1"/>
    <xf numFmtId="0" fontId="23" fillId="11" borderId="34" xfId="0" applyFont="1" applyFill="1" applyBorder="1"/>
    <xf numFmtId="0" fontId="21" fillId="11" borderId="34" xfId="0" applyFont="1" applyFill="1" applyBorder="1"/>
    <xf numFmtId="0" fontId="20" fillId="11" borderId="33" xfId="0" applyFont="1" applyFill="1" applyBorder="1"/>
    <xf numFmtId="0" fontId="20" fillId="11" borderId="41" xfId="0" applyFont="1" applyFill="1" applyBorder="1" applyAlignment="1">
      <alignment horizontal="center"/>
    </xf>
    <xf numFmtId="0" fontId="21" fillId="11" borderId="34" xfId="3" applyFont="1" applyFill="1" applyBorder="1" applyAlignment="1">
      <alignment horizontal="center"/>
    </xf>
    <xf numFmtId="0" fontId="21" fillId="11" borderId="33" xfId="3" applyFont="1" applyFill="1" applyBorder="1" applyAlignment="1">
      <alignment horizontal="center"/>
    </xf>
    <xf numFmtId="0" fontId="23" fillId="5" borderId="10" xfId="0" applyFont="1" applyFill="1" applyBorder="1"/>
    <xf numFmtId="41" fontId="23" fillId="5" borderId="63" xfId="2" applyNumberFormat="1" applyFont="1" applyFill="1" applyBorder="1" applyAlignment="1">
      <alignment horizontal="left"/>
    </xf>
    <xf numFmtId="41" fontId="23" fillId="5" borderId="64" xfId="2" applyNumberFormat="1" applyFont="1" applyFill="1" applyBorder="1" applyAlignment="1">
      <alignment horizontal="left"/>
    </xf>
    <xf numFmtId="0" fontId="25" fillId="6" borderId="61" xfId="0" applyFont="1" applyFill="1" applyBorder="1"/>
    <xf numFmtId="0" fontId="23" fillId="6" borderId="19" xfId="0" applyFont="1" applyFill="1" applyBorder="1"/>
    <xf numFmtId="41" fontId="23" fillId="6" borderId="19" xfId="2" applyNumberFormat="1" applyFont="1" applyFill="1" applyBorder="1" applyAlignment="1">
      <alignment horizontal="left"/>
    </xf>
    <xf numFmtId="41" fontId="23" fillId="6" borderId="9" xfId="2" applyNumberFormat="1" applyFont="1" applyFill="1" applyBorder="1" applyAlignment="1">
      <alignment horizontal="left"/>
    </xf>
    <xf numFmtId="41" fontId="23" fillId="6" borderId="8" xfId="2" applyNumberFormat="1" applyFont="1" applyFill="1" applyBorder="1" applyAlignment="1">
      <alignment horizontal="left"/>
    </xf>
    <xf numFmtId="41" fontId="23" fillId="4" borderId="8" xfId="2" applyNumberFormat="1" applyFont="1" applyFill="1" applyBorder="1" applyAlignment="1">
      <alignment horizontal="left"/>
    </xf>
    <xf numFmtId="41" fontId="23" fillId="7" borderId="8" xfId="0" applyNumberFormat="1" applyFont="1" applyFill="1" applyBorder="1"/>
    <xf numFmtId="166" fontId="23" fillId="6" borderId="18" xfId="2" applyNumberFormat="1" applyFont="1" applyFill="1" applyBorder="1"/>
    <xf numFmtId="43" fontId="23" fillId="3" borderId="28" xfId="8" applyNumberFormat="1" applyFont="1" applyFill="1" applyBorder="1"/>
    <xf numFmtId="0" fontId="23" fillId="0" borderId="40" xfId="0" applyFont="1" applyBorder="1"/>
    <xf numFmtId="0" fontId="25" fillId="0" borderId="24" xfId="0" applyFont="1" applyBorder="1" applyAlignment="1"/>
    <xf numFmtId="0" fontId="25" fillId="0" borderId="25" xfId="0" applyFont="1" applyBorder="1" applyAlignment="1"/>
    <xf numFmtId="166" fontId="23" fillId="0" borderId="42" xfId="2" applyNumberFormat="1" applyFont="1" applyBorder="1"/>
    <xf numFmtId="43" fontId="23" fillId="0" borderId="22" xfId="0" applyNumberFormat="1" applyFont="1" applyBorder="1" applyAlignment="1">
      <alignment horizontal="left"/>
    </xf>
    <xf numFmtId="43" fontId="23" fillId="0" borderId="33" xfId="2" applyNumberFormat="1" applyFont="1" applyBorder="1"/>
    <xf numFmtId="0" fontId="23" fillId="0" borderId="0" xfId="0" applyFont="1" applyFill="1" applyBorder="1"/>
    <xf numFmtId="0" fontId="23" fillId="0" borderId="0" xfId="0" applyFont="1" applyFill="1" applyBorder="1" applyAlignment="1">
      <alignment horizontal="center"/>
    </xf>
    <xf numFmtId="0" fontId="23" fillId="0" borderId="41" xfId="0" applyFont="1" applyFill="1" applyBorder="1"/>
    <xf numFmtId="0" fontId="23" fillId="0" borderId="22" xfId="0" applyFont="1" applyFill="1" applyBorder="1" applyAlignment="1">
      <alignment horizontal="center"/>
    </xf>
    <xf numFmtId="0" fontId="23" fillId="0" borderId="33" xfId="0" applyFont="1" applyFill="1" applyBorder="1" applyAlignment="1">
      <alignment horizontal="center"/>
    </xf>
    <xf numFmtId="43" fontId="25" fillId="8" borderId="75" xfId="8" applyFont="1" applyFill="1" applyBorder="1" applyAlignment="1">
      <alignment horizontal="left"/>
    </xf>
    <xf numFmtId="0" fontId="23" fillId="0" borderId="62" xfId="0" applyFont="1" applyFill="1" applyBorder="1" applyAlignment="1">
      <alignment horizontal="center"/>
    </xf>
    <xf numFmtId="0" fontId="21" fillId="0" borderId="2" xfId="0" applyFont="1" applyFill="1" applyBorder="1"/>
    <xf numFmtId="166" fontId="29" fillId="0" borderId="55" xfId="2" applyNumberFormat="1" applyFont="1" applyFill="1" applyBorder="1"/>
    <xf numFmtId="43" fontId="25" fillId="8" borderId="75" xfId="0" applyNumberFormat="1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0" xfId="0" applyFont="1" applyFill="1" applyBorder="1"/>
    <xf numFmtId="0" fontId="30" fillId="0" borderId="0" xfId="0" applyFont="1" applyFill="1" applyBorder="1"/>
    <xf numFmtId="0" fontId="21" fillId="0" borderId="1" xfId="0" applyFont="1" applyFill="1" applyBorder="1"/>
    <xf numFmtId="166" fontId="29" fillId="0" borderId="6" xfId="2" applyNumberFormat="1" applyFont="1" applyFill="1" applyBorder="1"/>
    <xf numFmtId="0" fontId="23" fillId="0" borderId="67" xfId="0" applyFont="1" applyBorder="1" applyAlignment="1">
      <alignment horizontal="left"/>
    </xf>
    <xf numFmtId="43" fontId="25" fillId="5" borderId="77" xfId="0" applyNumberFormat="1" applyFont="1" applyFill="1" applyBorder="1" applyAlignment="1">
      <alignment horizontal="left"/>
    </xf>
    <xf numFmtId="0" fontId="23" fillId="0" borderId="74" xfId="0" applyFont="1" applyBorder="1" applyAlignment="1">
      <alignment horizontal="left"/>
    </xf>
    <xf numFmtId="0" fontId="23" fillId="0" borderId="1" xfId="0" applyFont="1" applyFill="1" applyBorder="1"/>
    <xf numFmtId="0" fontId="23" fillId="0" borderId="1" xfId="0" applyFont="1" applyFill="1" applyBorder="1" applyAlignment="1">
      <alignment horizontal="left"/>
    </xf>
    <xf numFmtId="0" fontId="23" fillId="0" borderId="8" xfId="0" applyFont="1" applyFill="1" applyBorder="1" applyAlignment="1">
      <alignment horizontal="left"/>
    </xf>
    <xf numFmtId="166" fontId="29" fillId="0" borderId="28" xfId="2" applyNumberFormat="1" applyFont="1" applyFill="1" applyBorder="1"/>
    <xf numFmtId="0" fontId="25" fillId="0" borderId="0" xfId="0" applyFont="1" applyBorder="1" applyAlignment="1">
      <alignment horizontal="left"/>
    </xf>
    <xf numFmtId="167" fontId="29" fillId="0" borderId="26" xfId="2" applyNumberFormat="1" applyFont="1" applyFill="1" applyBorder="1"/>
    <xf numFmtId="0" fontId="20" fillId="0" borderId="8" xfId="0" applyFont="1" applyBorder="1" applyAlignment="1">
      <alignment horizontal="center"/>
    </xf>
    <xf numFmtId="165" fontId="20" fillId="0" borderId="22" xfId="0" applyNumberFormat="1" applyFont="1" applyFill="1" applyBorder="1" applyAlignment="1">
      <alignment horizontal="center"/>
    </xf>
    <xf numFmtId="166" fontId="24" fillId="0" borderId="52" xfId="8" applyNumberFormat="1" applyFont="1" applyFill="1" applyBorder="1" applyAlignment="1">
      <alignment horizontal="center"/>
    </xf>
    <xf numFmtId="166" fontId="24" fillId="0" borderId="1" xfId="8" applyNumberFormat="1" applyFont="1" applyFill="1" applyBorder="1" applyAlignment="1">
      <alignment horizontal="center"/>
    </xf>
    <xf numFmtId="166" fontId="24" fillId="0" borderId="2" xfId="8" applyNumberFormat="1" applyFont="1" applyFill="1" applyBorder="1" applyAlignment="1">
      <alignment horizontal="center"/>
    </xf>
    <xf numFmtId="166" fontId="24" fillId="0" borderId="22" xfId="8" applyNumberFormat="1" applyFont="1" applyFill="1" applyBorder="1" applyAlignment="1">
      <alignment horizontal="center"/>
    </xf>
    <xf numFmtId="0" fontId="20" fillId="2" borderId="61" xfId="3" applyFont="1" applyFill="1" applyBorder="1" applyAlignment="1">
      <alignment horizontal="center"/>
    </xf>
    <xf numFmtId="0" fontId="20" fillId="2" borderId="8" xfId="3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/>
    </xf>
    <xf numFmtId="0" fontId="30" fillId="0" borderId="0" xfId="0" applyFont="1" applyFill="1" applyBorder="1" applyAlignment="1">
      <alignment horizontal="center"/>
    </xf>
    <xf numFmtId="0" fontId="19" fillId="0" borderId="0" xfId="0" applyFont="1" applyFill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3" fillId="0" borderId="0" xfId="0" applyFont="1" applyFill="1" applyAlignment="1">
      <alignment horizontal="center"/>
    </xf>
    <xf numFmtId="0" fontId="20" fillId="0" borderId="41" xfId="0" applyFont="1" applyFill="1" applyBorder="1" applyAlignment="1">
      <alignment horizontal="center"/>
    </xf>
    <xf numFmtId="0" fontId="20" fillId="0" borderId="33" xfId="0" applyFont="1" applyFill="1" applyBorder="1" applyAlignment="1">
      <alignment horizontal="center"/>
    </xf>
    <xf numFmtId="0" fontId="20" fillId="3" borderId="33" xfId="0" applyFont="1" applyFill="1" applyBorder="1" applyAlignment="1">
      <alignment horizontal="center"/>
    </xf>
    <xf numFmtId="0" fontId="20" fillId="0" borderId="62" xfId="0" applyFont="1" applyFill="1" applyBorder="1" applyAlignment="1">
      <alignment horizontal="center"/>
    </xf>
    <xf numFmtId="0" fontId="20" fillId="3" borderId="2" xfId="0" applyFont="1" applyFill="1" applyBorder="1" applyAlignment="1">
      <alignment horizontal="center"/>
    </xf>
    <xf numFmtId="0" fontId="20" fillId="0" borderId="55" xfId="0" applyFont="1" applyFill="1" applyBorder="1" applyAlignment="1">
      <alignment horizontal="center"/>
    </xf>
    <xf numFmtId="0" fontId="20" fillId="0" borderId="61" xfId="0" applyFont="1" applyFill="1" applyBorder="1" applyAlignment="1">
      <alignment horizontal="center"/>
    </xf>
    <xf numFmtId="0" fontId="20" fillId="3" borderId="8" xfId="0" applyFont="1" applyFill="1" applyBorder="1" applyAlignment="1">
      <alignment horizontal="center"/>
    </xf>
    <xf numFmtId="0" fontId="20" fillId="0" borderId="28" xfId="0" applyFont="1" applyFill="1" applyBorder="1" applyAlignment="1">
      <alignment horizontal="center"/>
    </xf>
    <xf numFmtId="0" fontId="25" fillId="0" borderId="62" xfId="0" applyFont="1" applyBorder="1" applyAlignment="1">
      <alignment horizontal="center"/>
    </xf>
    <xf numFmtId="43" fontId="23" fillId="0" borderId="6" xfId="8" applyNumberFormat="1" applyFont="1" applyBorder="1" applyAlignment="1">
      <alignment horizontal="left"/>
    </xf>
    <xf numFmtId="0" fontId="20" fillId="0" borderId="56" xfId="0" applyFont="1" applyFill="1" applyBorder="1" applyAlignment="1">
      <alignment horizontal="center"/>
    </xf>
    <xf numFmtId="0" fontId="20" fillId="3" borderId="1" xfId="0" applyFont="1" applyFill="1" applyBorder="1" applyAlignment="1">
      <alignment horizontal="center"/>
    </xf>
    <xf numFmtId="0" fontId="20" fillId="0" borderId="6" xfId="0" applyFont="1" applyFill="1" applyBorder="1" applyAlignment="1">
      <alignment horizontal="center"/>
    </xf>
    <xf numFmtId="0" fontId="25" fillId="6" borderId="56" xfId="0" applyFont="1" applyFill="1" applyBorder="1" applyAlignment="1">
      <alignment horizontal="center"/>
    </xf>
    <xf numFmtId="0" fontId="23" fillId="6" borderId="13" xfId="0" applyFont="1" applyFill="1" applyBorder="1"/>
    <xf numFmtId="43" fontId="23" fillId="3" borderId="6" xfId="8" applyNumberFormat="1" applyFont="1" applyFill="1" applyBorder="1" applyAlignment="1">
      <alignment horizontal="left"/>
    </xf>
    <xf numFmtId="0" fontId="25" fillId="0" borderId="56" xfId="0" applyFont="1" applyBorder="1" applyAlignment="1">
      <alignment horizontal="center"/>
    </xf>
    <xf numFmtId="0" fontId="20" fillId="0" borderId="54" xfId="0" applyFont="1" applyFill="1" applyBorder="1" applyAlignment="1">
      <alignment horizontal="center"/>
    </xf>
    <xf numFmtId="0" fontId="20" fillId="3" borderId="3" xfId="0" applyFont="1" applyFill="1" applyBorder="1" applyAlignment="1">
      <alignment horizontal="center"/>
    </xf>
    <xf numFmtId="0" fontId="20" fillId="0" borderId="34" xfId="0" applyFont="1" applyFill="1" applyBorder="1" applyAlignment="1">
      <alignment horizontal="center"/>
    </xf>
    <xf numFmtId="0" fontId="23" fillId="5" borderId="13" xfId="0" applyFont="1" applyFill="1" applyBorder="1"/>
    <xf numFmtId="0" fontId="25" fillId="6" borderId="61" xfId="0" applyFont="1" applyFill="1" applyBorder="1" applyAlignment="1">
      <alignment horizontal="center"/>
    </xf>
    <xf numFmtId="0" fontId="23" fillId="6" borderId="18" xfId="0" applyFont="1" applyFill="1" applyBorder="1"/>
    <xf numFmtId="166" fontId="23" fillId="7" borderId="8" xfId="2" applyNumberFormat="1" applyFont="1" applyFill="1" applyBorder="1" applyAlignment="1">
      <alignment horizontal="left"/>
    </xf>
    <xf numFmtId="43" fontId="23" fillId="3" borderId="28" xfId="8" applyNumberFormat="1" applyFont="1" applyFill="1" applyBorder="1" applyAlignment="1">
      <alignment horizontal="left"/>
    </xf>
    <xf numFmtId="0" fontId="33" fillId="0" borderId="0" xfId="0" applyFont="1"/>
    <xf numFmtId="169" fontId="23" fillId="7" borderId="14" xfId="1" applyNumberFormat="1" applyFont="1" applyFill="1" applyBorder="1"/>
    <xf numFmtId="166" fontId="23" fillId="7" borderId="21" xfId="2" applyNumberFormat="1" applyFont="1" applyFill="1" applyBorder="1" applyAlignment="1">
      <alignment horizontal="left"/>
    </xf>
    <xf numFmtId="43" fontId="23" fillId="7" borderId="21" xfId="2" applyNumberFormat="1" applyFont="1" applyFill="1" applyBorder="1"/>
    <xf numFmtId="43" fontId="23" fillId="7" borderId="14" xfId="2" applyNumberFormat="1" applyFont="1" applyFill="1" applyBorder="1" applyAlignment="1">
      <alignment horizontal="left"/>
    </xf>
    <xf numFmtId="166" fontId="25" fillId="12" borderId="26" xfId="2" applyNumberFormat="1" applyFont="1" applyFill="1" applyBorder="1"/>
    <xf numFmtId="43" fontId="25" fillId="12" borderId="42" xfId="2" applyNumberFormat="1" applyFont="1" applyFill="1" applyBorder="1"/>
    <xf numFmtId="0" fontId="22" fillId="4" borderId="2" xfId="0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43" fontId="23" fillId="6" borderId="1" xfId="8" applyNumberFormat="1" applyFont="1" applyFill="1" applyBorder="1" applyAlignment="1">
      <alignment horizontal="left"/>
    </xf>
    <xf numFmtId="168" fontId="21" fillId="0" borderId="52" xfId="0" applyNumberFormat="1" applyFont="1" applyBorder="1" applyAlignment="1">
      <alignment horizontal="center"/>
    </xf>
    <xf numFmtId="168" fontId="21" fillId="0" borderId="1" xfId="0" applyNumberFormat="1" applyFont="1" applyBorder="1" applyAlignment="1">
      <alignment horizontal="center"/>
    </xf>
    <xf numFmtId="168" fontId="21" fillId="0" borderId="2" xfId="0" applyNumberFormat="1" applyFont="1" applyBorder="1" applyAlignment="1">
      <alignment horizontal="center"/>
    </xf>
    <xf numFmtId="168" fontId="20" fillId="0" borderId="22" xfId="0" applyNumberFormat="1" applyFont="1" applyBorder="1" applyAlignment="1">
      <alignment horizontal="center"/>
    </xf>
    <xf numFmtId="0" fontId="22" fillId="6" borderId="2" xfId="0" applyFont="1" applyFill="1" applyBorder="1"/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5" fillId="4" borderId="79" xfId="0" applyFont="1" applyFill="1" applyBorder="1" applyAlignment="1"/>
    <xf numFmtId="0" fontId="36" fillId="4" borderId="0" xfId="0" applyFont="1" applyFill="1" applyAlignment="1">
      <alignment horizontal="center"/>
    </xf>
    <xf numFmtId="17" fontId="33" fillId="4" borderId="0" xfId="0" quotePrefix="1" applyNumberFormat="1" applyFont="1" applyFill="1"/>
    <xf numFmtId="0" fontId="33" fillId="4" borderId="0" xfId="0" applyFont="1" applyFill="1"/>
    <xf numFmtId="164" fontId="33" fillId="4" borderId="0" xfId="0" applyNumberFormat="1" applyFont="1" applyFill="1"/>
    <xf numFmtId="0" fontId="36" fillId="4" borderId="0" xfId="0" applyFont="1" applyFill="1" applyAlignment="1">
      <alignment horizontal="right"/>
    </xf>
    <xf numFmtId="0" fontId="36" fillId="7" borderId="86" xfId="0" applyFont="1" applyFill="1" applyBorder="1" applyAlignment="1">
      <alignment horizontal="center"/>
    </xf>
    <xf numFmtId="0" fontId="36" fillId="13" borderId="93" xfId="0" applyFont="1" applyFill="1" applyBorder="1" applyAlignment="1">
      <alignment horizontal="center"/>
    </xf>
    <xf numFmtId="0" fontId="36" fillId="8" borderId="87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5" fillId="19" borderId="91" xfId="0" applyFont="1" applyFill="1" applyBorder="1" applyAlignment="1">
      <alignment horizontal="center"/>
    </xf>
    <xf numFmtId="0" fontId="33" fillId="5" borderId="62" xfId="0" applyFont="1" applyFill="1" applyBorder="1" applyAlignment="1">
      <alignment horizontal="center"/>
    </xf>
    <xf numFmtId="164" fontId="33" fillId="5" borderId="55" xfId="8" applyNumberFormat="1" applyFont="1" applyFill="1" applyBorder="1" applyAlignment="1">
      <alignment horizontal="center"/>
    </xf>
    <xf numFmtId="164" fontId="33" fillId="8" borderId="5" xfId="8" applyNumberFormat="1" applyFont="1" applyFill="1" applyBorder="1" applyAlignment="1">
      <alignment horizontal="center"/>
    </xf>
    <xf numFmtId="164" fontId="33" fillId="5" borderId="92" xfId="8" applyNumberFormat="1" applyFont="1" applyFill="1" applyBorder="1" applyAlignment="1">
      <alignment horizontal="center"/>
    </xf>
    <xf numFmtId="164" fontId="33" fillId="13" borderId="92" xfId="8" applyNumberFormat="1" applyFont="1" applyFill="1" applyBorder="1" applyAlignment="1">
      <alignment horizontal="center"/>
    </xf>
    <xf numFmtId="164" fontId="33" fillId="8" borderId="92" xfId="8" applyNumberFormat="1" applyFont="1" applyFill="1" applyBorder="1" applyAlignment="1">
      <alignment horizontal="center"/>
    </xf>
    <xf numFmtId="164" fontId="33" fillId="8" borderId="93" xfId="8" applyNumberFormat="1" applyFont="1" applyFill="1" applyBorder="1" applyAlignment="1">
      <alignment horizontal="center"/>
    </xf>
    <xf numFmtId="0" fontId="33" fillId="5" borderId="94" xfId="0" applyFont="1" applyFill="1" applyBorder="1" applyAlignment="1">
      <alignment horizontal="center"/>
    </xf>
    <xf numFmtId="0" fontId="35" fillId="19" borderId="95" xfId="0" applyFont="1" applyFill="1" applyBorder="1" applyAlignment="1">
      <alignment horizontal="center"/>
    </xf>
    <xf numFmtId="0" fontId="33" fillId="6" borderId="56" xfId="0" applyFont="1" applyFill="1" applyBorder="1" applyAlignment="1">
      <alignment horizontal="center"/>
    </xf>
    <xf numFmtId="164" fontId="33" fillId="6" borderId="55" xfId="8" applyNumberFormat="1" applyFont="1" applyFill="1" applyBorder="1" applyAlignment="1">
      <alignment horizontal="center"/>
    </xf>
    <xf numFmtId="0" fontId="33" fillId="6" borderId="7" xfId="0" applyFont="1" applyFill="1" applyBorder="1" applyAlignment="1">
      <alignment horizontal="center"/>
    </xf>
    <xf numFmtId="0" fontId="33" fillId="6" borderId="62" xfId="0" applyFont="1" applyFill="1" applyBorder="1" applyAlignment="1">
      <alignment horizontal="center"/>
    </xf>
    <xf numFmtId="164" fontId="33" fillId="6" borderId="6" xfId="8" applyNumberFormat="1" applyFont="1" applyFill="1" applyBorder="1" applyAlignment="1">
      <alignment horizontal="center"/>
    </xf>
    <xf numFmtId="164" fontId="33" fillId="6" borderId="92" xfId="8" applyNumberFormat="1" applyFont="1" applyFill="1" applyBorder="1" applyAlignment="1">
      <alignment horizontal="center"/>
    </xf>
    <xf numFmtId="164" fontId="33" fillId="8" borderId="97" xfId="8" applyNumberFormat="1" applyFont="1" applyFill="1" applyBorder="1" applyAlignment="1">
      <alignment horizontal="center"/>
    </xf>
    <xf numFmtId="0" fontId="33" fillId="6" borderId="94" xfId="0" applyFont="1" applyFill="1" applyBorder="1" applyAlignment="1">
      <alignment horizontal="center"/>
    </xf>
    <xf numFmtId="0" fontId="33" fillId="5" borderId="56" xfId="0" applyFont="1" applyFill="1" applyBorder="1" applyAlignment="1">
      <alignment horizontal="center"/>
    </xf>
    <xf numFmtId="0" fontId="33" fillId="5" borderId="7" xfId="0" applyFont="1" applyFill="1" applyBorder="1" applyAlignment="1">
      <alignment horizontal="center"/>
    </xf>
    <xf numFmtId="164" fontId="33" fillId="5" borderId="6" xfId="8" applyNumberFormat="1" applyFont="1" applyFill="1" applyBorder="1" applyAlignment="1">
      <alignment horizontal="center"/>
    </xf>
    <xf numFmtId="0" fontId="33" fillId="3" borderId="56" xfId="0" applyFont="1" applyFill="1" applyBorder="1" applyAlignment="1">
      <alignment horizontal="center"/>
    </xf>
    <xf numFmtId="164" fontId="33" fillId="3" borderId="55" xfId="8" applyNumberFormat="1" applyFont="1" applyFill="1" applyBorder="1" applyAlignment="1">
      <alignment horizontal="center"/>
    </xf>
    <xf numFmtId="0" fontId="33" fillId="3" borderId="7" xfId="0" applyFont="1" applyFill="1" applyBorder="1" applyAlignment="1">
      <alignment horizontal="center"/>
    </xf>
    <xf numFmtId="0" fontId="33" fillId="3" borderId="62" xfId="0" applyFont="1" applyFill="1" applyBorder="1" applyAlignment="1">
      <alignment horizontal="center"/>
    </xf>
    <xf numFmtId="164" fontId="33" fillId="3" borderId="6" xfId="8" applyNumberFormat="1" applyFont="1" applyFill="1" applyBorder="1" applyAlignment="1">
      <alignment horizontal="center"/>
    </xf>
    <xf numFmtId="164" fontId="33" fillId="3" borderId="92" xfId="8" applyNumberFormat="1" applyFont="1" applyFill="1" applyBorder="1" applyAlignment="1">
      <alignment horizontal="center"/>
    </xf>
    <xf numFmtId="0" fontId="33" fillId="3" borderId="96" xfId="0" applyFont="1" applyFill="1" applyBorder="1" applyAlignment="1">
      <alignment horizontal="center"/>
    </xf>
    <xf numFmtId="0" fontId="33" fillId="0" borderId="56" xfId="0" applyFont="1" applyBorder="1" applyAlignment="1">
      <alignment horizontal="center"/>
    </xf>
    <xf numFmtId="164" fontId="33" fillId="0" borderId="55" xfId="8" applyNumberFormat="1" applyFont="1" applyBorder="1" applyAlignment="1">
      <alignment horizontal="center"/>
    </xf>
    <xf numFmtId="0" fontId="33" fillId="0" borderId="7" xfId="0" applyFont="1" applyBorder="1" applyAlignment="1">
      <alignment horizontal="center"/>
    </xf>
    <xf numFmtId="0" fontId="33" fillId="0" borderId="62" xfId="0" applyFont="1" applyBorder="1" applyAlignment="1">
      <alignment horizontal="center"/>
    </xf>
    <xf numFmtId="164" fontId="33" fillId="0" borderId="6" xfId="8" applyNumberFormat="1" applyFont="1" applyBorder="1" applyAlignment="1">
      <alignment horizontal="center"/>
    </xf>
    <xf numFmtId="0" fontId="33" fillId="0" borderId="96" xfId="0" applyFont="1" applyBorder="1" applyAlignment="1">
      <alignment horizontal="center"/>
    </xf>
    <xf numFmtId="0" fontId="33" fillId="0" borderId="61" xfId="0" applyFont="1" applyBorder="1" applyAlignment="1">
      <alignment horizontal="center"/>
    </xf>
    <xf numFmtId="164" fontId="33" fillId="0" borderId="28" xfId="8" applyNumberFormat="1" applyFont="1" applyBorder="1" applyAlignment="1">
      <alignment horizontal="center"/>
    </xf>
    <xf numFmtId="0" fontId="33" fillId="0" borderId="9" xfId="0" applyFont="1" applyBorder="1" applyAlignment="1">
      <alignment horizontal="center"/>
    </xf>
    <xf numFmtId="164" fontId="33" fillId="0" borderId="34" xfId="8" applyNumberFormat="1" applyFont="1" applyBorder="1" applyAlignment="1">
      <alignment horizontal="center"/>
    </xf>
    <xf numFmtId="164" fontId="33" fillId="8" borderId="98" xfId="8" applyNumberFormat="1" applyFont="1" applyFill="1" applyBorder="1" applyAlignment="1">
      <alignment horizontal="center"/>
    </xf>
    <xf numFmtId="0" fontId="33" fillId="0" borderId="99" xfId="0" applyFont="1" applyBorder="1" applyAlignment="1">
      <alignment horizontal="center"/>
    </xf>
    <xf numFmtId="0" fontId="36" fillId="19" borderId="100" xfId="0" applyFont="1" applyFill="1" applyBorder="1" applyAlignment="1">
      <alignment horizontal="center"/>
    </xf>
    <xf numFmtId="0" fontId="36" fillId="3" borderId="89" xfId="0" applyFont="1" applyFill="1" applyBorder="1" applyAlignment="1">
      <alignment horizontal="center"/>
    </xf>
    <xf numFmtId="164" fontId="36" fillId="3" borderId="101" xfId="8" applyNumberFormat="1" applyFont="1" applyFill="1" applyBorder="1" applyAlignment="1">
      <alignment horizontal="center"/>
    </xf>
    <xf numFmtId="0" fontId="36" fillId="3" borderId="102" xfId="0" applyFont="1" applyFill="1" applyBorder="1" applyAlignment="1">
      <alignment horizontal="center"/>
    </xf>
    <xf numFmtId="164" fontId="36" fillId="8" borderId="102" xfId="8" applyNumberFormat="1" applyFont="1" applyFill="1" applyBorder="1" applyAlignment="1">
      <alignment horizontal="center"/>
    </xf>
    <xf numFmtId="164" fontId="36" fillId="3" borderId="103" xfId="8" applyNumberFormat="1" applyFont="1" applyFill="1" applyBorder="1" applyAlignment="1">
      <alignment horizontal="center"/>
    </xf>
    <xf numFmtId="164" fontId="36" fillId="13" borderId="103" xfId="8" applyNumberFormat="1" applyFont="1" applyFill="1" applyBorder="1" applyAlignment="1">
      <alignment horizontal="center"/>
    </xf>
    <xf numFmtId="164" fontId="36" fillId="8" borderId="103" xfId="8" applyNumberFormat="1" applyFont="1" applyFill="1" applyBorder="1" applyAlignment="1">
      <alignment horizontal="center"/>
    </xf>
    <xf numFmtId="164" fontId="36" fillId="8" borderId="101" xfId="8" applyNumberFormat="1" applyFont="1" applyFill="1" applyBorder="1" applyAlignment="1">
      <alignment horizontal="center"/>
    </xf>
    <xf numFmtId="0" fontId="36" fillId="3" borderId="90" xfId="0" applyFont="1" applyFill="1" applyBorder="1"/>
    <xf numFmtId="0" fontId="36" fillId="19" borderId="107" xfId="0" applyFont="1" applyFill="1" applyBorder="1" applyAlignment="1">
      <alignment horizontal="center"/>
    </xf>
    <xf numFmtId="164" fontId="36" fillId="3" borderId="106" xfId="8" applyNumberFormat="1" applyFont="1" applyFill="1" applyBorder="1" applyAlignment="1">
      <alignment horizontal="center"/>
    </xf>
    <xf numFmtId="164" fontId="36" fillId="3" borderId="108" xfId="8" applyNumberFormat="1" applyFont="1" applyFill="1" applyBorder="1" applyAlignment="1">
      <alignment horizontal="center"/>
    </xf>
    <xf numFmtId="164" fontId="36" fillId="15" borderId="105" xfId="8" applyNumberFormat="1" applyFont="1" applyFill="1" applyBorder="1" applyAlignment="1">
      <alignment horizontal="center"/>
    </xf>
    <xf numFmtId="164" fontId="36" fillId="3" borderId="110" xfId="8" applyNumberFormat="1" applyFont="1" applyFill="1" applyBorder="1" applyAlignment="1">
      <alignment horizontal="center"/>
    </xf>
    <xf numFmtId="164" fontId="36" fillId="13" borderId="105" xfId="8" applyNumberFormat="1" applyFont="1" applyFill="1" applyBorder="1" applyAlignment="1">
      <alignment horizontal="center"/>
    </xf>
    <xf numFmtId="164" fontId="36" fillId="3" borderId="109" xfId="8" applyNumberFormat="1" applyFont="1" applyFill="1" applyBorder="1"/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168" fontId="23" fillId="16" borderId="33" xfId="0" applyNumberFormat="1" applyFont="1" applyFill="1" applyBorder="1" applyAlignment="1">
      <alignment horizontal="right"/>
    </xf>
    <xf numFmtId="0" fontId="21" fillId="0" borderId="72" xfId="0" applyFont="1" applyFill="1" applyBorder="1" applyAlignment="1">
      <alignment horizontal="center"/>
    </xf>
    <xf numFmtId="0" fontId="22" fillId="0" borderId="113" xfId="0" applyFont="1" applyFill="1" applyBorder="1" applyAlignment="1">
      <alignment horizontal="center"/>
    </xf>
    <xf numFmtId="0" fontId="23" fillId="0" borderId="113" xfId="0" applyFont="1" applyFill="1" applyBorder="1" applyAlignment="1">
      <alignment horizontal="center"/>
    </xf>
    <xf numFmtId="166" fontId="22" fillId="11" borderId="113" xfId="2" applyNumberFormat="1" applyFont="1" applyFill="1" applyBorder="1" applyAlignment="1">
      <alignment horizontal="center"/>
    </xf>
    <xf numFmtId="165" fontId="21" fillId="0" borderId="113" xfId="0" applyNumberFormat="1" applyFont="1" applyFill="1" applyBorder="1" applyAlignment="1">
      <alignment horizontal="right"/>
    </xf>
    <xf numFmtId="0" fontId="23" fillId="0" borderId="73" xfId="0" applyFont="1" applyFill="1" applyBorder="1"/>
    <xf numFmtId="0" fontId="21" fillId="0" borderId="49" xfId="0" applyFont="1" applyFill="1" applyBorder="1" applyAlignment="1">
      <alignment horizontal="center"/>
    </xf>
    <xf numFmtId="0" fontId="36" fillId="9" borderId="54" xfId="0" applyFont="1" applyFill="1" applyBorder="1" applyAlignment="1">
      <alignment horizontal="center"/>
    </xf>
    <xf numFmtId="0" fontId="36" fillId="9" borderId="34" xfId="0" applyFont="1" applyFill="1" applyBorder="1" applyAlignment="1">
      <alignment horizontal="center"/>
    </xf>
    <xf numFmtId="0" fontId="36" fillId="16" borderId="54" xfId="0" applyFont="1" applyFill="1" applyBorder="1" applyAlignment="1">
      <alignment horizontal="center"/>
    </xf>
    <xf numFmtId="0" fontId="36" fillId="16" borderId="34" xfId="0" applyFont="1" applyFill="1" applyBorder="1" applyAlignment="1">
      <alignment horizontal="center"/>
    </xf>
    <xf numFmtId="0" fontId="36" fillId="18" borderId="54" xfId="0" applyFont="1" applyFill="1" applyBorder="1" applyAlignment="1">
      <alignment horizontal="center"/>
    </xf>
    <xf numFmtId="0" fontId="36" fillId="18" borderId="34" xfId="0" applyFont="1" applyFill="1" applyBorder="1" applyAlignment="1">
      <alignment horizontal="center"/>
    </xf>
    <xf numFmtId="0" fontId="36" fillId="19" borderId="54" xfId="0" applyFont="1" applyFill="1" applyBorder="1" applyAlignment="1">
      <alignment horizontal="center"/>
    </xf>
    <xf numFmtId="0" fontId="36" fillId="19" borderId="34" xfId="0" applyFont="1" applyFill="1" applyBorder="1" applyAlignment="1">
      <alignment horizontal="center"/>
    </xf>
    <xf numFmtId="0" fontId="36" fillId="20" borderId="54" xfId="0" applyFont="1" applyFill="1" applyBorder="1" applyAlignment="1">
      <alignment horizontal="center"/>
    </xf>
    <xf numFmtId="0" fontId="36" fillId="20" borderId="34" xfId="0" applyFont="1" applyFill="1" applyBorder="1" applyAlignment="1">
      <alignment horizontal="center"/>
    </xf>
    <xf numFmtId="0" fontId="36" fillId="22" borderId="54" xfId="0" applyFont="1" applyFill="1" applyBorder="1" applyAlignment="1">
      <alignment horizontal="center"/>
    </xf>
    <xf numFmtId="0" fontId="36" fillId="22" borderId="34" xfId="0" applyFont="1" applyFill="1" applyBorder="1" applyAlignment="1">
      <alignment horizontal="center"/>
    </xf>
    <xf numFmtId="0" fontId="36" fillId="23" borderId="54" xfId="0" applyFont="1" applyFill="1" applyBorder="1" applyAlignment="1">
      <alignment horizontal="center"/>
    </xf>
    <xf numFmtId="0" fontId="36" fillId="23" borderId="34" xfId="0" applyFont="1" applyFill="1" applyBorder="1" applyAlignment="1">
      <alignment horizontal="center"/>
    </xf>
    <xf numFmtId="0" fontId="36" fillId="7" borderId="54" xfId="0" applyFont="1" applyFill="1" applyBorder="1" applyAlignment="1">
      <alignment horizontal="center"/>
    </xf>
    <xf numFmtId="0" fontId="36" fillId="7" borderId="34" xfId="0" applyFont="1" applyFill="1" applyBorder="1" applyAlignment="1">
      <alignment horizontal="center"/>
    </xf>
    <xf numFmtId="0" fontId="36" fillId="10" borderId="54" xfId="0" applyFont="1" applyFill="1" applyBorder="1" applyAlignment="1">
      <alignment horizontal="center"/>
    </xf>
    <xf numFmtId="0" fontId="36" fillId="10" borderId="34" xfId="0" applyFont="1" applyFill="1" applyBorder="1" applyAlignment="1">
      <alignment horizontal="center"/>
    </xf>
    <xf numFmtId="0" fontId="36" fillId="24" borderId="54" xfId="0" applyFont="1" applyFill="1" applyBorder="1" applyAlignment="1">
      <alignment horizontal="center"/>
    </xf>
    <xf numFmtId="0" fontId="36" fillId="24" borderId="34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164" fontId="36" fillId="13" borderId="98" xfId="8" applyNumberFormat="1" applyFont="1" applyFill="1" applyBorder="1" applyAlignment="1">
      <alignment horizontal="center"/>
    </xf>
    <xf numFmtId="0" fontId="36" fillId="8" borderId="0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3" fillId="5" borderId="72" xfId="0" applyFont="1" applyFill="1" applyBorder="1" applyAlignment="1">
      <alignment horizontal="center"/>
    </xf>
    <xf numFmtId="164" fontId="33" fillId="5" borderId="73" xfId="8" applyNumberFormat="1" applyFont="1" applyFill="1" applyBorder="1" applyAlignment="1">
      <alignment horizontal="center"/>
    </xf>
    <xf numFmtId="0" fontId="33" fillId="5" borderId="49" xfId="0" applyFont="1" applyFill="1" applyBorder="1" applyAlignment="1">
      <alignment horizontal="center"/>
    </xf>
    <xf numFmtId="164" fontId="33" fillId="8" borderId="37" xfId="8" applyNumberFormat="1" applyFont="1" applyFill="1" applyBorder="1" applyAlignment="1">
      <alignment horizontal="center"/>
    </xf>
    <xf numFmtId="164" fontId="33" fillId="5" borderId="112" xfId="8" applyNumberFormat="1" applyFont="1" applyFill="1" applyBorder="1" applyAlignment="1">
      <alignment horizontal="center"/>
    </xf>
    <xf numFmtId="164" fontId="33" fillId="13" borderId="112" xfId="8" applyNumberFormat="1" applyFont="1" applyFill="1" applyBorder="1" applyAlignment="1">
      <alignment horizontal="center"/>
    </xf>
    <xf numFmtId="164" fontId="33" fillId="8" borderId="112" xfId="8" applyNumberFormat="1" applyFont="1" applyFill="1" applyBorder="1" applyAlignment="1">
      <alignment horizontal="center"/>
    </xf>
    <xf numFmtId="0" fontId="33" fillId="5" borderId="115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65" xfId="0" applyFont="1" applyFill="1" applyBorder="1" applyAlignment="1">
      <alignment horizontal="center"/>
    </xf>
    <xf numFmtId="0" fontId="3" fillId="2" borderId="17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27" fillId="18" borderId="50" xfId="0" applyFont="1" applyFill="1" applyBorder="1" applyAlignment="1">
      <alignment horizontal="center"/>
    </xf>
    <xf numFmtId="0" fontId="27" fillId="18" borderId="24" xfId="0" applyFont="1" applyFill="1" applyBorder="1" applyAlignment="1">
      <alignment horizontal="center"/>
    </xf>
    <xf numFmtId="0" fontId="27" fillId="18" borderId="47" xfId="0" applyFont="1" applyFill="1" applyBorder="1" applyAlignment="1">
      <alignment horizontal="center"/>
    </xf>
    <xf numFmtId="0" fontId="31" fillId="17" borderId="0" xfId="0" applyFont="1" applyFill="1" applyAlignment="1">
      <alignment horizontal="center"/>
    </xf>
    <xf numFmtId="0" fontId="20" fillId="21" borderId="35" xfId="0" applyFont="1" applyFill="1" applyBorder="1" applyAlignment="1">
      <alignment horizontal="center"/>
    </xf>
    <xf numFmtId="0" fontId="20" fillId="21" borderId="52" xfId="0" applyFont="1" applyFill="1" applyBorder="1" applyAlignment="1">
      <alignment horizontal="center"/>
    </xf>
    <xf numFmtId="0" fontId="20" fillId="21" borderId="53" xfId="0" applyFont="1" applyFill="1" applyBorder="1" applyAlignment="1">
      <alignment horizontal="center"/>
    </xf>
    <xf numFmtId="0" fontId="25" fillId="10" borderId="41" xfId="0" applyFont="1" applyFill="1" applyBorder="1" applyAlignment="1">
      <alignment horizontal="center"/>
    </xf>
    <xf numFmtId="0" fontId="25" fillId="10" borderId="22" xfId="0" applyFont="1" applyFill="1" applyBorder="1" applyAlignment="1">
      <alignment horizontal="center"/>
    </xf>
    <xf numFmtId="0" fontId="25" fillId="10" borderId="33" xfId="0" applyFont="1" applyFill="1" applyBorder="1" applyAlignment="1">
      <alignment horizontal="center"/>
    </xf>
    <xf numFmtId="0" fontId="25" fillId="19" borderId="41" xfId="0" applyFont="1" applyFill="1" applyBorder="1" applyAlignment="1">
      <alignment horizontal="center"/>
    </xf>
    <xf numFmtId="0" fontId="25" fillId="19" borderId="22" xfId="0" applyFont="1" applyFill="1" applyBorder="1" applyAlignment="1">
      <alignment horizontal="center"/>
    </xf>
    <xf numFmtId="0" fontId="25" fillId="19" borderId="33" xfId="0" applyFont="1" applyFill="1" applyBorder="1" applyAlignment="1">
      <alignment horizontal="center"/>
    </xf>
    <xf numFmtId="0" fontId="25" fillId="22" borderId="41" xfId="0" applyFont="1" applyFill="1" applyBorder="1" applyAlignment="1">
      <alignment horizontal="center"/>
    </xf>
    <xf numFmtId="0" fontId="25" fillId="22" borderId="22" xfId="0" applyFont="1" applyFill="1" applyBorder="1" applyAlignment="1">
      <alignment horizontal="center"/>
    </xf>
    <xf numFmtId="0" fontId="25" fillId="22" borderId="33" xfId="0" applyFont="1" applyFill="1" applyBorder="1" applyAlignment="1">
      <alignment horizontal="center"/>
    </xf>
    <xf numFmtId="0" fontId="25" fillId="9" borderId="41" xfId="0" applyFont="1" applyFill="1" applyBorder="1" applyAlignment="1">
      <alignment horizontal="center"/>
    </xf>
    <xf numFmtId="0" fontId="25" fillId="9" borderId="22" xfId="0" applyFont="1" applyFill="1" applyBorder="1" applyAlignment="1">
      <alignment horizontal="center"/>
    </xf>
    <xf numFmtId="0" fontId="25" fillId="9" borderId="33" xfId="0" applyFont="1" applyFill="1" applyBorder="1" applyAlignment="1">
      <alignment horizontal="center"/>
    </xf>
    <xf numFmtId="0" fontId="25" fillId="8" borderId="41" xfId="0" applyFont="1" applyFill="1" applyBorder="1" applyAlignment="1">
      <alignment horizontal="center"/>
    </xf>
    <xf numFmtId="0" fontId="25" fillId="8" borderId="22" xfId="0" applyFont="1" applyFill="1" applyBorder="1" applyAlignment="1">
      <alignment horizontal="center"/>
    </xf>
    <xf numFmtId="0" fontId="25" fillId="8" borderId="33" xfId="0" applyFont="1" applyFill="1" applyBorder="1" applyAlignment="1">
      <alignment horizontal="center"/>
    </xf>
    <xf numFmtId="0" fontId="32" fillId="16" borderId="41" xfId="0" applyFont="1" applyFill="1" applyBorder="1" applyAlignment="1">
      <alignment horizontal="center"/>
    </xf>
    <xf numFmtId="0" fontId="32" fillId="16" borderId="22" xfId="0" applyFont="1" applyFill="1" applyBorder="1" applyAlignment="1">
      <alignment horizontal="center"/>
    </xf>
    <xf numFmtId="0" fontId="32" fillId="16" borderId="33" xfId="0" applyFont="1" applyFill="1" applyBorder="1" applyAlignment="1">
      <alignment horizontal="center"/>
    </xf>
    <xf numFmtId="0" fontId="20" fillId="21" borderId="39" xfId="0" applyFont="1" applyFill="1" applyBorder="1" applyAlignment="1">
      <alignment horizontal="center"/>
    </xf>
    <xf numFmtId="0" fontId="20" fillId="21" borderId="4" xfId="0" applyFont="1" applyFill="1" applyBorder="1" applyAlignment="1">
      <alignment horizontal="center"/>
    </xf>
    <xf numFmtId="0" fontId="20" fillId="21" borderId="66" xfId="0" applyFont="1" applyFill="1" applyBorder="1" applyAlignment="1">
      <alignment horizontal="center"/>
    </xf>
    <xf numFmtId="0" fontId="25" fillId="9" borderId="16" xfId="1" applyFont="1" applyFill="1" applyBorder="1" applyAlignment="1">
      <alignment horizontal="center"/>
    </xf>
    <xf numFmtId="0" fontId="25" fillId="9" borderId="104" xfId="1" applyFont="1" applyFill="1" applyBorder="1" applyAlignment="1">
      <alignment horizontal="center"/>
    </xf>
    <xf numFmtId="0" fontId="20" fillId="2" borderId="15" xfId="3" applyFont="1" applyFill="1" applyBorder="1" applyAlignment="1">
      <alignment horizontal="center"/>
    </xf>
    <xf numFmtId="0" fontId="20" fillId="2" borderId="7" xfId="3" applyFont="1" applyFill="1" applyBorder="1" applyAlignment="1">
      <alignment horizontal="center"/>
    </xf>
    <xf numFmtId="0" fontId="23" fillId="0" borderId="13" xfId="0" applyFont="1" applyFill="1" applyBorder="1" applyAlignment="1">
      <alignment horizontal="center"/>
    </xf>
    <xf numFmtId="0" fontId="23" fillId="0" borderId="20" xfId="0" applyFont="1" applyFill="1" applyBorder="1" applyAlignment="1">
      <alignment horizontal="center"/>
    </xf>
    <xf numFmtId="164" fontId="22" fillId="0" borderId="13" xfId="8" applyNumberFormat="1" applyFont="1" applyBorder="1" applyAlignment="1">
      <alignment horizontal="center"/>
    </xf>
    <xf numFmtId="164" fontId="22" fillId="0" borderId="7" xfId="8" applyNumberFormat="1" applyFont="1" applyBorder="1" applyAlignment="1">
      <alignment horizontal="center"/>
    </xf>
    <xf numFmtId="0" fontId="22" fillId="0" borderId="13" xfId="2" applyNumberFormat="1" applyFont="1" applyFill="1" applyBorder="1" applyAlignment="1">
      <alignment horizontal="right"/>
    </xf>
    <xf numFmtId="0" fontId="22" fillId="0" borderId="15" xfId="2" applyNumberFormat="1" applyFont="1" applyFill="1" applyBorder="1" applyAlignment="1">
      <alignment horizontal="right"/>
    </xf>
    <xf numFmtId="0" fontId="22" fillId="0" borderId="7" xfId="2" applyNumberFormat="1" applyFont="1" applyFill="1" applyBorder="1" applyAlignment="1">
      <alignment horizontal="right"/>
    </xf>
    <xf numFmtId="0" fontId="23" fillId="0" borderId="12" xfId="0" applyFont="1" applyFill="1" applyBorder="1" applyAlignment="1">
      <alignment horizontal="center"/>
    </xf>
    <xf numFmtId="0" fontId="23" fillId="0" borderId="78" xfId="0" applyFont="1" applyFill="1" applyBorder="1" applyAlignment="1">
      <alignment horizontal="center"/>
    </xf>
    <xf numFmtId="0" fontId="25" fillId="16" borderId="16" xfId="1" applyFont="1" applyFill="1" applyBorder="1" applyAlignment="1">
      <alignment horizontal="center"/>
    </xf>
    <xf numFmtId="0" fontId="25" fillId="16" borderId="104" xfId="1" applyFont="1" applyFill="1" applyBorder="1" applyAlignment="1">
      <alignment horizontal="center"/>
    </xf>
    <xf numFmtId="0" fontId="23" fillId="16" borderId="23" xfId="0" applyFont="1" applyFill="1" applyBorder="1" applyAlignment="1">
      <alignment horizontal="center"/>
    </xf>
    <xf numFmtId="0" fontId="23" fillId="16" borderId="47" xfId="0" applyFont="1" applyFill="1" applyBorder="1" applyAlignment="1">
      <alignment horizontal="center"/>
    </xf>
    <xf numFmtId="0" fontId="23" fillId="13" borderId="16" xfId="1" applyFont="1" applyFill="1" applyBorder="1" applyAlignment="1">
      <alignment horizontal="center"/>
    </xf>
    <xf numFmtId="0" fontId="23" fillId="13" borderId="104" xfId="1" applyFont="1" applyFill="1" applyBorder="1" applyAlignment="1">
      <alignment horizontal="center"/>
    </xf>
    <xf numFmtId="0" fontId="23" fillId="13" borderId="23" xfId="0" applyFont="1" applyFill="1" applyBorder="1" applyAlignment="1">
      <alignment horizontal="center"/>
    </xf>
    <xf numFmtId="0" fontId="23" fillId="13" borderId="47" xfId="0" applyFont="1" applyFill="1" applyBorder="1" applyAlignment="1">
      <alignment horizontal="center"/>
    </xf>
    <xf numFmtId="0" fontId="23" fillId="12" borderId="42" xfId="0" applyFont="1" applyFill="1" applyBorder="1" applyAlignment="1">
      <alignment horizontal="center"/>
    </xf>
    <xf numFmtId="0" fontId="23" fillId="12" borderId="46" xfId="0" applyFont="1" applyFill="1" applyBorder="1" applyAlignment="1">
      <alignment horizontal="center"/>
    </xf>
    <xf numFmtId="0" fontId="20" fillId="2" borderId="60" xfId="0" applyFont="1" applyFill="1" applyBorder="1" applyAlignment="1">
      <alignment horizontal="center"/>
    </xf>
    <xf numFmtId="0" fontId="20" fillId="2" borderId="44" xfId="0" applyFont="1" applyFill="1" applyBorder="1" applyAlignment="1">
      <alignment horizontal="center"/>
    </xf>
    <xf numFmtId="0" fontId="20" fillId="2" borderId="68" xfId="0" applyFont="1" applyFill="1" applyBorder="1" applyAlignment="1">
      <alignment horizontal="center"/>
    </xf>
    <xf numFmtId="0" fontId="20" fillId="2" borderId="58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20" fillId="2" borderId="17" xfId="0" applyFont="1" applyFill="1" applyBorder="1" applyAlignment="1">
      <alignment horizontal="center"/>
    </xf>
    <xf numFmtId="0" fontId="20" fillId="13" borderId="36" xfId="0" applyFont="1" applyFill="1" applyBorder="1" applyAlignment="1">
      <alignment horizontal="center"/>
    </xf>
    <xf numFmtId="0" fontId="20" fillId="13" borderId="49" xfId="0" applyFont="1" applyFill="1" applyBorder="1" applyAlignment="1">
      <alignment horizontal="center"/>
    </xf>
    <xf numFmtId="0" fontId="20" fillId="2" borderId="53" xfId="0" applyFont="1" applyFill="1" applyBorder="1" applyAlignment="1">
      <alignment horizontal="center"/>
    </xf>
    <xf numFmtId="0" fontId="20" fillId="2" borderId="66" xfId="0" applyFont="1" applyFill="1" applyBorder="1" applyAlignment="1">
      <alignment horizontal="center"/>
    </xf>
    <xf numFmtId="0" fontId="20" fillId="2" borderId="26" xfId="0" applyFont="1" applyFill="1" applyBorder="1" applyAlignment="1">
      <alignment horizontal="center"/>
    </xf>
    <xf numFmtId="0" fontId="20" fillId="15" borderId="36" xfId="0" applyFont="1" applyFill="1" applyBorder="1" applyAlignment="1">
      <alignment horizontal="center"/>
    </xf>
    <xf numFmtId="0" fontId="20" fillId="15" borderId="49" xfId="0" applyFont="1" applyFill="1" applyBorder="1" applyAlignment="1">
      <alignment horizontal="center"/>
    </xf>
    <xf numFmtId="0" fontId="20" fillId="4" borderId="13" xfId="0" applyFont="1" applyFill="1" applyBorder="1" applyAlignment="1">
      <alignment horizontal="center"/>
    </xf>
    <xf numFmtId="0" fontId="20" fillId="4" borderId="7" xfId="0" applyFont="1" applyFill="1" applyBorder="1" applyAlignment="1">
      <alignment horizontal="center"/>
    </xf>
    <xf numFmtId="164" fontId="20" fillId="2" borderId="18" xfId="8" applyNumberFormat="1" applyFont="1" applyFill="1" applyBorder="1" applyAlignment="1">
      <alignment horizontal="center"/>
    </xf>
    <xf numFmtId="164" fontId="20" fillId="2" borderId="9" xfId="8" applyNumberFormat="1" applyFont="1" applyFill="1" applyBorder="1" applyAlignment="1">
      <alignment horizontal="center"/>
    </xf>
    <xf numFmtId="164" fontId="23" fillId="0" borderId="16" xfId="8" applyNumberFormat="1" applyFont="1" applyFill="1" applyBorder="1" applyAlignment="1">
      <alignment horizontal="center"/>
    </xf>
    <xf numFmtId="164" fontId="23" fillId="0" borderId="17" xfId="8" applyNumberFormat="1" applyFont="1" applyFill="1" applyBorder="1" applyAlignment="1">
      <alignment horizontal="center"/>
    </xf>
    <xf numFmtId="164" fontId="21" fillId="0" borderId="16" xfId="8" applyNumberFormat="1" applyFont="1" applyFill="1" applyBorder="1" applyAlignment="1">
      <alignment horizontal="center"/>
    </xf>
    <xf numFmtId="164" fontId="21" fillId="0" borderId="17" xfId="8" applyNumberFormat="1" applyFont="1" applyFill="1" applyBorder="1" applyAlignment="1">
      <alignment horizontal="center"/>
    </xf>
    <xf numFmtId="0" fontId="22" fillId="0" borderId="18" xfId="2" applyNumberFormat="1" applyFont="1" applyFill="1" applyBorder="1" applyAlignment="1">
      <alignment horizontal="right"/>
    </xf>
    <xf numFmtId="0" fontId="22" fillId="0" borderId="19" xfId="2" applyNumberFormat="1" applyFont="1" applyFill="1" applyBorder="1" applyAlignment="1">
      <alignment horizontal="right"/>
    </xf>
    <xf numFmtId="0" fontId="22" fillId="0" borderId="9" xfId="2" applyNumberFormat="1" applyFont="1" applyFill="1" applyBorder="1" applyAlignment="1">
      <alignment horizontal="right"/>
    </xf>
    <xf numFmtId="0" fontId="22" fillId="0" borderId="23" xfId="2" applyNumberFormat="1" applyFont="1" applyFill="1" applyBorder="1" applyAlignment="1">
      <alignment horizontal="right"/>
    </xf>
    <xf numFmtId="0" fontId="22" fillId="0" borderId="24" xfId="2" applyNumberFormat="1" applyFont="1" applyFill="1" applyBorder="1" applyAlignment="1">
      <alignment horizontal="right"/>
    </xf>
    <xf numFmtId="0" fontId="22" fillId="0" borderId="25" xfId="2" applyNumberFormat="1" applyFont="1" applyFill="1" applyBorder="1" applyAlignment="1">
      <alignment horizontal="right"/>
    </xf>
    <xf numFmtId="0" fontId="27" fillId="18" borderId="69" xfId="0" applyFont="1" applyFill="1" applyBorder="1" applyAlignment="1">
      <alignment horizontal="center"/>
    </xf>
    <xf numFmtId="0" fontId="25" fillId="6" borderId="23" xfId="0" applyFont="1" applyFill="1" applyBorder="1" applyAlignment="1">
      <alignment horizontal="center"/>
    </xf>
    <xf numFmtId="0" fontId="25" fillId="6" borderId="24" xfId="0" applyFont="1" applyFill="1" applyBorder="1" applyAlignment="1">
      <alignment horizontal="center"/>
    </xf>
    <xf numFmtId="0" fontId="25" fillId="6" borderId="25" xfId="0" applyFont="1" applyFill="1" applyBorder="1" applyAlignment="1">
      <alignment horizontal="center"/>
    </xf>
    <xf numFmtId="164" fontId="23" fillId="0" borderId="45" xfId="8" applyNumberFormat="1" applyFont="1" applyFill="1" applyBorder="1" applyAlignment="1">
      <alignment horizontal="center"/>
    </xf>
    <xf numFmtId="164" fontId="23" fillId="0" borderId="65" xfId="8" applyNumberFormat="1" applyFont="1" applyFill="1" applyBorder="1" applyAlignment="1">
      <alignment horizontal="center"/>
    </xf>
    <xf numFmtId="164" fontId="21" fillId="0" borderId="45" xfId="8" applyNumberFormat="1" applyFont="1" applyFill="1" applyBorder="1" applyAlignment="1">
      <alignment horizontal="center"/>
    </xf>
    <xf numFmtId="164" fontId="21" fillId="0" borderId="65" xfId="8" applyNumberFormat="1" applyFont="1" applyFill="1" applyBorder="1" applyAlignment="1">
      <alignment horizontal="center"/>
    </xf>
    <xf numFmtId="164" fontId="23" fillId="0" borderId="23" xfId="8" applyNumberFormat="1" applyFont="1" applyFill="1" applyBorder="1" applyAlignment="1">
      <alignment horizontal="center"/>
    </xf>
    <xf numFmtId="164" fontId="23" fillId="0" borderId="25" xfId="8" applyNumberFormat="1" applyFont="1" applyFill="1" applyBorder="1" applyAlignment="1">
      <alignment horizontal="center"/>
    </xf>
    <xf numFmtId="164" fontId="21" fillId="0" borderId="23" xfId="8" applyNumberFormat="1" applyFont="1" applyFill="1" applyBorder="1" applyAlignment="1">
      <alignment horizontal="center"/>
    </xf>
    <xf numFmtId="164" fontId="21" fillId="0" borderId="25" xfId="8" applyNumberFormat="1" applyFont="1" applyFill="1" applyBorder="1" applyAlignment="1">
      <alignment horizontal="center"/>
    </xf>
    <xf numFmtId="164" fontId="22" fillId="0" borderId="0" xfId="8" applyNumberFormat="1" applyFont="1" applyBorder="1" applyAlignment="1">
      <alignment horizontal="center"/>
    </xf>
    <xf numFmtId="164" fontId="22" fillId="0" borderId="65" xfId="8" applyNumberFormat="1" applyFont="1" applyBorder="1" applyAlignment="1">
      <alignment horizontal="center"/>
    </xf>
    <xf numFmtId="0" fontId="20" fillId="16" borderId="36" xfId="0" applyFont="1" applyFill="1" applyBorder="1" applyAlignment="1">
      <alignment horizontal="center"/>
    </xf>
    <xf numFmtId="0" fontId="20" fillId="16" borderId="49" xfId="0" applyFont="1" applyFill="1" applyBorder="1" applyAlignment="1">
      <alignment horizontal="center"/>
    </xf>
    <xf numFmtId="0" fontId="20" fillId="2" borderId="76" xfId="0" applyFont="1" applyFill="1" applyBorder="1" applyAlignment="1">
      <alignment horizontal="center"/>
    </xf>
    <xf numFmtId="0" fontId="20" fillId="2" borderId="77" xfId="0" applyFont="1" applyFill="1" applyBorder="1" applyAlignment="1">
      <alignment horizontal="center"/>
    </xf>
    <xf numFmtId="0" fontId="20" fillId="2" borderId="45" xfId="0" applyFont="1" applyFill="1" applyBorder="1" applyAlignment="1">
      <alignment horizontal="center"/>
    </xf>
    <xf numFmtId="0" fontId="20" fillId="2" borderId="74" xfId="0" applyFont="1" applyFill="1" applyBorder="1" applyAlignment="1">
      <alignment horizontal="center"/>
    </xf>
    <xf numFmtId="0" fontId="20" fillId="2" borderId="42" xfId="0" applyFont="1" applyFill="1" applyBorder="1" applyAlignment="1">
      <alignment horizontal="center"/>
    </xf>
    <xf numFmtId="0" fontId="20" fillId="2" borderId="46" xfId="0" applyFont="1" applyFill="1" applyBorder="1" applyAlignment="1">
      <alignment horizontal="center"/>
    </xf>
    <xf numFmtId="0" fontId="24" fillId="17" borderId="50" xfId="0" applyFont="1" applyFill="1" applyBorder="1" applyAlignment="1">
      <alignment horizontal="center"/>
    </xf>
    <xf numFmtId="0" fontId="24" fillId="17" borderId="24" xfId="0" applyFont="1" applyFill="1" applyBorder="1" applyAlignment="1">
      <alignment horizontal="center"/>
    </xf>
    <xf numFmtId="0" fontId="24" fillId="17" borderId="47" xfId="0" applyFont="1" applyFill="1" applyBorder="1" applyAlignment="1">
      <alignment horizontal="center"/>
    </xf>
    <xf numFmtId="164" fontId="22" fillId="0" borderId="23" xfId="8" applyNumberFormat="1" applyFont="1" applyBorder="1" applyAlignment="1">
      <alignment horizontal="center"/>
    </xf>
    <xf numFmtId="164" fontId="22" fillId="0" borderId="25" xfId="8" applyNumberFormat="1" applyFont="1" applyBorder="1" applyAlignment="1">
      <alignment horizontal="center"/>
    </xf>
    <xf numFmtId="0" fontId="20" fillId="0" borderId="50" xfId="0" applyFont="1" applyFill="1" applyBorder="1" applyAlignment="1">
      <alignment horizontal="center"/>
    </xf>
    <xf numFmtId="0" fontId="20" fillId="0" borderId="24" xfId="0" applyFont="1" applyFill="1" applyBorder="1" applyAlignment="1">
      <alignment horizontal="center"/>
    </xf>
    <xf numFmtId="165" fontId="20" fillId="0" borderId="23" xfId="0" applyNumberFormat="1" applyFont="1" applyFill="1" applyBorder="1" applyAlignment="1">
      <alignment horizontal="center"/>
    </xf>
    <xf numFmtId="165" fontId="20" fillId="0" borderId="47" xfId="0" applyNumberFormat="1" applyFont="1" applyFill="1" applyBorder="1" applyAlignment="1">
      <alignment horizontal="center"/>
    </xf>
    <xf numFmtId="0" fontId="24" fillId="0" borderId="51" xfId="0" applyFont="1" applyFill="1" applyBorder="1" applyAlignment="1">
      <alignment horizontal="center"/>
    </xf>
    <xf numFmtId="0" fontId="24" fillId="0" borderId="37" xfId="0" applyFont="1" applyFill="1" applyBorder="1" applyAlignment="1">
      <alignment horizontal="center"/>
    </xf>
    <xf numFmtId="166" fontId="24" fillId="0" borderId="36" xfId="8" applyNumberFormat="1" applyFont="1" applyFill="1" applyBorder="1" applyAlignment="1">
      <alignment horizontal="center"/>
    </xf>
    <xf numFmtId="166" fontId="24" fillId="0" borderId="38" xfId="8" applyNumberFormat="1" applyFont="1" applyFill="1" applyBorder="1" applyAlignment="1">
      <alignment horizontal="center"/>
    </xf>
    <xf numFmtId="0" fontId="24" fillId="10" borderId="50" xfId="0" applyFont="1" applyFill="1" applyBorder="1" applyAlignment="1">
      <alignment horizontal="center"/>
    </xf>
    <xf numFmtId="0" fontId="24" fillId="10" borderId="24" xfId="0" applyFont="1" applyFill="1" applyBorder="1" applyAlignment="1">
      <alignment horizontal="center"/>
    </xf>
    <xf numFmtId="0" fontId="24" fillId="10" borderId="47" xfId="0" applyFont="1" applyFill="1" applyBorder="1" applyAlignment="1">
      <alignment horizontal="center"/>
    </xf>
    <xf numFmtId="0" fontId="23" fillId="0" borderId="76" xfId="0" applyFont="1" applyFill="1" applyBorder="1" applyAlignment="1">
      <alignment horizontal="center"/>
    </xf>
    <xf numFmtId="0" fontId="23" fillId="0" borderId="77" xfId="0" applyFont="1" applyFill="1" applyBorder="1" applyAlignment="1">
      <alignment horizontal="center"/>
    </xf>
    <xf numFmtId="0" fontId="24" fillId="0" borderId="57" xfId="0" applyFont="1" applyFill="1" applyBorder="1" applyAlignment="1">
      <alignment horizontal="center"/>
    </xf>
    <xf numFmtId="0" fontId="24" fillId="0" borderId="15" xfId="0" applyFont="1" applyFill="1" applyBorder="1" applyAlignment="1">
      <alignment horizontal="center"/>
    </xf>
    <xf numFmtId="166" fontId="24" fillId="0" borderId="13" xfId="8" applyNumberFormat="1" applyFont="1" applyFill="1" applyBorder="1" applyAlignment="1">
      <alignment horizontal="center"/>
    </xf>
    <xf numFmtId="166" fontId="24" fillId="0" borderId="20" xfId="8" applyNumberFormat="1" applyFont="1" applyFill="1" applyBorder="1" applyAlignment="1">
      <alignment horizontal="center"/>
    </xf>
    <xf numFmtId="0" fontId="25" fillId="0" borderId="24" xfId="0" applyFont="1" applyFill="1" applyBorder="1" applyAlignment="1">
      <alignment horizontal="center"/>
    </xf>
    <xf numFmtId="0" fontId="25" fillId="0" borderId="47" xfId="0" applyFont="1" applyFill="1" applyBorder="1" applyAlignment="1">
      <alignment horizontal="center"/>
    </xf>
    <xf numFmtId="0" fontId="24" fillId="0" borderId="58" xfId="0" applyFont="1" applyFill="1" applyBorder="1" applyAlignment="1">
      <alignment horizontal="center"/>
    </xf>
    <xf numFmtId="0" fontId="24" fillId="0" borderId="5" xfId="0" applyFont="1" applyFill="1" applyBorder="1" applyAlignment="1">
      <alignment horizontal="center"/>
    </xf>
    <xf numFmtId="168" fontId="23" fillId="0" borderId="44" xfId="0" applyNumberFormat="1" applyFont="1" applyFill="1" applyBorder="1" applyAlignment="1">
      <alignment horizontal="center"/>
    </xf>
    <xf numFmtId="168" fontId="23" fillId="0" borderId="77" xfId="0" applyNumberFormat="1" applyFont="1" applyFill="1" applyBorder="1" applyAlignment="1">
      <alignment horizontal="center"/>
    </xf>
    <xf numFmtId="168" fontId="23" fillId="0" borderId="15" xfId="0" applyNumberFormat="1" applyFont="1" applyFill="1" applyBorder="1" applyAlignment="1">
      <alignment horizontal="center"/>
    </xf>
    <xf numFmtId="168" fontId="23" fillId="0" borderId="20" xfId="0" applyNumberFormat="1" applyFont="1" applyFill="1" applyBorder="1" applyAlignment="1">
      <alignment horizontal="center"/>
    </xf>
    <xf numFmtId="0" fontId="25" fillId="0" borderId="23" xfId="0" applyFont="1" applyBorder="1" applyAlignment="1">
      <alignment horizontal="center"/>
    </xf>
    <xf numFmtId="0" fontId="25" fillId="0" borderId="24" xfId="0" applyFont="1" applyBorder="1" applyAlignment="1">
      <alignment horizontal="center"/>
    </xf>
    <xf numFmtId="0" fontId="23" fillId="9" borderId="60" xfId="0" applyFont="1" applyFill="1" applyBorder="1" applyAlignment="1">
      <alignment horizontal="center"/>
    </xf>
    <xf numFmtId="0" fontId="23" fillId="9" borderId="44" xfId="0" applyFont="1" applyFill="1" applyBorder="1" applyAlignment="1">
      <alignment horizontal="center"/>
    </xf>
    <xf numFmtId="0" fontId="23" fillId="9" borderId="77" xfId="0" applyFont="1" applyFill="1" applyBorder="1" applyAlignment="1">
      <alignment horizontal="center"/>
    </xf>
    <xf numFmtId="0" fontId="23" fillId="9" borderId="70" xfId="0" applyFont="1" applyFill="1" applyBorder="1" applyAlignment="1">
      <alignment horizontal="center"/>
    </xf>
    <xf numFmtId="0" fontId="23" fillId="9" borderId="69" xfId="0" applyFont="1" applyFill="1" applyBorder="1" applyAlignment="1">
      <alignment horizontal="center"/>
    </xf>
    <xf numFmtId="0" fontId="23" fillId="9" borderId="46" xfId="0" applyFont="1" applyFill="1" applyBorder="1" applyAlignment="1">
      <alignment horizontal="center"/>
    </xf>
    <xf numFmtId="0" fontId="20" fillId="4" borderId="50" xfId="0" applyFont="1" applyFill="1" applyBorder="1" applyAlignment="1">
      <alignment horizontal="center"/>
    </xf>
    <xf numFmtId="0" fontId="20" fillId="4" borderId="24" xfId="0" applyFont="1" applyFill="1" applyBorder="1" applyAlignment="1">
      <alignment horizontal="center"/>
    </xf>
    <xf numFmtId="0" fontId="20" fillId="4" borderId="47" xfId="0" applyFont="1" applyFill="1" applyBorder="1" applyAlignment="1">
      <alignment horizontal="center"/>
    </xf>
    <xf numFmtId="0" fontId="24" fillId="0" borderId="59" xfId="0" applyFont="1" applyFill="1" applyBorder="1" applyAlignment="1">
      <alignment horizontal="center"/>
    </xf>
    <xf numFmtId="0" fontId="24" fillId="0" borderId="19" xfId="0" applyFont="1" applyFill="1" applyBorder="1" applyAlignment="1">
      <alignment horizontal="center"/>
    </xf>
    <xf numFmtId="166" fontId="24" fillId="0" borderId="18" xfId="8" applyNumberFormat="1" applyFont="1" applyFill="1" applyBorder="1" applyAlignment="1">
      <alignment horizontal="center"/>
    </xf>
    <xf numFmtId="166" fontId="24" fillId="0" borderId="48" xfId="8" applyNumberFormat="1" applyFont="1" applyFill="1" applyBorder="1" applyAlignment="1">
      <alignment horizontal="center"/>
    </xf>
    <xf numFmtId="14" fontId="23" fillId="0" borderId="0" xfId="0" quotePrefix="1" applyNumberFormat="1" applyFont="1" applyFill="1" applyAlignment="1">
      <alignment horizontal="center"/>
    </xf>
    <xf numFmtId="0" fontId="23" fillId="0" borderId="0" xfId="0" quotePrefix="1" applyNumberFormat="1" applyFont="1" applyFill="1" applyAlignment="1">
      <alignment horizontal="center"/>
    </xf>
    <xf numFmtId="0" fontId="23" fillId="0" borderId="74" xfId="0" quotePrefix="1" applyNumberFormat="1" applyFont="1" applyFill="1" applyBorder="1" applyAlignment="1">
      <alignment horizontal="center"/>
    </xf>
    <xf numFmtId="0" fontId="20" fillId="11" borderId="50" xfId="0" applyFont="1" applyFill="1" applyBorder="1" applyAlignment="1">
      <alignment horizontal="center"/>
    </xf>
    <xf numFmtId="0" fontId="20" fillId="11" borderId="24" xfId="0" applyFont="1" applyFill="1" applyBorder="1" applyAlignment="1">
      <alignment horizontal="center"/>
    </xf>
    <xf numFmtId="0" fontId="20" fillId="11" borderId="47" xfId="0" applyFont="1" applyFill="1" applyBorder="1" applyAlignment="1">
      <alignment horizontal="center"/>
    </xf>
    <xf numFmtId="166" fontId="20" fillId="0" borderId="23" xfId="8" applyNumberFormat="1" applyFont="1" applyFill="1" applyBorder="1" applyAlignment="1">
      <alignment horizontal="center"/>
    </xf>
    <xf numFmtId="166" fontId="20" fillId="0" borderId="47" xfId="8" applyNumberFormat="1" applyFont="1" applyFill="1" applyBorder="1" applyAlignment="1">
      <alignment horizontal="center"/>
    </xf>
    <xf numFmtId="0" fontId="20" fillId="5" borderId="44" xfId="0" applyFont="1" applyFill="1" applyBorder="1" applyAlignment="1">
      <alignment horizontal="center"/>
    </xf>
    <xf numFmtId="0" fontId="23" fillId="16" borderId="50" xfId="0" applyFont="1" applyFill="1" applyBorder="1" applyAlignment="1">
      <alignment horizontal="center"/>
    </xf>
    <xf numFmtId="0" fontId="23" fillId="16" borderId="25" xfId="0" applyFont="1" applyFill="1" applyBorder="1" applyAlignment="1">
      <alignment horizontal="center"/>
    </xf>
    <xf numFmtId="0" fontId="24" fillId="8" borderId="50" xfId="0" applyFont="1" applyFill="1" applyBorder="1" applyAlignment="1">
      <alignment horizontal="center"/>
    </xf>
    <xf numFmtId="0" fontId="24" fillId="8" borderId="24" xfId="0" applyFont="1" applyFill="1" applyBorder="1" applyAlignment="1">
      <alignment horizontal="center"/>
    </xf>
    <xf numFmtId="0" fontId="24" fillId="8" borderId="47" xfId="0" applyFont="1" applyFill="1" applyBorder="1" applyAlignment="1">
      <alignment horizontal="center"/>
    </xf>
    <xf numFmtId="168" fontId="23" fillId="0" borderId="5" xfId="0" applyNumberFormat="1" applyFont="1" applyFill="1" applyBorder="1" applyAlignment="1">
      <alignment horizontal="center"/>
    </xf>
    <xf numFmtId="168" fontId="23" fillId="0" borderId="104" xfId="0" applyNumberFormat="1" applyFont="1" applyFill="1" applyBorder="1" applyAlignment="1">
      <alignment horizontal="center"/>
    </xf>
    <xf numFmtId="168" fontId="23" fillId="0" borderId="24" xfId="0" applyNumberFormat="1" applyFont="1" applyFill="1" applyBorder="1" applyAlignment="1">
      <alignment horizontal="center"/>
    </xf>
    <xf numFmtId="168" fontId="23" fillId="0" borderId="47" xfId="0" applyNumberFormat="1" applyFont="1" applyFill="1" applyBorder="1" applyAlignment="1">
      <alignment horizontal="center"/>
    </xf>
    <xf numFmtId="0" fontId="20" fillId="16" borderId="51" xfId="0" applyFont="1" applyFill="1" applyBorder="1" applyAlignment="1">
      <alignment horizontal="center"/>
    </xf>
    <xf numFmtId="0" fontId="20" fillId="16" borderId="37" xfId="0" applyFont="1" applyFill="1" applyBorder="1" applyAlignment="1">
      <alignment horizontal="center"/>
    </xf>
    <xf numFmtId="0" fontId="20" fillId="16" borderId="38" xfId="0" applyFont="1" applyFill="1" applyBorder="1" applyAlignment="1">
      <alignment horizontal="center"/>
    </xf>
    <xf numFmtId="0" fontId="20" fillId="0" borderId="59" xfId="0" applyFont="1" applyBorder="1" applyAlignment="1">
      <alignment horizontal="center"/>
    </xf>
    <xf numFmtId="0" fontId="20" fillId="0" borderId="9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0" fontId="20" fillId="0" borderId="48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1" fillId="0" borderId="44" xfId="0" applyFont="1" applyBorder="1" applyAlignment="1">
      <alignment horizontal="center"/>
    </xf>
    <xf numFmtId="0" fontId="21" fillId="0" borderId="77" xfId="0" applyFont="1" applyBorder="1" applyAlignment="1">
      <alignment horizontal="center"/>
    </xf>
    <xf numFmtId="0" fontId="20" fillId="0" borderId="57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1" fillId="0" borderId="15" xfId="0" applyFont="1" applyBorder="1" applyAlignment="1">
      <alignment horizontal="center"/>
    </xf>
    <xf numFmtId="0" fontId="21" fillId="0" borderId="20" xfId="0" applyFont="1" applyBorder="1" applyAlignment="1">
      <alignment horizontal="center"/>
    </xf>
    <xf numFmtId="167" fontId="25" fillId="0" borderId="18" xfId="0" applyNumberFormat="1" applyFont="1" applyBorder="1" applyAlignment="1">
      <alignment horizontal="center"/>
    </xf>
    <xf numFmtId="167" fontId="25" fillId="0" borderId="48" xfId="0" applyNumberFormat="1" applyFont="1" applyBorder="1" applyAlignment="1">
      <alignment horizontal="center"/>
    </xf>
    <xf numFmtId="0" fontId="24" fillId="0" borderId="70" xfId="0" applyFont="1" applyFill="1" applyBorder="1" applyAlignment="1">
      <alignment horizontal="center"/>
    </xf>
    <xf numFmtId="0" fontId="24" fillId="0" borderId="69" xfId="0" applyFont="1" applyFill="1" applyBorder="1" applyAlignment="1">
      <alignment horizontal="center"/>
    </xf>
    <xf numFmtId="0" fontId="21" fillId="0" borderId="10" xfId="0" applyFont="1" applyBorder="1" applyAlignment="1">
      <alignment horizontal="center"/>
    </xf>
    <xf numFmtId="0" fontId="21" fillId="0" borderId="78" xfId="0" applyFont="1" applyBorder="1" applyAlignment="1">
      <alignment horizontal="center"/>
    </xf>
    <xf numFmtId="0" fontId="20" fillId="0" borderId="58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25" fillId="0" borderId="5" xfId="0" applyFont="1" applyBorder="1" applyAlignment="1">
      <alignment horizontal="center"/>
    </xf>
    <xf numFmtId="0" fontId="23" fillId="0" borderId="23" xfId="0" applyFont="1" applyFill="1" applyBorder="1" applyAlignment="1">
      <alignment horizontal="center"/>
    </xf>
    <xf numFmtId="0" fontId="23" fillId="0" borderId="47" xfId="0" applyFont="1" applyFill="1" applyBorder="1" applyAlignment="1">
      <alignment horizontal="center"/>
    </xf>
    <xf numFmtId="166" fontId="20" fillId="0" borderId="23" xfId="2" applyNumberFormat="1" applyFont="1" applyFill="1" applyBorder="1" applyAlignment="1">
      <alignment horizontal="center"/>
    </xf>
    <xf numFmtId="166" fontId="20" fillId="0" borderId="47" xfId="2" applyNumberFormat="1" applyFont="1" applyFill="1" applyBorder="1" applyAlignment="1">
      <alignment horizontal="center"/>
    </xf>
    <xf numFmtId="0" fontId="20" fillId="0" borderId="50" xfId="0" applyFont="1" applyBorder="1" applyAlignment="1">
      <alignment horizontal="center"/>
    </xf>
    <xf numFmtId="0" fontId="20" fillId="0" borderId="25" xfId="0" applyFont="1" applyBorder="1" applyAlignment="1">
      <alignment horizontal="center"/>
    </xf>
    <xf numFmtId="0" fontId="21" fillId="0" borderId="24" xfId="0" applyFont="1" applyBorder="1" applyAlignment="1">
      <alignment horizontal="center"/>
    </xf>
    <xf numFmtId="0" fontId="21" fillId="0" borderId="47" xfId="0" applyFont="1" applyBorder="1" applyAlignment="1">
      <alignment horizontal="center"/>
    </xf>
    <xf numFmtId="0" fontId="23" fillId="0" borderId="50" xfId="0" applyFont="1" applyFill="1" applyBorder="1" applyAlignment="1">
      <alignment horizontal="center"/>
    </xf>
    <xf numFmtId="0" fontId="23" fillId="0" borderId="25" xfId="0" applyFont="1" applyFill="1" applyBorder="1" applyAlignment="1">
      <alignment horizontal="center"/>
    </xf>
    <xf numFmtId="166" fontId="25" fillId="0" borderId="59" xfId="2" applyNumberFormat="1" applyFont="1" applyBorder="1" applyAlignment="1">
      <alignment horizontal="center"/>
    </xf>
    <xf numFmtId="166" fontId="25" fillId="0" borderId="9" xfId="2" applyNumberFormat="1" applyFont="1" applyBorder="1" applyAlignment="1">
      <alignment horizontal="center"/>
    </xf>
    <xf numFmtId="167" fontId="25" fillId="0" borderId="9" xfId="0" applyNumberFormat="1" applyFont="1" applyBorder="1" applyAlignment="1">
      <alignment horizontal="center"/>
    </xf>
    <xf numFmtId="0" fontId="25" fillId="0" borderId="104" xfId="0" applyFont="1" applyBorder="1" applyAlignment="1">
      <alignment horizontal="center"/>
    </xf>
    <xf numFmtId="0" fontId="34" fillId="12" borderId="0" xfId="0" applyFont="1" applyFill="1" applyAlignment="1">
      <alignment horizontal="center"/>
    </xf>
    <xf numFmtId="0" fontId="23" fillId="9" borderId="23" xfId="0" applyFont="1" applyFill="1" applyBorder="1" applyAlignment="1">
      <alignment horizontal="center"/>
    </xf>
    <xf numFmtId="0" fontId="23" fillId="9" borderId="47" xfId="0" applyFont="1" applyFill="1" applyBorder="1" applyAlignment="1">
      <alignment horizontal="center"/>
    </xf>
    <xf numFmtId="0" fontId="25" fillId="8" borderId="16" xfId="1" applyFont="1" applyFill="1" applyBorder="1" applyAlignment="1">
      <alignment horizontal="center"/>
    </xf>
    <xf numFmtId="0" fontId="25" fillId="8" borderId="104" xfId="1" applyFont="1" applyFill="1" applyBorder="1" applyAlignment="1">
      <alignment horizontal="center"/>
    </xf>
    <xf numFmtId="164" fontId="20" fillId="6" borderId="19" xfId="8" applyNumberFormat="1" applyFont="1" applyFill="1" applyBorder="1" applyAlignment="1">
      <alignment horizontal="center"/>
    </xf>
    <xf numFmtId="164" fontId="20" fillId="6" borderId="9" xfId="8" applyNumberFormat="1" applyFont="1" applyFill="1" applyBorder="1" applyAlignment="1">
      <alignment horizontal="center"/>
    </xf>
    <xf numFmtId="0" fontId="22" fillId="0" borderId="36" xfId="2" applyNumberFormat="1" applyFont="1" applyFill="1" applyBorder="1" applyAlignment="1">
      <alignment horizontal="right"/>
    </xf>
    <xf numFmtId="0" fontId="22" fillId="0" borderId="37" xfId="2" applyNumberFormat="1" applyFont="1" applyFill="1" applyBorder="1" applyAlignment="1">
      <alignment horizontal="right"/>
    </xf>
    <xf numFmtId="0" fontId="22" fillId="0" borderId="49" xfId="2" applyNumberFormat="1" applyFont="1" applyFill="1" applyBorder="1" applyAlignment="1">
      <alignment horizontal="right"/>
    </xf>
    <xf numFmtId="164" fontId="22" fillId="0" borderId="44" xfId="8" applyNumberFormat="1" applyFont="1" applyBorder="1" applyAlignment="1">
      <alignment horizontal="center"/>
    </xf>
    <xf numFmtId="164" fontId="22" fillId="0" borderId="68" xfId="8" applyNumberFormat="1" applyFont="1" applyBorder="1" applyAlignment="1">
      <alignment horizontal="center"/>
    </xf>
    <xf numFmtId="0" fontId="20" fillId="5" borderId="23" xfId="0" applyFont="1" applyFill="1" applyBorder="1" applyAlignment="1">
      <alignment horizontal="center"/>
    </xf>
    <xf numFmtId="0" fontId="20" fillId="5" borderId="47" xfId="0" applyFont="1" applyFill="1" applyBorder="1" applyAlignment="1">
      <alignment horizontal="center"/>
    </xf>
    <xf numFmtId="0" fontId="20" fillId="2" borderId="60" xfId="3" applyFont="1" applyFill="1" applyBorder="1" applyAlignment="1">
      <alignment horizontal="center"/>
    </xf>
    <xf numFmtId="0" fontId="20" fillId="2" borderId="44" xfId="3" applyFont="1" applyFill="1" applyBorder="1" applyAlignment="1">
      <alignment horizontal="center"/>
    </xf>
    <xf numFmtId="0" fontId="20" fillId="2" borderId="68" xfId="3" applyFont="1" applyFill="1" applyBorder="1" applyAlignment="1">
      <alignment horizontal="center"/>
    </xf>
    <xf numFmtId="0" fontId="20" fillId="2" borderId="58" xfId="3" applyFont="1" applyFill="1" applyBorder="1" applyAlignment="1">
      <alignment horizontal="center"/>
    </xf>
    <xf numFmtId="0" fontId="20" fillId="2" borderId="5" xfId="3" applyFont="1" applyFill="1" applyBorder="1" applyAlignment="1">
      <alignment horizontal="center"/>
    </xf>
    <xf numFmtId="0" fontId="20" fillId="2" borderId="17" xfId="3" applyFont="1" applyFill="1" applyBorder="1" applyAlignment="1">
      <alignment horizontal="center"/>
    </xf>
    <xf numFmtId="0" fontId="25" fillId="13" borderId="37" xfId="3" applyFont="1" applyFill="1" applyBorder="1" applyAlignment="1">
      <alignment horizontal="center"/>
    </xf>
    <xf numFmtId="0" fontId="25" fillId="13" borderId="49" xfId="3" applyFont="1" applyFill="1" applyBorder="1" applyAlignment="1">
      <alignment horizontal="center"/>
    </xf>
    <xf numFmtId="0" fontId="20" fillId="9" borderId="51" xfId="0" applyFont="1" applyFill="1" applyBorder="1" applyAlignment="1">
      <alignment horizontal="center"/>
    </xf>
    <xf numFmtId="0" fontId="20" fillId="9" borderId="37" xfId="0" applyFont="1" applyFill="1" applyBorder="1" applyAlignment="1">
      <alignment horizontal="center"/>
    </xf>
    <xf numFmtId="0" fontId="20" fillId="9" borderId="49" xfId="0" applyFont="1" applyFill="1" applyBorder="1" applyAlignment="1">
      <alignment horizontal="center"/>
    </xf>
    <xf numFmtId="0" fontId="20" fillId="2" borderId="52" xfId="0" applyFont="1" applyFill="1" applyBorder="1" applyAlignment="1">
      <alignment horizontal="center"/>
    </xf>
    <xf numFmtId="0" fontId="20" fillId="2" borderId="4" xfId="0" applyFont="1" applyFill="1" applyBorder="1" applyAlignment="1">
      <alignment horizontal="center"/>
    </xf>
    <xf numFmtId="0" fontId="20" fillId="8" borderId="51" xfId="0" applyFont="1" applyFill="1" applyBorder="1" applyAlignment="1">
      <alignment horizontal="center"/>
    </xf>
    <xf numFmtId="0" fontId="20" fillId="8" borderId="37" xfId="0" applyFont="1" applyFill="1" applyBorder="1" applyAlignment="1">
      <alignment horizontal="center"/>
    </xf>
    <xf numFmtId="0" fontId="20" fillId="8" borderId="49" xfId="0" applyFont="1" applyFill="1" applyBorder="1" applyAlignment="1">
      <alignment horizontal="center"/>
    </xf>
    <xf numFmtId="0" fontId="20" fillId="2" borderId="0" xfId="0" applyFont="1" applyFill="1" applyBorder="1" applyAlignment="1">
      <alignment horizontal="center"/>
    </xf>
    <xf numFmtId="0" fontId="20" fillId="2" borderId="65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4" fillId="4" borderId="0" xfId="0" applyFont="1" applyFill="1" applyAlignment="1">
      <alignment horizontal="center"/>
    </xf>
    <xf numFmtId="0" fontId="36" fillId="22" borderId="83" xfId="0" applyFont="1" applyFill="1" applyBorder="1" applyAlignment="1">
      <alignment horizontal="center"/>
    </xf>
    <xf numFmtId="0" fontId="36" fillId="22" borderId="84" xfId="0" applyFont="1" applyFill="1" applyBorder="1" applyAlignment="1">
      <alignment horizontal="center"/>
    </xf>
    <xf numFmtId="0" fontId="36" fillId="23" borderId="83" xfId="0" applyFont="1" applyFill="1" applyBorder="1" applyAlignment="1">
      <alignment horizontal="center"/>
    </xf>
    <xf numFmtId="0" fontId="36" fillId="23" borderId="84" xfId="0" applyFont="1" applyFill="1" applyBorder="1" applyAlignment="1">
      <alignment horizontal="center"/>
    </xf>
    <xf numFmtId="0" fontId="36" fillId="7" borderId="83" xfId="0" applyFont="1" applyFill="1" applyBorder="1" applyAlignment="1">
      <alignment horizontal="center"/>
    </xf>
    <xf numFmtId="0" fontId="36" fillId="7" borderId="84" xfId="0" applyFont="1" applyFill="1" applyBorder="1" applyAlignment="1">
      <alignment horizontal="center"/>
    </xf>
    <xf numFmtId="0" fontId="36" fillId="10" borderId="83" xfId="0" applyFont="1" applyFill="1" applyBorder="1" applyAlignment="1">
      <alignment horizontal="center"/>
    </xf>
    <xf numFmtId="0" fontId="36" fillId="10" borderId="84" xfId="0" applyFont="1" applyFill="1" applyBorder="1" applyAlignment="1">
      <alignment horizontal="center"/>
    </xf>
    <xf numFmtId="0" fontId="11" fillId="4" borderId="0" xfId="0" applyFont="1" applyFill="1" applyAlignment="1">
      <alignment horizontal="center"/>
    </xf>
    <xf numFmtId="0" fontId="18" fillId="4" borderId="0" xfId="0" applyFont="1" applyFill="1" applyAlignment="1">
      <alignment horizontal="center"/>
    </xf>
    <xf numFmtId="164" fontId="36" fillId="15" borderId="107" xfId="8" applyNumberFormat="1" applyFont="1" applyFill="1" applyBorder="1" applyAlignment="1">
      <alignment horizontal="center"/>
    </xf>
    <xf numFmtId="164" fontId="36" fillId="15" borderId="110" xfId="8" applyNumberFormat="1" applyFont="1" applyFill="1" applyBorder="1" applyAlignment="1">
      <alignment horizontal="center"/>
    </xf>
    <xf numFmtId="164" fontId="36" fillId="15" borderId="109" xfId="8" applyNumberFormat="1" applyFont="1" applyFill="1" applyBorder="1" applyAlignment="1">
      <alignment horizontal="center"/>
    </xf>
    <xf numFmtId="0" fontId="35" fillId="19" borderId="111" xfId="0" applyFont="1" applyFill="1" applyBorder="1" applyAlignment="1">
      <alignment horizontal="center"/>
    </xf>
    <xf numFmtId="0" fontId="35" fillId="19" borderId="114" xfId="0" applyFont="1" applyFill="1" applyBorder="1" applyAlignment="1">
      <alignment horizontal="center"/>
    </xf>
    <xf numFmtId="0" fontId="36" fillId="9" borderId="80" xfId="0" applyFont="1" applyFill="1" applyBorder="1" applyAlignment="1">
      <alignment horizontal="center"/>
    </xf>
    <xf numFmtId="0" fontId="36" fillId="9" borderId="81" xfId="0" applyFont="1" applyFill="1" applyBorder="1" applyAlignment="1">
      <alignment horizontal="center"/>
    </xf>
    <xf numFmtId="0" fontId="36" fillId="16" borderId="82" xfId="0" applyFont="1" applyFill="1" applyBorder="1" applyAlignment="1">
      <alignment horizontal="center"/>
    </xf>
    <xf numFmtId="0" fontId="36" fillId="19" borderId="83" xfId="0" applyFont="1" applyFill="1" applyBorder="1" applyAlignment="1">
      <alignment horizontal="center"/>
    </xf>
    <xf numFmtId="0" fontId="36" fillId="19" borderId="84" xfId="0" applyFont="1" applyFill="1" applyBorder="1" applyAlignment="1">
      <alignment horizontal="center"/>
    </xf>
    <xf numFmtId="0" fontId="36" fillId="18" borderId="83" xfId="0" applyFont="1" applyFill="1" applyBorder="1" applyAlignment="1">
      <alignment horizontal="center"/>
    </xf>
    <xf numFmtId="0" fontId="36" fillId="18" borderId="84" xfId="0" applyFont="1" applyFill="1" applyBorder="1" applyAlignment="1">
      <alignment horizontal="center"/>
    </xf>
    <xf numFmtId="0" fontId="36" fillId="24" borderId="83" xfId="0" applyFont="1" applyFill="1" applyBorder="1" applyAlignment="1">
      <alignment horizontal="center"/>
    </xf>
    <xf numFmtId="0" fontId="36" fillId="24" borderId="84" xfId="0" applyFont="1" applyFill="1" applyBorder="1" applyAlignment="1">
      <alignment horizontal="center"/>
    </xf>
    <xf numFmtId="0" fontId="36" fillId="8" borderId="85" xfId="0" applyFont="1" applyFill="1" applyBorder="1" applyAlignment="1">
      <alignment horizontal="center"/>
    </xf>
    <xf numFmtId="0" fontId="36" fillId="8" borderId="67" xfId="0" applyFont="1" applyFill="1" applyBorder="1" applyAlignment="1">
      <alignment horizontal="center"/>
    </xf>
    <xf numFmtId="0" fontId="36" fillId="7" borderId="86" xfId="0" applyFont="1" applyFill="1" applyBorder="1" applyAlignment="1">
      <alignment horizontal="center"/>
    </xf>
    <xf numFmtId="0" fontId="36" fillId="7" borderId="98" xfId="0" applyFont="1" applyFill="1" applyBorder="1" applyAlignment="1">
      <alignment horizontal="center"/>
    </xf>
    <xf numFmtId="0" fontId="36" fillId="8" borderId="86" xfId="0" applyFont="1" applyFill="1" applyBorder="1" applyAlignment="1">
      <alignment horizontal="center"/>
    </xf>
    <xf numFmtId="0" fontId="36" fillId="8" borderId="98" xfId="0" applyFont="1" applyFill="1" applyBorder="1" applyAlignment="1">
      <alignment horizontal="center"/>
    </xf>
    <xf numFmtId="0" fontId="36" fillId="10" borderId="88" xfId="0" applyFont="1" applyFill="1" applyBorder="1" applyAlignment="1">
      <alignment horizontal="center"/>
    </xf>
    <xf numFmtId="0" fontId="36" fillId="10" borderId="116" xfId="0" applyFont="1" applyFill="1" applyBorder="1" applyAlignment="1">
      <alignment horizontal="center"/>
    </xf>
    <xf numFmtId="0" fontId="36" fillId="20" borderId="83" xfId="0" applyFont="1" applyFill="1" applyBorder="1" applyAlignment="1">
      <alignment horizontal="center"/>
    </xf>
    <xf numFmtId="0" fontId="36" fillId="20" borderId="84" xfId="0" applyFont="1" applyFill="1" applyBorder="1" applyAlignment="1">
      <alignment horizontal="center"/>
    </xf>
  </cellXfs>
  <cellStyles count="9">
    <cellStyle name="Comma" xfId="8" builtinId="3"/>
    <cellStyle name="Comma 2" xfId="2"/>
    <cellStyle name="Comma 3" xfId="4"/>
    <cellStyle name="Comma 5" xfId="7"/>
    <cellStyle name="Normal" xfId="0" builtinId="0"/>
    <cellStyle name="Normal 2" xfId="1"/>
    <cellStyle name="Normal 3" xfId="3"/>
    <cellStyle name="Normal 4" xfId="5"/>
    <cellStyle name="Normal 5" xfId="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4"/>
  <sheetViews>
    <sheetView topLeftCell="A5" workbookViewId="0">
      <selection activeCell="E178" sqref="E178"/>
    </sheetView>
  </sheetViews>
  <sheetFormatPr defaultRowHeight="15"/>
  <cols>
    <col min="1" max="3" width="4.28515625" customWidth="1"/>
    <col min="4" max="4" width="22.85546875" customWidth="1"/>
    <col min="5" max="5" width="30.5703125" customWidth="1"/>
    <col min="6" max="6" width="9.7109375" customWidth="1"/>
    <col min="7" max="7" width="2.7109375" customWidth="1"/>
    <col min="8" max="8" width="16.28515625" customWidth="1"/>
  </cols>
  <sheetData>
    <row r="1" spans="1:8">
      <c r="A1" s="409" t="s">
        <v>85</v>
      </c>
      <c r="B1" s="409"/>
      <c r="C1" s="409"/>
      <c r="D1" s="409"/>
      <c r="E1" s="409"/>
      <c r="F1" s="409"/>
      <c r="G1" s="409"/>
      <c r="H1" s="409"/>
    </row>
    <row r="2" spans="1:8">
      <c r="A2" s="6" t="s">
        <v>35</v>
      </c>
      <c r="B2" s="6"/>
      <c r="C2" s="6"/>
      <c r="D2" s="7"/>
      <c r="E2" s="7"/>
      <c r="F2" s="7"/>
      <c r="G2" s="7"/>
      <c r="H2" s="8"/>
    </row>
    <row r="3" spans="1:8">
      <c r="A3" s="410" t="s">
        <v>86</v>
      </c>
      <c r="B3" s="1"/>
      <c r="C3" s="410" t="s">
        <v>22</v>
      </c>
      <c r="D3" s="413" t="s">
        <v>87</v>
      </c>
      <c r="E3" s="413" t="s">
        <v>88</v>
      </c>
      <c r="F3" s="413" t="s">
        <v>2</v>
      </c>
      <c r="G3" s="2" t="s">
        <v>18</v>
      </c>
      <c r="H3" s="413" t="s">
        <v>19</v>
      </c>
    </row>
    <row r="4" spans="1:8">
      <c r="A4" s="411"/>
      <c r="B4" s="9"/>
      <c r="C4" s="411"/>
      <c r="D4" s="414"/>
      <c r="E4" s="414"/>
      <c r="F4" s="414"/>
      <c r="G4" s="4" t="s">
        <v>21</v>
      </c>
      <c r="H4" s="414"/>
    </row>
    <row r="5" spans="1:8">
      <c r="A5" s="412"/>
      <c r="B5" s="3" t="s">
        <v>14</v>
      </c>
      <c r="C5" s="412"/>
      <c r="D5" s="415"/>
      <c r="E5" s="415"/>
      <c r="F5" s="415"/>
      <c r="G5" s="4" t="s">
        <v>23</v>
      </c>
      <c r="H5" s="415"/>
    </row>
    <row r="6" spans="1:8" ht="15.75">
      <c r="A6" s="10"/>
      <c r="B6" s="10"/>
      <c r="C6" s="10"/>
      <c r="D6" s="11"/>
      <c r="E6" s="12"/>
      <c r="F6" s="13"/>
      <c r="G6" s="10"/>
      <c r="H6" s="5"/>
    </row>
    <row r="7" spans="1:8" ht="15.75">
      <c r="A7" s="10"/>
      <c r="B7" s="10"/>
      <c r="C7" s="10"/>
      <c r="D7" s="11"/>
      <c r="E7" s="12"/>
      <c r="F7" s="13"/>
      <c r="G7" s="10"/>
      <c r="H7" s="5"/>
    </row>
    <row r="8" spans="1:8" ht="15.75">
      <c r="A8" s="10"/>
      <c r="B8" s="10"/>
      <c r="C8" s="10"/>
      <c r="D8" s="11"/>
      <c r="E8" s="12"/>
      <c r="F8" s="13"/>
      <c r="G8" s="10"/>
      <c r="H8" s="5"/>
    </row>
    <row r="9" spans="1:8" ht="15.75">
      <c r="A9" s="10"/>
      <c r="B9" s="10"/>
      <c r="C9" s="10"/>
      <c r="D9" s="11"/>
      <c r="E9" s="12"/>
      <c r="F9" s="13"/>
      <c r="G9" s="10"/>
      <c r="H9" s="5"/>
    </row>
    <row r="10" spans="1:8" ht="15.75">
      <c r="A10" s="10"/>
      <c r="B10" s="10"/>
      <c r="C10" s="10"/>
      <c r="D10" s="11"/>
      <c r="E10" s="12"/>
      <c r="F10" s="13"/>
      <c r="G10" s="10"/>
      <c r="H10" s="5"/>
    </row>
    <row r="11" spans="1:8" ht="15.75">
      <c r="A11" s="10"/>
      <c r="B11" s="10"/>
      <c r="C11" s="10"/>
      <c r="D11" s="11"/>
      <c r="E11" s="12"/>
      <c r="F11" s="13"/>
      <c r="G11" s="10"/>
      <c r="H11" s="5"/>
    </row>
    <row r="12" spans="1:8" ht="15.75">
      <c r="A12" s="10"/>
      <c r="B12" s="10"/>
      <c r="C12" s="10"/>
      <c r="D12" s="11"/>
      <c r="E12" s="12"/>
      <c r="F12" s="13"/>
      <c r="G12" s="10"/>
      <c r="H12" s="5"/>
    </row>
    <row r="13" spans="1:8" ht="15.75">
      <c r="A13" s="10"/>
      <c r="B13" s="10"/>
      <c r="C13" s="10"/>
      <c r="D13" s="11"/>
      <c r="E13" s="12"/>
      <c r="F13" s="13"/>
      <c r="G13" s="10"/>
      <c r="H13" s="5"/>
    </row>
    <row r="14" spans="1:8" ht="15.75">
      <c r="A14" s="10"/>
      <c r="B14" s="10"/>
      <c r="C14" s="10"/>
      <c r="D14" s="11"/>
      <c r="E14" s="12"/>
      <c r="F14" s="13"/>
      <c r="G14" s="10"/>
      <c r="H14" s="5"/>
    </row>
    <row r="15" spans="1:8" ht="15.75">
      <c r="A15" s="10"/>
      <c r="B15" s="10"/>
      <c r="C15" s="10"/>
      <c r="D15" s="11"/>
      <c r="E15" s="12"/>
      <c r="F15" s="13"/>
      <c r="G15" s="10"/>
      <c r="H15" s="5"/>
    </row>
    <row r="16" spans="1:8" ht="15.75">
      <c r="A16" s="10"/>
      <c r="B16" s="10"/>
      <c r="C16" s="10"/>
      <c r="D16" s="11"/>
      <c r="E16" s="12"/>
      <c r="F16" s="13"/>
      <c r="G16" s="10"/>
      <c r="H16" s="5"/>
    </row>
    <row r="17" spans="1:8" ht="15.75">
      <c r="A17" s="10"/>
      <c r="B17" s="10"/>
      <c r="C17" s="10"/>
      <c r="D17" s="11"/>
      <c r="E17" s="12"/>
      <c r="F17" s="13"/>
      <c r="G17" s="10"/>
      <c r="H17" s="5"/>
    </row>
    <row r="18" spans="1:8" ht="15.75">
      <c r="A18" s="10"/>
      <c r="B18" s="10"/>
      <c r="C18" s="10"/>
      <c r="D18" s="11"/>
      <c r="E18" s="12"/>
      <c r="F18" s="13"/>
      <c r="G18" s="10"/>
      <c r="H18" s="5"/>
    </row>
    <row r="19" spans="1:8" ht="15.75">
      <c r="A19" s="10"/>
      <c r="B19" s="10"/>
      <c r="C19" s="10"/>
      <c r="D19" s="11"/>
      <c r="E19" s="12"/>
      <c r="F19" s="13"/>
      <c r="G19" s="10"/>
      <c r="H19" s="5"/>
    </row>
    <row r="20" spans="1:8" ht="15.75">
      <c r="A20" s="10"/>
      <c r="B20" s="10"/>
      <c r="C20" s="10"/>
      <c r="D20" s="11"/>
      <c r="E20" s="12"/>
      <c r="F20" s="13"/>
      <c r="G20" s="10"/>
      <c r="H20" s="5"/>
    </row>
    <row r="21" spans="1:8" ht="15.75">
      <c r="A21" s="10"/>
      <c r="B21" s="10"/>
      <c r="C21" s="10"/>
      <c r="D21" s="11"/>
      <c r="E21" s="12"/>
      <c r="F21" s="13"/>
      <c r="G21" s="10"/>
      <c r="H21" s="5"/>
    </row>
    <row r="22" spans="1:8" ht="15.75">
      <c r="A22" s="10"/>
      <c r="B22" s="10"/>
      <c r="C22" s="10"/>
      <c r="D22" s="11"/>
      <c r="E22" s="12"/>
      <c r="F22" s="13"/>
      <c r="G22" s="10"/>
      <c r="H22" s="5"/>
    </row>
    <row r="23" spans="1:8" ht="15.75">
      <c r="A23" s="10"/>
      <c r="B23" s="10"/>
      <c r="C23" s="10"/>
      <c r="D23" s="11"/>
      <c r="E23" s="12"/>
      <c r="F23" s="13"/>
      <c r="G23" s="10"/>
      <c r="H23" s="5"/>
    </row>
    <row r="24" spans="1:8" ht="15.75">
      <c r="A24" s="10"/>
      <c r="B24" s="10"/>
      <c r="C24" s="10"/>
      <c r="D24" s="11"/>
      <c r="E24" s="12"/>
      <c r="F24" s="13"/>
      <c r="G24" s="10"/>
      <c r="H24" s="5"/>
    </row>
    <row r="25" spans="1:8" ht="15.75">
      <c r="A25" s="10"/>
      <c r="B25" s="10"/>
      <c r="C25" s="10"/>
      <c r="D25" s="11"/>
      <c r="E25" s="12"/>
      <c r="F25" s="13"/>
      <c r="G25" s="10"/>
      <c r="H25" s="5"/>
    </row>
    <row r="26" spans="1:8" ht="15.75">
      <c r="A26" s="10"/>
      <c r="B26" s="10"/>
      <c r="C26" s="10"/>
      <c r="D26" s="11"/>
      <c r="E26" s="12"/>
      <c r="F26" s="13"/>
      <c r="G26" s="10"/>
      <c r="H26" s="5"/>
    </row>
    <row r="27" spans="1:8" ht="15.75">
      <c r="A27" s="10"/>
      <c r="B27" s="10"/>
      <c r="C27" s="10"/>
      <c r="D27" s="11"/>
      <c r="E27" s="12"/>
      <c r="F27" s="13"/>
      <c r="G27" s="10"/>
      <c r="H27" s="5"/>
    </row>
    <row r="28" spans="1:8" ht="15.75">
      <c r="A28" s="10"/>
      <c r="B28" s="10"/>
      <c r="C28" s="10"/>
      <c r="D28" s="11"/>
      <c r="E28" s="12"/>
      <c r="F28" s="13"/>
      <c r="G28" s="10"/>
      <c r="H28" s="5"/>
    </row>
    <row r="29" spans="1:8" ht="15.75">
      <c r="A29" s="10"/>
      <c r="B29" s="10"/>
      <c r="C29" s="10"/>
      <c r="D29" s="11"/>
      <c r="E29" s="12"/>
      <c r="F29" s="13"/>
      <c r="G29" s="10"/>
      <c r="H29" s="5"/>
    </row>
    <row r="30" spans="1:8" ht="15.75">
      <c r="A30" s="10"/>
      <c r="B30" s="10"/>
      <c r="C30" s="10"/>
      <c r="D30" s="11"/>
      <c r="E30" s="12"/>
      <c r="F30" s="13"/>
      <c r="G30" s="10"/>
      <c r="H30" s="5"/>
    </row>
    <row r="31" spans="1:8" ht="15.75">
      <c r="A31" s="10"/>
      <c r="B31" s="10"/>
      <c r="C31" s="10"/>
      <c r="D31" s="11"/>
      <c r="E31" s="12"/>
      <c r="F31" s="13"/>
      <c r="G31" s="10"/>
      <c r="H31" s="5"/>
    </row>
    <row r="32" spans="1:8" ht="15.75">
      <c r="A32" s="10"/>
      <c r="B32" s="10"/>
      <c r="C32" s="10"/>
      <c r="D32" s="11"/>
      <c r="E32" s="12"/>
      <c r="F32" s="13"/>
      <c r="G32" s="10"/>
      <c r="H32" s="5"/>
    </row>
    <row r="33" spans="1:8" ht="15.75">
      <c r="A33" s="10"/>
      <c r="B33" s="10"/>
      <c r="C33" s="10"/>
      <c r="D33" s="11"/>
      <c r="E33" s="12"/>
      <c r="F33" s="13"/>
      <c r="G33" s="10"/>
      <c r="H33" s="5"/>
    </row>
    <row r="34" spans="1:8" ht="15.75">
      <c r="A34" s="10"/>
      <c r="B34" s="10"/>
      <c r="C34" s="10"/>
      <c r="D34" s="11"/>
      <c r="E34" s="12"/>
      <c r="F34" s="13"/>
      <c r="G34" s="10"/>
      <c r="H34" s="5"/>
    </row>
    <row r="35" spans="1:8" ht="15.75">
      <c r="A35" s="10"/>
      <c r="B35" s="10"/>
      <c r="C35" s="10"/>
      <c r="D35" s="11"/>
      <c r="E35" s="12"/>
      <c r="F35" s="13"/>
      <c r="G35" s="10"/>
      <c r="H35" s="5"/>
    </row>
    <row r="36" spans="1:8" ht="15.75">
      <c r="A36" s="10"/>
      <c r="B36" s="10"/>
      <c r="C36" s="10"/>
      <c r="D36" s="11"/>
      <c r="E36" s="12"/>
      <c r="F36" s="13"/>
      <c r="G36" s="10"/>
      <c r="H36" s="5"/>
    </row>
    <row r="37" spans="1:8" ht="15.75">
      <c r="A37" s="10"/>
      <c r="B37" s="10"/>
      <c r="C37" s="10"/>
      <c r="D37" s="11"/>
      <c r="E37" s="12"/>
      <c r="F37" s="13"/>
      <c r="G37" s="10"/>
      <c r="H37" s="5"/>
    </row>
    <row r="38" spans="1:8" ht="15.75">
      <c r="A38" s="10"/>
      <c r="B38" s="10"/>
      <c r="C38" s="10"/>
      <c r="D38" s="11"/>
      <c r="E38" s="12"/>
      <c r="F38" s="13"/>
      <c r="G38" s="10"/>
      <c r="H38" s="5"/>
    </row>
    <row r="39" spans="1:8" ht="15.75">
      <c r="A39" s="10"/>
      <c r="B39" s="10"/>
      <c r="C39" s="10"/>
      <c r="D39" s="11"/>
      <c r="E39" s="12"/>
      <c r="F39" s="13"/>
      <c r="G39" s="10"/>
      <c r="H39" s="5"/>
    </row>
    <row r="40" spans="1:8" ht="15.75">
      <c r="A40" s="10"/>
      <c r="B40" s="10"/>
      <c r="C40" s="10"/>
      <c r="D40" s="11"/>
      <c r="E40" s="12"/>
      <c r="F40" s="13"/>
      <c r="G40" s="10"/>
      <c r="H40" s="5"/>
    </row>
    <row r="41" spans="1:8" ht="15.75">
      <c r="A41" s="10"/>
      <c r="B41" s="10"/>
      <c r="C41" s="10"/>
      <c r="D41" s="11"/>
      <c r="E41" s="12"/>
      <c r="F41" s="13"/>
      <c r="G41" s="10"/>
      <c r="H41" s="5"/>
    </row>
    <row r="42" spans="1:8" ht="15.75">
      <c r="A42" s="10"/>
      <c r="B42" s="10"/>
      <c r="C42" s="10"/>
      <c r="D42" s="11"/>
      <c r="E42" s="12"/>
      <c r="F42" s="13"/>
      <c r="G42" s="10"/>
      <c r="H42" s="5"/>
    </row>
    <row r="43" spans="1:8" ht="15.75">
      <c r="A43" s="10"/>
      <c r="B43" s="10"/>
      <c r="C43" s="10"/>
      <c r="D43" s="11"/>
      <c r="E43" s="12"/>
      <c r="F43" s="13"/>
      <c r="G43" s="10"/>
      <c r="H43" s="5"/>
    </row>
    <row r="44" spans="1:8" ht="15.75">
      <c r="A44" s="10"/>
      <c r="B44" s="10"/>
      <c r="C44" s="10"/>
      <c r="D44" s="11"/>
      <c r="E44" s="12"/>
      <c r="F44" s="13"/>
      <c r="G44" s="10"/>
      <c r="H44" s="5"/>
    </row>
    <row r="45" spans="1:8" ht="15.75">
      <c r="A45" s="10"/>
      <c r="B45" s="10"/>
      <c r="C45" s="10"/>
      <c r="D45" s="11"/>
      <c r="E45" s="12"/>
      <c r="F45" s="13"/>
      <c r="G45" s="10"/>
      <c r="H45" s="5"/>
    </row>
    <row r="46" spans="1:8" ht="15.75">
      <c r="A46" s="10"/>
      <c r="B46" s="10"/>
      <c r="C46" s="10"/>
      <c r="D46" s="11"/>
      <c r="E46" s="12"/>
      <c r="F46" s="13"/>
      <c r="G46" s="10"/>
      <c r="H46" s="5"/>
    </row>
    <row r="47" spans="1:8" ht="15.75">
      <c r="A47" s="10"/>
      <c r="B47" s="10"/>
      <c r="C47" s="10"/>
      <c r="D47" s="11"/>
      <c r="E47" s="12"/>
      <c r="F47" s="13"/>
      <c r="G47" s="10"/>
      <c r="H47" s="5"/>
    </row>
    <row r="48" spans="1:8" ht="15.75">
      <c r="A48" s="10"/>
      <c r="B48" s="10"/>
      <c r="C48" s="10"/>
      <c r="D48" s="11"/>
      <c r="E48" s="12"/>
      <c r="F48" s="13"/>
      <c r="G48" s="10"/>
      <c r="H48" s="5"/>
    </row>
    <row r="49" spans="1:8" ht="15.75">
      <c r="A49" s="10"/>
      <c r="B49" s="10"/>
      <c r="C49" s="10"/>
      <c r="D49" s="11"/>
      <c r="E49" s="12"/>
      <c r="F49" s="13"/>
      <c r="G49" s="10"/>
      <c r="H49" s="5"/>
    </row>
    <row r="50" spans="1:8" ht="15.75">
      <c r="A50" s="10"/>
      <c r="B50" s="10"/>
      <c r="C50" s="10"/>
      <c r="D50" s="11"/>
      <c r="E50" s="12"/>
      <c r="F50" s="13"/>
      <c r="G50" s="10"/>
      <c r="H50" s="5"/>
    </row>
    <row r="51" spans="1:8" ht="15.75">
      <c r="A51" s="10"/>
      <c r="B51" s="10"/>
      <c r="C51" s="10"/>
      <c r="D51" s="11"/>
      <c r="E51" s="12"/>
      <c r="F51" s="13"/>
      <c r="G51" s="10"/>
      <c r="H51" s="5"/>
    </row>
    <row r="52" spans="1:8" ht="15.75">
      <c r="A52" s="10"/>
      <c r="B52" s="10"/>
      <c r="C52" s="10"/>
      <c r="D52" s="11"/>
      <c r="E52" s="12"/>
      <c r="F52" s="13"/>
      <c r="G52" s="10"/>
      <c r="H52" s="5"/>
    </row>
    <row r="53" spans="1:8" ht="15.75">
      <c r="A53" s="10"/>
      <c r="B53" s="10"/>
      <c r="C53" s="10"/>
      <c r="D53" s="11"/>
      <c r="E53" s="12"/>
      <c r="F53" s="13"/>
      <c r="G53" s="10"/>
      <c r="H53" s="5"/>
    </row>
    <row r="54" spans="1:8" ht="15.75">
      <c r="A54" s="10"/>
      <c r="B54" s="10"/>
      <c r="C54" s="10"/>
      <c r="D54" s="11"/>
      <c r="E54" s="12"/>
      <c r="F54" s="13"/>
      <c r="G54" s="10"/>
      <c r="H54" s="5"/>
    </row>
    <row r="55" spans="1:8" ht="15.75">
      <c r="A55" s="10"/>
      <c r="B55" s="10"/>
      <c r="C55" s="10"/>
      <c r="D55" s="11"/>
      <c r="E55" s="12"/>
      <c r="F55" s="13"/>
      <c r="G55" s="10"/>
      <c r="H55" s="5"/>
    </row>
    <row r="56" spans="1:8" ht="15.75">
      <c r="A56" s="10"/>
      <c r="B56" s="10"/>
      <c r="C56" s="10"/>
      <c r="D56" s="11"/>
      <c r="E56" s="12"/>
      <c r="F56" s="13"/>
      <c r="G56" s="10"/>
      <c r="H56" s="5"/>
    </row>
    <row r="57" spans="1:8" ht="15.75">
      <c r="A57" s="10"/>
      <c r="B57" s="10"/>
      <c r="C57" s="10"/>
      <c r="D57" s="11"/>
      <c r="E57" s="12"/>
      <c r="F57" s="13"/>
      <c r="G57" s="10"/>
      <c r="H57" s="5"/>
    </row>
    <row r="58" spans="1:8" ht="15.75">
      <c r="A58" s="10"/>
      <c r="B58" s="10"/>
      <c r="C58" s="10"/>
      <c r="D58" s="11"/>
      <c r="E58" s="12"/>
      <c r="F58" s="13"/>
      <c r="G58" s="10"/>
      <c r="H58" s="5">
        <v>1</v>
      </c>
    </row>
    <row r="59" spans="1:8">
      <c r="A59" s="409" t="s">
        <v>85</v>
      </c>
      <c r="B59" s="409"/>
      <c r="C59" s="409"/>
      <c r="D59" s="409"/>
      <c r="E59" s="409"/>
      <c r="F59" s="409"/>
      <c r="G59" s="409"/>
      <c r="H59" s="409"/>
    </row>
    <row r="60" spans="1:8">
      <c r="A60" s="6" t="s">
        <v>35</v>
      </c>
      <c r="B60" s="6"/>
      <c r="C60" s="6"/>
      <c r="D60" s="7">
        <f>(D2)</f>
        <v>0</v>
      </c>
      <c r="E60" s="7"/>
      <c r="F60" s="7"/>
      <c r="G60" s="7"/>
      <c r="H60" s="8"/>
    </row>
    <row r="61" spans="1:8">
      <c r="A61" s="410" t="s">
        <v>86</v>
      </c>
      <c r="B61" s="1"/>
      <c r="C61" s="410" t="s">
        <v>22</v>
      </c>
      <c r="D61" s="413" t="s">
        <v>87</v>
      </c>
      <c r="E61" s="413" t="s">
        <v>88</v>
      </c>
      <c r="F61" s="413" t="s">
        <v>2</v>
      </c>
      <c r="G61" s="2" t="s">
        <v>18</v>
      </c>
      <c r="H61" s="413" t="s">
        <v>19</v>
      </c>
    </row>
    <row r="62" spans="1:8">
      <c r="A62" s="411"/>
      <c r="B62" s="9"/>
      <c r="C62" s="411"/>
      <c r="D62" s="414"/>
      <c r="E62" s="414"/>
      <c r="F62" s="414"/>
      <c r="G62" s="4" t="s">
        <v>21</v>
      </c>
      <c r="H62" s="414"/>
    </row>
    <row r="63" spans="1:8">
      <c r="A63" s="412"/>
      <c r="B63" s="3" t="s">
        <v>14</v>
      </c>
      <c r="C63" s="412"/>
      <c r="D63" s="415"/>
      <c r="E63" s="415"/>
      <c r="F63" s="415"/>
      <c r="G63" s="4" t="s">
        <v>23</v>
      </c>
      <c r="H63" s="415"/>
    </row>
    <row r="64" spans="1:8" ht="15.75">
      <c r="A64" s="10"/>
      <c r="B64" s="10"/>
      <c r="C64" s="10"/>
      <c r="D64" s="11"/>
      <c r="E64" s="12"/>
      <c r="F64" s="13"/>
      <c r="G64" s="10"/>
      <c r="H64" s="5"/>
    </row>
    <row r="65" spans="1:8" ht="15.75">
      <c r="A65" s="10"/>
      <c r="B65" s="10"/>
      <c r="C65" s="10"/>
      <c r="D65" s="11"/>
      <c r="E65" s="12"/>
      <c r="F65" s="13"/>
      <c r="G65" s="10"/>
      <c r="H65" s="5"/>
    </row>
    <row r="66" spans="1:8" ht="15.75">
      <c r="A66" s="10"/>
      <c r="B66" s="10"/>
      <c r="C66" s="10"/>
      <c r="D66" s="11"/>
      <c r="E66" s="12"/>
      <c r="F66" s="13"/>
      <c r="G66" s="10"/>
      <c r="H66" s="5"/>
    </row>
    <row r="67" spans="1:8" ht="15.75">
      <c r="A67" s="10"/>
      <c r="B67" s="10"/>
      <c r="C67" s="10"/>
      <c r="D67" s="11"/>
      <c r="E67" s="12"/>
      <c r="F67" s="13"/>
      <c r="G67" s="10"/>
      <c r="H67" s="5"/>
    </row>
    <row r="68" spans="1:8" ht="15.75">
      <c r="A68" s="10"/>
      <c r="B68" s="10"/>
      <c r="C68" s="10"/>
      <c r="D68" s="11"/>
      <c r="E68" s="12"/>
      <c r="F68" s="13"/>
      <c r="G68" s="10"/>
      <c r="H68" s="5"/>
    </row>
    <row r="69" spans="1:8" ht="15.75">
      <c r="A69" s="10"/>
      <c r="B69" s="10"/>
      <c r="C69" s="10"/>
      <c r="D69" s="11"/>
      <c r="E69" s="12"/>
      <c r="F69" s="13"/>
      <c r="G69" s="10"/>
      <c r="H69" s="5"/>
    </row>
    <row r="70" spans="1:8" ht="15.75">
      <c r="A70" s="10"/>
      <c r="B70" s="10"/>
      <c r="C70" s="10"/>
      <c r="D70" s="11"/>
      <c r="E70" s="12"/>
      <c r="F70" s="13"/>
      <c r="G70" s="10"/>
      <c r="H70" s="5"/>
    </row>
    <row r="71" spans="1:8" ht="15.75">
      <c r="A71" s="10"/>
      <c r="B71" s="10"/>
      <c r="C71" s="10"/>
      <c r="D71" s="11"/>
      <c r="E71" s="12"/>
      <c r="F71" s="13"/>
      <c r="G71" s="10"/>
      <c r="H71" s="5"/>
    </row>
    <row r="72" spans="1:8" ht="15.75">
      <c r="A72" s="10"/>
      <c r="B72" s="10"/>
      <c r="C72" s="10"/>
      <c r="D72" s="11"/>
      <c r="E72" s="12"/>
      <c r="F72" s="13"/>
      <c r="G72" s="10"/>
      <c r="H72" s="5"/>
    </row>
    <row r="73" spans="1:8" ht="15.75">
      <c r="A73" s="10"/>
      <c r="B73" s="10"/>
      <c r="C73" s="10"/>
      <c r="D73" s="11"/>
      <c r="E73" s="12"/>
      <c r="F73" s="13"/>
      <c r="G73" s="10"/>
      <c r="H73" s="5"/>
    </row>
    <row r="74" spans="1:8" ht="15.75">
      <c r="A74" s="10"/>
      <c r="B74" s="10"/>
      <c r="C74" s="10"/>
      <c r="D74" s="11"/>
      <c r="E74" s="12"/>
      <c r="F74" s="13"/>
      <c r="G74" s="10"/>
      <c r="H74" s="5"/>
    </row>
    <row r="75" spans="1:8" ht="15.75">
      <c r="A75" s="10"/>
      <c r="B75" s="10"/>
      <c r="C75" s="10"/>
      <c r="D75" s="11"/>
      <c r="E75" s="12"/>
      <c r="F75" s="13"/>
      <c r="G75" s="10"/>
      <c r="H75" s="5"/>
    </row>
    <row r="76" spans="1:8" ht="15.75">
      <c r="A76" s="10"/>
      <c r="B76" s="10"/>
      <c r="C76" s="10"/>
      <c r="D76" s="11"/>
      <c r="E76" s="12"/>
      <c r="F76" s="13"/>
      <c r="G76" s="10"/>
      <c r="H76" s="5"/>
    </row>
    <row r="77" spans="1:8" ht="15.75">
      <c r="A77" s="10"/>
      <c r="B77" s="10"/>
      <c r="C77" s="10"/>
      <c r="D77" s="11"/>
      <c r="E77" s="12"/>
      <c r="F77" s="13"/>
      <c r="G77" s="10"/>
      <c r="H77" s="5"/>
    </row>
    <row r="78" spans="1:8" ht="15.75">
      <c r="A78" s="10"/>
      <c r="B78" s="10"/>
      <c r="C78" s="10"/>
      <c r="D78" s="11"/>
      <c r="E78" s="12"/>
      <c r="F78" s="13"/>
      <c r="G78" s="10"/>
      <c r="H78" s="5"/>
    </row>
    <row r="79" spans="1:8" ht="15.75">
      <c r="A79" s="10"/>
      <c r="B79" s="10"/>
      <c r="C79" s="10"/>
      <c r="D79" s="11"/>
      <c r="E79" s="12"/>
      <c r="F79" s="13"/>
      <c r="G79" s="10"/>
      <c r="H79" s="5"/>
    </row>
    <row r="80" spans="1:8" ht="15.75">
      <c r="A80" s="10"/>
      <c r="B80" s="10"/>
      <c r="C80" s="10"/>
      <c r="D80" s="11"/>
      <c r="E80" s="12"/>
      <c r="F80" s="13"/>
      <c r="G80" s="10"/>
      <c r="H80" s="5"/>
    </row>
    <row r="81" spans="1:8" ht="15.75">
      <c r="A81" s="10"/>
      <c r="B81" s="10"/>
      <c r="C81" s="10"/>
      <c r="D81" s="11"/>
      <c r="E81" s="12"/>
      <c r="F81" s="13"/>
      <c r="G81" s="10"/>
      <c r="H81" s="5"/>
    </row>
    <row r="82" spans="1:8" ht="15.75">
      <c r="A82" s="10"/>
      <c r="B82" s="10"/>
      <c r="C82" s="10"/>
      <c r="D82" s="11"/>
      <c r="E82" s="12"/>
      <c r="F82" s="13"/>
      <c r="G82" s="10"/>
      <c r="H82" s="5"/>
    </row>
    <row r="83" spans="1:8" ht="15.75">
      <c r="A83" s="10"/>
      <c r="B83" s="10"/>
      <c r="C83" s="10"/>
      <c r="D83" s="11"/>
      <c r="E83" s="12"/>
      <c r="F83" s="13"/>
      <c r="G83" s="10"/>
      <c r="H83" s="5"/>
    </row>
    <row r="84" spans="1:8" ht="15.75">
      <c r="A84" s="10"/>
      <c r="B84" s="10"/>
      <c r="C84" s="10"/>
      <c r="D84" s="11"/>
      <c r="E84" s="12"/>
      <c r="F84" s="13"/>
      <c r="G84" s="10"/>
      <c r="H84" s="5"/>
    </row>
    <row r="85" spans="1:8" ht="15.75">
      <c r="A85" s="10"/>
      <c r="B85" s="10"/>
      <c r="C85" s="10"/>
      <c r="D85" s="11"/>
      <c r="E85" s="12"/>
      <c r="F85" s="13"/>
      <c r="G85" s="10"/>
      <c r="H85" s="5"/>
    </row>
    <row r="86" spans="1:8" ht="15.75">
      <c r="A86" s="10"/>
      <c r="B86" s="10"/>
      <c r="C86" s="10"/>
      <c r="D86" s="11"/>
      <c r="E86" s="12"/>
      <c r="F86" s="13"/>
      <c r="G86" s="10"/>
      <c r="H86" s="5"/>
    </row>
    <row r="87" spans="1:8" ht="15.75">
      <c r="A87" s="10"/>
      <c r="B87" s="10"/>
      <c r="C87" s="10"/>
      <c r="D87" s="11"/>
      <c r="E87" s="12"/>
      <c r="F87" s="13"/>
      <c r="G87" s="10"/>
      <c r="H87" s="5"/>
    </row>
    <row r="88" spans="1:8" ht="15.75">
      <c r="A88" s="10"/>
      <c r="B88" s="10"/>
      <c r="C88" s="10"/>
      <c r="D88" s="11"/>
      <c r="E88" s="12"/>
      <c r="F88" s="13"/>
      <c r="G88" s="10"/>
      <c r="H88" s="5"/>
    </row>
    <row r="89" spans="1:8" ht="15.75">
      <c r="A89" s="10"/>
      <c r="B89" s="10"/>
      <c r="C89" s="10"/>
      <c r="D89" s="11"/>
      <c r="E89" s="12"/>
      <c r="F89" s="13"/>
      <c r="G89" s="10"/>
      <c r="H89" s="5"/>
    </row>
    <row r="90" spans="1:8" ht="15.75">
      <c r="A90" s="10"/>
      <c r="B90" s="10"/>
      <c r="C90" s="10"/>
      <c r="D90" s="11"/>
      <c r="E90" s="12"/>
      <c r="F90" s="13"/>
      <c r="G90" s="10"/>
      <c r="H90" s="5"/>
    </row>
    <row r="91" spans="1:8" ht="15.75">
      <c r="A91" s="10"/>
      <c r="B91" s="10"/>
      <c r="C91" s="10"/>
      <c r="D91" s="11"/>
      <c r="E91" s="12"/>
      <c r="F91" s="13"/>
      <c r="G91" s="10"/>
      <c r="H91" s="5"/>
    </row>
    <row r="92" spans="1:8" ht="15.75">
      <c r="A92" s="10"/>
      <c r="B92" s="10"/>
      <c r="C92" s="10"/>
      <c r="D92" s="11"/>
      <c r="E92" s="12"/>
      <c r="F92" s="13"/>
      <c r="G92" s="10"/>
      <c r="H92" s="5"/>
    </row>
    <row r="93" spans="1:8" ht="15.75">
      <c r="A93" s="10"/>
      <c r="B93" s="10"/>
      <c r="C93" s="10"/>
      <c r="D93" s="11"/>
      <c r="E93" s="12"/>
      <c r="F93" s="13"/>
      <c r="G93" s="10"/>
      <c r="H93" s="5"/>
    </row>
    <row r="94" spans="1:8" ht="15.75">
      <c r="A94" s="10"/>
      <c r="B94" s="10"/>
      <c r="C94" s="10"/>
      <c r="D94" s="11"/>
      <c r="E94" s="12"/>
      <c r="F94" s="13"/>
      <c r="G94" s="10"/>
      <c r="H94" s="5"/>
    </row>
    <row r="95" spans="1:8" ht="15.75">
      <c r="A95" s="10"/>
      <c r="B95" s="10"/>
      <c r="C95" s="10"/>
      <c r="D95" s="11"/>
      <c r="E95" s="12"/>
      <c r="F95" s="13"/>
      <c r="G95" s="10"/>
      <c r="H95" s="5"/>
    </row>
    <row r="96" spans="1:8" ht="15.75">
      <c r="A96" s="10"/>
      <c r="B96" s="10"/>
      <c r="C96" s="10"/>
      <c r="D96" s="11"/>
      <c r="E96" s="12"/>
      <c r="F96" s="13"/>
      <c r="G96" s="10"/>
      <c r="H96" s="5"/>
    </row>
    <row r="97" spans="1:8" ht="15.75">
      <c r="A97" s="10"/>
      <c r="B97" s="10"/>
      <c r="C97" s="10"/>
      <c r="D97" s="11"/>
      <c r="E97" s="12"/>
      <c r="F97" s="13"/>
      <c r="G97" s="10"/>
      <c r="H97" s="5"/>
    </row>
    <row r="98" spans="1:8" ht="15.75">
      <c r="A98" s="10"/>
      <c r="B98" s="10"/>
      <c r="C98" s="10"/>
      <c r="D98" s="11"/>
      <c r="E98" s="12"/>
      <c r="F98" s="13"/>
      <c r="G98" s="10"/>
      <c r="H98" s="5"/>
    </row>
    <row r="99" spans="1:8" ht="15.75">
      <c r="A99" s="10"/>
      <c r="B99" s="10"/>
      <c r="C99" s="10"/>
      <c r="D99" s="11"/>
      <c r="E99" s="12"/>
      <c r="F99" s="13"/>
      <c r="G99" s="10"/>
      <c r="H99" s="5"/>
    </row>
    <row r="100" spans="1:8" ht="15.75">
      <c r="A100" s="10"/>
      <c r="B100" s="10"/>
      <c r="C100" s="10"/>
      <c r="D100" s="11"/>
      <c r="E100" s="12"/>
      <c r="F100" s="13"/>
      <c r="G100" s="10"/>
      <c r="H100" s="5"/>
    </row>
    <row r="101" spans="1:8" ht="15.75">
      <c r="A101" s="10"/>
      <c r="B101" s="10"/>
      <c r="C101" s="10"/>
      <c r="D101" s="11"/>
      <c r="E101" s="12"/>
      <c r="F101" s="13"/>
      <c r="G101" s="10"/>
      <c r="H101" s="5"/>
    </row>
    <row r="102" spans="1:8" ht="15.75">
      <c r="A102" s="10"/>
      <c r="B102" s="10"/>
      <c r="C102" s="10"/>
      <c r="D102" s="11"/>
      <c r="E102" s="12"/>
      <c r="F102" s="13"/>
      <c r="G102" s="10"/>
      <c r="H102" s="5"/>
    </row>
    <row r="103" spans="1:8" ht="15.75">
      <c r="A103" s="10"/>
      <c r="B103" s="10"/>
      <c r="C103" s="10"/>
      <c r="D103" s="11"/>
      <c r="E103" s="12"/>
      <c r="F103" s="13"/>
      <c r="G103" s="10"/>
      <c r="H103" s="5"/>
    </row>
    <row r="104" spans="1:8" ht="15.75">
      <c r="A104" s="10"/>
      <c r="B104" s="10"/>
      <c r="C104" s="10"/>
      <c r="D104" s="11"/>
      <c r="E104" s="12"/>
      <c r="F104" s="13"/>
      <c r="G104" s="10"/>
      <c r="H104" s="5"/>
    </row>
    <row r="105" spans="1:8" ht="15.75">
      <c r="A105" s="10"/>
      <c r="B105" s="10"/>
      <c r="C105" s="10"/>
      <c r="D105" s="11"/>
      <c r="E105" s="12"/>
      <c r="F105" s="13"/>
      <c r="G105" s="10"/>
      <c r="H105" s="5"/>
    </row>
    <row r="106" spans="1:8" ht="15.75">
      <c r="A106" s="10"/>
      <c r="B106" s="10"/>
      <c r="C106" s="10"/>
      <c r="D106" s="11"/>
      <c r="E106" s="12"/>
      <c r="F106" s="13"/>
      <c r="G106" s="10"/>
      <c r="H106" s="5"/>
    </row>
    <row r="107" spans="1:8" ht="15.75">
      <c r="A107" s="10"/>
      <c r="B107" s="10"/>
      <c r="C107" s="10"/>
      <c r="D107" s="11"/>
      <c r="E107" s="12"/>
      <c r="F107" s="13"/>
      <c r="G107" s="10"/>
      <c r="H107" s="5"/>
    </row>
    <row r="108" spans="1:8" ht="15.75">
      <c r="A108" s="10"/>
      <c r="B108" s="10"/>
      <c r="C108" s="10"/>
      <c r="D108" s="11"/>
      <c r="E108" s="12"/>
      <c r="F108" s="13"/>
      <c r="G108" s="10"/>
      <c r="H108" s="5"/>
    </row>
    <row r="109" spans="1:8" ht="15.75">
      <c r="A109" s="10"/>
      <c r="B109" s="10"/>
      <c r="C109" s="10"/>
      <c r="D109" s="11"/>
      <c r="E109" s="12"/>
      <c r="F109" s="13"/>
      <c r="G109" s="10"/>
      <c r="H109" s="5"/>
    </row>
    <row r="110" spans="1:8" ht="15.75">
      <c r="A110" s="10"/>
      <c r="B110" s="10"/>
      <c r="C110" s="10"/>
      <c r="D110" s="11"/>
      <c r="E110" s="12"/>
      <c r="F110" s="13"/>
      <c r="G110" s="10"/>
      <c r="H110" s="5"/>
    </row>
    <row r="111" spans="1:8" ht="15.75">
      <c r="A111" s="10"/>
      <c r="B111" s="10"/>
      <c r="C111" s="10"/>
      <c r="D111" s="11"/>
      <c r="E111" s="12"/>
      <c r="F111" s="13"/>
      <c r="G111" s="10"/>
      <c r="H111" s="5"/>
    </row>
    <row r="112" spans="1:8" ht="15.75">
      <c r="A112" s="10"/>
      <c r="B112" s="10"/>
      <c r="C112" s="10"/>
      <c r="D112" s="11"/>
      <c r="E112" s="12"/>
      <c r="F112" s="13"/>
      <c r="G112" s="10"/>
      <c r="H112" s="5"/>
    </row>
    <row r="113" spans="1:8" ht="15.75">
      <c r="A113" s="10"/>
      <c r="B113" s="10"/>
      <c r="C113" s="10"/>
      <c r="D113" s="11"/>
      <c r="E113" s="12"/>
      <c r="F113" s="13"/>
      <c r="G113" s="10"/>
      <c r="H113" s="5"/>
    </row>
    <row r="114" spans="1:8" ht="15.75">
      <c r="A114" s="10"/>
      <c r="B114" s="10"/>
      <c r="C114" s="10"/>
      <c r="D114" s="11"/>
      <c r="E114" s="12"/>
      <c r="F114" s="13"/>
      <c r="G114" s="10"/>
      <c r="H114" s="5"/>
    </row>
    <row r="115" spans="1:8" ht="15.75">
      <c r="A115" s="10"/>
      <c r="B115" s="10"/>
      <c r="C115" s="10"/>
      <c r="D115" s="11"/>
      <c r="E115" s="12"/>
      <c r="F115" s="13"/>
      <c r="G115" s="10"/>
      <c r="H115" s="5"/>
    </row>
    <row r="116" spans="1:8" ht="15.75">
      <c r="A116" s="10"/>
      <c r="B116" s="10"/>
      <c r="C116" s="10"/>
      <c r="D116" s="11"/>
      <c r="E116" s="12"/>
      <c r="F116" s="13"/>
      <c r="G116" s="10"/>
      <c r="H116" s="5">
        <v>2</v>
      </c>
    </row>
    <row r="117" spans="1:8">
      <c r="A117" s="409" t="s">
        <v>85</v>
      </c>
      <c r="B117" s="409"/>
      <c r="C117" s="409"/>
      <c r="D117" s="409"/>
      <c r="E117" s="409"/>
      <c r="F117" s="409"/>
      <c r="G117" s="409"/>
      <c r="H117" s="409"/>
    </row>
    <row r="118" spans="1:8">
      <c r="A118" s="6" t="s">
        <v>35</v>
      </c>
      <c r="B118" s="6"/>
      <c r="C118" s="6"/>
      <c r="D118" s="7">
        <f>(D60)</f>
        <v>0</v>
      </c>
      <c r="E118" s="7"/>
      <c r="F118" s="7"/>
      <c r="G118" s="7"/>
      <c r="H118" s="8"/>
    </row>
    <row r="119" spans="1:8">
      <c r="A119" s="410" t="s">
        <v>86</v>
      </c>
      <c r="B119" s="1"/>
      <c r="C119" s="410" t="s">
        <v>22</v>
      </c>
      <c r="D119" s="413" t="s">
        <v>87</v>
      </c>
      <c r="E119" s="413" t="s">
        <v>88</v>
      </c>
      <c r="F119" s="413" t="s">
        <v>2</v>
      </c>
      <c r="G119" s="2" t="s">
        <v>18</v>
      </c>
      <c r="H119" s="413" t="s">
        <v>19</v>
      </c>
    </row>
    <row r="120" spans="1:8">
      <c r="A120" s="411"/>
      <c r="B120" s="9"/>
      <c r="C120" s="411"/>
      <c r="D120" s="414"/>
      <c r="E120" s="414"/>
      <c r="F120" s="414"/>
      <c r="G120" s="4" t="s">
        <v>21</v>
      </c>
      <c r="H120" s="414"/>
    </row>
    <row r="121" spans="1:8">
      <c r="A121" s="412"/>
      <c r="B121" s="3" t="s">
        <v>14</v>
      </c>
      <c r="C121" s="412"/>
      <c r="D121" s="415"/>
      <c r="E121" s="415"/>
      <c r="F121" s="415"/>
      <c r="G121" s="4" t="s">
        <v>23</v>
      </c>
      <c r="H121" s="415"/>
    </row>
    <row r="122" spans="1:8" ht="15.75">
      <c r="A122" s="10"/>
      <c r="B122" s="10"/>
      <c r="C122" s="10"/>
      <c r="D122" s="11"/>
      <c r="E122" s="12"/>
      <c r="F122" s="13"/>
      <c r="G122" s="10"/>
      <c r="H122" s="5"/>
    </row>
    <row r="123" spans="1:8" ht="15.75">
      <c r="A123" s="10"/>
      <c r="B123" s="10"/>
      <c r="C123" s="10"/>
      <c r="D123" s="11"/>
      <c r="E123" s="12"/>
      <c r="F123" s="13"/>
      <c r="G123" s="10"/>
      <c r="H123" s="5"/>
    </row>
    <row r="124" spans="1:8" ht="15.75">
      <c r="A124" s="10"/>
      <c r="B124" s="10"/>
      <c r="C124" s="10"/>
      <c r="D124" s="11"/>
      <c r="E124" s="12"/>
      <c r="F124" s="13"/>
      <c r="G124" s="10"/>
      <c r="H124" s="5"/>
    </row>
    <row r="125" spans="1:8" ht="15.75">
      <c r="A125" s="10"/>
      <c r="B125" s="10"/>
      <c r="C125" s="10"/>
      <c r="D125" s="11"/>
      <c r="E125" s="12"/>
      <c r="F125" s="13"/>
      <c r="G125" s="10"/>
      <c r="H125" s="5"/>
    </row>
    <row r="126" spans="1:8" ht="15.75">
      <c r="A126" s="10"/>
      <c r="B126" s="10"/>
      <c r="C126" s="10"/>
      <c r="D126" s="11"/>
      <c r="E126" s="12"/>
      <c r="F126" s="13"/>
      <c r="G126" s="10"/>
      <c r="H126" s="5"/>
    </row>
    <row r="127" spans="1:8" ht="15.75">
      <c r="A127" s="10"/>
      <c r="B127" s="10"/>
      <c r="C127" s="10"/>
      <c r="D127" s="11"/>
      <c r="E127" s="12"/>
      <c r="F127" s="13"/>
      <c r="G127" s="10"/>
      <c r="H127" s="5"/>
    </row>
    <row r="128" spans="1:8" ht="15.75">
      <c r="A128" s="10"/>
      <c r="B128" s="10"/>
      <c r="C128" s="10"/>
      <c r="D128" s="11"/>
      <c r="E128" s="12"/>
      <c r="F128" s="13"/>
      <c r="G128" s="10"/>
      <c r="H128" s="5"/>
    </row>
    <row r="129" spans="1:8" ht="15.75">
      <c r="A129" s="10"/>
      <c r="B129" s="10"/>
      <c r="C129" s="10"/>
      <c r="D129" s="11"/>
      <c r="E129" s="12"/>
      <c r="F129" s="13"/>
      <c r="G129" s="10"/>
      <c r="H129" s="5"/>
    </row>
    <row r="130" spans="1:8" ht="15.75">
      <c r="A130" s="10"/>
      <c r="B130" s="10"/>
      <c r="C130" s="10"/>
      <c r="D130" s="11"/>
      <c r="E130" s="12"/>
      <c r="F130" s="13"/>
      <c r="G130" s="10"/>
      <c r="H130" s="5"/>
    </row>
    <row r="131" spans="1:8" ht="15.75">
      <c r="A131" s="10"/>
      <c r="B131" s="10"/>
      <c r="C131" s="10"/>
      <c r="D131" s="11"/>
      <c r="E131" s="12"/>
      <c r="F131" s="13"/>
      <c r="G131" s="10"/>
      <c r="H131" s="5"/>
    </row>
    <row r="132" spans="1:8" ht="15.75">
      <c r="A132" s="10"/>
      <c r="B132" s="10"/>
      <c r="C132" s="10"/>
      <c r="D132" s="11"/>
      <c r="E132" s="12"/>
      <c r="F132" s="13"/>
      <c r="G132" s="10"/>
      <c r="H132" s="5"/>
    </row>
    <row r="133" spans="1:8" ht="15.75">
      <c r="A133" s="10"/>
      <c r="B133" s="10"/>
      <c r="C133" s="10"/>
      <c r="D133" s="11"/>
      <c r="E133" s="12"/>
      <c r="F133" s="13"/>
      <c r="G133" s="10"/>
      <c r="H133" s="5"/>
    </row>
    <row r="134" spans="1:8" ht="15.75">
      <c r="A134" s="10"/>
      <c r="B134" s="10"/>
      <c r="C134" s="10"/>
      <c r="D134" s="11"/>
      <c r="E134" s="12"/>
      <c r="F134" s="13"/>
      <c r="G134" s="10"/>
      <c r="H134" s="5"/>
    </row>
    <row r="135" spans="1:8" ht="15.75">
      <c r="A135" s="10"/>
      <c r="B135" s="10"/>
      <c r="C135" s="10"/>
      <c r="D135" s="11"/>
      <c r="E135" s="12"/>
      <c r="F135" s="13"/>
      <c r="G135" s="10"/>
      <c r="H135" s="5"/>
    </row>
    <row r="136" spans="1:8" ht="15.75">
      <c r="A136" s="10"/>
      <c r="B136" s="10"/>
      <c r="C136" s="10"/>
      <c r="D136" s="11"/>
      <c r="E136" s="12"/>
      <c r="F136" s="13"/>
      <c r="G136" s="10"/>
      <c r="H136" s="5"/>
    </row>
    <row r="137" spans="1:8" ht="15.75">
      <c r="A137" s="10"/>
      <c r="B137" s="10"/>
      <c r="C137" s="10"/>
      <c r="D137" s="11"/>
      <c r="E137" s="12"/>
      <c r="F137" s="13"/>
      <c r="G137" s="10"/>
      <c r="H137" s="5"/>
    </row>
    <row r="138" spans="1:8" ht="15.75">
      <c r="A138" s="10"/>
      <c r="B138" s="10"/>
      <c r="C138" s="10"/>
      <c r="D138" s="11"/>
      <c r="E138" s="12"/>
      <c r="F138" s="13"/>
      <c r="G138" s="10"/>
      <c r="H138" s="5"/>
    </row>
    <row r="139" spans="1:8" ht="15.75">
      <c r="A139" s="10"/>
      <c r="B139" s="10"/>
      <c r="C139" s="10"/>
      <c r="D139" s="11"/>
      <c r="E139" s="12"/>
      <c r="F139" s="13"/>
      <c r="G139" s="10"/>
      <c r="H139" s="5"/>
    </row>
    <row r="140" spans="1:8" ht="15.75">
      <c r="A140" s="10"/>
      <c r="B140" s="10"/>
      <c r="C140" s="10"/>
      <c r="D140" s="11"/>
      <c r="E140" s="12"/>
      <c r="F140" s="13"/>
      <c r="G140" s="10"/>
      <c r="H140" s="5"/>
    </row>
    <row r="141" spans="1:8" ht="15.75">
      <c r="A141" s="10"/>
      <c r="B141" s="10"/>
      <c r="C141" s="10"/>
      <c r="D141" s="11"/>
      <c r="E141" s="12"/>
      <c r="F141" s="13"/>
      <c r="G141" s="10"/>
      <c r="H141" s="5"/>
    </row>
    <row r="142" spans="1:8" ht="15.75">
      <c r="A142" s="10"/>
      <c r="B142" s="10"/>
      <c r="C142" s="10"/>
      <c r="D142" s="11"/>
      <c r="E142" s="12"/>
      <c r="F142" s="13"/>
      <c r="G142" s="10"/>
      <c r="H142" s="5"/>
    </row>
    <row r="143" spans="1:8" ht="15.75">
      <c r="A143" s="10"/>
      <c r="B143" s="10"/>
      <c r="C143" s="10"/>
      <c r="D143" s="11"/>
      <c r="E143" s="12"/>
      <c r="F143" s="13"/>
      <c r="G143" s="10"/>
      <c r="H143" s="5"/>
    </row>
    <row r="144" spans="1:8" ht="15.75">
      <c r="A144" s="10"/>
      <c r="B144" s="10"/>
      <c r="C144" s="10"/>
      <c r="D144" s="11"/>
      <c r="E144" s="12"/>
      <c r="F144" s="13"/>
      <c r="G144" s="10"/>
      <c r="H144" s="5"/>
    </row>
    <row r="145" spans="1:8" ht="15.75">
      <c r="A145" s="10"/>
      <c r="B145" s="10"/>
      <c r="C145" s="10"/>
      <c r="D145" s="11"/>
      <c r="E145" s="12"/>
      <c r="F145" s="13"/>
      <c r="G145" s="10"/>
      <c r="H145" s="5"/>
    </row>
    <row r="146" spans="1:8" ht="15.75">
      <c r="A146" s="10"/>
      <c r="B146" s="10"/>
      <c r="C146" s="10"/>
      <c r="D146" s="11"/>
      <c r="E146" s="12"/>
      <c r="F146" s="13"/>
      <c r="G146" s="10"/>
      <c r="H146" s="5"/>
    </row>
    <row r="147" spans="1:8" ht="15.75">
      <c r="A147" s="10"/>
      <c r="B147" s="10"/>
      <c r="C147" s="10"/>
      <c r="D147" s="11"/>
      <c r="E147" s="12"/>
      <c r="F147" s="13"/>
      <c r="G147" s="10"/>
      <c r="H147" s="5"/>
    </row>
    <row r="148" spans="1:8" ht="15.75">
      <c r="A148" s="10"/>
      <c r="B148" s="10"/>
      <c r="C148" s="10"/>
      <c r="D148" s="11"/>
      <c r="E148" s="12"/>
      <c r="F148" s="13"/>
      <c r="G148" s="10"/>
      <c r="H148" s="5"/>
    </row>
    <row r="149" spans="1:8" ht="15.75">
      <c r="A149" s="10"/>
      <c r="B149" s="10"/>
      <c r="C149" s="10"/>
      <c r="D149" s="11"/>
      <c r="E149" s="12"/>
      <c r="F149" s="13"/>
      <c r="G149" s="10"/>
      <c r="H149" s="5"/>
    </row>
    <row r="150" spans="1:8" ht="15.75">
      <c r="A150" s="10"/>
      <c r="B150" s="10"/>
      <c r="C150" s="10"/>
      <c r="D150" s="11"/>
      <c r="E150" s="12"/>
      <c r="F150" s="13"/>
      <c r="G150" s="10"/>
      <c r="H150" s="5"/>
    </row>
    <row r="151" spans="1:8" ht="15.75">
      <c r="A151" s="10"/>
      <c r="B151" s="10"/>
      <c r="C151" s="10"/>
      <c r="D151" s="11"/>
      <c r="E151" s="12"/>
      <c r="F151" s="13"/>
      <c r="G151" s="10"/>
      <c r="H151" s="5"/>
    </row>
    <row r="152" spans="1:8" ht="15.75">
      <c r="A152" s="10"/>
      <c r="B152" s="10"/>
      <c r="C152" s="10"/>
      <c r="D152" s="11"/>
      <c r="E152" s="12"/>
      <c r="F152" s="13"/>
      <c r="G152" s="10"/>
      <c r="H152" s="5"/>
    </row>
    <row r="153" spans="1:8" ht="15.75">
      <c r="A153" s="10"/>
      <c r="B153" s="10"/>
      <c r="C153" s="10"/>
      <c r="D153" s="11"/>
      <c r="E153" s="12"/>
      <c r="F153" s="13"/>
      <c r="G153" s="10"/>
      <c r="H153" s="5"/>
    </row>
    <row r="154" spans="1:8" ht="15.75">
      <c r="A154" s="10"/>
      <c r="B154" s="10"/>
      <c r="C154" s="10"/>
      <c r="D154" s="11"/>
      <c r="E154" s="12"/>
      <c r="F154" s="13"/>
      <c r="G154" s="10"/>
      <c r="H154" s="5"/>
    </row>
    <row r="155" spans="1:8" ht="15.75">
      <c r="A155" s="10"/>
      <c r="B155" s="10"/>
      <c r="C155" s="10"/>
      <c r="D155" s="11"/>
      <c r="E155" s="12"/>
      <c r="F155" s="13"/>
      <c r="G155" s="10"/>
      <c r="H155" s="5"/>
    </row>
    <row r="156" spans="1:8" ht="15.75">
      <c r="A156" s="10"/>
      <c r="B156" s="10"/>
      <c r="C156" s="10"/>
      <c r="D156" s="11"/>
      <c r="E156" s="12"/>
      <c r="F156" s="13"/>
      <c r="G156" s="10"/>
      <c r="H156" s="5"/>
    </row>
    <row r="157" spans="1:8" ht="15.75">
      <c r="A157" s="10"/>
      <c r="B157" s="10"/>
      <c r="C157" s="10"/>
      <c r="D157" s="11"/>
      <c r="E157" s="12"/>
      <c r="F157" s="13"/>
      <c r="G157" s="10"/>
      <c r="H157" s="5"/>
    </row>
    <row r="158" spans="1:8" ht="15.75">
      <c r="A158" s="10"/>
      <c r="B158" s="10"/>
      <c r="C158" s="10"/>
      <c r="D158" s="11"/>
      <c r="E158" s="12"/>
      <c r="F158" s="13"/>
      <c r="G158" s="10"/>
      <c r="H158" s="5"/>
    </row>
    <row r="159" spans="1:8" ht="15.75">
      <c r="A159" s="10"/>
      <c r="B159" s="10"/>
      <c r="C159" s="10"/>
      <c r="D159" s="11"/>
      <c r="E159" s="12"/>
      <c r="F159" s="13"/>
      <c r="G159" s="10"/>
      <c r="H159" s="5"/>
    </row>
    <row r="160" spans="1:8" ht="15.75">
      <c r="A160" s="10"/>
      <c r="B160" s="10"/>
      <c r="C160" s="10"/>
      <c r="D160" s="11"/>
      <c r="E160" s="12"/>
      <c r="F160" s="13"/>
      <c r="G160" s="10"/>
      <c r="H160" s="5"/>
    </row>
    <row r="161" spans="1:8" ht="15.75">
      <c r="A161" s="10"/>
      <c r="B161" s="10"/>
      <c r="C161" s="10"/>
      <c r="D161" s="11"/>
      <c r="E161" s="12"/>
      <c r="F161" s="13"/>
      <c r="G161" s="10"/>
      <c r="H161" s="5"/>
    </row>
    <row r="162" spans="1:8" ht="15.75">
      <c r="A162" s="10"/>
      <c r="B162" s="10"/>
      <c r="C162" s="10"/>
      <c r="D162" s="11"/>
      <c r="E162" s="12"/>
      <c r="F162" s="13"/>
      <c r="G162" s="10"/>
      <c r="H162" s="5"/>
    </row>
    <row r="163" spans="1:8" ht="15.75">
      <c r="A163" s="10"/>
      <c r="B163" s="10"/>
      <c r="C163" s="10"/>
      <c r="D163" s="11"/>
      <c r="E163" s="12"/>
      <c r="F163" s="13"/>
      <c r="G163" s="10"/>
      <c r="H163" s="5"/>
    </row>
    <row r="164" spans="1:8" ht="15.75">
      <c r="A164" s="10"/>
      <c r="B164" s="10"/>
      <c r="C164" s="10"/>
      <c r="D164" s="11"/>
      <c r="E164" s="12"/>
      <c r="F164" s="13"/>
      <c r="G164" s="10"/>
      <c r="H164" s="5"/>
    </row>
    <row r="165" spans="1:8" ht="15.75">
      <c r="A165" s="10"/>
      <c r="B165" s="10"/>
      <c r="C165" s="10"/>
      <c r="D165" s="11"/>
      <c r="E165" s="12"/>
      <c r="F165" s="13"/>
      <c r="G165" s="10"/>
      <c r="H165" s="5"/>
    </row>
    <row r="166" spans="1:8" ht="15.75">
      <c r="A166" s="10"/>
      <c r="B166" s="10"/>
      <c r="C166" s="10"/>
      <c r="D166" s="11"/>
      <c r="E166" s="12"/>
      <c r="F166" s="13"/>
      <c r="G166" s="10"/>
      <c r="H166" s="5"/>
    </row>
    <row r="167" spans="1:8" ht="15.75">
      <c r="A167" s="10"/>
      <c r="B167" s="10"/>
      <c r="C167" s="10"/>
      <c r="D167" s="11"/>
      <c r="E167" s="12"/>
      <c r="F167" s="13"/>
      <c r="G167" s="10"/>
      <c r="H167" s="5"/>
    </row>
    <row r="168" spans="1:8" ht="15.75">
      <c r="A168" s="10"/>
      <c r="B168" s="10"/>
      <c r="C168" s="10"/>
      <c r="D168" s="11"/>
      <c r="E168" s="12"/>
      <c r="F168" s="13"/>
      <c r="G168" s="10"/>
      <c r="H168" s="5"/>
    </row>
    <row r="169" spans="1:8" ht="15.75">
      <c r="A169" s="10"/>
      <c r="B169" s="10"/>
      <c r="C169" s="10"/>
      <c r="D169" s="11"/>
      <c r="E169" s="12"/>
      <c r="F169" s="13"/>
      <c r="G169" s="10"/>
      <c r="H169" s="5"/>
    </row>
    <row r="170" spans="1:8" ht="15.75">
      <c r="A170" s="10"/>
      <c r="B170" s="10"/>
      <c r="C170" s="10"/>
      <c r="D170" s="11"/>
      <c r="E170" s="12"/>
      <c r="F170" s="13"/>
      <c r="G170" s="10"/>
      <c r="H170" s="5"/>
    </row>
    <row r="171" spans="1:8" ht="15.75">
      <c r="A171" s="10"/>
      <c r="B171" s="10"/>
      <c r="C171" s="10"/>
      <c r="D171" s="11"/>
      <c r="E171" s="12"/>
      <c r="F171" s="13"/>
      <c r="G171" s="10"/>
      <c r="H171" s="5"/>
    </row>
    <row r="172" spans="1:8" ht="15.75">
      <c r="A172" s="10"/>
      <c r="B172" s="10"/>
      <c r="C172" s="10"/>
      <c r="D172" s="11"/>
      <c r="E172" s="12"/>
      <c r="F172" s="13"/>
      <c r="G172" s="10"/>
      <c r="H172" s="5"/>
    </row>
    <row r="173" spans="1:8" ht="15.75">
      <c r="A173" s="10"/>
      <c r="B173" s="10"/>
      <c r="C173" s="10"/>
      <c r="D173" s="11"/>
      <c r="E173" s="12"/>
      <c r="F173" s="13"/>
      <c r="G173" s="10"/>
      <c r="H173" s="5"/>
    </row>
    <row r="174" spans="1:8" ht="15.75">
      <c r="A174" s="10"/>
      <c r="B174" s="10"/>
      <c r="C174" s="10"/>
      <c r="D174" s="11"/>
      <c r="E174" s="12"/>
      <c r="F174" s="13"/>
      <c r="G174" s="10"/>
      <c r="H174" s="5">
        <v>3</v>
      </c>
    </row>
  </sheetData>
  <mergeCells count="21">
    <mergeCell ref="A1:H1"/>
    <mergeCell ref="A3:A5"/>
    <mergeCell ref="C3:C5"/>
    <mergeCell ref="D3:D5"/>
    <mergeCell ref="E3:E5"/>
    <mergeCell ref="F3:F5"/>
    <mergeCell ref="H3:H5"/>
    <mergeCell ref="A59:H59"/>
    <mergeCell ref="A61:A63"/>
    <mergeCell ref="C61:C63"/>
    <mergeCell ref="D61:D63"/>
    <mergeCell ref="E61:E63"/>
    <mergeCell ref="F61:F63"/>
    <mergeCell ref="H61:H63"/>
    <mergeCell ref="A117:H117"/>
    <mergeCell ref="A119:A121"/>
    <mergeCell ref="C119:C121"/>
    <mergeCell ref="D119:D121"/>
    <mergeCell ref="E119:E121"/>
    <mergeCell ref="F119:F121"/>
    <mergeCell ref="H119:H121"/>
  </mergeCells>
  <pageMargins left="0.75" right="0.25" top="0.25" bottom="1.5" header="0.25" footer="0.25"/>
  <pageSetup paperSize="5"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37"/>
  <sheetViews>
    <sheetView zoomScale="90" zoomScaleNormal="90" workbookViewId="0">
      <selection activeCell="N12" sqref="N12"/>
    </sheetView>
  </sheetViews>
  <sheetFormatPr defaultRowHeight="14.25"/>
  <cols>
    <col min="1" max="3" width="6.7109375" style="15" customWidth="1"/>
    <col min="4" max="4" width="2.140625" style="15" customWidth="1"/>
    <col min="5" max="7" width="6.7109375" style="15" customWidth="1"/>
    <col min="8" max="8" width="2.28515625" style="15" customWidth="1"/>
    <col min="9" max="11" width="6.7109375" style="15" customWidth="1"/>
    <col min="12" max="12" width="2.28515625" style="15" customWidth="1"/>
    <col min="13" max="15" width="6.7109375" style="15" customWidth="1"/>
    <col min="16" max="16" width="2.28515625" style="15" customWidth="1"/>
    <col min="17" max="17" width="6.7109375" style="15" customWidth="1"/>
    <col min="18" max="21" width="7.7109375" style="15" customWidth="1"/>
    <col min="22" max="22" width="6.7109375" style="15" customWidth="1"/>
    <col min="23" max="23" width="6.7109375" style="14" customWidth="1"/>
    <col min="24" max="37" width="9.140625" style="16"/>
    <col min="38" max="16384" width="9.140625" style="14"/>
  </cols>
  <sheetData>
    <row r="1" spans="1:24" ht="20.25">
      <c r="A1" s="419" t="s">
        <v>99</v>
      </c>
      <c r="B1" s="419"/>
      <c r="C1" s="419"/>
      <c r="D1" s="419"/>
      <c r="E1" s="419"/>
      <c r="F1" s="419"/>
      <c r="G1" s="419"/>
      <c r="H1" s="419"/>
      <c r="I1" s="419"/>
      <c r="J1" s="419"/>
      <c r="K1" s="419"/>
      <c r="L1" s="419"/>
      <c r="M1" s="419"/>
      <c r="N1" s="419"/>
      <c r="O1" s="419"/>
      <c r="P1" s="419"/>
      <c r="Q1" s="419"/>
      <c r="R1" s="419"/>
      <c r="S1" s="419"/>
      <c r="T1" s="419"/>
      <c r="U1" s="419"/>
      <c r="V1" s="419"/>
      <c r="W1" s="419"/>
    </row>
    <row r="2" spans="1:24" ht="20.25">
      <c r="A2" s="419" t="s">
        <v>100</v>
      </c>
      <c r="B2" s="419"/>
      <c r="C2" s="419"/>
      <c r="D2" s="419"/>
      <c r="E2" s="419"/>
      <c r="F2" s="419"/>
      <c r="G2" s="419"/>
      <c r="H2" s="419"/>
      <c r="I2" s="419"/>
      <c r="J2" s="419"/>
      <c r="K2" s="419"/>
      <c r="L2" s="419"/>
      <c r="M2" s="419"/>
      <c r="N2" s="419"/>
      <c r="O2" s="419"/>
      <c r="P2" s="419"/>
      <c r="Q2" s="419"/>
      <c r="R2" s="419"/>
      <c r="S2" s="419"/>
      <c r="T2" s="419"/>
      <c r="U2" s="419"/>
      <c r="V2" s="419"/>
      <c r="W2" s="419"/>
    </row>
    <row r="3" spans="1:24" ht="21" thickBot="1">
      <c r="A3" s="241"/>
      <c r="B3" s="241"/>
      <c r="C3" s="241"/>
      <c r="D3" s="241"/>
      <c r="E3" s="241"/>
      <c r="F3" s="241"/>
      <c r="G3" s="241"/>
      <c r="H3" s="241"/>
      <c r="I3" s="241"/>
      <c r="J3" s="241"/>
      <c r="K3" s="241"/>
      <c r="P3" s="16"/>
      <c r="Q3" s="16"/>
      <c r="R3" s="16"/>
      <c r="S3" s="16"/>
      <c r="T3" s="16"/>
      <c r="U3" s="16"/>
      <c r="V3" s="16"/>
      <c r="W3" s="16"/>
    </row>
    <row r="4" spans="1:24" ht="21" customHeight="1" thickTop="1" thickBot="1">
      <c r="A4" s="432" t="s">
        <v>96</v>
      </c>
      <c r="B4" s="433"/>
      <c r="C4" s="434"/>
      <c r="D4" s="245"/>
      <c r="E4" s="438" t="s">
        <v>11</v>
      </c>
      <c r="F4" s="439"/>
      <c r="G4" s="440"/>
      <c r="H4" s="245"/>
      <c r="I4" s="423" t="s">
        <v>98</v>
      </c>
      <c r="J4" s="424"/>
      <c r="K4" s="425"/>
      <c r="L4" s="39"/>
      <c r="M4" s="429" t="s">
        <v>131</v>
      </c>
      <c r="N4" s="430"/>
      <c r="O4" s="431"/>
      <c r="P4" s="38"/>
      <c r="Q4" s="416" t="s">
        <v>53</v>
      </c>
      <c r="R4" s="417"/>
      <c r="S4" s="417"/>
      <c r="T4" s="417"/>
      <c r="U4" s="417"/>
      <c r="V4" s="417"/>
      <c r="W4" s="418"/>
    </row>
    <row r="5" spans="1:24" ht="21" customHeight="1" thickTop="1" thickBot="1">
      <c r="A5" s="246" t="s">
        <v>14</v>
      </c>
      <c r="B5" s="159" t="s">
        <v>7</v>
      </c>
      <c r="C5" s="247" t="s">
        <v>15</v>
      </c>
      <c r="D5" s="245"/>
      <c r="E5" s="441" t="s">
        <v>129</v>
      </c>
      <c r="F5" s="442"/>
      <c r="G5" s="443"/>
      <c r="H5" s="245"/>
      <c r="I5" s="246" t="s">
        <v>14</v>
      </c>
      <c r="J5" s="159" t="s">
        <v>7</v>
      </c>
      <c r="K5" s="247" t="s">
        <v>15</v>
      </c>
      <c r="L5" s="39"/>
      <c r="M5" s="246" t="s">
        <v>14</v>
      </c>
      <c r="N5" s="159" t="s">
        <v>7</v>
      </c>
      <c r="O5" s="247" t="s">
        <v>15</v>
      </c>
      <c r="P5" s="38"/>
      <c r="Q5" s="155" t="s">
        <v>0</v>
      </c>
      <c r="R5" s="406" t="s">
        <v>1</v>
      </c>
      <c r="S5" s="407"/>
      <c r="T5" s="407"/>
      <c r="U5" s="408"/>
      <c r="V5" s="158" t="s">
        <v>7</v>
      </c>
      <c r="W5" s="248" t="s">
        <v>15</v>
      </c>
    </row>
    <row r="6" spans="1:24" ht="21" customHeight="1" thickTop="1" thickBot="1">
      <c r="A6" s="249">
        <v>5</v>
      </c>
      <c r="B6" s="250">
        <v>7</v>
      </c>
      <c r="C6" s="251">
        <v>1.7</v>
      </c>
      <c r="D6" s="245"/>
      <c r="E6" s="252" t="s">
        <v>14</v>
      </c>
      <c r="F6" s="253" t="s">
        <v>7</v>
      </c>
      <c r="G6" s="254" t="s">
        <v>15</v>
      </c>
      <c r="H6" s="245"/>
      <c r="I6" s="249">
        <v>1</v>
      </c>
      <c r="J6" s="250">
        <v>2</v>
      </c>
      <c r="K6" s="251">
        <v>0.8</v>
      </c>
      <c r="L6" s="39"/>
      <c r="M6" s="249">
        <v>1</v>
      </c>
      <c r="N6" s="250">
        <v>2</v>
      </c>
      <c r="O6" s="251">
        <v>1</v>
      </c>
      <c r="P6" s="38"/>
      <c r="Q6" s="255">
        <v>1</v>
      </c>
      <c r="R6" s="163" t="s">
        <v>55</v>
      </c>
      <c r="S6" s="164"/>
      <c r="T6" s="165"/>
      <c r="U6" s="165"/>
      <c r="V6" s="169">
        <v>5</v>
      </c>
      <c r="W6" s="256">
        <v>1.5</v>
      </c>
    </row>
    <row r="7" spans="1:24" ht="21" customHeight="1" thickTop="1">
      <c r="A7" s="257">
        <v>10</v>
      </c>
      <c r="B7" s="258">
        <v>12</v>
      </c>
      <c r="C7" s="259">
        <v>1.7</v>
      </c>
      <c r="D7" s="245"/>
      <c r="E7" s="249">
        <v>1</v>
      </c>
      <c r="F7" s="250">
        <v>2</v>
      </c>
      <c r="G7" s="251">
        <v>0.7</v>
      </c>
      <c r="H7" s="245"/>
      <c r="I7" s="257">
        <v>5</v>
      </c>
      <c r="J7" s="258">
        <v>7</v>
      </c>
      <c r="K7" s="259">
        <v>1.85</v>
      </c>
      <c r="L7" s="39"/>
      <c r="M7" s="257">
        <v>5</v>
      </c>
      <c r="N7" s="258">
        <v>7</v>
      </c>
      <c r="O7" s="259">
        <v>2</v>
      </c>
      <c r="P7" s="38"/>
      <c r="Q7" s="260">
        <v>2</v>
      </c>
      <c r="R7" s="261" t="s">
        <v>56</v>
      </c>
      <c r="S7" s="175"/>
      <c r="T7" s="176"/>
      <c r="U7" s="176"/>
      <c r="V7" s="169">
        <v>9</v>
      </c>
      <c r="W7" s="262">
        <v>1.5</v>
      </c>
    </row>
    <row r="8" spans="1:24" ht="21" customHeight="1">
      <c r="A8" s="257">
        <v>20</v>
      </c>
      <c r="B8" s="258">
        <v>22</v>
      </c>
      <c r="C8" s="259">
        <v>2</v>
      </c>
      <c r="D8" s="245"/>
      <c r="E8" s="257">
        <v>5</v>
      </c>
      <c r="F8" s="258">
        <v>7</v>
      </c>
      <c r="G8" s="259">
        <v>1.7</v>
      </c>
      <c r="H8" s="245"/>
      <c r="I8" s="257">
        <v>10</v>
      </c>
      <c r="J8" s="258">
        <v>12</v>
      </c>
      <c r="K8" s="259">
        <v>1.9</v>
      </c>
      <c r="L8" s="39"/>
      <c r="M8" s="257">
        <v>10</v>
      </c>
      <c r="N8" s="258">
        <v>12</v>
      </c>
      <c r="O8" s="259">
        <v>2</v>
      </c>
      <c r="P8" s="38"/>
      <c r="Q8" s="263">
        <v>3</v>
      </c>
      <c r="R8" s="163" t="s">
        <v>57</v>
      </c>
      <c r="S8" s="164"/>
      <c r="T8" s="165"/>
      <c r="U8" s="165"/>
      <c r="V8" s="169">
        <v>6</v>
      </c>
      <c r="W8" s="256">
        <v>1.375</v>
      </c>
    </row>
    <row r="9" spans="1:24" ht="21" customHeight="1">
      <c r="A9" s="257">
        <v>25</v>
      </c>
      <c r="B9" s="258">
        <v>27</v>
      </c>
      <c r="C9" s="259">
        <v>2.2000000000000002</v>
      </c>
      <c r="D9" s="245"/>
      <c r="E9" s="257">
        <v>10</v>
      </c>
      <c r="F9" s="258">
        <v>12</v>
      </c>
      <c r="G9" s="259">
        <v>1.7</v>
      </c>
      <c r="H9" s="245"/>
      <c r="I9" s="257">
        <v>25</v>
      </c>
      <c r="J9" s="258">
        <v>27</v>
      </c>
      <c r="K9" s="259">
        <v>2</v>
      </c>
      <c r="L9" s="39"/>
      <c r="M9" s="257">
        <v>20</v>
      </c>
      <c r="N9" s="258">
        <v>22</v>
      </c>
      <c r="O9" s="259">
        <v>2</v>
      </c>
      <c r="P9" s="38"/>
      <c r="Q9" s="260">
        <v>4</v>
      </c>
      <c r="R9" s="261" t="s">
        <v>132</v>
      </c>
      <c r="S9" s="175"/>
      <c r="T9" s="176"/>
      <c r="U9" s="176"/>
      <c r="V9" s="169">
        <v>2</v>
      </c>
      <c r="W9" s="262">
        <v>0.65</v>
      </c>
    </row>
    <row r="10" spans="1:24" ht="21" customHeight="1">
      <c r="A10" s="257">
        <v>50</v>
      </c>
      <c r="B10" s="258">
        <v>53</v>
      </c>
      <c r="C10" s="259">
        <v>3.9</v>
      </c>
      <c r="D10" s="245"/>
      <c r="E10" s="257">
        <v>25</v>
      </c>
      <c r="F10" s="258">
        <v>27</v>
      </c>
      <c r="G10" s="259">
        <v>2</v>
      </c>
      <c r="H10" s="245"/>
      <c r="I10" s="257">
        <v>50</v>
      </c>
      <c r="J10" s="258">
        <v>54</v>
      </c>
      <c r="K10" s="259">
        <v>4</v>
      </c>
      <c r="L10" s="39"/>
      <c r="M10" s="257">
        <v>25</v>
      </c>
      <c r="N10" s="258">
        <v>27</v>
      </c>
      <c r="O10" s="259">
        <v>2</v>
      </c>
      <c r="P10" s="38"/>
      <c r="Q10" s="263">
        <v>5</v>
      </c>
      <c r="R10" s="163" t="s">
        <v>58</v>
      </c>
      <c r="S10" s="164"/>
      <c r="T10" s="165"/>
      <c r="U10" s="165"/>
      <c r="V10" s="169">
        <v>7</v>
      </c>
      <c r="W10" s="256">
        <v>1.5</v>
      </c>
      <c r="X10" s="15"/>
    </row>
    <row r="11" spans="1:24" ht="21" customHeight="1" thickBot="1">
      <c r="A11" s="252">
        <v>100</v>
      </c>
      <c r="B11" s="253">
        <v>103</v>
      </c>
      <c r="C11" s="254">
        <v>6.1</v>
      </c>
      <c r="D11" s="245"/>
      <c r="E11" s="257">
        <v>50</v>
      </c>
      <c r="F11" s="258">
        <v>54</v>
      </c>
      <c r="G11" s="259">
        <v>4</v>
      </c>
      <c r="H11" s="245"/>
      <c r="I11" s="252">
        <v>100</v>
      </c>
      <c r="J11" s="253">
        <v>105</v>
      </c>
      <c r="K11" s="254">
        <v>5</v>
      </c>
      <c r="L11" s="39"/>
      <c r="M11" s="257">
        <v>30</v>
      </c>
      <c r="N11" s="258">
        <v>33</v>
      </c>
      <c r="O11" s="259">
        <v>3</v>
      </c>
      <c r="P11" s="38"/>
      <c r="Q11" s="260">
        <v>6</v>
      </c>
      <c r="R11" s="261" t="s">
        <v>60</v>
      </c>
      <c r="S11" s="175"/>
      <c r="T11" s="176"/>
      <c r="U11" s="176"/>
      <c r="V11" s="169">
        <v>6</v>
      </c>
      <c r="W11" s="262">
        <v>1.5</v>
      </c>
      <c r="X11" s="15"/>
    </row>
    <row r="12" spans="1:24" ht="21" customHeight="1" thickTop="1" thickBot="1">
      <c r="A12" s="245"/>
      <c r="B12" s="245"/>
      <c r="C12" s="245"/>
      <c r="D12" s="245"/>
      <c r="E12" s="264">
        <v>100</v>
      </c>
      <c r="F12" s="265">
        <v>105</v>
      </c>
      <c r="G12" s="266">
        <v>5</v>
      </c>
      <c r="H12" s="245"/>
      <c r="I12" s="245"/>
      <c r="J12" s="245"/>
      <c r="K12" s="245"/>
      <c r="L12" s="39"/>
      <c r="M12" s="257">
        <v>50</v>
      </c>
      <c r="N12" s="258">
        <v>54</v>
      </c>
      <c r="O12" s="259">
        <v>4</v>
      </c>
      <c r="P12" s="38"/>
      <c r="Q12" s="263">
        <v>7</v>
      </c>
      <c r="R12" s="267" t="s">
        <v>59</v>
      </c>
      <c r="S12" s="189"/>
      <c r="T12" s="190"/>
      <c r="U12" s="190"/>
      <c r="V12" s="169">
        <v>3</v>
      </c>
      <c r="W12" s="256">
        <v>1.4</v>
      </c>
      <c r="X12" s="15"/>
    </row>
    <row r="13" spans="1:24" ht="21" customHeight="1" thickTop="1" thickBot="1">
      <c r="A13" s="435" t="s">
        <v>97</v>
      </c>
      <c r="B13" s="436"/>
      <c r="C13" s="437"/>
      <c r="D13" s="245"/>
      <c r="E13" s="420" t="s">
        <v>130</v>
      </c>
      <c r="F13" s="421"/>
      <c r="G13" s="422"/>
      <c r="H13" s="245"/>
      <c r="I13" s="426" t="s">
        <v>69</v>
      </c>
      <c r="J13" s="427"/>
      <c r="K13" s="428"/>
      <c r="L13" s="39"/>
      <c r="M13" s="257">
        <v>75</v>
      </c>
      <c r="N13" s="258">
        <v>80</v>
      </c>
      <c r="O13" s="259">
        <v>5</v>
      </c>
      <c r="P13" s="38"/>
      <c r="Q13" s="260">
        <v>8</v>
      </c>
      <c r="R13" s="261" t="s">
        <v>128</v>
      </c>
      <c r="S13" s="175"/>
      <c r="T13" s="176"/>
      <c r="U13" s="176"/>
      <c r="V13" s="169">
        <v>2</v>
      </c>
      <c r="W13" s="262">
        <v>0.6</v>
      </c>
      <c r="X13" s="15"/>
    </row>
    <row r="14" spans="1:24" ht="21" customHeight="1" thickTop="1" thickBot="1">
      <c r="A14" s="246" t="s">
        <v>14</v>
      </c>
      <c r="B14" s="159" t="s">
        <v>7</v>
      </c>
      <c r="C14" s="247" t="s">
        <v>15</v>
      </c>
      <c r="D14" s="245"/>
      <c r="E14" s="252" t="s">
        <v>14</v>
      </c>
      <c r="F14" s="253" t="s">
        <v>7</v>
      </c>
      <c r="G14" s="254" t="s">
        <v>15</v>
      </c>
      <c r="H14" s="245"/>
      <c r="I14" s="246" t="s">
        <v>14</v>
      </c>
      <c r="J14" s="159" t="s">
        <v>7</v>
      </c>
      <c r="K14" s="247" t="s">
        <v>15</v>
      </c>
      <c r="L14" s="39"/>
      <c r="M14" s="252">
        <v>100</v>
      </c>
      <c r="N14" s="253">
        <v>105</v>
      </c>
      <c r="O14" s="254">
        <v>5</v>
      </c>
      <c r="P14" s="38"/>
      <c r="Q14" s="263">
        <v>9</v>
      </c>
      <c r="R14" s="267"/>
      <c r="S14" s="189"/>
      <c r="T14" s="190"/>
      <c r="U14" s="190"/>
      <c r="V14" s="169">
        <v>0</v>
      </c>
      <c r="W14" s="256">
        <v>0</v>
      </c>
      <c r="X14" s="15"/>
    </row>
    <row r="15" spans="1:24" ht="21" customHeight="1" thickTop="1">
      <c r="A15" s="249">
        <v>2</v>
      </c>
      <c r="B15" s="250">
        <v>3</v>
      </c>
      <c r="C15" s="251">
        <v>0.7</v>
      </c>
      <c r="D15" s="245"/>
      <c r="E15" s="249">
        <v>20</v>
      </c>
      <c r="F15" s="250">
        <v>30</v>
      </c>
      <c r="G15" s="251">
        <v>10</v>
      </c>
      <c r="H15" s="245"/>
      <c r="I15" s="249">
        <v>5</v>
      </c>
      <c r="J15" s="250">
        <v>8</v>
      </c>
      <c r="K15" s="251">
        <v>2</v>
      </c>
      <c r="L15" s="39"/>
      <c r="M15" s="39"/>
      <c r="N15" s="39"/>
      <c r="O15" s="39"/>
      <c r="P15" s="38"/>
      <c r="Q15" s="260">
        <v>10</v>
      </c>
      <c r="R15" s="261"/>
      <c r="S15" s="175"/>
      <c r="T15" s="176"/>
      <c r="U15" s="176"/>
      <c r="V15" s="169">
        <v>0</v>
      </c>
      <c r="W15" s="262">
        <v>0</v>
      </c>
      <c r="X15" s="15"/>
    </row>
    <row r="16" spans="1:24" ht="21" customHeight="1">
      <c r="A16" s="257">
        <v>5</v>
      </c>
      <c r="B16" s="258">
        <v>7</v>
      </c>
      <c r="C16" s="259">
        <v>1.75</v>
      </c>
      <c r="D16" s="245"/>
      <c r="E16" s="257">
        <v>25</v>
      </c>
      <c r="F16" s="258">
        <v>30</v>
      </c>
      <c r="G16" s="259">
        <v>5</v>
      </c>
      <c r="H16" s="245"/>
      <c r="I16" s="257">
        <v>10</v>
      </c>
      <c r="J16" s="258">
        <v>14</v>
      </c>
      <c r="K16" s="259">
        <v>2.5</v>
      </c>
      <c r="L16" s="39"/>
      <c r="M16" s="39"/>
      <c r="N16" s="39"/>
      <c r="O16" s="39"/>
      <c r="P16" s="38"/>
      <c r="Q16" s="263">
        <v>11</v>
      </c>
      <c r="R16" s="267"/>
      <c r="S16" s="189"/>
      <c r="T16" s="190"/>
      <c r="U16" s="190"/>
      <c r="V16" s="169">
        <v>0</v>
      </c>
      <c r="W16" s="256">
        <v>0</v>
      </c>
      <c r="X16" s="15"/>
    </row>
    <row r="17" spans="1:57" ht="21" customHeight="1" thickBot="1">
      <c r="A17" s="257">
        <v>10</v>
      </c>
      <c r="B17" s="258">
        <v>12</v>
      </c>
      <c r="C17" s="259">
        <v>1.75</v>
      </c>
      <c r="D17" s="245"/>
      <c r="E17" s="257">
        <v>40</v>
      </c>
      <c r="F17" s="258">
        <v>54</v>
      </c>
      <c r="G17" s="259">
        <v>14</v>
      </c>
      <c r="H17" s="245"/>
      <c r="I17" s="257">
        <v>20</v>
      </c>
      <c r="J17" s="258">
        <v>24</v>
      </c>
      <c r="K17" s="259">
        <v>2</v>
      </c>
      <c r="L17" s="39"/>
      <c r="M17" s="39"/>
      <c r="N17" s="39"/>
      <c r="O17" s="39"/>
      <c r="P17" s="38"/>
      <c r="Q17" s="268">
        <v>12</v>
      </c>
      <c r="R17" s="269"/>
      <c r="S17" s="193"/>
      <c r="T17" s="194"/>
      <c r="U17" s="194"/>
      <c r="V17" s="270">
        <v>0</v>
      </c>
      <c r="W17" s="271">
        <v>0</v>
      </c>
      <c r="X17" s="15"/>
    </row>
    <row r="18" spans="1:57" ht="21" customHeight="1" thickTop="1">
      <c r="A18" s="257">
        <v>12</v>
      </c>
      <c r="B18" s="258">
        <v>13</v>
      </c>
      <c r="C18" s="259">
        <v>0.75</v>
      </c>
      <c r="D18" s="245"/>
      <c r="E18" s="257">
        <v>45</v>
      </c>
      <c r="F18" s="258">
        <v>54</v>
      </c>
      <c r="G18" s="259">
        <v>9</v>
      </c>
      <c r="H18" s="245"/>
      <c r="I18" s="257">
        <v>25</v>
      </c>
      <c r="J18" s="258">
        <v>30</v>
      </c>
      <c r="K18" s="259">
        <v>3</v>
      </c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8"/>
      <c r="X18" s="15"/>
    </row>
    <row r="19" spans="1:57" ht="21" customHeight="1">
      <c r="A19" s="257">
        <v>25</v>
      </c>
      <c r="B19" s="258">
        <v>27</v>
      </c>
      <c r="C19" s="259">
        <v>2</v>
      </c>
      <c r="D19" s="245"/>
      <c r="E19" s="257">
        <v>70</v>
      </c>
      <c r="F19" s="258">
        <v>105</v>
      </c>
      <c r="G19" s="259">
        <v>35</v>
      </c>
      <c r="H19" s="245"/>
      <c r="I19" s="257">
        <v>30</v>
      </c>
      <c r="J19" s="258">
        <v>36</v>
      </c>
      <c r="K19" s="259">
        <v>3</v>
      </c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8"/>
      <c r="X19" s="15"/>
    </row>
    <row r="20" spans="1:57" ht="21" customHeight="1">
      <c r="A20" s="257">
        <v>50</v>
      </c>
      <c r="B20" s="258">
        <v>53</v>
      </c>
      <c r="C20" s="259">
        <v>4</v>
      </c>
      <c r="D20" s="39"/>
      <c r="E20" s="257">
        <v>80</v>
      </c>
      <c r="F20" s="258">
        <v>105</v>
      </c>
      <c r="G20" s="259">
        <v>25</v>
      </c>
      <c r="H20" s="39"/>
      <c r="I20" s="257">
        <v>50</v>
      </c>
      <c r="J20" s="258">
        <v>56</v>
      </c>
      <c r="K20" s="259">
        <v>3</v>
      </c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8"/>
      <c r="X20" s="15"/>
    </row>
    <row r="21" spans="1:57" ht="21" customHeight="1" thickBot="1">
      <c r="A21" s="252">
        <v>100</v>
      </c>
      <c r="B21" s="253">
        <v>103</v>
      </c>
      <c r="C21" s="254">
        <v>6</v>
      </c>
      <c r="D21" s="39"/>
      <c r="E21" s="252">
        <v>100</v>
      </c>
      <c r="F21" s="253">
        <v>125</v>
      </c>
      <c r="G21" s="254">
        <v>25</v>
      </c>
      <c r="H21" s="39"/>
      <c r="I21" s="252">
        <v>100</v>
      </c>
      <c r="J21" s="253">
        <v>110</v>
      </c>
      <c r="K21" s="254">
        <v>4</v>
      </c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8"/>
      <c r="X21" s="15"/>
      <c r="AE21" s="14"/>
      <c r="AF21" s="14"/>
      <c r="AG21" s="14"/>
      <c r="AH21" s="14"/>
      <c r="AI21" s="14"/>
      <c r="AJ21" s="14"/>
      <c r="AK21" s="14"/>
    </row>
    <row r="22" spans="1:57" ht="15" thickTop="1">
      <c r="A22" s="14"/>
      <c r="B22" s="14"/>
      <c r="C22" s="14"/>
      <c r="X22" s="15"/>
      <c r="AE22" s="14"/>
      <c r="AF22" s="14"/>
      <c r="AG22" s="14"/>
      <c r="AH22" s="14"/>
      <c r="AI22" s="14"/>
      <c r="AJ22" s="14"/>
      <c r="AK22" s="14"/>
    </row>
    <row r="23" spans="1:57" ht="16.5" customHeight="1">
      <c r="A23" s="14"/>
      <c r="B23" s="14"/>
      <c r="C23" s="14"/>
      <c r="X23" s="15"/>
      <c r="AD23" s="14"/>
      <c r="AE23" s="14"/>
      <c r="AF23" s="14"/>
      <c r="AG23" s="14"/>
      <c r="AH23" s="14"/>
      <c r="AI23" s="14"/>
      <c r="AJ23" s="14"/>
      <c r="AK23" s="14"/>
    </row>
    <row r="24" spans="1:57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</row>
    <row r="25" spans="1:57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</row>
    <row r="26" spans="1:57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</row>
    <row r="27" spans="1:5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</row>
    <row r="28" spans="1:57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</row>
    <row r="29" spans="1:57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  <c r="AK29" s="15"/>
      <c r="AL29" s="15"/>
      <c r="AM29" s="15"/>
      <c r="AN29" s="15"/>
      <c r="AO29" s="15"/>
      <c r="AP29" s="15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</row>
    <row r="30" spans="1:57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</row>
    <row r="31" spans="1:57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  <c r="AK31" s="15"/>
      <c r="AL31" s="15"/>
      <c r="AM31" s="15"/>
      <c r="AN31" s="15"/>
      <c r="AO31" s="15"/>
      <c r="AP31" s="15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</row>
    <row r="32" spans="1:57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</row>
    <row r="33" spans="1:6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  <c r="AK33" s="15"/>
      <c r="AL33" s="15"/>
      <c r="AM33" s="15"/>
      <c r="AN33" s="15"/>
      <c r="AO33" s="15"/>
      <c r="AP33" s="15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</row>
    <row r="34" spans="1:6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</row>
    <row r="35" spans="1:6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  <c r="AK35" s="15"/>
      <c r="AL35" s="15"/>
      <c r="AM35" s="15"/>
      <c r="AN35" s="15"/>
      <c r="AO35" s="15"/>
      <c r="AP35" s="15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</row>
    <row r="36" spans="1:65"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</row>
    <row r="37" spans="1:65"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</row>
  </sheetData>
  <mergeCells count="11">
    <mergeCell ref="Q4:W4"/>
    <mergeCell ref="A1:W1"/>
    <mergeCell ref="A2:W2"/>
    <mergeCell ref="E13:G13"/>
    <mergeCell ref="I4:K4"/>
    <mergeCell ref="I13:K13"/>
    <mergeCell ref="M4:O4"/>
    <mergeCell ref="A4:C4"/>
    <mergeCell ref="A13:C13"/>
    <mergeCell ref="E4:G4"/>
    <mergeCell ref="E5:G5"/>
  </mergeCells>
  <pageMargins left="0.75" right="0.25" top="0.25" bottom="1.5" header="0.25" footer="0.25"/>
  <pageSetup paperSize="5" scale="65" orientation="portrait" horizontalDpi="120" verticalDpi="72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78"/>
  <sheetViews>
    <sheetView topLeftCell="K23" workbookViewId="0">
      <selection activeCell="L35" sqref="L35:M3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4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4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/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35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/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/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/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/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/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/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/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/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/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/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/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/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/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/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/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/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/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/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/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38" si="20">SUM(X36-Y36)</f>
        <v>0</v>
      </c>
      <c r="AA36" s="78"/>
      <c r="AB36" s="74"/>
      <c r="AC36" s="75"/>
      <c r="AD36" s="71"/>
      <c r="AE36" s="72"/>
      <c r="AF36" s="73">
        <f t="shared" ref="AF36:AF38" si="21">SUM(AD36-AE36)</f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21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2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21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2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ref="Z39:Z43" si="23">SUM(X39-Y39)</f>
        <v>0</v>
      </c>
      <c r="AA39" s="78"/>
      <c r="AB39" s="74"/>
      <c r="AC39" s="75"/>
      <c r="AD39" s="71"/>
      <c r="AE39" s="72"/>
      <c r="AF39" s="73">
        <f t="shared" ref="AF39:AF43" si="24">SUM(AD39-AE39)</f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2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3"/>
        <v>0</v>
      </c>
      <c r="AA40" s="78"/>
      <c r="AB40" s="74"/>
      <c r="AC40" s="134"/>
      <c r="AD40" s="71"/>
      <c r="AE40" s="72"/>
      <c r="AF40" s="73">
        <f t="shared" si="24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2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3"/>
        <v>0</v>
      </c>
      <c r="AA41" s="78"/>
      <c r="AB41" s="74"/>
      <c r="AC41" s="70"/>
      <c r="AD41" s="71"/>
      <c r="AE41" s="72"/>
      <c r="AF41" s="73">
        <f t="shared" si="24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2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3"/>
        <v>0</v>
      </c>
      <c r="AA42" s="78"/>
      <c r="AB42" s="74"/>
      <c r="AC42" s="75"/>
      <c r="AD42" s="71"/>
      <c r="AE42" s="72"/>
      <c r="AF42" s="73">
        <f t="shared" si="24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2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3"/>
        <v>0</v>
      </c>
      <c r="AA43" s="139"/>
      <c r="AB43" s="140"/>
      <c r="AC43" s="141"/>
      <c r="AD43" s="136"/>
      <c r="AE43" s="137"/>
      <c r="AF43" s="138">
        <f t="shared" si="24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2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2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2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2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44" t="s">
        <v>4</v>
      </c>
      <c r="AF47" s="156" t="s">
        <v>5</v>
      </c>
      <c r="AG47" s="158" t="s">
        <v>6</v>
      </c>
      <c r="AH47" s="158" t="s">
        <v>7</v>
      </c>
      <c r="AI47" s="24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2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/>
      <c r="AD48" s="167"/>
      <c r="AE48" s="167">
        <f>SUM(AC48+AD48)</f>
        <v>0</v>
      </c>
      <c r="AF48" s="167"/>
      <c r="AG48" s="168">
        <f t="shared" ref="AG48:AG59" si="25">SUM(AE48-AF48)</f>
        <v>0</v>
      </c>
      <c r="AH48" s="169">
        <f>SUM(Dt!V6)</f>
        <v>5</v>
      </c>
      <c r="AI48" s="170">
        <f t="shared" ref="AI48:AI59" si="26">SUM(AG48*AH48)</f>
        <v>0</v>
      </c>
      <c r="AJ48" s="171">
        <f>SUM(Dt!W6)</f>
        <v>1.5</v>
      </c>
      <c r="AK48" s="172">
        <f t="shared" ref="AK48:AK59" si="27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2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/>
      <c r="AD49" s="178"/>
      <c r="AE49" s="179">
        <f t="shared" ref="AE49:AE59" si="28">SUM(AC49+AD49)</f>
        <v>0</v>
      </c>
      <c r="AF49" s="178"/>
      <c r="AG49" s="168">
        <f t="shared" si="25"/>
        <v>0</v>
      </c>
      <c r="AH49" s="169">
        <f>SUM(Dt!V7)</f>
        <v>9</v>
      </c>
      <c r="AI49" s="180">
        <f t="shared" si="26"/>
        <v>0</v>
      </c>
      <c r="AJ49" s="283">
        <f>SUM(Dt!W7)</f>
        <v>1.5</v>
      </c>
      <c r="AK49" s="181">
        <f t="shared" si="27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2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/>
      <c r="AD50" s="167"/>
      <c r="AE50" s="167">
        <f t="shared" si="28"/>
        <v>0</v>
      </c>
      <c r="AF50" s="167"/>
      <c r="AG50" s="168">
        <f t="shared" si="25"/>
        <v>0</v>
      </c>
      <c r="AH50" s="169">
        <f>SUM(Dt!V8)</f>
        <v>6</v>
      </c>
      <c r="AI50" s="170">
        <f t="shared" si="26"/>
        <v>0</v>
      </c>
      <c r="AJ50" s="171">
        <f>SUM(Dt!W8)</f>
        <v>1.375</v>
      </c>
      <c r="AK50" s="172">
        <f t="shared" si="27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2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/>
      <c r="AD51" s="178"/>
      <c r="AE51" s="179">
        <f t="shared" si="28"/>
        <v>0</v>
      </c>
      <c r="AF51" s="178"/>
      <c r="AG51" s="168">
        <f t="shared" si="25"/>
        <v>0</v>
      </c>
      <c r="AH51" s="169">
        <f>SUM(Dt!V9)</f>
        <v>2</v>
      </c>
      <c r="AI51" s="180">
        <f t="shared" si="26"/>
        <v>0</v>
      </c>
      <c r="AJ51" s="283">
        <f>SUM(Dt!W9)</f>
        <v>0.65</v>
      </c>
      <c r="AK51" s="181">
        <f t="shared" si="27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2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/>
      <c r="AD52" s="167"/>
      <c r="AE52" s="167">
        <f t="shared" si="28"/>
        <v>0</v>
      </c>
      <c r="AF52" s="167"/>
      <c r="AG52" s="168">
        <f t="shared" si="25"/>
        <v>0</v>
      </c>
      <c r="AH52" s="169">
        <f>SUM(Dt!V10)</f>
        <v>7</v>
      </c>
      <c r="AI52" s="170">
        <f t="shared" si="26"/>
        <v>0</v>
      </c>
      <c r="AJ52" s="171">
        <f>SUM(Dt!W10)</f>
        <v>1.5</v>
      </c>
      <c r="AK52" s="172">
        <f t="shared" si="27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/>
      <c r="AD53" s="178"/>
      <c r="AE53" s="179">
        <f t="shared" si="28"/>
        <v>0</v>
      </c>
      <c r="AF53" s="178"/>
      <c r="AG53" s="168">
        <f t="shared" si="25"/>
        <v>0</v>
      </c>
      <c r="AH53" s="169">
        <f>SUM(Dt!V11)</f>
        <v>6</v>
      </c>
      <c r="AI53" s="180">
        <f t="shared" si="26"/>
        <v>0</v>
      </c>
      <c r="AJ53" s="283">
        <f>SUM(Dt!W11)</f>
        <v>1.5</v>
      </c>
      <c r="AK53" s="181">
        <f t="shared" si="27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9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/>
      <c r="AD54" s="64"/>
      <c r="AE54" s="167">
        <f t="shared" si="28"/>
        <v>0</v>
      </c>
      <c r="AF54" s="64"/>
      <c r="AG54" s="168">
        <f t="shared" si="25"/>
        <v>0</v>
      </c>
      <c r="AH54" s="169">
        <f>SUM(Dt!V12)</f>
        <v>3</v>
      </c>
      <c r="AI54" s="170">
        <f t="shared" si="26"/>
        <v>0</v>
      </c>
      <c r="AJ54" s="171">
        <f>SUM(Dt!W12)</f>
        <v>1.4</v>
      </c>
      <c r="AK54" s="172">
        <f t="shared" si="27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/>
      <c r="AD55" s="178"/>
      <c r="AE55" s="179">
        <f t="shared" si="28"/>
        <v>0</v>
      </c>
      <c r="AF55" s="178"/>
      <c r="AG55" s="168">
        <f t="shared" si="25"/>
        <v>0</v>
      </c>
      <c r="AH55" s="169">
        <f>SUM(Dt!V13)</f>
        <v>2</v>
      </c>
      <c r="AI55" s="180">
        <f t="shared" si="26"/>
        <v>0</v>
      </c>
      <c r="AJ55" s="283">
        <f>SUM(Dt!W13)</f>
        <v>0.6</v>
      </c>
      <c r="AK55" s="181">
        <f t="shared" si="27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/>
      <c r="AD56" s="64"/>
      <c r="AE56" s="167">
        <f t="shared" si="28"/>
        <v>0</v>
      </c>
      <c r="AF56" s="64"/>
      <c r="AG56" s="168">
        <f t="shared" si="25"/>
        <v>0</v>
      </c>
      <c r="AH56" s="169">
        <f>SUM(Dt!V14)</f>
        <v>0</v>
      </c>
      <c r="AI56" s="170">
        <f t="shared" si="26"/>
        <v>0</v>
      </c>
      <c r="AJ56" s="171">
        <f>SUM(Dt!W14)</f>
        <v>0</v>
      </c>
      <c r="AK56" s="172">
        <f t="shared" si="27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/>
      <c r="AD57" s="178"/>
      <c r="AE57" s="179">
        <f t="shared" si="28"/>
        <v>0</v>
      </c>
      <c r="AF57" s="178"/>
      <c r="AG57" s="168">
        <f t="shared" si="25"/>
        <v>0</v>
      </c>
      <c r="AH57" s="169">
        <f>SUM(Dt!V15)</f>
        <v>0</v>
      </c>
      <c r="AI57" s="180">
        <f t="shared" si="26"/>
        <v>0</v>
      </c>
      <c r="AJ57" s="283">
        <f>SUM(Dt!W15)</f>
        <v>0</v>
      </c>
      <c r="AK57" s="181">
        <f t="shared" si="27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30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/>
      <c r="AD58" s="64"/>
      <c r="AE58" s="167">
        <f t="shared" si="28"/>
        <v>0</v>
      </c>
      <c r="AF58" s="64"/>
      <c r="AG58" s="168">
        <f t="shared" si="25"/>
        <v>0</v>
      </c>
      <c r="AH58" s="169">
        <f>SUM(Dt!V16)</f>
        <v>0</v>
      </c>
      <c r="AI58" s="170">
        <f t="shared" si="26"/>
        <v>0</v>
      </c>
      <c r="AJ58" s="171">
        <f>SUM(Dt!W16)</f>
        <v>0</v>
      </c>
      <c r="AK58" s="172">
        <f t="shared" si="27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30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/>
      <c r="AD59" s="196"/>
      <c r="AE59" s="197">
        <f t="shared" si="28"/>
        <v>0</v>
      </c>
      <c r="AF59" s="196"/>
      <c r="AG59" s="198">
        <f t="shared" si="25"/>
        <v>0</v>
      </c>
      <c r="AH59" s="169">
        <f>SUM(Dt!V17)</f>
        <v>0</v>
      </c>
      <c r="AI59" s="199">
        <f t="shared" si="26"/>
        <v>0</v>
      </c>
      <c r="AJ59" s="283">
        <f>SUM(Dt!W17)</f>
        <v>0</v>
      </c>
      <c r="AK59" s="200">
        <f t="shared" si="27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30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30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30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30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30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SUM(R77)</f>
        <v>0</v>
      </c>
      <c r="AG64" s="569"/>
      <c r="AH64" s="569"/>
      <c r="AI64" s="569"/>
      <c r="AJ64" s="223"/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30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31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30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31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30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30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31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30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31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30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31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30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31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30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31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30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31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30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31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30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31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30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31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30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12:N12"/>
    <mergeCell ref="S12:T12"/>
    <mergeCell ref="AG12:AJ12"/>
    <mergeCell ref="M13:N13"/>
    <mergeCell ref="S13:T13"/>
    <mergeCell ref="AG13:AJ13"/>
    <mergeCell ref="M6:N6"/>
    <mergeCell ref="S6:T6"/>
    <mergeCell ref="AG6:AJ6"/>
    <mergeCell ref="M7:N7"/>
    <mergeCell ref="S7:T7"/>
    <mergeCell ref="AG7:AJ7"/>
    <mergeCell ref="M8:N8"/>
    <mergeCell ref="S8:T8"/>
    <mergeCell ref="AG8:AJ8"/>
    <mergeCell ref="M4:N4"/>
    <mergeCell ref="P4:R5"/>
    <mergeCell ref="S4:T4"/>
    <mergeCell ref="W4:Z4"/>
    <mergeCell ref="AA4:AA5"/>
    <mergeCell ref="AC4:AF4"/>
    <mergeCell ref="AG4:AJ5"/>
    <mergeCell ref="AI77:AJ77"/>
    <mergeCell ref="E76:F76"/>
    <mergeCell ref="G76:H76"/>
    <mergeCell ref="J76:L76"/>
    <mergeCell ref="M76:N76"/>
    <mergeCell ref="P76:Q76"/>
    <mergeCell ref="S76:U76"/>
    <mergeCell ref="AD76:AE76"/>
    <mergeCell ref="AG76:AH76"/>
    <mergeCell ref="E77:F77"/>
    <mergeCell ref="G77:H77"/>
    <mergeCell ref="J77:L77"/>
    <mergeCell ref="M77:N77"/>
    <mergeCell ref="P77:Q77"/>
    <mergeCell ref="S77:U77"/>
    <mergeCell ref="Z77:AA77"/>
    <mergeCell ref="AD77:AE77"/>
    <mergeCell ref="AG77:AH77"/>
    <mergeCell ref="AI76:AJ76"/>
    <mergeCell ref="J74:L74"/>
    <mergeCell ref="M74:N74"/>
    <mergeCell ref="P74:Q74"/>
    <mergeCell ref="S74:U74"/>
    <mergeCell ref="E75:F75"/>
    <mergeCell ref="G75:H75"/>
    <mergeCell ref="J75:L75"/>
    <mergeCell ref="M75:N75"/>
    <mergeCell ref="P75:Q75"/>
    <mergeCell ref="S75:U75"/>
    <mergeCell ref="E74:F74"/>
    <mergeCell ref="G74:H74"/>
    <mergeCell ref="E72:F72"/>
    <mergeCell ref="G72:H72"/>
    <mergeCell ref="J72:L72"/>
    <mergeCell ref="M72:N72"/>
    <mergeCell ref="P72:Q72"/>
    <mergeCell ref="S72:U72"/>
    <mergeCell ref="E73:F73"/>
    <mergeCell ref="G73:H73"/>
    <mergeCell ref="J73:L73"/>
    <mergeCell ref="M73:N73"/>
    <mergeCell ref="P73:Q73"/>
    <mergeCell ref="S73:U73"/>
    <mergeCell ref="E70:F70"/>
    <mergeCell ref="G70:H70"/>
    <mergeCell ref="J70:L70"/>
    <mergeCell ref="M70:N70"/>
    <mergeCell ref="E71:F71"/>
    <mergeCell ref="G71:H71"/>
    <mergeCell ref="J71:L71"/>
    <mergeCell ref="M71:N71"/>
    <mergeCell ref="P71:U71"/>
    <mergeCell ref="E68:F68"/>
    <mergeCell ref="G68:H68"/>
    <mergeCell ref="J68:L68"/>
    <mergeCell ref="M68:N68"/>
    <mergeCell ref="P68:R68"/>
    <mergeCell ref="T68:U68"/>
    <mergeCell ref="E69:F69"/>
    <mergeCell ref="G69:H69"/>
    <mergeCell ref="J69:L69"/>
    <mergeCell ref="M69:N69"/>
    <mergeCell ref="P69:R69"/>
    <mergeCell ref="T69:U69"/>
    <mergeCell ref="E66:F66"/>
    <mergeCell ref="G66:H66"/>
    <mergeCell ref="J66:N66"/>
    <mergeCell ref="P66:R66"/>
    <mergeCell ref="T66:U66"/>
    <mergeCell ref="E67:F67"/>
    <mergeCell ref="G67:H67"/>
    <mergeCell ref="J67:L67"/>
    <mergeCell ref="M67:N67"/>
    <mergeCell ref="P67:R67"/>
    <mergeCell ref="T67:U67"/>
    <mergeCell ref="E64:F64"/>
    <mergeCell ref="G64:H64"/>
    <mergeCell ref="J64:L64"/>
    <mergeCell ref="M64:N64"/>
    <mergeCell ref="P64:R64"/>
    <mergeCell ref="T64:U64"/>
    <mergeCell ref="AG64:AI64"/>
    <mergeCell ref="E65:F65"/>
    <mergeCell ref="G65:H65"/>
    <mergeCell ref="P65:R65"/>
    <mergeCell ref="T65:U65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X60:AB60"/>
    <mergeCell ref="E61:F61"/>
    <mergeCell ref="G61:H61"/>
    <mergeCell ref="J61:L61"/>
    <mergeCell ref="M61:N61"/>
    <mergeCell ref="P61:R61"/>
    <mergeCell ref="T61:U61"/>
    <mergeCell ref="E62:F62"/>
    <mergeCell ref="G62:H62"/>
    <mergeCell ref="J62:L62"/>
    <mergeCell ref="M62:N62"/>
    <mergeCell ref="P62:R62"/>
    <mergeCell ref="T62:U62"/>
    <mergeCell ref="E59:F59"/>
    <mergeCell ref="G59:H59"/>
    <mergeCell ref="J59:L59"/>
    <mergeCell ref="M59:N59"/>
    <mergeCell ref="P59:R59"/>
    <mergeCell ref="T59:U59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8:F58"/>
    <mergeCell ref="G58:H58"/>
    <mergeCell ref="J58:L58"/>
    <mergeCell ref="M58:N58"/>
    <mergeCell ref="P58:R58"/>
    <mergeCell ref="T58:U58"/>
    <mergeCell ref="E52:F52"/>
    <mergeCell ref="L52:M52"/>
    <mergeCell ref="S52:T52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49:F49"/>
    <mergeCell ref="L49:M49"/>
    <mergeCell ref="S49:T49"/>
    <mergeCell ref="E50:F50"/>
    <mergeCell ref="L50:M50"/>
    <mergeCell ref="S50:T50"/>
    <mergeCell ref="E51:F51"/>
    <mergeCell ref="L51:M51"/>
    <mergeCell ref="S51:T51"/>
    <mergeCell ref="E46:F46"/>
    <mergeCell ref="L46:M46"/>
    <mergeCell ref="S46:T46"/>
    <mergeCell ref="W46:X46"/>
    <mergeCell ref="E47:F47"/>
    <mergeCell ref="L47:M47"/>
    <mergeCell ref="S47:T47"/>
    <mergeCell ref="X47:AB47"/>
    <mergeCell ref="E48:F48"/>
    <mergeCell ref="L48:M48"/>
    <mergeCell ref="S48:T48"/>
    <mergeCell ref="E43:F43"/>
    <mergeCell ref="L43:M43"/>
    <mergeCell ref="S43:T43"/>
    <mergeCell ref="AG43:AJ43"/>
    <mergeCell ref="E44:F44"/>
    <mergeCell ref="L44:M44"/>
    <mergeCell ref="S44:T44"/>
    <mergeCell ref="AG44:AJ44"/>
    <mergeCell ref="E45:F45"/>
    <mergeCell ref="L45:M45"/>
    <mergeCell ref="S45:T45"/>
    <mergeCell ref="E40:F40"/>
    <mergeCell ref="L40:M40"/>
    <mergeCell ref="S40:T40"/>
    <mergeCell ref="AG40:AJ40"/>
    <mergeCell ref="E41:F41"/>
    <mergeCell ref="L41:M41"/>
    <mergeCell ref="S41:T41"/>
    <mergeCell ref="AG41:AJ41"/>
    <mergeCell ref="E42:F42"/>
    <mergeCell ref="L42:M42"/>
    <mergeCell ref="S42:T42"/>
    <mergeCell ref="AG42:AJ42"/>
    <mergeCell ref="E37:F37"/>
    <mergeCell ref="L37:M37"/>
    <mergeCell ref="S37:T37"/>
    <mergeCell ref="AG37:AJ37"/>
    <mergeCell ref="E38:F38"/>
    <mergeCell ref="L38:M38"/>
    <mergeCell ref="S38:T38"/>
    <mergeCell ref="AG38:AJ38"/>
    <mergeCell ref="E39:F39"/>
    <mergeCell ref="L39:M39"/>
    <mergeCell ref="S39:T39"/>
    <mergeCell ref="AG39:AJ39"/>
    <mergeCell ref="M31:N31"/>
    <mergeCell ref="S31:T31"/>
    <mergeCell ref="AG31:AJ31"/>
    <mergeCell ref="M32:N32"/>
    <mergeCell ref="S32:T32"/>
    <mergeCell ref="AG32:AJ32"/>
    <mergeCell ref="S33:T33"/>
    <mergeCell ref="AG33:AJ33"/>
    <mergeCell ref="B34:D35"/>
    <mergeCell ref="E34:F34"/>
    <mergeCell ref="G34:G36"/>
    <mergeCell ref="I34:K35"/>
    <mergeCell ref="L34:M34"/>
    <mergeCell ref="N34:N36"/>
    <mergeCell ref="S34:T34"/>
    <mergeCell ref="AG34:AJ34"/>
    <mergeCell ref="E35:F35"/>
    <mergeCell ref="L35:M35"/>
    <mergeCell ref="S35:T35"/>
    <mergeCell ref="AG35:AJ35"/>
    <mergeCell ref="E36:F36"/>
    <mergeCell ref="L36:M36"/>
    <mergeCell ref="S36:T36"/>
    <mergeCell ref="AG36:AJ36"/>
    <mergeCell ref="M28:N28"/>
    <mergeCell ref="S28:T28"/>
    <mergeCell ref="AG28:AJ28"/>
    <mergeCell ref="M29:N29"/>
    <mergeCell ref="S29:T29"/>
    <mergeCell ref="AG29:AJ29"/>
    <mergeCell ref="M30:N30"/>
    <mergeCell ref="S30:T30"/>
    <mergeCell ref="AG30:AJ30"/>
    <mergeCell ref="M25:N25"/>
    <mergeCell ref="S25:T25"/>
    <mergeCell ref="AG25:AJ25"/>
    <mergeCell ref="M26:N26"/>
    <mergeCell ref="S26:T26"/>
    <mergeCell ref="AG26:AJ26"/>
    <mergeCell ref="M27:N27"/>
    <mergeCell ref="S27:T27"/>
    <mergeCell ref="AG27:AJ27"/>
    <mergeCell ref="S21:T21"/>
    <mergeCell ref="AG21:AJ21"/>
    <mergeCell ref="M22:N22"/>
    <mergeCell ref="S22:T22"/>
    <mergeCell ref="AG22:AJ22"/>
    <mergeCell ref="M23:N23"/>
    <mergeCell ref="S23:T23"/>
    <mergeCell ref="AG23:AJ23"/>
    <mergeCell ref="M24:N24"/>
    <mergeCell ref="S24:T24"/>
    <mergeCell ref="AG24:AJ24"/>
    <mergeCell ref="M18:N18"/>
    <mergeCell ref="S18:T18"/>
    <mergeCell ref="AG18:AJ18"/>
    <mergeCell ref="M19:N19"/>
    <mergeCell ref="S19:T19"/>
    <mergeCell ref="AG19:AJ19"/>
    <mergeCell ref="M20:N20"/>
    <mergeCell ref="S20:T20"/>
    <mergeCell ref="AG20:AJ20"/>
    <mergeCell ref="M15:N15"/>
    <mergeCell ref="S15:T15"/>
    <mergeCell ref="AG15:AJ15"/>
    <mergeCell ref="M16:N16"/>
    <mergeCell ref="S16:T16"/>
    <mergeCell ref="AG16:AJ16"/>
    <mergeCell ref="M17:N17"/>
    <mergeCell ref="S17:T17"/>
    <mergeCell ref="AG17:AJ17"/>
    <mergeCell ref="M5:N5"/>
    <mergeCell ref="S5:T5"/>
    <mergeCell ref="M14:N14"/>
    <mergeCell ref="S14:T14"/>
    <mergeCell ref="AG14:AJ14"/>
    <mergeCell ref="M9:N9"/>
    <mergeCell ref="S9:T9"/>
    <mergeCell ref="AG9:AJ9"/>
    <mergeCell ref="M10:N10"/>
    <mergeCell ref="S10:T10"/>
    <mergeCell ref="AG10:AJ10"/>
    <mergeCell ref="M11:N11"/>
    <mergeCell ref="S11:T11"/>
    <mergeCell ref="AG11:AJ11"/>
  </mergeCells>
  <pageMargins left="0.25" right="1.25" top="0.5" bottom="0.5" header="0.25" footer="0.25"/>
  <pageSetup paperSize="5" scale="55" orientation="landscape" horizontalDpi="120" verticalDpi="72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78"/>
  <sheetViews>
    <sheetView topLeftCell="L40" workbookViewId="0">
      <selection activeCell="E30" sqref="E6:E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3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81" t="s">
        <v>4</v>
      </c>
      <c r="AF47" s="156" t="s">
        <v>5</v>
      </c>
      <c r="AG47" s="158" t="s">
        <v>6</v>
      </c>
      <c r="AH47" s="158" t="s">
        <v>7</v>
      </c>
      <c r="AI47" s="28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ref="S54" si="26">SUM(S53-P54)</f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7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7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7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7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7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7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7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SUM('1'!AF64+'2'!R77)</f>
        <v>0</v>
      </c>
      <c r="AG64" s="564" t="s">
        <v>141</v>
      </c>
      <c r="AH64" s="565"/>
      <c r="AI64" s="566"/>
      <c r="AJ64" s="216">
        <f>SUM('1'!AJ63+'2'!AJ63)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7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8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7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8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7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7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8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7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8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7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8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7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8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7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8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7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8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7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8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7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8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7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8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7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M78"/>
  <sheetViews>
    <sheetView topLeftCell="L36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SUM('2'!AF64+'3'!R77)</f>
        <v>0</v>
      </c>
      <c r="AG64" s="564" t="s">
        <v>141</v>
      </c>
      <c r="AH64" s="565"/>
      <c r="AI64" s="566"/>
      <c r="AJ64" s="216">
        <f>SUM('2'!AJ64+'3'!AJ63)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L25" sqref="L25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SUM('3'!AF64+'4'!R77)</f>
        <v>0</v>
      </c>
      <c r="AG64" s="564" t="s">
        <v>141</v>
      </c>
      <c r="AH64" s="565"/>
      <c r="AI64" s="566"/>
      <c r="AJ64" s="216">
        <f>SUM('3'!AJ64+'4'!AJ63)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M78"/>
  <sheetViews>
    <sheetView topLeftCell="L48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SUM('4'!AF64+'5'!R77)</f>
        <v>0</v>
      </c>
      <c r="AG64" s="564" t="s">
        <v>141</v>
      </c>
      <c r="AH64" s="565"/>
      <c r="AI64" s="566"/>
      <c r="AJ64" s="216">
        <f>SUM('4'!AJ64+'5'!AJ63)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F22" sqref="F2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SUM('5'!AF64+'6'!R77)</f>
        <v>0</v>
      </c>
      <c r="AG64" s="564" t="s">
        <v>141</v>
      </c>
      <c r="AH64" s="565"/>
      <c r="AI64" s="566"/>
      <c r="AJ64" s="216">
        <f>SUM('5'!AJ64+'6'!AJ63)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G26" sqref="G26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SUM('6'!AF64+'7'!R77)</f>
        <v>0</v>
      </c>
      <c r="AG64" s="564" t="s">
        <v>141</v>
      </c>
      <c r="AH64" s="565"/>
      <c r="AI64" s="566"/>
      <c r="AJ64" s="216">
        <f>SUM('6'!AJ64+'7'!AJ63)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31" sqref="H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SUM('7'!AF64+'8'!R77)</f>
        <v>0</v>
      </c>
      <c r="AG64" s="564" t="s">
        <v>141</v>
      </c>
      <c r="AH64" s="565"/>
      <c r="AI64" s="566"/>
      <c r="AJ64" s="216">
        <f>SUM('7'!AJ64+'8'!AJ63)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H29" sqref="H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SUM('8'!AF64+'9'!R77)</f>
        <v>0</v>
      </c>
      <c r="AG64" s="564" t="s">
        <v>141</v>
      </c>
      <c r="AH64" s="565"/>
      <c r="AI64" s="566"/>
      <c r="AJ64" s="216">
        <f>SUM('8'!AJ64+'9'!AJ63)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M78"/>
  <sheetViews>
    <sheetView topLeftCell="B4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289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289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291" t="s">
        <v>4</v>
      </c>
      <c r="AF47" s="156" t="s">
        <v>5</v>
      </c>
      <c r="AG47" s="158" t="s">
        <v>6</v>
      </c>
      <c r="AH47" s="158" t="s">
        <v>7</v>
      </c>
      <c r="AI47" s="290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SUM('9'!AF64+'10'!R77)</f>
        <v>0</v>
      </c>
      <c r="AG64" s="564" t="s">
        <v>141</v>
      </c>
      <c r="AH64" s="565"/>
      <c r="AI64" s="566"/>
      <c r="AJ64" s="216">
        <f>SUM('9'!AJ64+'10'!AJ63)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J29" sqref="J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SUM('10'!AF64+'11'!R77)</f>
        <v>0</v>
      </c>
      <c r="AG64" s="564" t="s">
        <v>141</v>
      </c>
      <c r="AH64" s="565"/>
      <c r="AI64" s="566"/>
      <c r="AJ64" s="216">
        <f>SUM('10'!AJ64+'11'!AJ63)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9" sqref="K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SUM('11'!AF64+'12'!R77)</f>
        <v>0</v>
      </c>
      <c r="AG64" s="564" t="s">
        <v>141</v>
      </c>
      <c r="AH64" s="565"/>
      <c r="AI64" s="566"/>
      <c r="AJ64" s="216">
        <f>SUM('11'!AJ64+'12'!AJ63)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30" sqref="K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SUM('12'!AF64+'13'!R77)</f>
        <v>0</v>
      </c>
      <c r="AG64" s="564" t="s">
        <v>141</v>
      </c>
      <c r="AH64" s="565"/>
      <c r="AI64" s="566"/>
      <c r="AJ64" s="216">
        <f>SUM('12'!AJ64+'13'!AJ63)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29" sqref="L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SUM('13'!AF64+'14'!R77)</f>
        <v>0</v>
      </c>
      <c r="AG64" s="564" t="s">
        <v>141</v>
      </c>
      <c r="AH64" s="565"/>
      <c r="AI64" s="566"/>
      <c r="AJ64" s="216">
        <f>SUM('13'!AJ64+'14'!AJ63)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L31" sqref="L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/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/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/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/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/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/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/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/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/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/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/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/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/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/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SUM('14'!AF64+'15'!R77)</f>
        <v>0</v>
      </c>
      <c r="AG64" s="564" t="s">
        <v>141</v>
      </c>
      <c r="AH64" s="565"/>
      <c r="AI64" s="566"/>
      <c r="AJ64" s="216">
        <f>SUM('14'!AJ64+'15'!AJ63)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K28" sqref="K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SUM('15'!AF64+'16'!R77)</f>
        <v>0</v>
      </c>
      <c r="AG64" s="564" t="s">
        <v>141</v>
      </c>
      <c r="AH64" s="565"/>
      <c r="AI64" s="566"/>
      <c r="AJ64" s="216">
        <f>SUM('15'!AJ64+'16'!AJ63)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M78"/>
  <sheetViews>
    <sheetView topLeftCell="B13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SUM('16'!AF64+'17'!R77)</f>
        <v>0</v>
      </c>
      <c r="AG64" s="564" t="s">
        <v>141</v>
      </c>
      <c r="AH64" s="565"/>
      <c r="AI64" s="566"/>
      <c r="AJ64" s="216">
        <f>SUM('16'!AJ64+'17'!AJ63)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M29" sqref="M29:N2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SUM('17'!S54:T54)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SUM('17'!AF64+'18'!R77)</f>
        <v>0</v>
      </c>
      <c r="AG64" s="564" t="s">
        <v>141</v>
      </c>
      <c r="AH64" s="565"/>
      <c r="AI64" s="566"/>
      <c r="AJ64" s="216">
        <f>SUM('17'!AJ64+'18'!AJ63)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P28" sqref="P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SUM('18'!AF64+'19'!R77)</f>
        <v>0</v>
      </c>
      <c r="AG64" s="564" t="s">
        <v>141</v>
      </c>
      <c r="AH64" s="565"/>
      <c r="AI64" s="566"/>
      <c r="AJ64" s="216">
        <f>SUM('18'!AJ64+'19'!AJ63)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Q31" sqref="Q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1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1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SUM('19'!G6)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SUM('19'!S54:T54)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SUM('19'!G7)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SUM('19'!G8)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SUM('19'!G9)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SUM('19'!G10)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SUM('19'!G11)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SUM('19'!G14)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SUM('19'!G15)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SUM('19'!G16)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SUM('19'!G17)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SUM('19'!G18)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SUM('19'!G19)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SUM('19'!G20)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SUM('19'!G23)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SUM('19'!G24)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SUM('19'!G25)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SUM('19'!G28)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SUM('19'!G29)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SUM('19'!G30)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SUM('19'!E52:F52)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SUM('19'!L52:M52)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0" t="s">
        <v>4</v>
      </c>
      <c r="AF47" s="156" t="s">
        <v>5</v>
      </c>
      <c r="AG47" s="158" t="s">
        <v>6</v>
      </c>
      <c r="AH47" s="158" t="s">
        <v>7</v>
      </c>
      <c r="AI47" s="359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SUM('19'!AF48)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SUM('19'!AF49)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SUM('19'!AF50)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SUM('19'!AF51)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SUM('19'!AF52)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SUM('19'!AF53)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SUM('19'!AF54)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SUM('19'!AF55)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SUM('19'!E77:F77)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SUM('19'!AF56)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SUM('19'!AF57)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SUM('19'!AF58)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SUM('19'!AF59)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SUM('19'!AF64+'20'!R77)</f>
        <v>0</v>
      </c>
      <c r="AG64" s="564" t="s">
        <v>141</v>
      </c>
      <c r="AH64" s="565"/>
      <c r="AI64" s="566"/>
      <c r="AJ64" s="216">
        <f>SUM('19'!AJ64+'20'!AJ63)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</mergeCells>
  <pageMargins left="0.25" right="1.25" top="0.5" bottom="0.5" header="0.25" footer="0.25"/>
  <pageSetup paperSize="5" scale="55" orientation="landscape" horizontalDpi="120" verticalDpi="72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30" sqref="R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SUM('20'!AF64+'21'!R77)</f>
        <v>0</v>
      </c>
      <c r="AG64" s="564" t="s">
        <v>141</v>
      </c>
      <c r="AH64" s="565"/>
      <c r="AI64" s="566"/>
      <c r="AJ64" s="216">
        <f>SUM('20'!AJ64+'21'!AJ63)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R27" sqref="R2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SUM('21'!G6)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SUM('21'!S54:T54)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SUM('21'!G7)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SUM('21'!G8)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SUM('21'!G9)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SUM('21'!G10)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SUM('21'!G11)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SUM('21'!G14)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SUM('21'!G15)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SUM('21'!G16)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SUM('21'!G17)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SUM('21'!G18)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SUM('21'!G19)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SUM('21'!G20)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SUM('21'!G23)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SUM('21'!G24)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SUM('21'!G25)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SUM('21'!G28)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SUM('21'!G29)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SUM('21'!G30)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SUM('21'!E52:F52)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SUM('21'!L52:M52)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SUM('21'!AF48)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SUM('21'!AF49)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SUM('21'!AF50)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SUM('21'!AF51)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SUM('21'!AF52)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SUM('21'!AF53)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SUM('21'!AF54)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SUM('21'!AF55)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SUM('21'!E77:F77)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SUM('21'!AF56)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SUM('21'!AF57)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SUM('21'!AF58)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SUM('21'!AF59)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SUM('21'!AF64+'22'!R77)</f>
        <v>0</v>
      </c>
      <c r="AG64" s="564" t="s">
        <v>141</v>
      </c>
      <c r="AH64" s="565"/>
      <c r="AI64" s="566"/>
      <c r="AJ64" s="216">
        <f>SUM('21'!AJ64+'22'!AJ63)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31" sqref="S31:T31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SUM('22'!G6)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SUM('22'!S54:T54)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SUM('22'!G7)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SUM('22'!G8)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SUM('22'!G9)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SUM('22'!G10)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SUM('22'!G11)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SUM('22'!G14)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SUM('22'!G15)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SUM('22'!G16)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SUM('22'!G17)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SUM('22'!G18)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SUM('22'!G19)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SUM('22'!G20)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SUM('22'!G23)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SUM('22'!G24)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SUM('22'!G25)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SUM('22'!G28)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SUM('22'!G29)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SUM('22'!G30)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SUM('22'!E52:F52)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SUM('22'!L52:M52)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SUM('22'!AF48)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SUM('22'!AF49)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SUM('22'!AF50)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SUM('22'!AF51)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SUM('22'!AF52)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SUM('22'!AF53)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SUM('22'!AF54)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SUM('22'!AF55)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SUM('22'!E77:F77)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SUM('22'!AF56)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SUM('22'!AF57)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SUM('22'!AF58)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SUM('22'!AF59)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SUM('22'!AF64+'23'!R77)</f>
        <v>0</v>
      </c>
      <c r="AG64" s="564" t="s">
        <v>141</v>
      </c>
      <c r="AH64" s="565"/>
      <c r="AI64" s="566"/>
      <c r="AJ64" s="216">
        <f>SUM('22'!AJ64+'23'!AJ63)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M78"/>
  <sheetViews>
    <sheetView topLeftCell="B1" workbookViewId="0">
      <selection activeCell="S28" sqref="S28:T28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SUM('23'!G6)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SUM('23'!S54:T54)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SUM('23'!G7)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SUM('23'!G8)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SUM('23'!G9)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SUM('23'!G10)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SUM('23'!G11)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SUM('23'!G14)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SUM('23'!G15)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SUM('23'!G16)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SUM('23'!G17)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SUM('23'!G18)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SUM('23'!G19)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SUM('23'!G20)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SUM('23'!G23)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SUM('23'!G24)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SUM('23'!G25)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SUM('23'!G28)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SUM('23'!G29)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SUM('23'!G30)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SUM('23'!E52:F52)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SUM('23'!L52:M52)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SUM('23'!AF48)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SUM('23'!AF49)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SUM('23'!AF50)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SUM('23'!AF51)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SUM('23'!AF52)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SUM('23'!AF53)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SUM('23'!AF54)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SUM('23'!AF55)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SUM('23'!E77:F77)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SUM('23'!AF56)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SUM('23'!AF57)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SUM('23'!AF58)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SUM('23'!AF59)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SUM('23'!AF64+'24'!R77)</f>
        <v>0</v>
      </c>
      <c r="AG64" s="564" t="s">
        <v>141</v>
      </c>
      <c r="AH64" s="565"/>
      <c r="AI64" s="566"/>
      <c r="AJ64" s="216">
        <f>SUM('23'!AJ64+'24'!AJ63)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M78"/>
  <sheetViews>
    <sheetView topLeftCell="B19" workbookViewId="0">
      <selection activeCell="U49" sqref="U49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SUM('24'!G6)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SUM('24'!S54:T54)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SUM('24'!G7)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SUM('24'!G8)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SUM('24'!G9)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SUM('24'!G10)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SUM('24'!G11)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SUM('24'!G14)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SUM('24'!G15)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SUM('24'!G16)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SUM('24'!G17)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SUM('24'!G18)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SUM('24'!G19)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SUM('24'!G20)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SUM('24'!G23)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SUM('24'!G24)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SUM('24'!G25)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SUM('24'!G28)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SUM('24'!G29)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SUM('24'!G30)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SUM('24'!E52:F52)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SUM('24'!L52:M52)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SUM('24'!AF48)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SUM('24'!AF49)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SUM('24'!AF50)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SUM('24'!AF51)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SUM('24'!AF52)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SUM('24'!AF53)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SUM('24'!AF54)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SUM('24'!AF55)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SUM('24'!E77:F77)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SUM('24'!AF56)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SUM('24'!AF57)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SUM('24'!AF58)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SUM('24'!AF59)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SUM('24'!AF64+'25'!R77)</f>
        <v>0</v>
      </c>
      <c r="AG64" s="564" t="s">
        <v>141</v>
      </c>
      <c r="AH64" s="565"/>
      <c r="AI64" s="566"/>
      <c r="AJ64" s="216">
        <f>SUM('24'!AJ64+'25'!AJ63)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M78"/>
  <sheetViews>
    <sheetView topLeftCell="L73" workbookViewId="0">
      <selection activeCell="AD102" sqref="AD10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SUM('25'!G6)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SUM('25'!S54:T54)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SUM('25'!G7)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SUM('25'!G8)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SUM('25'!G9)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SUM('25'!G10)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SUM('25'!G11)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SUM('25'!G14)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SUM('25'!G15)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SUM('25'!G16)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SUM('25'!G17)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SUM('25'!G18)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SUM('25'!G19)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SUM('25'!G20)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SUM('25'!G23)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SUM('25'!G24)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SUM('25'!G25)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SUM('25'!G28)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SUM('25'!G29)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SUM('25'!G30)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SUM('25'!E52:F52)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SUM('25'!L52:M52)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SUM('25'!AF48)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SUM('25'!AF49)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SUM('25'!AF50)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SUM('25'!AF51)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SUM('25'!AF52)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SUM('25'!AF53)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SUM('25'!AF54)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SUM('25'!AF55)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SUM('25'!E77:F77)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SUM('25'!AF56)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SUM('25'!AF57)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SUM('25'!AF58)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SUM('25'!AF59)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SUM('25'!AF64+'26'!R77)</f>
        <v>0</v>
      </c>
      <c r="AG64" s="564" t="s">
        <v>141</v>
      </c>
      <c r="AH64" s="565"/>
      <c r="AI64" s="566"/>
      <c r="AJ64" s="216">
        <f>SUM('25'!AJ64+'26'!AJ63)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M78"/>
  <sheetViews>
    <sheetView topLeftCell="B67" workbookViewId="0">
      <selection activeCell="W92" sqref="W92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SUM('26'!G6)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SUM('26'!S54:T54)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SUM('26'!G7)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SUM('26'!G8)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SUM('26'!G9)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SUM('26'!G10)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SUM('26'!G11)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SUM('26'!G14)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SUM('26'!G15)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SUM('26'!G16)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SUM('26'!G17)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SUM('26'!G18)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SUM('26'!G19)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SUM('26'!G20)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SUM('26'!G23)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SUM('26'!G24)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SUM('26'!G25)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SUM('26'!G28)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SUM('26'!G29)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SUM('26'!G30)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SUM('26'!E52:F52)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SUM('26'!L52:M52)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SUM('26'!AF48)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SUM('26'!AF49)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SUM('26'!AF50)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SUM('26'!AF51)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SUM('26'!AF52)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SUM('26'!AF53)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SUM('26'!AF54)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SUM('26'!AF55)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SUM('26'!E77:F77)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SUM('26'!AF56)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SUM('26'!AF57)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SUM('26'!AF58)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SUM('26'!AF59)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SUM('26'!AF64+'27'!R77)</f>
        <v>0</v>
      </c>
      <c r="AG64" s="564" t="s">
        <v>141</v>
      </c>
      <c r="AH64" s="565"/>
      <c r="AI64" s="566"/>
      <c r="AJ64" s="216">
        <f>SUM('26'!AJ64+'27'!AJ63)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M78"/>
  <sheetViews>
    <sheetView topLeftCell="B70" workbookViewId="0">
      <selection activeCell="Y57" sqref="Y57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8.42578125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SUM('27'!G6)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SUM('27'!S54:T54)</f>
        <v>0</v>
      </c>
      <c r="T6" s="623"/>
      <c r="U6" s="69" t="s">
        <v>20</v>
      </c>
      <c r="W6" s="367"/>
      <c r="X6" s="368"/>
      <c r="Y6" s="369"/>
      <c r="Z6" s="370"/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SUM('27'!G7)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SUM('27'!G8)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SUM('27'!G9)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SUM('27'!G10)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SUM('27'!G11)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SUM('27'!G14)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SUM('27'!G15)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SUM('27'!G16)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SUM('27'!G17)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SUM('27'!G18)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SUM('27'!G19)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SUM('27'!G20)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SUM('27'!G23)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SUM('27'!G24)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SUM('27'!G25)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SUM('27'!G28)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SUM('27'!G29)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SUM('27'!G30)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SUM('27'!E52:F52)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SUM('27'!L52:M52)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SUM('27'!AF48)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SUM('27'!AF49)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SUM('27'!AF50)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SUM('27'!AF51)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SUM('27'!AF52)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SUM('27'!AF53)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SUM('27'!AF54)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SUM('27'!AF55)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SUM('27'!E77:F77)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SUM('27'!AF56)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SUM('27'!AF57)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SUM('27'!AF58)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SUM('27'!AF59)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SUM('27'!AF64+'28'!R77)</f>
        <v>0</v>
      </c>
      <c r="AG64" s="564" t="s">
        <v>141</v>
      </c>
      <c r="AH64" s="565"/>
      <c r="AI64" s="566"/>
      <c r="AJ64" s="216">
        <f>SUM('27'!AJ64+'28'!AJ63)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M78"/>
  <sheetViews>
    <sheetView topLeftCell="B55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SUM('28'!G6)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SUM('28'!S54:T54)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SUM('28'!G7)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SUM('28'!G8)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SUM('28'!G9)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SUM('28'!G10)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SUM('28'!G11)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SUM('28'!G14)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SUM('28'!G15)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SUM('28'!G16)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SUM('28'!G17)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SUM('28'!G18)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SUM('28'!G19)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SUM('28'!G20)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SUM('28'!G23)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SUM('28'!G24)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SUM('28'!G25)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SUM('28'!G28)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SUM('28'!G29)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SUM('28'!G30)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SUM('28'!E52:F52)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SUM('28'!L52:M52)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SUM('28'!AF48)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SUM('28'!AF49)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SUM('28'!AF50)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SUM('28'!AF51)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SUM('28'!AF52)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SUM('28'!AF53)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SUM('28'!AF54)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SUM('28'!AF55)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SUM('28'!E77:F77)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SUM('28'!AF56)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SUM('28'!AF57)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SUM('28'!AF58)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SUM('28'!AF59)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SUM('28'!AF64+'29'!R77)</f>
        <v>0</v>
      </c>
      <c r="AG64" s="564" t="s">
        <v>141</v>
      </c>
      <c r="AH64" s="565"/>
      <c r="AI64" s="566"/>
      <c r="AJ64" s="216">
        <f>SUM('28'!AJ64+'29'!AJ63)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M78"/>
  <sheetViews>
    <sheetView topLeftCell="B49" workbookViewId="0">
      <selection activeCell="G6" sqref="G6:G30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SUM('29'!G6)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SUM('29'!S54:T54)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SUM('29'!G7)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SUM('29'!G8)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SUM('29'!G9)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SUM('29'!G10)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SUM('29'!G11)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SUM('29'!G14)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SUM('29'!G15)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SUM('29'!G16)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SUM('29'!G17)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SUM('29'!G18)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SUM('29'!G19)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SUM('29'!G20)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SUM('29'!G23)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SUM('29'!G24)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SUM('29'!G25)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SUM('29'!G28)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SUM('29'!G29)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SUM('29'!G30)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SUM('29'!E52:F52)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SUM('29'!L52:M52)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SUM('29'!AF48)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SUM('29'!AF49)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SUM('29'!AF50)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SUM('29'!AF51)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SUM('29'!AF52)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SUM('29'!AF53)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SUM('29'!AF54)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SUM('29'!AF55)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SUM('29'!E77:F77)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SUM('29'!AF56)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SUM('29'!AF57)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SUM('29'!AF58)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SUM('29'!AF59)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SUM('29'!AF64+'30'!R77)</f>
        <v>0</v>
      </c>
      <c r="AG64" s="564" t="s">
        <v>141</v>
      </c>
      <c r="AH64" s="565"/>
      <c r="AI64" s="566"/>
      <c r="AJ64" s="216">
        <f>SUM('29'!AJ64+'30'!AJ63)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M78"/>
  <sheetViews>
    <sheetView tabSelected="1" topLeftCell="V55" workbookViewId="0">
      <selection activeCell="AF64" sqref="AF64"/>
    </sheetView>
  </sheetViews>
  <sheetFormatPr defaultRowHeight="11.25"/>
  <cols>
    <col min="1" max="1" width="7.42578125" style="38" hidden="1" customWidth="1"/>
    <col min="2" max="2" width="4.7109375" style="39" customWidth="1"/>
    <col min="3" max="3" width="6.85546875" style="39" bestFit="1" customWidth="1"/>
    <col min="4" max="8" width="6" style="39" customWidth="1"/>
    <col min="9" max="9" width="5.7109375" style="39" customWidth="1"/>
    <col min="10" max="10" width="7.5703125" style="39" bestFit="1" customWidth="1"/>
    <col min="11" max="12" width="9" style="39" customWidth="1"/>
    <col min="13" max="13" width="4.7109375" style="39" customWidth="1"/>
    <col min="14" max="14" width="5.7109375" style="39" customWidth="1"/>
    <col min="15" max="15" width="1.7109375" style="39" customWidth="1"/>
    <col min="16" max="16" width="4.7109375" style="39" customWidth="1"/>
    <col min="17" max="19" width="5.7109375" style="39" customWidth="1"/>
    <col min="20" max="20" width="3.7109375" style="39" customWidth="1"/>
    <col min="21" max="21" width="4.7109375" style="39" customWidth="1"/>
    <col min="22" max="22" width="1.7109375" style="38" customWidth="1"/>
    <col min="23" max="23" width="4.140625" style="38" customWidth="1"/>
    <col min="24" max="25" width="5.7109375" style="38" customWidth="1"/>
    <col min="26" max="26" width="6.7109375" style="38" customWidth="1"/>
    <col min="27" max="27" width="20.7109375" style="38" customWidth="1"/>
    <col min="28" max="28" width="8.7109375" style="38" customWidth="1"/>
    <col min="29" max="31" width="5.7109375" style="38" customWidth="1"/>
    <col min="32" max="32" width="6.7109375" style="38" customWidth="1"/>
    <col min="33" max="33" width="6.5703125" style="38" customWidth="1"/>
    <col min="34" max="34" width="6.28515625" style="38" customWidth="1"/>
    <col min="35" max="35" width="6.7109375" style="38" customWidth="1"/>
    <col min="36" max="36" width="9" style="38" bestFit="1" customWidth="1"/>
    <col min="37" max="37" width="9.140625" style="38"/>
    <col min="38" max="38" width="1.7109375" style="38" customWidth="1"/>
    <col min="39" max="48" width="5.5703125" style="38" customWidth="1"/>
    <col min="49" max="16384" width="9.140625" style="38"/>
  </cols>
  <sheetData>
    <row r="1" spans="2:37" ht="12.75">
      <c r="B1" s="617" t="s">
        <v>28</v>
      </c>
      <c r="C1" s="617"/>
      <c r="D1" s="617"/>
      <c r="E1" s="617"/>
      <c r="F1" s="617"/>
      <c r="G1" s="617"/>
      <c r="H1" s="617"/>
      <c r="I1" s="617"/>
      <c r="J1" s="617"/>
      <c r="K1" s="617"/>
      <c r="L1" s="617"/>
      <c r="M1" s="617"/>
      <c r="N1" s="617"/>
      <c r="O1" s="617"/>
      <c r="P1" s="617"/>
      <c r="Q1" s="617"/>
      <c r="R1" s="617"/>
      <c r="S1" s="617"/>
      <c r="T1" s="617"/>
      <c r="U1" s="617"/>
      <c r="V1" s="617"/>
      <c r="W1" s="617"/>
      <c r="X1" s="617"/>
      <c r="Y1" s="617"/>
      <c r="Z1" s="617"/>
      <c r="AA1" s="617"/>
      <c r="AB1" s="617"/>
      <c r="AC1" s="617"/>
      <c r="AD1" s="617"/>
      <c r="AE1" s="617"/>
      <c r="AF1" s="617"/>
      <c r="AG1" s="617"/>
      <c r="AH1" s="617"/>
      <c r="AI1" s="617"/>
      <c r="AJ1" s="617"/>
      <c r="AK1" s="617"/>
    </row>
    <row r="2" spans="2:37" ht="12.75">
      <c r="B2" s="617" t="s">
        <v>29</v>
      </c>
      <c r="C2" s="617"/>
      <c r="D2" s="617"/>
      <c r="E2" s="617"/>
      <c r="F2" s="617"/>
      <c r="G2" s="617"/>
      <c r="H2" s="617"/>
      <c r="I2" s="617"/>
      <c r="J2" s="617"/>
      <c r="K2" s="617"/>
      <c r="L2" s="617"/>
      <c r="M2" s="617"/>
      <c r="N2" s="617"/>
      <c r="O2" s="617"/>
      <c r="P2" s="617"/>
      <c r="Q2" s="617"/>
      <c r="R2" s="617"/>
      <c r="S2" s="617"/>
      <c r="T2" s="617"/>
      <c r="U2" s="617"/>
      <c r="V2" s="617"/>
      <c r="W2" s="617"/>
      <c r="X2" s="617"/>
      <c r="Y2" s="617"/>
      <c r="Z2" s="617"/>
      <c r="AA2" s="617"/>
      <c r="AB2" s="617"/>
      <c r="AC2" s="617"/>
      <c r="AD2" s="617"/>
      <c r="AE2" s="617"/>
      <c r="AF2" s="617"/>
      <c r="AG2" s="617"/>
      <c r="AH2" s="617"/>
      <c r="AI2" s="617"/>
      <c r="AJ2" s="617"/>
      <c r="AK2" s="617"/>
    </row>
    <row r="3" spans="2:37" ht="12" thickBot="1">
      <c r="B3" s="39" t="s">
        <v>35</v>
      </c>
      <c r="C3" s="40" t="s">
        <v>91</v>
      </c>
      <c r="D3" s="41"/>
      <c r="M3" s="38"/>
      <c r="N3" s="38"/>
      <c r="O3" s="38"/>
      <c r="P3" s="38"/>
      <c r="Q3" s="38"/>
      <c r="R3" s="38"/>
      <c r="S3" s="38"/>
      <c r="T3" s="38"/>
      <c r="U3" s="38"/>
      <c r="W3" s="42"/>
      <c r="X3" s="43"/>
      <c r="Y3" s="39"/>
      <c r="Z3" s="39"/>
      <c r="AA3" s="39"/>
      <c r="AB3" s="44"/>
      <c r="AC3" s="39"/>
      <c r="AD3" s="39"/>
      <c r="AE3" s="39"/>
      <c r="AF3" s="39"/>
      <c r="AG3" s="39"/>
      <c r="AH3" s="44"/>
    </row>
    <row r="4" spans="2:37" ht="16.5" customHeight="1" thickTop="1" thickBot="1">
      <c r="B4" s="45" t="s">
        <v>0</v>
      </c>
      <c r="C4" s="46" t="s">
        <v>34</v>
      </c>
      <c r="D4" s="47" t="s">
        <v>2</v>
      </c>
      <c r="E4" s="48" t="s">
        <v>3</v>
      </c>
      <c r="F4" s="49" t="s">
        <v>4</v>
      </c>
      <c r="G4" s="47" t="s">
        <v>5</v>
      </c>
      <c r="H4" s="46" t="s">
        <v>6</v>
      </c>
      <c r="I4" s="46" t="s">
        <v>7</v>
      </c>
      <c r="J4" s="50" t="s">
        <v>15</v>
      </c>
      <c r="K4" s="50" t="s">
        <v>133</v>
      </c>
      <c r="L4" s="51" t="s">
        <v>27</v>
      </c>
      <c r="M4" s="629" t="s">
        <v>19</v>
      </c>
      <c r="N4" s="630"/>
      <c r="O4" s="52"/>
      <c r="P4" s="631" t="s">
        <v>16</v>
      </c>
      <c r="Q4" s="632"/>
      <c r="R4" s="633"/>
      <c r="S4" s="637" t="s">
        <v>33</v>
      </c>
      <c r="T4" s="638"/>
      <c r="U4" s="53" t="s">
        <v>24</v>
      </c>
      <c r="W4" s="639" t="s">
        <v>36</v>
      </c>
      <c r="X4" s="640"/>
      <c r="Y4" s="640"/>
      <c r="Z4" s="641"/>
      <c r="AA4" s="642" t="s">
        <v>37</v>
      </c>
      <c r="AB4" s="362" t="s">
        <v>19</v>
      </c>
      <c r="AC4" s="644" t="s">
        <v>38</v>
      </c>
      <c r="AD4" s="645"/>
      <c r="AE4" s="645"/>
      <c r="AF4" s="646"/>
      <c r="AG4" s="510" t="s">
        <v>39</v>
      </c>
      <c r="AH4" s="468"/>
      <c r="AI4" s="468"/>
      <c r="AJ4" s="469"/>
      <c r="AK4" s="362" t="s">
        <v>19</v>
      </c>
    </row>
    <row r="5" spans="2:37" ht="12.75" customHeight="1" thickTop="1" thickBot="1">
      <c r="B5" s="54">
        <v>1</v>
      </c>
      <c r="C5" s="55"/>
      <c r="D5" s="56"/>
      <c r="E5" s="56"/>
      <c r="F5" s="56"/>
      <c r="G5" s="56"/>
      <c r="H5" s="56" t="s">
        <v>9</v>
      </c>
      <c r="I5" s="56"/>
      <c r="J5" s="56"/>
      <c r="K5" s="56"/>
      <c r="L5" s="56"/>
      <c r="M5" s="444"/>
      <c r="N5" s="445"/>
      <c r="O5" s="57"/>
      <c r="P5" s="634"/>
      <c r="Q5" s="635"/>
      <c r="R5" s="636"/>
      <c r="S5" s="446" t="s">
        <v>2</v>
      </c>
      <c r="T5" s="447"/>
      <c r="U5" s="58" t="s">
        <v>25</v>
      </c>
      <c r="W5" s="59" t="s">
        <v>41</v>
      </c>
      <c r="X5" s="60" t="s">
        <v>22</v>
      </c>
      <c r="Y5" s="60" t="s">
        <v>26</v>
      </c>
      <c r="Z5" s="60" t="s">
        <v>15</v>
      </c>
      <c r="AA5" s="643"/>
      <c r="AB5" s="365"/>
      <c r="AC5" s="61" t="s">
        <v>41</v>
      </c>
      <c r="AD5" s="60" t="s">
        <v>22</v>
      </c>
      <c r="AE5" s="60" t="s">
        <v>26</v>
      </c>
      <c r="AF5" s="60" t="s">
        <v>15</v>
      </c>
      <c r="AG5" s="512"/>
      <c r="AH5" s="647"/>
      <c r="AI5" s="647"/>
      <c r="AJ5" s="648"/>
      <c r="AK5" s="365"/>
    </row>
    <row r="6" spans="2:37" ht="12.75" customHeight="1" thickTop="1" thickBot="1">
      <c r="B6" s="62"/>
      <c r="C6" s="63">
        <v>5</v>
      </c>
      <c r="D6" s="64">
        <f>SUM('30'!G6)</f>
        <v>0</v>
      </c>
      <c r="E6" s="64"/>
      <c r="F6" s="65">
        <f>SUM(D6+E6)</f>
        <v>0</v>
      </c>
      <c r="G6" s="64"/>
      <c r="H6" s="66">
        <f>SUM(F6-G6)</f>
        <v>0</v>
      </c>
      <c r="I6" s="66">
        <f>SUM(Dt!B6)</f>
        <v>7</v>
      </c>
      <c r="J6" s="273">
        <f>SUM(Dt!C6)</f>
        <v>1.7</v>
      </c>
      <c r="K6" s="274">
        <f>SUM(H6*I6)</f>
        <v>0</v>
      </c>
      <c r="L6" s="275">
        <f>SUM(H6*J6)</f>
        <v>0</v>
      </c>
      <c r="M6" s="448"/>
      <c r="N6" s="449"/>
      <c r="O6" s="68"/>
      <c r="P6" s="237" t="s">
        <v>14</v>
      </c>
      <c r="Q6" s="238" t="s">
        <v>22</v>
      </c>
      <c r="R6" s="238" t="s">
        <v>15</v>
      </c>
      <c r="S6" s="622">
        <f>SUM('30'!S54:T54)</f>
        <v>0</v>
      </c>
      <c r="T6" s="623"/>
      <c r="U6" s="69" t="s">
        <v>20</v>
      </c>
      <c r="W6" s="367"/>
      <c r="X6" s="368"/>
      <c r="Y6" s="369"/>
      <c r="Z6" s="370">
        <f>SUM(X6-Y6)</f>
        <v>0</v>
      </c>
      <c r="AA6" s="371"/>
      <c r="AB6" s="372"/>
      <c r="AC6" s="373"/>
      <c r="AD6" s="368"/>
      <c r="AE6" s="369"/>
      <c r="AF6" s="370">
        <f t="shared" ref="AF6:AF43" si="0">SUM(AD6-AE6)</f>
        <v>0</v>
      </c>
      <c r="AG6" s="624"/>
      <c r="AH6" s="625"/>
      <c r="AI6" s="625"/>
      <c r="AJ6" s="626"/>
      <c r="AK6" s="372"/>
    </row>
    <row r="7" spans="2:37" ht="12.75" customHeight="1" thickTop="1">
      <c r="B7" s="62"/>
      <c r="C7" s="63">
        <v>10</v>
      </c>
      <c r="D7" s="64">
        <f>SUM('30'!G7)</f>
        <v>0</v>
      </c>
      <c r="E7" s="64"/>
      <c r="F7" s="65">
        <f t="shared" ref="F7:F11" si="1">SUM(D7+E7)</f>
        <v>0</v>
      </c>
      <c r="G7" s="64"/>
      <c r="H7" s="66">
        <f t="shared" ref="H7:H11" si="2">SUM(F7-G7)</f>
        <v>0</v>
      </c>
      <c r="I7" s="66">
        <f>SUM(Dt!B7)</f>
        <v>12</v>
      </c>
      <c r="J7" s="273">
        <f>SUM(Dt!C7)</f>
        <v>1.7</v>
      </c>
      <c r="K7" s="274">
        <f t="shared" ref="K7:K11" si="3">SUM(H7*I7)</f>
        <v>0</v>
      </c>
      <c r="L7" s="275">
        <f t="shared" ref="L7:L11" si="4">SUM(H7*J7)</f>
        <v>0</v>
      </c>
      <c r="M7" s="448"/>
      <c r="N7" s="449"/>
      <c r="P7" s="76"/>
      <c r="Q7" s="31">
        <f>IF(P7=1,Dt!$N$6,IF(P7=5,Dt!$N$7,IF(P7=10,Dt!$N$8,IF(P7=20,Dt!$N$9,IF(P7=25,Dt!$N$10,IF(P7=30,Dt!$N$11,IF(P7=50,Dt!$N$12,IF(P7=75,Dt!$N$13,IF(P7=100,Dt!$N$14,)))))))))</f>
        <v>0</v>
      </c>
      <c r="R7" s="288">
        <f>IF(P7=1,Dt!$O$6,IF(P7=5,Dt!$O$7,IF(P7=10,Dt!$O$8,IF(P7=20,Dt!$O$9,IF(P7=25,Dt!$O$10,IF(P7=30,Dt!$O$11,IF(P7=50,Dt!$O$12,IF(P7=75,Dt!$O$13,IF(P7=100,Dt!$O$14,)))))))))</f>
        <v>0</v>
      </c>
      <c r="S7" s="627">
        <f>SUM(S6-P7)</f>
        <v>0</v>
      </c>
      <c r="T7" s="628"/>
      <c r="U7" s="77"/>
      <c r="W7" s="70"/>
      <c r="X7" s="71"/>
      <c r="Y7" s="72"/>
      <c r="Z7" s="73">
        <f t="shared" ref="Z7:Z35" si="5">SUM(X7-Y7)</f>
        <v>0</v>
      </c>
      <c r="AA7" s="78"/>
      <c r="AB7" s="74"/>
      <c r="AC7" s="75"/>
      <c r="AD7" s="71"/>
      <c r="AE7" s="72"/>
      <c r="AF7" s="73">
        <f t="shared" si="0"/>
        <v>0</v>
      </c>
      <c r="AG7" s="452"/>
      <c r="AH7" s="453"/>
      <c r="AI7" s="453"/>
      <c r="AJ7" s="454"/>
      <c r="AK7" s="74"/>
    </row>
    <row r="8" spans="2:37" ht="12.75" customHeight="1">
      <c r="B8" s="62"/>
      <c r="C8" s="63">
        <v>20</v>
      </c>
      <c r="D8" s="64">
        <f>SUM('30'!G8)</f>
        <v>0</v>
      </c>
      <c r="E8" s="64"/>
      <c r="F8" s="65">
        <f t="shared" si="1"/>
        <v>0</v>
      </c>
      <c r="G8" s="64"/>
      <c r="H8" s="66">
        <f t="shared" si="2"/>
        <v>0</v>
      </c>
      <c r="I8" s="66">
        <f>SUM(Dt!B8)</f>
        <v>22</v>
      </c>
      <c r="J8" s="273">
        <f>SUM(Dt!C8)</f>
        <v>2</v>
      </c>
      <c r="K8" s="274">
        <f t="shared" si="3"/>
        <v>0</v>
      </c>
      <c r="L8" s="275">
        <f t="shared" si="4"/>
        <v>0</v>
      </c>
      <c r="M8" s="448"/>
      <c r="N8" s="449"/>
      <c r="P8" s="79"/>
      <c r="Q8" s="31">
        <f>IF(P8=1,Dt!$N$6,IF(P8=5,Dt!$N$7,IF(P8=10,Dt!$N$8,IF(P8=20,Dt!$N$9,IF(P8=25,Dt!$N$10,IF(P8=30,Dt!$N$11,IF(P8=50,Dt!$N$12,IF(P8=75,Dt!$N$13,IF(P8=100,Dt!$N$14,)))))))))</f>
        <v>0</v>
      </c>
      <c r="R8" s="288">
        <f>IF(P8=1,Dt!$O$6,IF(P8=5,Dt!$O$7,IF(P8=10,Dt!$O$8,IF(P8=20,Dt!$O$9,IF(P8=25,Dt!$O$10,IF(P8=30,Dt!$O$11,IF(P8=50,Dt!$O$12,IF(P8=75,Dt!$O$13,IF(P8=100,Dt!$O$14,)))))))))</f>
        <v>0</v>
      </c>
      <c r="S8" s="450">
        <f>SUM(S7-P8)</f>
        <v>0</v>
      </c>
      <c r="T8" s="451"/>
      <c r="U8" s="80"/>
      <c r="W8" s="70"/>
      <c r="X8" s="71"/>
      <c r="Y8" s="72"/>
      <c r="Z8" s="73">
        <f t="shared" si="5"/>
        <v>0</v>
      </c>
      <c r="AA8" s="78"/>
      <c r="AB8" s="74"/>
      <c r="AC8" s="75"/>
      <c r="AD8" s="71"/>
      <c r="AE8" s="72"/>
      <c r="AF8" s="73">
        <f t="shared" si="0"/>
        <v>0</v>
      </c>
      <c r="AG8" s="452"/>
      <c r="AH8" s="453"/>
      <c r="AI8" s="453"/>
      <c r="AJ8" s="454"/>
      <c r="AK8" s="74"/>
    </row>
    <row r="9" spans="2:37" ht="12.75" customHeight="1">
      <c r="B9" s="62"/>
      <c r="C9" s="63">
        <v>25</v>
      </c>
      <c r="D9" s="64">
        <f>SUM('30'!G9)</f>
        <v>0</v>
      </c>
      <c r="E9" s="64"/>
      <c r="F9" s="65">
        <f t="shared" si="1"/>
        <v>0</v>
      </c>
      <c r="G9" s="64"/>
      <c r="H9" s="66">
        <f t="shared" si="2"/>
        <v>0</v>
      </c>
      <c r="I9" s="66">
        <f>SUM(Dt!B9)</f>
        <v>27</v>
      </c>
      <c r="J9" s="273">
        <f>SUM(Dt!C9)</f>
        <v>2.2000000000000002</v>
      </c>
      <c r="K9" s="274">
        <f t="shared" si="3"/>
        <v>0</v>
      </c>
      <c r="L9" s="275">
        <f t="shared" si="4"/>
        <v>0</v>
      </c>
      <c r="M9" s="448"/>
      <c r="N9" s="449"/>
      <c r="P9" s="33"/>
      <c r="Q9" s="31">
        <f>IF(P9=1,Dt!$N$6,IF(P9=5,Dt!$N$7,IF(P9=10,Dt!$N$8,IF(P9=20,Dt!$N$9,IF(P9=25,Dt!$N$10,IF(P9=30,Dt!$N$11,IF(P9=50,Dt!$N$12,IF(P9=75,Dt!$N$13,IF(P9=100,Dt!$N$14,)))))))))</f>
        <v>0</v>
      </c>
      <c r="R9" s="288">
        <f>IF(P9=1,Dt!$O$6,IF(P9=5,Dt!$O$7,IF(P9=10,Dt!$O$8,IF(P9=20,Dt!$O$9,IF(P9=25,Dt!$O$10,IF(P9=30,Dt!$O$11,IF(P9=50,Dt!$O$12,IF(P9=75,Dt!$O$13,IF(P9=100,Dt!$O$14,)))))))))</f>
        <v>0</v>
      </c>
      <c r="S9" s="450">
        <f t="shared" ref="S9:S54" si="6">SUM(S8-P9)</f>
        <v>0</v>
      </c>
      <c r="T9" s="451"/>
      <c r="U9" s="80"/>
      <c r="W9" s="70"/>
      <c r="X9" s="71"/>
      <c r="Y9" s="72"/>
      <c r="Z9" s="73">
        <f t="shared" si="5"/>
        <v>0</v>
      </c>
      <c r="AA9" s="78"/>
      <c r="AB9" s="74"/>
      <c r="AC9" s="75"/>
      <c r="AD9" s="71"/>
      <c r="AE9" s="72"/>
      <c r="AF9" s="73">
        <f t="shared" si="0"/>
        <v>0</v>
      </c>
      <c r="AG9" s="452"/>
      <c r="AH9" s="453"/>
      <c r="AI9" s="453"/>
      <c r="AJ9" s="454"/>
      <c r="AK9" s="74"/>
    </row>
    <row r="10" spans="2:37" ht="12.75" customHeight="1">
      <c r="B10" s="62"/>
      <c r="C10" s="63">
        <v>50</v>
      </c>
      <c r="D10" s="64">
        <f>SUM('30'!G10)</f>
        <v>0</v>
      </c>
      <c r="E10" s="64"/>
      <c r="F10" s="65">
        <f t="shared" si="1"/>
        <v>0</v>
      </c>
      <c r="G10" s="64"/>
      <c r="H10" s="66">
        <f t="shared" si="2"/>
        <v>0</v>
      </c>
      <c r="I10" s="66">
        <f>SUM(Dt!B10)</f>
        <v>53</v>
      </c>
      <c r="J10" s="273">
        <f>SUM(Dt!C10)</f>
        <v>3.9</v>
      </c>
      <c r="K10" s="274">
        <f t="shared" si="3"/>
        <v>0</v>
      </c>
      <c r="L10" s="275">
        <f t="shared" si="4"/>
        <v>0</v>
      </c>
      <c r="M10" s="448"/>
      <c r="N10" s="449"/>
      <c r="P10" s="33"/>
      <c r="Q10" s="31">
        <f>IF(P10=1,Dt!$N$6,IF(P10=5,Dt!$N$7,IF(P10=10,Dt!$N$8,IF(P10=20,Dt!$N$9,IF(P10=25,Dt!$N$10,IF(P10=30,Dt!$N$11,IF(P10=50,Dt!$N$12,IF(P10=75,Dt!$N$13,IF(P10=100,Dt!$N$14,)))))))))</f>
        <v>0</v>
      </c>
      <c r="R10" s="288">
        <f>IF(P10=1,Dt!$O$6,IF(P10=5,Dt!$O$7,IF(P10=10,Dt!$O$8,IF(P10=20,Dt!$O$9,IF(P10=25,Dt!$O$10,IF(P10=30,Dt!$O$11,IF(P10=50,Dt!$O$12,IF(P10=75,Dt!$O$13,IF(P10=100,Dt!$O$14,)))))))))</f>
        <v>0</v>
      </c>
      <c r="S10" s="450">
        <f t="shared" si="6"/>
        <v>0</v>
      </c>
      <c r="T10" s="451"/>
      <c r="U10" s="80"/>
      <c r="W10" s="70"/>
      <c r="X10" s="71"/>
      <c r="Y10" s="72"/>
      <c r="Z10" s="73">
        <f t="shared" si="5"/>
        <v>0</v>
      </c>
      <c r="AA10" s="78"/>
      <c r="AB10" s="74"/>
      <c r="AC10" s="75"/>
      <c r="AD10" s="71"/>
      <c r="AE10" s="72"/>
      <c r="AF10" s="73">
        <f t="shared" si="0"/>
        <v>0</v>
      </c>
      <c r="AG10" s="452"/>
      <c r="AH10" s="453"/>
      <c r="AI10" s="453"/>
      <c r="AJ10" s="454"/>
      <c r="AK10" s="74"/>
    </row>
    <row r="11" spans="2:37" ht="12.75" customHeight="1" thickBot="1">
      <c r="B11" s="62"/>
      <c r="C11" s="81">
        <v>100</v>
      </c>
      <c r="D11" s="64">
        <f>SUM('30'!G11)</f>
        <v>0</v>
      </c>
      <c r="E11" s="82"/>
      <c r="F11" s="83">
        <f t="shared" si="1"/>
        <v>0</v>
      </c>
      <c r="G11" s="82"/>
      <c r="H11" s="66">
        <f t="shared" si="2"/>
        <v>0</v>
      </c>
      <c r="I11" s="66">
        <f>SUM(Dt!B11)</f>
        <v>103</v>
      </c>
      <c r="J11" s="273">
        <f>SUM(Dt!C11)</f>
        <v>6.1</v>
      </c>
      <c r="K11" s="274">
        <f t="shared" si="3"/>
        <v>0</v>
      </c>
      <c r="L11" s="275">
        <f t="shared" si="4"/>
        <v>0</v>
      </c>
      <c r="M11" s="455"/>
      <c r="N11" s="456"/>
      <c r="P11" s="33"/>
      <c r="Q11" s="31">
        <f>IF(P11=1,Dt!$N$6,IF(P11=5,Dt!$N$7,IF(P11=10,Dt!$N$8,IF(P11=20,Dt!$N$9,IF(P11=25,Dt!$N$10,IF(P11=30,Dt!$N$11,IF(P11=50,Dt!$N$12,IF(P11=75,Dt!$N$13,IF(P11=100,Dt!$N$14,)))))))))</f>
        <v>0</v>
      </c>
      <c r="R11" s="288">
        <f>IF(P11=1,Dt!$O$6,IF(P11=5,Dt!$O$7,IF(P11=10,Dt!$O$8,IF(P11=20,Dt!$O$9,IF(P11=25,Dt!$O$10,IF(P11=30,Dt!$O$11,IF(P11=50,Dt!$O$12,IF(P11=75,Dt!$O$13,IF(P11=100,Dt!$O$14,)))))))))</f>
        <v>0</v>
      </c>
      <c r="S11" s="450">
        <f t="shared" si="6"/>
        <v>0</v>
      </c>
      <c r="T11" s="451"/>
      <c r="U11" s="80"/>
      <c r="W11" s="70"/>
      <c r="X11" s="71"/>
      <c r="Y11" s="72"/>
      <c r="Z11" s="73">
        <f t="shared" si="5"/>
        <v>0</v>
      </c>
      <c r="AA11" s="78"/>
      <c r="AB11" s="74"/>
      <c r="AC11" s="75"/>
      <c r="AD11" s="71"/>
      <c r="AE11" s="72"/>
      <c r="AF11" s="73">
        <f t="shared" si="0"/>
        <v>0</v>
      </c>
      <c r="AG11" s="452"/>
      <c r="AH11" s="453"/>
      <c r="AI11" s="453"/>
      <c r="AJ11" s="454"/>
      <c r="AK11" s="74"/>
    </row>
    <row r="12" spans="2:37" ht="12.75" customHeight="1" thickTop="1" thickBot="1">
      <c r="B12" s="84"/>
      <c r="C12" s="85"/>
      <c r="D12" s="86"/>
      <c r="E12" s="86"/>
      <c r="F12" s="86"/>
      <c r="G12" s="86"/>
      <c r="H12" s="86" t="s">
        <v>30</v>
      </c>
      <c r="I12" s="86"/>
      <c r="J12" s="87"/>
      <c r="K12" s="89">
        <f>SUM(K6:K11)</f>
        <v>0</v>
      </c>
      <c r="L12" s="88">
        <f>SUM(L6:L11)</f>
        <v>0</v>
      </c>
      <c r="M12" s="618"/>
      <c r="N12" s="619"/>
      <c r="P12" s="33"/>
      <c r="Q12" s="31">
        <f>IF(P12=1,Dt!$N$6,IF(P12=5,Dt!$N$7,IF(P12=10,Dt!$N$8,IF(P12=20,Dt!$N$9,IF(P12=25,Dt!$N$10,IF(P12=30,Dt!$N$11,IF(P12=50,Dt!$N$12,IF(P12=75,Dt!$N$13,IF(P12=100,Dt!$N$14,)))))))))</f>
        <v>0</v>
      </c>
      <c r="R12" s="288">
        <f>IF(P12=1,Dt!$O$6,IF(P12=5,Dt!$O$7,IF(P12=10,Dt!$O$8,IF(P12=20,Dt!$O$9,IF(P12=25,Dt!$O$10,IF(P12=30,Dt!$O$11,IF(P12=50,Dt!$O$12,IF(P12=75,Dt!$O$13,IF(P12=100,Dt!$O$14,)))))))))</f>
        <v>0</v>
      </c>
      <c r="S12" s="450">
        <f t="shared" si="6"/>
        <v>0</v>
      </c>
      <c r="T12" s="451"/>
      <c r="U12" s="80"/>
      <c r="W12" s="70"/>
      <c r="X12" s="71"/>
      <c r="Y12" s="72"/>
      <c r="Z12" s="73">
        <f t="shared" si="5"/>
        <v>0</v>
      </c>
      <c r="AA12" s="78"/>
      <c r="AB12" s="74"/>
      <c r="AC12" s="75"/>
      <c r="AD12" s="71"/>
      <c r="AE12" s="72"/>
      <c r="AF12" s="73">
        <f t="shared" si="0"/>
        <v>0</v>
      </c>
      <c r="AG12" s="452"/>
      <c r="AH12" s="453"/>
      <c r="AI12" s="453"/>
      <c r="AJ12" s="454"/>
      <c r="AK12" s="74"/>
    </row>
    <row r="13" spans="2:37" ht="12.75" customHeight="1" thickTop="1">
      <c r="B13" s="90">
        <v>2</v>
      </c>
      <c r="C13" s="91"/>
      <c r="D13" s="92"/>
      <c r="E13" s="92"/>
      <c r="F13" s="92"/>
      <c r="G13" s="92"/>
      <c r="H13" s="92" t="s">
        <v>10</v>
      </c>
      <c r="I13" s="92"/>
      <c r="J13" s="92"/>
      <c r="K13" s="92"/>
      <c r="L13" s="92"/>
      <c r="M13" s="620"/>
      <c r="N13" s="621"/>
      <c r="P13" s="33"/>
      <c r="Q13" s="31">
        <f>IF(P13=1,Dt!$N$6,IF(P13=5,Dt!$N$7,IF(P13=10,Dt!$N$8,IF(P13=20,Dt!$N$9,IF(P13=25,Dt!$N$10,IF(P13=30,Dt!$N$11,IF(P13=50,Dt!$N$12,IF(P13=75,Dt!$N$13,IF(P13=100,Dt!$N$14,)))))))))</f>
        <v>0</v>
      </c>
      <c r="R13" s="288">
        <f>IF(P13=1,Dt!$O$6,IF(P13=5,Dt!$O$7,IF(P13=10,Dt!$O$8,IF(P13=20,Dt!$O$9,IF(P13=25,Dt!$O$10,IF(P13=30,Dt!$O$11,IF(P13=50,Dt!$O$12,IF(P13=75,Dt!$O$13,IF(P13=100,Dt!$O$14,)))))))))</f>
        <v>0</v>
      </c>
      <c r="S13" s="450">
        <f t="shared" si="6"/>
        <v>0</v>
      </c>
      <c r="T13" s="451"/>
      <c r="U13" s="80"/>
      <c r="W13" s="70"/>
      <c r="X13" s="71"/>
      <c r="Y13" s="72"/>
      <c r="Z13" s="73">
        <f t="shared" si="5"/>
        <v>0</v>
      </c>
      <c r="AA13" s="78"/>
      <c r="AB13" s="74"/>
      <c r="AC13" s="75"/>
      <c r="AD13" s="71"/>
      <c r="AE13" s="72"/>
      <c r="AF13" s="73">
        <f t="shared" si="0"/>
        <v>0</v>
      </c>
      <c r="AG13" s="452"/>
      <c r="AH13" s="453"/>
      <c r="AI13" s="453"/>
      <c r="AJ13" s="454"/>
      <c r="AK13" s="74"/>
    </row>
    <row r="14" spans="2:37" ht="12.75" customHeight="1">
      <c r="B14" s="90"/>
      <c r="C14" s="93">
        <v>2</v>
      </c>
      <c r="D14" s="64">
        <f>SUM('30'!G14)</f>
        <v>0</v>
      </c>
      <c r="E14" s="64"/>
      <c r="F14" s="65">
        <f t="shared" ref="F14:F20" si="7">SUM(D14+E14)</f>
        <v>0</v>
      </c>
      <c r="G14" s="64"/>
      <c r="H14" s="66">
        <f>SUM(F14-G14)</f>
        <v>0</v>
      </c>
      <c r="I14" s="66">
        <f>SUM(Dt!B15)</f>
        <v>3</v>
      </c>
      <c r="J14" s="273">
        <f>SUM(Dt!C15)</f>
        <v>0.7</v>
      </c>
      <c r="K14" s="274">
        <f>SUM(H14*I14)</f>
        <v>0</v>
      </c>
      <c r="L14" s="275">
        <f>SUM(H14*J14)</f>
        <v>0</v>
      </c>
      <c r="M14" s="448"/>
      <c r="N14" s="449"/>
      <c r="P14" s="33"/>
      <c r="Q14" s="31">
        <f>IF(P14=1,Dt!$N$6,IF(P14=5,Dt!$N$7,IF(P14=10,Dt!$N$8,IF(P14=20,Dt!$N$9,IF(P14=25,Dt!$N$10,IF(P14=30,Dt!$N$11,IF(P14=50,Dt!$N$12,IF(P14=75,Dt!$N$13,IF(P14=100,Dt!$N$14,)))))))))</f>
        <v>0</v>
      </c>
      <c r="R14" s="288">
        <f>IF(P14=1,Dt!$O$6,IF(P14=5,Dt!$O$7,IF(P14=10,Dt!$O$8,IF(P14=20,Dt!$O$9,IF(P14=25,Dt!$O$10,IF(P14=30,Dt!$O$11,IF(P14=50,Dt!$O$12,IF(P14=75,Dt!$O$13,IF(P14=100,Dt!$O$14,)))))))))</f>
        <v>0</v>
      </c>
      <c r="S14" s="450">
        <f t="shared" si="6"/>
        <v>0</v>
      </c>
      <c r="T14" s="451"/>
      <c r="U14" s="80"/>
      <c r="W14" s="70"/>
      <c r="X14" s="71"/>
      <c r="Y14" s="72"/>
      <c r="Z14" s="73">
        <f t="shared" si="5"/>
        <v>0</v>
      </c>
      <c r="AA14" s="78"/>
      <c r="AB14" s="74"/>
      <c r="AC14" s="75"/>
      <c r="AD14" s="71"/>
      <c r="AE14" s="72"/>
      <c r="AF14" s="73">
        <f t="shared" si="0"/>
        <v>0</v>
      </c>
      <c r="AG14" s="452"/>
      <c r="AH14" s="453"/>
      <c r="AI14" s="453"/>
      <c r="AJ14" s="454"/>
      <c r="AK14" s="74"/>
    </row>
    <row r="15" spans="2:37" ht="12.75" customHeight="1">
      <c r="B15" s="90"/>
      <c r="C15" s="93">
        <v>5</v>
      </c>
      <c r="D15" s="64">
        <f>SUM('30'!G15)</f>
        <v>0</v>
      </c>
      <c r="E15" s="64"/>
      <c r="F15" s="65">
        <f t="shared" si="7"/>
        <v>0</v>
      </c>
      <c r="G15" s="64"/>
      <c r="H15" s="66">
        <f t="shared" ref="H15:H20" si="8">SUM(F15-G15)</f>
        <v>0</v>
      </c>
      <c r="I15" s="66">
        <f>SUM(Dt!B16)</f>
        <v>7</v>
      </c>
      <c r="J15" s="273">
        <f>SUM(Dt!C16)</f>
        <v>1.75</v>
      </c>
      <c r="K15" s="274">
        <f t="shared" ref="K15:K20" si="9">SUM(H15*I15)</f>
        <v>0</v>
      </c>
      <c r="L15" s="275">
        <f t="shared" ref="L15:L20" si="10">SUM(H15*J15)</f>
        <v>0</v>
      </c>
      <c r="M15" s="448"/>
      <c r="N15" s="449"/>
      <c r="P15" s="33"/>
      <c r="Q15" s="31">
        <f>IF(P15=1,Dt!$N$6,IF(P15=5,Dt!$N$7,IF(P15=10,Dt!$N$8,IF(P15=20,Dt!$N$9,IF(P15=25,Dt!$N$10,IF(P15=30,Dt!$N$11,IF(P15=50,Dt!$N$12,IF(P15=75,Dt!$N$13,IF(P15=100,Dt!$N$14,)))))))))</f>
        <v>0</v>
      </c>
      <c r="R15" s="288">
        <f>IF(P15=1,Dt!$O$6,IF(P15=5,Dt!$O$7,IF(P15=10,Dt!$O$8,IF(P15=20,Dt!$O$9,IF(P15=25,Dt!$O$10,IF(P15=30,Dt!$O$11,IF(P15=50,Dt!$O$12,IF(P15=75,Dt!$O$13,IF(P15=100,Dt!$O$14,)))))))))</f>
        <v>0</v>
      </c>
      <c r="S15" s="450">
        <f t="shared" si="6"/>
        <v>0</v>
      </c>
      <c r="T15" s="451"/>
      <c r="U15" s="80"/>
      <c r="W15" s="70"/>
      <c r="X15" s="71"/>
      <c r="Y15" s="72"/>
      <c r="Z15" s="73">
        <f t="shared" si="5"/>
        <v>0</v>
      </c>
      <c r="AA15" s="78"/>
      <c r="AB15" s="74"/>
      <c r="AC15" s="75"/>
      <c r="AD15" s="71"/>
      <c r="AE15" s="72"/>
      <c r="AF15" s="73">
        <f t="shared" si="0"/>
        <v>0</v>
      </c>
      <c r="AG15" s="452"/>
      <c r="AH15" s="453"/>
      <c r="AI15" s="453"/>
      <c r="AJ15" s="454"/>
      <c r="AK15" s="74"/>
    </row>
    <row r="16" spans="2:37" ht="12.75" customHeight="1">
      <c r="B16" s="90"/>
      <c r="C16" s="93">
        <v>10</v>
      </c>
      <c r="D16" s="64">
        <f>SUM('30'!G16)</f>
        <v>0</v>
      </c>
      <c r="E16" s="64"/>
      <c r="F16" s="65">
        <f t="shared" si="7"/>
        <v>0</v>
      </c>
      <c r="G16" s="64"/>
      <c r="H16" s="66">
        <f t="shared" si="8"/>
        <v>0</v>
      </c>
      <c r="I16" s="66">
        <f>SUM(Dt!B17)</f>
        <v>12</v>
      </c>
      <c r="J16" s="273">
        <f>SUM(Dt!C17)</f>
        <v>1.75</v>
      </c>
      <c r="K16" s="274">
        <f t="shared" si="9"/>
        <v>0</v>
      </c>
      <c r="L16" s="275">
        <f t="shared" si="10"/>
        <v>0</v>
      </c>
      <c r="M16" s="448"/>
      <c r="N16" s="449"/>
      <c r="P16" s="33"/>
      <c r="Q16" s="31">
        <f>IF(P16=1,Dt!$N$6,IF(P16=5,Dt!$N$7,IF(P16=10,Dt!$N$8,IF(P16=20,Dt!$N$9,IF(P16=25,Dt!$N$10,IF(P16=30,Dt!$N$11,IF(P16=50,Dt!$N$12,IF(P16=75,Dt!$N$13,IF(P16=100,Dt!$N$14,)))))))))</f>
        <v>0</v>
      </c>
      <c r="R16" s="288">
        <f>IF(P16=1,Dt!$O$6,IF(P16=5,Dt!$O$7,IF(P16=10,Dt!$O$8,IF(P16=20,Dt!$O$9,IF(P16=25,Dt!$O$10,IF(P16=30,Dt!$O$11,IF(P16=50,Dt!$O$12,IF(P16=75,Dt!$O$13,IF(P16=100,Dt!$O$14,)))))))))</f>
        <v>0</v>
      </c>
      <c r="S16" s="450">
        <f t="shared" si="6"/>
        <v>0</v>
      </c>
      <c r="T16" s="451"/>
      <c r="U16" s="80"/>
      <c r="W16" s="70"/>
      <c r="X16" s="71"/>
      <c r="Y16" s="72"/>
      <c r="Z16" s="73">
        <f t="shared" si="5"/>
        <v>0</v>
      </c>
      <c r="AA16" s="78"/>
      <c r="AB16" s="74"/>
      <c r="AC16" s="75"/>
      <c r="AD16" s="71"/>
      <c r="AE16" s="72"/>
      <c r="AF16" s="73">
        <f t="shared" si="0"/>
        <v>0</v>
      </c>
      <c r="AG16" s="452"/>
      <c r="AH16" s="453"/>
      <c r="AI16" s="453"/>
      <c r="AJ16" s="454"/>
      <c r="AK16" s="74"/>
    </row>
    <row r="17" spans="2:37" ht="12.75" customHeight="1">
      <c r="B17" s="90"/>
      <c r="C17" s="93">
        <v>12</v>
      </c>
      <c r="D17" s="64">
        <f>SUM('30'!G17)</f>
        <v>0</v>
      </c>
      <c r="E17" s="94"/>
      <c r="F17" s="65">
        <f t="shared" si="7"/>
        <v>0</v>
      </c>
      <c r="G17" s="94"/>
      <c r="H17" s="66">
        <f t="shared" si="8"/>
        <v>0</v>
      </c>
      <c r="I17" s="66">
        <f>SUM(Dt!B18)</f>
        <v>13</v>
      </c>
      <c r="J17" s="273">
        <f>SUM(Dt!C18)</f>
        <v>0.75</v>
      </c>
      <c r="K17" s="274">
        <f t="shared" si="9"/>
        <v>0</v>
      </c>
      <c r="L17" s="275">
        <f t="shared" si="10"/>
        <v>0</v>
      </c>
      <c r="M17" s="448"/>
      <c r="N17" s="449"/>
      <c r="P17" s="33"/>
      <c r="Q17" s="31">
        <f>IF(P17=1,Dt!$N$6,IF(P17=5,Dt!$N$7,IF(P17=10,Dt!$N$8,IF(P17=20,Dt!$N$9,IF(P17=25,Dt!$N$10,IF(P17=30,Dt!$N$11,IF(P17=50,Dt!$N$12,IF(P17=75,Dt!$N$13,IF(P17=100,Dt!$N$14,)))))))))</f>
        <v>0</v>
      </c>
      <c r="R17" s="288">
        <f>IF(P17=1,Dt!$O$6,IF(P17=5,Dt!$O$7,IF(P17=10,Dt!$O$8,IF(P17=20,Dt!$O$9,IF(P17=25,Dt!$O$10,IF(P17=30,Dt!$O$11,IF(P17=50,Dt!$O$12,IF(P17=75,Dt!$O$13,IF(P17=100,Dt!$O$14,)))))))))</f>
        <v>0</v>
      </c>
      <c r="S17" s="450">
        <f t="shared" si="6"/>
        <v>0</v>
      </c>
      <c r="T17" s="451"/>
      <c r="U17" s="80"/>
      <c r="W17" s="70"/>
      <c r="X17" s="71"/>
      <c r="Y17" s="72"/>
      <c r="Z17" s="73">
        <f t="shared" si="5"/>
        <v>0</v>
      </c>
      <c r="AA17" s="78"/>
      <c r="AB17" s="74"/>
      <c r="AC17" s="75"/>
      <c r="AD17" s="71"/>
      <c r="AE17" s="72"/>
      <c r="AF17" s="73">
        <f t="shared" si="0"/>
        <v>0</v>
      </c>
      <c r="AG17" s="452"/>
      <c r="AH17" s="453"/>
      <c r="AI17" s="453"/>
      <c r="AJ17" s="454"/>
      <c r="AK17" s="74"/>
    </row>
    <row r="18" spans="2:37" ht="12.75" customHeight="1">
      <c r="B18" s="90"/>
      <c r="C18" s="93">
        <v>25</v>
      </c>
      <c r="D18" s="64">
        <f>SUM('30'!G18)</f>
        <v>0</v>
      </c>
      <c r="E18" s="64"/>
      <c r="F18" s="65">
        <f t="shared" si="7"/>
        <v>0</v>
      </c>
      <c r="G18" s="64"/>
      <c r="H18" s="66">
        <f t="shared" si="8"/>
        <v>0</v>
      </c>
      <c r="I18" s="66">
        <f>SUM(Dt!B19)</f>
        <v>27</v>
      </c>
      <c r="J18" s="273">
        <f>SUM(Dt!C19)</f>
        <v>2</v>
      </c>
      <c r="K18" s="274">
        <f t="shared" si="9"/>
        <v>0</v>
      </c>
      <c r="L18" s="275">
        <f t="shared" si="10"/>
        <v>0</v>
      </c>
      <c r="M18" s="448"/>
      <c r="N18" s="449"/>
      <c r="P18" s="33"/>
      <c r="Q18" s="31">
        <f>IF(P18=1,Dt!$N$6,IF(P18=5,Dt!$N$7,IF(P18=10,Dt!$N$8,IF(P18=20,Dt!$N$9,IF(P18=25,Dt!$N$10,IF(P18=30,Dt!$N$11,IF(P18=50,Dt!$N$12,IF(P18=75,Dt!$N$13,IF(P18=100,Dt!$N$14,)))))))))</f>
        <v>0</v>
      </c>
      <c r="R18" s="288">
        <f>IF(P18=1,Dt!$O$6,IF(P18=5,Dt!$O$7,IF(P18=10,Dt!$O$8,IF(P18=20,Dt!$O$9,IF(P18=25,Dt!$O$10,IF(P18=30,Dt!$O$11,IF(P18=50,Dt!$O$12,IF(P18=75,Dt!$O$13,IF(P18=100,Dt!$O$14,)))))))))</f>
        <v>0</v>
      </c>
      <c r="S18" s="450">
        <f t="shared" si="6"/>
        <v>0</v>
      </c>
      <c r="T18" s="451"/>
      <c r="U18" s="80"/>
      <c r="W18" s="70"/>
      <c r="X18" s="71"/>
      <c r="Y18" s="72"/>
      <c r="Z18" s="73">
        <f t="shared" si="5"/>
        <v>0</v>
      </c>
      <c r="AA18" s="78"/>
      <c r="AB18" s="74"/>
      <c r="AC18" s="75"/>
      <c r="AD18" s="71"/>
      <c r="AE18" s="72"/>
      <c r="AF18" s="73">
        <f t="shared" si="0"/>
        <v>0</v>
      </c>
      <c r="AG18" s="452"/>
      <c r="AH18" s="453"/>
      <c r="AI18" s="453"/>
      <c r="AJ18" s="454"/>
      <c r="AK18" s="74"/>
    </row>
    <row r="19" spans="2:37" ht="12.75" customHeight="1">
      <c r="B19" s="90"/>
      <c r="C19" s="93">
        <v>50</v>
      </c>
      <c r="D19" s="64">
        <f>SUM('30'!G19)</f>
        <v>0</v>
      </c>
      <c r="E19" s="64"/>
      <c r="F19" s="65">
        <f t="shared" si="7"/>
        <v>0</v>
      </c>
      <c r="G19" s="64"/>
      <c r="H19" s="66">
        <f t="shared" si="8"/>
        <v>0</v>
      </c>
      <c r="I19" s="66">
        <f>SUM(Dt!B20)</f>
        <v>53</v>
      </c>
      <c r="J19" s="273">
        <f>SUM(Dt!C20)</f>
        <v>4</v>
      </c>
      <c r="K19" s="274">
        <f t="shared" si="9"/>
        <v>0</v>
      </c>
      <c r="L19" s="275">
        <f t="shared" si="10"/>
        <v>0</v>
      </c>
      <c r="M19" s="448"/>
      <c r="N19" s="449"/>
      <c r="P19" s="33"/>
      <c r="Q19" s="31">
        <f>IF(P19=1,Dt!$N$6,IF(P19=5,Dt!$N$7,IF(P19=10,Dt!$N$8,IF(P19=20,Dt!$N$9,IF(P19=25,Dt!$N$10,IF(P19=30,Dt!$N$11,IF(P19=50,Dt!$N$12,IF(P19=75,Dt!$N$13,IF(P19=100,Dt!$N$14,)))))))))</f>
        <v>0</v>
      </c>
      <c r="R19" s="288">
        <f>IF(P19=1,Dt!$O$6,IF(P19=5,Dt!$O$7,IF(P19=10,Dt!$O$8,IF(P19=20,Dt!$O$9,IF(P19=25,Dt!$O$10,IF(P19=30,Dt!$O$11,IF(P19=50,Dt!$O$12,IF(P19=75,Dt!$O$13,IF(P19=100,Dt!$O$14,)))))))))</f>
        <v>0</v>
      </c>
      <c r="S19" s="450">
        <f t="shared" si="6"/>
        <v>0</v>
      </c>
      <c r="T19" s="451"/>
      <c r="U19" s="80"/>
      <c r="W19" s="70"/>
      <c r="X19" s="71"/>
      <c r="Y19" s="72"/>
      <c r="Z19" s="73">
        <f t="shared" si="5"/>
        <v>0</v>
      </c>
      <c r="AA19" s="78"/>
      <c r="AB19" s="74"/>
      <c r="AC19" s="75"/>
      <c r="AD19" s="71"/>
      <c r="AE19" s="72"/>
      <c r="AF19" s="73">
        <f t="shared" si="0"/>
        <v>0</v>
      </c>
      <c r="AG19" s="452"/>
      <c r="AH19" s="453"/>
      <c r="AI19" s="453"/>
      <c r="AJ19" s="454"/>
      <c r="AK19" s="74"/>
    </row>
    <row r="20" spans="2:37" ht="12.75" customHeight="1" thickBot="1">
      <c r="B20" s="90"/>
      <c r="C20" s="95">
        <v>100</v>
      </c>
      <c r="D20" s="64">
        <f>SUM('30'!G20)</f>
        <v>0</v>
      </c>
      <c r="E20" s="82"/>
      <c r="F20" s="83">
        <f t="shared" si="7"/>
        <v>0</v>
      </c>
      <c r="G20" s="82"/>
      <c r="H20" s="66">
        <f t="shared" si="8"/>
        <v>0</v>
      </c>
      <c r="I20" s="66">
        <f>SUM(Dt!B21)</f>
        <v>103</v>
      </c>
      <c r="J20" s="273">
        <f>SUM(Dt!C21)</f>
        <v>6</v>
      </c>
      <c r="K20" s="274">
        <f t="shared" si="9"/>
        <v>0</v>
      </c>
      <c r="L20" s="275">
        <f t="shared" si="10"/>
        <v>0</v>
      </c>
      <c r="M20" s="455"/>
      <c r="N20" s="456"/>
      <c r="P20" s="33"/>
      <c r="Q20" s="31">
        <f>IF(P20=1,Dt!$N$6,IF(P20=5,Dt!$N$7,IF(P20=10,Dt!$N$8,IF(P20=20,Dt!$N$9,IF(P20=25,Dt!$N$10,IF(P20=30,Dt!$N$11,IF(P20=50,Dt!$N$12,IF(P20=75,Dt!$N$13,IF(P20=100,Dt!$N$14,)))))))))</f>
        <v>0</v>
      </c>
      <c r="R20" s="288">
        <f>IF(P20=1,Dt!$O$6,IF(P20=5,Dt!$O$7,IF(P20=10,Dt!$O$8,IF(P20=20,Dt!$O$9,IF(P20=25,Dt!$O$10,IF(P20=30,Dt!$O$11,IF(P20=50,Dt!$O$12,IF(P20=75,Dt!$O$13,IF(P20=100,Dt!$O$14,)))))))))</f>
        <v>0</v>
      </c>
      <c r="S20" s="450">
        <f t="shared" si="6"/>
        <v>0</v>
      </c>
      <c r="T20" s="451"/>
      <c r="U20" s="80"/>
      <c r="W20" s="70"/>
      <c r="X20" s="71"/>
      <c r="Y20" s="72"/>
      <c r="Z20" s="73">
        <f t="shared" si="5"/>
        <v>0</v>
      </c>
      <c r="AA20" s="78"/>
      <c r="AB20" s="74"/>
      <c r="AC20" s="75"/>
      <c r="AD20" s="71"/>
      <c r="AE20" s="72"/>
      <c r="AF20" s="73">
        <f t="shared" si="0"/>
        <v>0</v>
      </c>
      <c r="AG20" s="452"/>
      <c r="AH20" s="453"/>
      <c r="AI20" s="453"/>
      <c r="AJ20" s="454"/>
      <c r="AK20" s="74"/>
    </row>
    <row r="21" spans="2:37" ht="12.75" customHeight="1" thickTop="1" thickBot="1">
      <c r="B21" s="96"/>
      <c r="C21" s="97"/>
      <c r="D21" s="98"/>
      <c r="E21" s="98"/>
      <c r="F21" s="98"/>
      <c r="G21" s="98"/>
      <c r="H21" s="98" t="s">
        <v>30</v>
      </c>
      <c r="I21" s="98"/>
      <c r="J21" s="99"/>
      <c r="K21" s="101">
        <f>SUM(K14:K20)</f>
        <v>0</v>
      </c>
      <c r="L21" s="100">
        <f>SUM(L14:L20)</f>
        <v>0</v>
      </c>
      <c r="M21" s="102"/>
      <c r="N21" s="103"/>
      <c r="P21" s="33"/>
      <c r="Q21" s="31">
        <f>IF(P21=1,Dt!$N$6,IF(P21=5,Dt!$N$7,IF(P21=10,Dt!$N$8,IF(P21=20,Dt!$N$9,IF(P21=25,Dt!$N$10,IF(P21=30,Dt!$N$11,IF(P21=50,Dt!$N$12,IF(P21=75,Dt!$N$13,IF(P21=100,Dt!$N$14,)))))))))</f>
        <v>0</v>
      </c>
      <c r="R21" s="288">
        <f>IF(P21=1,Dt!$O$6,IF(P21=5,Dt!$O$7,IF(P21=10,Dt!$O$8,IF(P21=20,Dt!$O$9,IF(P21=25,Dt!$O$10,IF(P21=30,Dt!$O$11,IF(P21=50,Dt!$O$12,IF(P21=75,Dt!$O$13,IF(P21=100,Dt!$O$14,)))))))))</f>
        <v>0</v>
      </c>
      <c r="S21" s="450">
        <f t="shared" si="6"/>
        <v>0</v>
      </c>
      <c r="T21" s="451"/>
      <c r="U21" s="80"/>
      <c r="W21" s="70"/>
      <c r="X21" s="71"/>
      <c r="Y21" s="72"/>
      <c r="Z21" s="73">
        <f t="shared" si="5"/>
        <v>0</v>
      </c>
      <c r="AA21" s="78"/>
      <c r="AB21" s="74"/>
      <c r="AC21" s="75"/>
      <c r="AD21" s="71"/>
      <c r="AE21" s="72"/>
      <c r="AF21" s="73">
        <f t="shared" si="0"/>
        <v>0</v>
      </c>
      <c r="AG21" s="452"/>
      <c r="AH21" s="453"/>
      <c r="AI21" s="453"/>
      <c r="AJ21" s="454"/>
      <c r="AK21" s="74"/>
    </row>
    <row r="22" spans="2:37" ht="12.75" customHeight="1" thickTop="1">
      <c r="B22" s="104">
        <v>3</v>
      </c>
      <c r="C22" s="105"/>
      <c r="D22" s="106"/>
      <c r="E22" s="106"/>
      <c r="F22" s="106"/>
      <c r="G22" s="106"/>
      <c r="H22" s="106" t="s">
        <v>11</v>
      </c>
      <c r="I22" s="106"/>
      <c r="J22" s="106"/>
      <c r="K22" s="106"/>
      <c r="L22" s="106"/>
      <c r="M22" s="457"/>
      <c r="N22" s="458"/>
      <c r="P22" s="33"/>
      <c r="Q22" s="31">
        <f>IF(P22=1,Dt!$N$6,IF(P22=5,Dt!$N$7,IF(P22=10,Dt!$N$8,IF(P22=20,Dt!$N$9,IF(P22=25,Dt!$N$10,IF(P22=30,Dt!$N$11,IF(P22=50,Dt!$N$12,IF(P22=75,Dt!$N$13,IF(P22=100,Dt!$N$14,)))))))))</f>
        <v>0</v>
      </c>
      <c r="R22" s="288">
        <f>IF(P22=1,Dt!$O$6,IF(P22=5,Dt!$O$7,IF(P22=10,Dt!$O$8,IF(P22=20,Dt!$O$9,IF(P22=25,Dt!$O$10,IF(P22=30,Dt!$O$11,IF(P22=50,Dt!$O$12,IF(P22=75,Dt!$O$13,IF(P22=100,Dt!$O$14,)))))))))</f>
        <v>0</v>
      </c>
      <c r="S22" s="450">
        <f t="shared" si="6"/>
        <v>0</v>
      </c>
      <c r="T22" s="451"/>
      <c r="U22" s="80"/>
      <c r="W22" s="70"/>
      <c r="X22" s="71"/>
      <c r="Y22" s="72"/>
      <c r="Z22" s="73">
        <f t="shared" si="5"/>
        <v>0</v>
      </c>
      <c r="AA22" s="78"/>
      <c r="AB22" s="74"/>
      <c r="AC22" s="75"/>
      <c r="AD22" s="71"/>
      <c r="AE22" s="72"/>
      <c r="AF22" s="73">
        <f t="shared" si="0"/>
        <v>0</v>
      </c>
      <c r="AG22" s="452"/>
      <c r="AH22" s="453"/>
      <c r="AI22" s="453"/>
      <c r="AJ22" s="454"/>
      <c r="AK22" s="74"/>
    </row>
    <row r="23" spans="2:37" ht="12.75" customHeight="1">
      <c r="B23" s="104"/>
      <c r="C23" s="107">
        <v>1</v>
      </c>
      <c r="D23" s="64">
        <f>SUM('30'!G23)</f>
        <v>0</v>
      </c>
      <c r="E23" s="64"/>
      <c r="F23" s="65">
        <f t="shared" ref="F23:F25" si="11">SUM(D23+E23)</f>
        <v>0</v>
      </c>
      <c r="G23" s="64"/>
      <c r="H23" s="66">
        <f>SUM(F23-G23)</f>
        <v>0</v>
      </c>
      <c r="I23" s="66">
        <f>SUM(Dt!F7)</f>
        <v>2</v>
      </c>
      <c r="J23" s="273">
        <f>SUM(Dt!G7)</f>
        <v>0.7</v>
      </c>
      <c r="K23" s="274">
        <f>SUM(H23*I23)</f>
        <v>0</v>
      </c>
      <c r="L23" s="275">
        <f>SUM(H23*J23)</f>
        <v>0</v>
      </c>
      <c r="M23" s="448"/>
      <c r="N23" s="449"/>
      <c r="P23" s="33"/>
      <c r="Q23" s="31">
        <f>IF(P23=1,Dt!$N$6,IF(P23=5,Dt!$N$7,IF(P23=10,Dt!$N$8,IF(P23=20,Dt!$N$9,IF(P23=25,Dt!$N$10,IF(P23=30,Dt!$N$11,IF(P23=50,Dt!$N$12,IF(P23=75,Dt!$N$13,IF(P23=100,Dt!$N$14,)))))))))</f>
        <v>0</v>
      </c>
      <c r="R23" s="288">
        <f>IF(P23=1,Dt!$O$6,IF(P23=5,Dt!$O$7,IF(P23=10,Dt!$O$8,IF(P23=20,Dt!$O$9,IF(P23=25,Dt!$O$10,IF(P23=30,Dt!$O$11,IF(P23=50,Dt!$O$12,IF(P23=75,Dt!$O$13,IF(P23=100,Dt!$O$14,)))))))))</f>
        <v>0</v>
      </c>
      <c r="S23" s="450">
        <f t="shared" si="6"/>
        <v>0</v>
      </c>
      <c r="T23" s="451"/>
      <c r="U23" s="80"/>
      <c r="W23" s="70"/>
      <c r="X23" s="71"/>
      <c r="Y23" s="72"/>
      <c r="Z23" s="73">
        <f t="shared" si="5"/>
        <v>0</v>
      </c>
      <c r="AA23" s="78"/>
      <c r="AB23" s="74"/>
      <c r="AC23" s="75"/>
      <c r="AD23" s="71"/>
      <c r="AE23" s="72"/>
      <c r="AF23" s="73">
        <f t="shared" si="0"/>
        <v>0</v>
      </c>
      <c r="AG23" s="452"/>
      <c r="AH23" s="453"/>
      <c r="AI23" s="453"/>
      <c r="AJ23" s="454"/>
      <c r="AK23" s="74"/>
    </row>
    <row r="24" spans="2:37" ht="12.75" customHeight="1">
      <c r="B24" s="104"/>
      <c r="C24" s="107">
        <v>5</v>
      </c>
      <c r="D24" s="64">
        <f>SUM('30'!G24)</f>
        <v>0</v>
      </c>
      <c r="E24" s="64"/>
      <c r="F24" s="65">
        <f t="shared" si="11"/>
        <v>0</v>
      </c>
      <c r="G24" s="64"/>
      <c r="H24" s="66">
        <f t="shared" ref="H24:H25" si="12">SUM(F24-G24)</f>
        <v>0</v>
      </c>
      <c r="I24" s="66">
        <f>SUM(Dt!F8)</f>
        <v>7</v>
      </c>
      <c r="J24" s="273">
        <f>SUM(Dt!G8)</f>
        <v>1.7</v>
      </c>
      <c r="K24" s="274">
        <f t="shared" ref="K24:K25" si="13">SUM(H24*I24)</f>
        <v>0</v>
      </c>
      <c r="L24" s="275">
        <f t="shared" ref="L24:L25" si="14">SUM(H24*J24)</f>
        <v>0</v>
      </c>
      <c r="M24" s="448"/>
      <c r="N24" s="449"/>
      <c r="P24" s="33"/>
      <c r="Q24" s="31">
        <f>IF(P24=1,Dt!$N$6,IF(P24=5,Dt!$N$7,IF(P24=10,Dt!$N$8,IF(P24=20,Dt!$N$9,IF(P24=25,Dt!$N$10,IF(P24=30,Dt!$N$11,IF(P24=50,Dt!$N$12,IF(P24=75,Dt!$N$13,IF(P24=100,Dt!$N$14,)))))))))</f>
        <v>0</v>
      </c>
      <c r="R24" s="288">
        <f>IF(P24=1,Dt!$O$6,IF(P24=5,Dt!$O$7,IF(P24=10,Dt!$O$8,IF(P24=20,Dt!$O$9,IF(P24=25,Dt!$O$10,IF(P24=30,Dt!$O$11,IF(P24=50,Dt!$O$12,IF(P24=75,Dt!$O$13,IF(P24=100,Dt!$O$14,)))))))))</f>
        <v>0</v>
      </c>
      <c r="S24" s="450">
        <f t="shared" si="6"/>
        <v>0</v>
      </c>
      <c r="T24" s="451"/>
      <c r="U24" s="80"/>
      <c r="W24" s="70"/>
      <c r="X24" s="71"/>
      <c r="Y24" s="72"/>
      <c r="Z24" s="73">
        <f t="shared" si="5"/>
        <v>0</v>
      </c>
      <c r="AA24" s="78"/>
      <c r="AB24" s="74"/>
      <c r="AC24" s="75"/>
      <c r="AD24" s="71"/>
      <c r="AE24" s="72"/>
      <c r="AF24" s="73">
        <f t="shared" si="0"/>
        <v>0</v>
      </c>
      <c r="AG24" s="452"/>
      <c r="AH24" s="453"/>
      <c r="AI24" s="453"/>
      <c r="AJ24" s="454"/>
      <c r="AK24" s="74"/>
    </row>
    <row r="25" spans="2:37" ht="12.75" customHeight="1" thickBot="1">
      <c r="B25" s="104"/>
      <c r="C25" s="108">
        <v>10</v>
      </c>
      <c r="D25" s="64">
        <f>SUM('30'!G25)</f>
        <v>0</v>
      </c>
      <c r="E25" s="82"/>
      <c r="F25" s="83">
        <f t="shared" si="11"/>
        <v>0</v>
      </c>
      <c r="G25" s="82"/>
      <c r="H25" s="66">
        <f t="shared" si="12"/>
        <v>0</v>
      </c>
      <c r="I25" s="66">
        <f>SUM(Dt!F9)</f>
        <v>12</v>
      </c>
      <c r="J25" s="273">
        <f>SUM(Dt!G9)</f>
        <v>1.7</v>
      </c>
      <c r="K25" s="274">
        <f t="shared" si="13"/>
        <v>0</v>
      </c>
      <c r="L25" s="275">
        <f t="shared" si="14"/>
        <v>0</v>
      </c>
      <c r="M25" s="455"/>
      <c r="N25" s="456"/>
      <c r="P25" s="33"/>
      <c r="Q25" s="31">
        <f>IF(P25=1,Dt!$N$6,IF(P25=5,Dt!$N$7,IF(P25=10,Dt!$N$8,IF(P25=20,Dt!$N$9,IF(P25=25,Dt!$N$10,IF(P25=30,Dt!$N$11,IF(P25=50,Dt!$N$12,IF(P25=75,Dt!$N$13,IF(P25=100,Dt!$N$14,)))))))))</f>
        <v>0</v>
      </c>
      <c r="R25" s="288">
        <f>IF(P25=1,Dt!$O$6,IF(P25=5,Dt!$O$7,IF(P25=10,Dt!$O$8,IF(P25=20,Dt!$O$9,IF(P25=25,Dt!$O$10,IF(P25=30,Dt!$O$11,IF(P25=50,Dt!$O$12,IF(P25=75,Dt!$O$13,IF(P25=100,Dt!$O$14,)))))))))</f>
        <v>0</v>
      </c>
      <c r="S25" s="450">
        <f t="shared" si="6"/>
        <v>0</v>
      </c>
      <c r="T25" s="451"/>
      <c r="U25" s="80"/>
      <c r="W25" s="70"/>
      <c r="X25" s="71"/>
      <c r="Y25" s="72"/>
      <c r="Z25" s="73">
        <f t="shared" si="5"/>
        <v>0</v>
      </c>
      <c r="AA25" s="78"/>
      <c r="AB25" s="74"/>
      <c r="AC25" s="75"/>
      <c r="AD25" s="71"/>
      <c r="AE25" s="72"/>
      <c r="AF25" s="73">
        <f t="shared" si="0"/>
        <v>0</v>
      </c>
      <c r="AG25" s="452"/>
      <c r="AH25" s="453"/>
      <c r="AI25" s="453"/>
      <c r="AJ25" s="454"/>
      <c r="AK25" s="74"/>
    </row>
    <row r="26" spans="2:37" ht="12.75" customHeight="1" thickTop="1" thickBot="1">
      <c r="B26" s="109"/>
      <c r="C26" s="110"/>
      <c r="D26" s="111"/>
      <c r="E26" s="111"/>
      <c r="F26" s="111"/>
      <c r="G26" s="111"/>
      <c r="H26" s="111" t="s">
        <v>30</v>
      </c>
      <c r="I26" s="111"/>
      <c r="J26" s="112"/>
      <c r="K26" s="114">
        <f>SUM(K23:K25)</f>
        <v>0</v>
      </c>
      <c r="L26" s="113">
        <f>SUM(L23:L25)</f>
        <v>0</v>
      </c>
      <c r="M26" s="459"/>
      <c r="N26" s="460"/>
      <c r="P26" s="33"/>
      <c r="Q26" s="31">
        <f>IF(P26=1,Dt!$N$6,IF(P26=5,Dt!$N$7,IF(P26=10,Dt!$N$8,IF(P26=20,Dt!$N$9,IF(P26=25,Dt!$N$10,IF(P26=30,Dt!$N$11,IF(P26=50,Dt!$N$12,IF(P26=75,Dt!$N$13,IF(P26=100,Dt!$N$14,)))))))))</f>
        <v>0</v>
      </c>
      <c r="R26" s="288">
        <f>IF(P26=1,Dt!$O$6,IF(P26=5,Dt!$O$7,IF(P26=10,Dt!$O$8,IF(P26=20,Dt!$O$9,IF(P26=25,Dt!$O$10,IF(P26=30,Dt!$O$11,IF(P26=50,Dt!$O$12,IF(P26=75,Dt!$O$13,IF(P26=100,Dt!$O$14,)))))))))</f>
        <v>0</v>
      </c>
      <c r="S26" s="450">
        <f t="shared" si="6"/>
        <v>0</v>
      </c>
      <c r="T26" s="451"/>
      <c r="U26" s="80"/>
      <c r="W26" s="70"/>
      <c r="X26" s="71"/>
      <c r="Y26" s="72"/>
      <c r="Z26" s="73">
        <f t="shared" si="5"/>
        <v>0</v>
      </c>
      <c r="AA26" s="78"/>
      <c r="AB26" s="74"/>
      <c r="AC26" s="75"/>
      <c r="AD26" s="71"/>
      <c r="AE26" s="72"/>
      <c r="AF26" s="73">
        <f t="shared" si="0"/>
        <v>0</v>
      </c>
      <c r="AG26" s="452"/>
      <c r="AH26" s="453"/>
      <c r="AI26" s="453"/>
      <c r="AJ26" s="454"/>
      <c r="AK26" s="74"/>
    </row>
    <row r="27" spans="2:37" ht="12.75" customHeight="1" thickTop="1">
      <c r="B27" s="115">
        <v>4</v>
      </c>
      <c r="C27" s="116"/>
      <c r="D27" s="117"/>
      <c r="E27" s="117"/>
      <c r="F27" s="117"/>
      <c r="G27" s="117"/>
      <c r="H27" s="117" t="s">
        <v>13</v>
      </c>
      <c r="I27" s="117"/>
      <c r="J27" s="117"/>
      <c r="K27" s="117"/>
      <c r="L27" s="117"/>
      <c r="M27" s="461"/>
      <c r="N27" s="462"/>
      <c r="P27" s="33"/>
      <c r="Q27" s="31">
        <f>IF(P27=1,Dt!$N$6,IF(P27=5,Dt!$N$7,IF(P27=10,Dt!$N$8,IF(P27=20,Dt!$N$9,IF(P27=25,Dt!$N$10,IF(P27=30,Dt!$N$11,IF(P27=50,Dt!$N$12,IF(P27=75,Dt!$N$13,IF(P27=100,Dt!$N$14,)))))))))</f>
        <v>0</v>
      </c>
      <c r="R27" s="288">
        <f>IF(P27=1,Dt!$O$6,IF(P27=5,Dt!$O$7,IF(P27=10,Dt!$O$8,IF(P27=20,Dt!$O$9,IF(P27=25,Dt!$O$10,IF(P27=30,Dt!$O$11,IF(P27=50,Dt!$O$12,IF(P27=75,Dt!$O$13,IF(P27=100,Dt!$O$14,)))))))))</f>
        <v>0</v>
      </c>
      <c r="S27" s="450">
        <f t="shared" si="6"/>
        <v>0</v>
      </c>
      <c r="T27" s="451"/>
      <c r="U27" s="80"/>
      <c r="W27" s="70"/>
      <c r="X27" s="71"/>
      <c r="Y27" s="72"/>
      <c r="Z27" s="73">
        <f t="shared" si="5"/>
        <v>0</v>
      </c>
      <c r="AA27" s="78"/>
      <c r="AB27" s="74"/>
      <c r="AC27" s="75"/>
      <c r="AD27" s="71"/>
      <c r="AE27" s="72"/>
      <c r="AF27" s="73">
        <f t="shared" si="0"/>
        <v>0</v>
      </c>
      <c r="AG27" s="452"/>
      <c r="AH27" s="453"/>
      <c r="AI27" s="453"/>
      <c r="AJ27" s="454"/>
      <c r="AK27" s="74"/>
    </row>
    <row r="28" spans="2:37" ht="12.75" customHeight="1">
      <c r="B28" s="115"/>
      <c r="C28" s="118">
        <v>1</v>
      </c>
      <c r="D28" s="64">
        <f>SUM('30'!G28)</f>
        <v>0</v>
      </c>
      <c r="E28" s="64"/>
      <c r="F28" s="65">
        <f t="shared" ref="F28:F30" si="15">SUM(D28+E28)</f>
        <v>0</v>
      </c>
      <c r="G28" s="64"/>
      <c r="H28" s="66">
        <f t="shared" ref="H28" si="16">SUM(F28-G28)</f>
        <v>0</v>
      </c>
      <c r="I28" s="67">
        <f>SUM(Dt!J6)</f>
        <v>2</v>
      </c>
      <c r="J28" s="276">
        <f>SUM(Dt!K6)</f>
        <v>0.8</v>
      </c>
      <c r="K28" s="274">
        <f t="shared" ref="K28:K30" si="17">SUM(H28*I28)</f>
        <v>0</v>
      </c>
      <c r="L28" s="275">
        <f t="shared" ref="L28:L30" si="18">SUM(H28*J28)</f>
        <v>0</v>
      </c>
      <c r="M28" s="448"/>
      <c r="N28" s="449"/>
      <c r="P28" s="33"/>
      <c r="Q28" s="31">
        <f>IF(P28=1,Dt!$N$6,IF(P28=5,Dt!$N$7,IF(P28=10,Dt!$N$8,IF(P28=20,Dt!$N$9,IF(P28=25,Dt!$N$10,IF(P28=30,Dt!$N$11,IF(P28=50,Dt!$N$12,IF(P28=75,Dt!$N$13,IF(P28=100,Dt!$N$14,)))))))))</f>
        <v>0</v>
      </c>
      <c r="R28" s="288">
        <f>IF(P28=1,Dt!$O$6,IF(P28=5,Dt!$O$7,IF(P28=10,Dt!$O$8,IF(P28=20,Dt!$O$9,IF(P28=25,Dt!$O$10,IF(P28=30,Dt!$O$11,IF(P28=50,Dt!$O$12,IF(P28=75,Dt!$O$13,IF(P28=100,Dt!$O$14,)))))))))</f>
        <v>0</v>
      </c>
      <c r="S28" s="450">
        <f t="shared" si="6"/>
        <v>0</v>
      </c>
      <c r="T28" s="451"/>
      <c r="U28" s="80"/>
      <c r="W28" s="70"/>
      <c r="X28" s="71"/>
      <c r="Y28" s="72"/>
      <c r="Z28" s="73">
        <f t="shared" si="5"/>
        <v>0</v>
      </c>
      <c r="AA28" s="78"/>
      <c r="AB28" s="74"/>
      <c r="AC28" s="75"/>
      <c r="AD28" s="71"/>
      <c r="AE28" s="72"/>
      <c r="AF28" s="73">
        <f t="shared" si="0"/>
        <v>0</v>
      </c>
      <c r="AG28" s="452"/>
      <c r="AH28" s="453"/>
      <c r="AI28" s="453"/>
      <c r="AJ28" s="454"/>
      <c r="AK28" s="74"/>
    </row>
    <row r="29" spans="2:37" ht="12.75" customHeight="1">
      <c r="B29" s="115"/>
      <c r="C29" s="118">
        <v>5</v>
      </c>
      <c r="D29" s="64">
        <f>SUM('30'!G29)</f>
        <v>0</v>
      </c>
      <c r="E29" s="64"/>
      <c r="F29" s="65">
        <f t="shared" si="15"/>
        <v>0</v>
      </c>
      <c r="G29" s="64"/>
      <c r="H29" s="66">
        <f t="shared" ref="H29:H30" si="19">SUM(F29-G29)</f>
        <v>0</v>
      </c>
      <c r="I29" s="67">
        <f>SUM(Dt!J7)</f>
        <v>7</v>
      </c>
      <c r="J29" s="276">
        <f>SUM(Dt!K7)</f>
        <v>1.85</v>
      </c>
      <c r="K29" s="274">
        <f t="shared" si="17"/>
        <v>0</v>
      </c>
      <c r="L29" s="275">
        <f t="shared" si="18"/>
        <v>0</v>
      </c>
      <c r="M29" s="448"/>
      <c r="N29" s="449"/>
      <c r="P29" s="33"/>
      <c r="Q29" s="31">
        <f>IF(P29=1,Dt!$N$6,IF(P29=5,Dt!$N$7,IF(P29=10,Dt!$N$8,IF(P29=20,Dt!$N$9,IF(P29=25,Dt!$N$10,IF(P29=30,Dt!$N$11,IF(P29=50,Dt!$N$12,IF(P29=75,Dt!$N$13,IF(P29=100,Dt!$N$14,)))))))))</f>
        <v>0</v>
      </c>
      <c r="R29" s="288">
        <f>IF(P29=1,Dt!$O$6,IF(P29=5,Dt!$O$7,IF(P29=10,Dt!$O$8,IF(P29=20,Dt!$O$9,IF(P29=25,Dt!$O$10,IF(P29=30,Dt!$O$11,IF(P29=50,Dt!$O$12,IF(P29=75,Dt!$O$13,IF(P29=100,Dt!$O$14,)))))))))</f>
        <v>0</v>
      </c>
      <c r="S29" s="450">
        <f t="shared" si="6"/>
        <v>0</v>
      </c>
      <c r="T29" s="451"/>
      <c r="U29" s="80"/>
      <c r="W29" s="70"/>
      <c r="X29" s="71"/>
      <c r="Y29" s="72"/>
      <c r="Z29" s="73">
        <f t="shared" si="5"/>
        <v>0</v>
      </c>
      <c r="AA29" s="78"/>
      <c r="AB29" s="74"/>
      <c r="AC29" s="75"/>
      <c r="AD29" s="71"/>
      <c r="AE29" s="72"/>
      <c r="AF29" s="73">
        <f t="shared" si="0"/>
        <v>0</v>
      </c>
      <c r="AG29" s="452"/>
      <c r="AH29" s="453"/>
      <c r="AI29" s="453"/>
      <c r="AJ29" s="454"/>
      <c r="AK29" s="74"/>
    </row>
    <row r="30" spans="2:37" ht="12.75" customHeight="1" thickBot="1">
      <c r="B30" s="115"/>
      <c r="C30" s="119">
        <v>10</v>
      </c>
      <c r="D30" s="64">
        <f>SUM('30'!G30)</f>
        <v>0</v>
      </c>
      <c r="E30" s="82"/>
      <c r="F30" s="83">
        <f t="shared" si="15"/>
        <v>0</v>
      </c>
      <c r="G30" s="82"/>
      <c r="H30" s="66">
        <f t="shared" si="19"/>
        <v>0</v>
      </c>
      <c r="I30" s="67">
        <f>SUM(Dt!J8)</f>
        <v>12</v>
      </c>
      <c r="J30" s="276">
        <f>SUM(Dt!K8)</f>
        <v>1.9</v>
      </c>
      <c r="K30" s="274">
        <f t="shared" si="17"/>
        <v>0</v>
      </c>
      <c r="L30" s="275">
        <f t="shared" si="18"/>
        <v>0</v>
      </c>
      <c r="M30" s="455"/>
      <c r="N30" s="456"/>
      <c r="P30" s="33"/>
      <c r="Q30" s="31">
        <f>IF(P30=1,Dt!$N$6,IF(P30=5,Dt!$N$7,IF(P30=10,Dt!$N$8,IF(P30=20,Dt!$N$9,IF(P30=25,Dt!$N$10,IF(P30=30,Dt!$N$11,IF(P30=50,Dt!$N$12,IF(P30=75,Dt!$N$13,IF(P30=100,Dt!$N$14,)))))))))</f>
        <v>0</v>
      </c>
      <c r="R30" s="288">
        <f>IF(P30=1,Dt!$O$6,IF(P30=5,Dt!$O$7,IF(P30=10,Dt!$O$8,IF(P30=20,Dt!$O$9,IF(P30=25,Dt!$O$10,IF(P30=30,Dt!$O$11,IF(P30=50,Dt!$O$12,IF(P30=75,Dt!$O$13,IF(P30=100,Dt!$O$14,)))))))))</f>
        <v>0</v>
      </c>
      <c r="S30" s="450">
        <f t="shared" si="6"/>
        <v>0</v>
      </c>
      <c r="T30" s="451"/>
      <c r="U30" s="80"/>
      <c r="W30" s="70"/>
      <c r="X30" s="71"/>
      <c r="Y30" s="72"/>
      <c r="Z30" s="73">
        <f t="shared" si="5"/>
        <v>0</v>
      </c>
      <c r="AA30" s="78"/>
      <c r="AB30" s="74"/>
      <c r="AC30" s="75"/>
      <c r="AD30" s="71"/>
      <c r="AE30" s="72"/>
      <c r="AF30" s="73">
        <f t="shared" si="0"/>
        <v>0</v>
      </c>
      <c r="AG30" s="452"/>
      <c r="AH30" s="453"/>
      <c r="AI30" s="453"/>
      <c r="AJ30" s="454"/>
      <c r="AK30" s="74"/>
    </row>
    <row r="31" spans="2:37" ht="12.75" customHeight="1" thickTop="1" thickBot="1">
      <c r="B31" s="115"/>
      <c r="C31" s="120"/>
      <c r="D31" s="121"/>
      <c r="E31" s="121"/>
      <c r="F31" s="121"/>
      <c r="G31" s="121"/>
      <c r="H31" s="121" t="s">
        <v>30</v>
      </c>
      <c r="I31" s="121"/>
      <c r="J31" s="122"/>
      <c r="K31" s="124">
        <f>SUM(K28:K30)</f>
        <v>0</v>
      </c>
      <c r="L31" s="123">
        <f>SUM(L28:L30)</f>
        <v>0</v>
      </c>
      <c r="M31" s="463"/>
      <c r="N31" s="464"/>
      <c r="P31" s="33"/>
      <c r="Q31" s="31">
        <f>IF(P31=1,Dt!$N$6,IF(P31=5,Dt!$N$7,IF(P31=10,Dt!$N$8,IF(P31=20,Dt!$N$9,IF(P31=25,Dt!$N$10,IF(P31=30,Dt!$N$11,IF(P31=50,Dt!$N$12,IF(P31=75,Dt!$N$13,IF(P31=100,Dt!$N$14,)))))))))</f>
        <v>0</v>
      </c>
      <c r="R31" s="288">
        <f>IF(P31=1,Dt!$O$6,IF(P31=5,Dt!$O$7,IF(P31=10,Dt!$O$8,IF(P31=20,Dt!$O$9,IF(P31=25,Dt!$O$10,IF(P31=30,Dt!$O$11,IF(P31=50,Dt!$O$12,IF(P31=75,Dt!$O$13,IF(P31=100,Dt!$O$14,)))))))))</f>
        <v>0</v>
      </c>
      <c r="S31" s="450">
        <f t="shared" si="6"/>
        <v>0</v>
      </c>
      <c r="T31" s="451"/>
      <c r="U31" s="80"/>
      <c r="W31" s="70"/>
      <c r="X31" s="71"/>
      <c r="Y31" s="72"/>
      <c r="Z31" s="73">
        <f t="shared" si="5"/>
        <v>0</v>
      </c>
      <c r="AA31" s="78"/>
      <c r="AB31" s="74"/>
      <c r="AC31" s="75"/>
      <c r="AD31" s="71"/>
      <c r="AE31" s="72"/>
      <c r="AF31" s="73">
        <f t="shared" si="0"/>
        <v>0</v>
      </c>
      <c r="AG31" s="452"/>
      <c r="AH31" s="453"/>
      <c r="AI31" s="453"/>
      <c r="AJ31" s="454"/>
      <c r="AK31" s="74"/>
    </row>
    <row r="32" spans="2:37" ht="12.75" customHeight="1" thickTop="1" thickBot="1">
      <c r="B32" s="125"/>
      <c r="C32" s="126" t="s">
        <v>8</v>
      </c>
      <c r="D32" s="127"/>
      <c r="E32" s="127"/>
      <c r="F32" s="127"/>
      <c r="G32" s="127"/>
      <c r="H32" s="127"/>
      <c r="I32" s="127"/>
      <c r="J32" s="128"/>
      <c r="K32" s="277">
        <f>SUM(K12+K21+K26+K31)</f>
        <v>0</v>
      </c>
      <c r="L32" s="278">
        <f>SUM(L12+L21+L26+L31)</f>
        <v>0</v>
      </c>
      <c r="M32" s="465"/>
      <c r="N32" s="466"/>
      <c r="P32" s="33"/>
      <c r="Q32" s="31">
        <f>IF(P32=1,Dt!$N$6,IF(P32=5,Dt!$N$7,IF(P32=10,Dt!$N$8,IF(P32=20,Dt!$N$9,IF(P32=25,Dt!$N$10,IF(P32=30,Dt!$N$11,IF(P32=50,Dt!$N$12,IF(P32=75,Dt!$N$13,IF(P32=100,Dt!$N$14,)))))))))</f>
        <v>0</v>
      </c>
      <c r="R32" s="288">
        <f>IF(P32=1,Dt!$O$6,IF(P32=5,Dt!$O$7,IF(P32=10,Dt!$O$8,IF(P32=20,Dt!$O$9,IF(P32=25,Dt!$O$10,IF(P32=30,Dt!$O$11,IF(P32=50,Dt!$O$12,IF(P32=75,Dt!$O$13,IF(P32=100,Dt!$O$14,)))))))))</f>
        <v>0</v>
      </c>
      <c r="S32" s="450">
        <f t="shared" si="6"/>
        <v>0</v>
      </c>
      <c r="T32" s="451"/>
      <c r="U32" s="80"/>
      <c r="W32" s="70"/>
      <c r="X32" s="71"/>
      <c r="Y32" s="72"/>
      <c r="Z32" s="73">
        <f t="shared" si="5"/>
        <v>0</v>
      </c>
      <c r="AA32" s="78"/>
      <c r="AB32" s="74"/>
      <c r="AC32" s="75"/>
      <c r="AD32" s="71"/>
      <c r="AE32" s="72"/>
      <c r="AF32" s="73">
        <f t="shared" si="0"/>
        <v>0</v>
      </c>
      <c r="AG32" s="452"/>
      <c r="AH32" s="453"/>
      <c r="AI32" s="453"/>
      <c r="AJ32" s="454"/>
      <c r="AK32" s="74"/>
    </row>
    <row r="33" spans="2:37" ht="12.75" customHeight="1" thickTop="1" thickBot="1"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P33" s="33"/>
      <c r="Q33" s="31">
        <f>IF(P33=1,Dt!$N$6,IF(P33=5,Dt!$N$7,IF(P33=10,Dt!$N$8,IF(P33=20,Dt!$N$9,IF(P33=25,Dt!$N$10,IF(P33=30,Dt!$N$11,IF(P33=50,Dt!$N$12,IF(P33=75,Dt!$N$13,IF(P33=100,Dt!$N$14,)))))))))</f>
        <v>0</v>
      </c>
      <c r="R33" s="288">
        <f>IF(P33=1,Dt!$O$6,IF(P33=5,Dt!$O$7,IF(P33=10,Dt!$O$8,IF(P33=20,Dt!$O$9,IF(P33=25,Dt!$O$10,IF(P33=30,Dt!$O$11,IF(P33=50,Dt!$O$12,IF(P33=75,Dt!$O$13,IF(P33=100,Dt!$O$14,)))))))))</f>
        <v>0</v>
      </c>
      <c r="S33" s="450">
        <f t="shared" si="6"/>
        <v>0</v>
      </c>
      <c r="T33" s="451"/>
      <c r="U33" s="80"/>
      <c r="W33" s="70"/>
      <c r="X33" s="71"/>
      <c r="Y33" s="72"/>
      <c r="Z33" s="73">
        <f t="shared" si="5"/>
        <v>0</v>
      </c>
      <c r="AA33" s="78"/>
      <c r="AB33" s="74"/>
      <c r="AC33" s="75"/>
      <c r="AD33" s="71"/>
      <c r="AE33" s="72"/>
      <c r="AF33" s="73">
        <f t="shared" si="0"/>
        <v>0</v>
      </c>
      <c r="AG33" s="452"/>
      <c r="AH33" s="453"/>
      <c r="AI33" s="453"/>
      <c r="AJ33" s="454"/>
      <c r="AK33" s="74"/>
    </row>
    <row r="34" spans="2:37" ht="12.75" customHeight="1" thickTop="1">
      <c r="B34" s="467" t="s">
        <v>16</v>
      </c>
      <c r="C34" s="468"/>
      <c r="D34" s="469"/>
      <c r="E34" s="473" t="s">
        <v>31</v>
      </c>
      <c r="F34" s="474"/>
      <c r="G34" s="475" t="s">
        <v>19</v>
      </c>
      <c r="H34" s="38"/>
      <c r="I34" s="467" t="s">
        <v>16</v>
      </c>
      <c r="J34" s="468"/>
      <c r="K34" s="469"/>
      <c r="L34" s="478" t="s">
        <v>32</v>
      </c>
      <c r="M34" s="479"/>
      <c r="N34" s="475" t="s">
        <v>19</v>
      </c>
      <c r="P34" s="33"/>
      <c r="Q34" s="31">
        <f>IF(P34=1,Dt!$N$6,IF(P34=5,Dt!$N$7,IF(P34=10,Dt!$N$8,IF(P34=20,Dt!$N$9,IF(P34=25,Dt!$N$10,IF(P34=30,Dt!$N$11,IF(P34=50,Dt!$N$12,IF(P34=75,Dt!$N$13,IF(P34=100,Dt!$N$14,)))))))))</f>
        <v>0</v>
      </c>
      <c r="R34" s="288">
        <f>IF(P34=1,Dt!$O$6,IF(P34=5,Dt!$O$7,IF(P34=10,Dt!$O$8,IF(P34=20,Dt!$O$9,IF(P34=25,Dt!$O$10,IF(P34=30,Dt!$O$11,IF(P34=50,Dt!$O$12,IF(P34=75,Dt!$O$13,IF(P34=100,Dt!$O$14,)))))))))</f>
        <v>0</v>
      </c>
      <c r="S34" s="450">
        <f t="shared" si="6"/>
        <v>0</v>
      </c>
      <c r="T34" s="451"/>
      <c r="U34" s="80"/>
      <c r="W34" s="70"/>
      <c r="X34" s="71"/>
      <c r="Y34" s="72"/>
      <c r="Z34" s="73">
        <f t="shared" si="5"/>
        <v>0</v>
      </c>
      <c r="AA34" s="78"/>
      <c r="AB34" s="74"/>
      <c r="AC34" s="75"/>
      <c r="AD34" s="71"/>
      <c r="AE34" s="72"/>
      <c r="AF34" s="73">
        <f t="shared" si="0"/>
        <v>0</v>
      </c>
      <c r="AG34" s="452"/>
      <c r="AH34" s="453"/>
      <c r="AI34" s="453"/>
      <c r="AJ34" s="454"/>
      <c r="AK34" s="74"/>
    </row>
    <row r="35" spans="2:37" ht="12.75" customHeight="1">
      <c r="B35" s="470"/>
      <c r="C35" s="471"/>
      <c r="D35" s="472"/>
      <c r="E35" s="480" t="s">
        <v>12</v>
      </c>
      <c r="F35" s="481"/>
      <c r="G35" s="476"/>
      <c r="H35" s="38"/>
      <c r="I35" s="470"/>
      <c r="J35" s="471"/>
      <c r="K35" s="472"/>
      <c r="L35" s="480" t="s">
        <v>12</v>
      </c>
      <c r="M35" s="481"/>
      <c r="N35" s="476"/>
      <c r="P35" s="33"/>
      <c r="Q35" s="31">
        <f>IF(P35=1,Dt!$N$6,IF(P35=5,Dt!$N$7,IF(P35=10,Dt!$N$8,IF(P35=20,Dt!$N$9,IF(P35=25,Dt!$N$10,IF(P35=30,Dt!$N$11,IF(P35=50,Dt!$N$12,IF(P35=75,Dt!$N$13,IF(P35=100,Dt!$N$14,)))))))))</f>
        <v>0</v>
      </c>
      <c r="R35" s="288">
        <f>IF(P35=1,Dt!$O$6,IF(P35=5,Dt!$O$7,IF(P35=10,Dt!$O$8,IF(P35=20,Dt!$O$9,IF(P35=25,Dt!$O$10,IF(P35=30,Dt!$O$11,IF(P35=50,Dt!$O$12,IF(P35=75,Dt!$O$13,IF(P35=100,Dt!$O$14,)))))))))</f>
        <v>0</v>
      </c>
      <c r="S35" s="450">
        <f t="shared" si="6"/>
        <v>0</v>
      </c>
      <c r="T35" s="451"/>
      <c r="U35" s="80"/>
      <c r="W35" s="70"/>
      <c r="X35" s="71"/>
      <c r="Y35" s="72"/>
      <c r="Z35" s="73">
        <f t="shared" si="5"/>
        <v>0</v>
      </c>
      <c r="AA35" s="78"/>
      <c r="AB35" s="74"/>
      <c r="AC35" s="75"/>
      <c r="AD35" s="71"/>
      <c r="AE35" s="72"/>
      <c r="AF35" s="73">
        <f t="shared" si="0"/>
        <v>0</v>
      </c>
      <c r="AG35" s="452"/>
      <c r="AH35" s="453"/>
      <c r="AI35" s="453"/>
      <c r="AJ35" s="454"/>
      <c r="AK35" s="74"/>
    </row>
    <row r="36" spans="2:37" ht="12.75" customHeight="1" thickBot="1">
      <c r="B36" s="28" t="s">
        <v>14</v>
      </c>
      <c r="C36" s="29" t="s">
        <v>22</v>
      </c>
      <c r="D36" s="29" t="s">
        <v>15</v>
      </c>
      <c r="E36" s="482">
        <f>SUM('30'!E52:F52)</f>
        <v>0</v>
      </c>
      <c r="F36" s="483"/>
      <c r="G36" s="477"/>
      <c r="H36" s="38"/>
      <c r="I36" s="28" t="s">
        <v>14</v>
      </c>
      <c r="J36" s="29" t="s">
        <v>22</v>
      </c>
      <c r="K36" s="29" t="s">
        <v>15</v>
      </c>
      <c r="L36" s="482">
        <f>SUM('30'!L52:M52)</f>
        <v>0</v>
      </c>
      <c r="M36" s="483"/>
      <c r="N36" s="477"/>
      <c r="P36" s="33"/>
      <c r="Q36" s="31">
        <f>IF(P36=1,Dt!$N$6,IF(P36=5,Dt!$N$7,IF(P36=10,Dt!$N$8,IF(P36=20,Dt!$N$9,IF(P36=25,Dt!$N$10,IF(P36=30,Dt!$N$11,IF(P36=50,Dt!$N$12,IF(P36=75,Dt!$N$13,IF(P36=100,Dt!$N$14,)))))))))</f>
        <v>0</v>
      </c>
      <c r="R36" s="288">
        <f>IF(P36=1,Dt!$O$6,IF(P36=5,Dt!$O$7,IF(P36=10,Dt!$O$8,IF(P36=20,Dt!$O$9,IF(P36=25,Dt!$O$10,IF(P36=30,Dt!$O$11,IF(P36=50,Dt!$O$12,IF(P36=75,Dt!$O$13,IF(P36=100,Dt!$O$14,)))))))))</f>
        <v>0</v>
      </c>
      <c r="S36" s="450">
        <f t="shared" si="6"/>
        <v>0</v>
      </c>
      <c r="T36" s="451"/>
      <c r="U36" s="80"/>
      <c r="W36" s="70"/>
      <c r="X36" s="71"/>
      <c r="Y36" s="72"/>
      <c r="Z36" s="73">
        <f t="shared" ref="Z36:Z43" si="20">SUM(X36-Y36)</f>
        <v>0</v>
      </c>
      <c r="AA36" s="78"/>
      <c r="AB36" s="74"/>
      <c r="AC36" s="75"/>
      <c r="AD36" s="71"/>
      <c r="AE36" s="72"/>
      <c r="AF36" s="73">
        <f t="shared" si="0"/>
        <v>0</v>
      </c>
      <c r="AG36" s="452"/>
      <c r="AH36" s="453"/>
      <c r="AI36" s="453"/>
      <c r="AJ36" s="454"/>
      <c r="AK36" s="74"/>
    </row>
    <row r="37" spans="2:37" ht="12.75" customHeight="1" thickTop="1">
      <c r="B37" s="30"/>
      <c r="C37" s="31">
        <f>IF(B37=25,Dt!$J$9,IF(B37=50,Dt!$J$10,IF(B37=100,Dt!$J$11,)))</f>
        <v>0</v>
      </c>
      <c r="D37" s="279">
        <f>IF(B37=25,Dt!$K$9,IF(B37=50,Dt!$K$10,IF(B37=100,Dt!$K$11,)))</f>
        <v>0</v>
      </c>
      <c r="E37" s="484">
        <f>SUM(E36-B37)</f>
        <v>0</v>
      </c>
      <c r="F37" s="485"/>
      <c r="G37" s="129"/>
      <c r="H37" s="38"/>
      <c r="I37" s="30"/>
      <c r="J37" s="31">
        <f>IF(I37=5,Dt!$J$15,IF(I37=10,Dt!$J$16,IF(I37=20,Dt!$J$17,IF(I37=25,Dt!$J$18,IF(I37=30,Dt!$J$19,IF(I37=50,Dt!$J$20,IF(I37=100,Dt!$J$21,)))))))</f>
        <v>0</v>
      </c>
      <c r="K37" s="288">
        <f>IF(I37=5,Dt!$K$15,IF(I37=10,Dt!$K$16,IF(I37=20,Dt!$K$17,IF(I37=25,Dt!$K$18,IF(I37=30,Dt!$K$19,IF(I37=50,Dt!$K$20,IF(I37=100,Dt!$K$21,)))))))</f>
        <v>0</v>
      </c>
      <c r="L37" s="486"/>
      <c r="M37" s="487"/>
      <c r="N37" s="130"/>
      <c r="P37" s="33"/>
      <c r="Q37" s="31">
        <f>IF(P37=1,Dt!$N$6,IF(P37=5,Dt!$N$7,IF(P37=10,Dt!$N$8,IF(P37=20,Dt!$N$9,IF(P37=25,Dt!$N$10,IF(P37=30,Dt!$N$11,IF(P37=50,Dt!$N$12,IF(P37=75,Dt!$N$13,IF(P37=100,Dt!$N$14,)))))))))</f>
        <v>0</v>
      </c>
      <c r="R37" s="288">
        <f>IF(P37=1,Dt!$O$6,IF(P37=5,Dt!$O$7,IF(P37=10,Dt!$O$8,IF(P37=20,Dt!$O$9,IF(P37=25,Dt!$O$10,IF(P37=30,Dt!$O$11,IF(P37=50,Dt!$O$12,IF(P37=75,Dt!$O$13,IF(P37=100,Dt!$O$14,)))))))))</f>
        <v>0</v>
      </c>
      <c r="S37" s="450">
        <f t="shared" si="6"/>
        <v>0</v>
      </c>
      <c r="T37" s="451"/>
      <c r="U37" s="80"/>
      <c r="W37" s="70"/>
      <c r="X37" s="71"/>
      <c r="Y37" s="72"/>
      <c r="Z37" s="73">
        <f t="shared" si="20"/>
        <v>0</v>
      </c>
      <c r="AA37" s="78"/>
      <c r="AB37" s="74"/>
      <c r="AC37" s="75"/>
      <c r="AD37" s="71"/>
      <c r="AE37" s="72"/>
      <c r="AF37" s="73">
        <f t="shared" si="0"/>
        <v>0</v>
      </c>
      <c r="AG37" s="452"/>
      <c r="AH37" s="453"/>
      <c r="AI37" s="453"/>
      <c r="AJ37" s="454"/>
      <c r="AK37" s="74"/>
    </row>
    <row r="38" spans="2:37" ht="12.75" customHeight="1">
      <c r="B38" s="33"/>
      <c r="C38" s="31">
        <f>IF(B38=25,Dt!$J$9,IF(B38=50,Dt!$J$10,IF(B38=100,Dt!$J$11,)))</f>
        <v>0</v>
      </c>
      <c r="D38" s="279">
        <f>IF(B38=25,Dt!$K$9,IF(B38=50,Dt!$K$10,IF(B38=100,Dt!$K$11,)))</f>
        <v>0</v>
      </c>
      <c r="E38" s="484">
        <f t="shared" ref="E38:E52" si="21">SUM(E37-B38)</f>
        <v>0</v>
      </c>
      <c r="F38" s="485"/>
      <c r="G38" s="131"/>
      <c r="H38" s="38"/>
      <c r="I38" s="33"/>
      <c r="J38" s="31">
        <f>IF(I38=5,Dt!$J$15,IF(I38=10,Dt!$J$16,IF(I38=20,Dt!$J$17,IF(I38=25,Dt!$J$18,IF(I38=30,Dt!$J$19,IF(I38=50,Dt!$J$20,IF(I38=100,Dt!$J$21,)))))))</f>
        <v>0</v>
      </c>
      <c r="K38" s="288">
        <f>IF(I38=5,Dt!$K$15,IF(I38=10,Dt!$K$16,IF(I38=20,Dt!$K$17,IF(I38=25,Dt!$K$18,IF(I38=30,Dt!$K$19,IF(I38=50,Dt!$K$20,IF(I38=100,Dt!$K$21,)))))))</f>
        <v>0</v>
      </c>
      <c r="L38" s="486"/>
      <c r="M38" s="487"/>
      <c r="N38" s="132"/>
      <c r="P38" s="33"/>
      <c r="Q38" s="31">
        <f>IF(P38=1,Dt!$N$6,IF(P38=5,Dt!$N$7,IF(P38=10,Dt!$N$8,IF(P38=20,Dt!$N$9,IF(P38=25,Dt!$N$10,IF(P38=30,Dt!$N$11,IF(P38=50,Dt!$N$12,IF(P38=75,Dt!$N$13,IF(P38=100,Dt!$N$14,)))))))))</f>
        <v>0</v>
      </c>
      <c r="R38" s="288">
        <f>IF(P38=1,Dt!$O$6,IF(P38=5,Dt!$O$7,IF(P38=10,Dt!$O$8,IF(P38=20,Dt!$O$9,IF(P38=25,Dt!$O$10,IF(P38=30,Dt!$O$11,IF(P38=50,Dt!$O$12,IF(P38=75,Dt!$O$13,IF(P38=100,Dt!$O$14,)))))))))</f>
        <v>0</v>
      </c>
      <c r="S38" s="450">
        <f t="shared" si="6"/>
        <v>0</v>
      </c>
      <c r="T38" s="451"/>
      <c r="U38" s="80"/>
      <c r="W38" s="70"/>
      <c r="X38" s="71"/>
      <c r="Y38" s="72"/>
      <c r="Z38" s="73">
        <f t="shared" si="20"/>
        <v>0</v>
      </c>
      <c r="AA38" s="78"/>
      <c r="AB38" s="74"/>
      <c r="AC38" s="75"/>
      <c r="AD38" s="71"/>
      <c r="AE38" s="72"/>
      <c r="AF38" s="73">
        <f t="shared" si="0"/>
        <v>0</v>
      </c>
      <c r="AG38" s="452"/>
      <c r="AH38" s="453"/>
      <c r="AI38" s="453"/>
      <c r="AJ38" s="454"/>
      <c r="AK38" s="74"/>
    </row>
    <row r="39" spans="2:37" ht="12.75" customHeight="1">
      <c r="B39" s="33"/>
      <c r="C39" s="31">
        <f>IF(B39=25,Dt!$J$9,IF(B39=50,Dt!$J$10,IF(B39=100,Dt!$J$11,)))</f>
        <v>0</v>
      </c>
      <c r="D39" s="279">
        <f>IF(B39=25,Dt!$K$9,IF(B39=50,Dt!$K$10,IF(B39=100,Dt!$K$11,)))</f>
        <v>0</v>
      </c>
      <c r="E39" s="484">
        <f t="shared" si="21"/>
        <v>0</v>
      </c>
      <c r="F39" s="485"/>
      <c r="G39" s="131"/>
      <c r="H39" s="38"/>
      <c r="I39" s="33"/>
      <c r="J39" s="31">
        <f>IF(I39=5,Dt!$J$15,IF(I39=10,Dt!$J$16,IF(I39=20,Dt!$J$17,IF(I39=25,Dt!$J$18,IF(I39=30,Dt!$J$19,IF(I39=50,Dt!$J$20,IF(I39=100,Dt!$J$21,)))))))</f>
        <v>0</v>
      </c>
      <c r="K39" s="288">
        <f>IF(I39=5,Dt!$K$15,IF(I39=10,Dt!$K$16,IF(I39=20,Dt!$K$17,IF(I39=25,Dt!$K$18,IF(I39=30,Dt!$K$19,IF(I39=50,Dt!$K$20,IF(I39=100,Dt!$K$21,)))))))</f>
        <v>0</v>
      </c>
      <c r="L39" s="486"/>
      <c r="M39" s="487"/>
      <c r="N39" s="132"/>
      <c r="P39" s="33"/>
      <c r="Q39" s="31">
        <f>IF(P39=1,Dt!$N$6,IF(P39=5,Dt!$N$7,IF(P39=10,Dt!$N$8,IF(P39=20,Dt!$N$9,IF(P39=25,Dt!$N$10,IF(P39=30,Dt!$N$11,IF(P39=50,Dt!$N$12,IF(P39=75,Dt!$N$13,IF(P39=100,Dt!$N$14,)))))))))</f>
        <v>0</v>
      </c>
      <c r="R39" s="288">
        <f>IF(P39=1,Dt!$O$6,IF(P39=5,Dt!$O$7,IF(P39=10,Dt!$O$8,IF(P39=20,Dt!$O$9,IF(P39=25,Dt!$O$10,IF(P39=30,Dt!$O$11,IF(P39=50,Dt!$O$12,IF(P39=75,Dt!$O$13,IF(P39=100,Dt!$O$14,)))))))))</f>
        <v>0</v>
      </c>
      <c r="S39" s="450">
        <f t="shared" si="6"/>
        <v>0</v>
      </c>
      <c r="T39" s="451"/>
      <c r="U39" s="80"/>
      <c r="W39" s="133"/>
      <c r="X39" s="71"/>
      <c r="Y39" s="72"/>
      <c r="Z39" s="73">
        <f t="shared" si="20"/>
        <v>0</v>
      </c>
      <c r="AA39" s="78"/>
      <c r="AB39" s="74"/>
      <c r="AC39" s="75"/>
      <c r="AD39" s="71"/>
      <c r="AE39" s="72"/>
      <c r="AF39" s="73">
        <f t="shared" si="0"/>
        <v>0</v>
      </c>
      <c r="AG39" s="452"/>
      <c r="AH39" s="453"/>
      <c r="AI39" s="453"/>
      <c r="AJ39" s="454"/>
      <c r="AK39" s="74"/>
    </row>
    <row r="40" spans="2:37" ht="12.75" customHeight="1">
      <c r="B40" s="33"/>
      <c r="C40" s="31">
        <f>IF(B40=25,Dt!$J$9,IF(B40=50,Dt!$J$10,IF(B40=100,Dt!$J$11,)))</f>
        <v>0</v>
      </c>
      <c r="D40" s="279">
        <f>IF(B40=25,Dt!$K$9,IF(B40=50,Dt!$K$10,IF(B40=100,Dt!$K$11,)))</f>
        <v>0</v>
      </c>
      <c r="E40" s="484">
        <f t="shared" si="21"/>
        <v>0</v>
      </c>
      <c r="F40" s="485"/>
      <c r="G40" s="131"/>
      <c r="H40" s="38"/>
      <c r="I40" s="33"/>
      <c r="J40" s="31">
        <f>IF(I40=5,Dt!$J$15,IF(I40=10,Dt!$J$16,IF(I40=20,Dt!$J$17,IF(I40=25,Dt!$J$18,IF(I40=30,Dt!$J$19,IF(I40=50,Dt!$J$20,IF(I40=100,Dt!$J$21,)))))))</f>
        <v>0</v>
      </c>
      <c r="K40" s="288">
        <f>IF(I40=5,Dt!$K$15,IF(I40=10,Dt!$K$16,IF(I40=20,Dt!$K$17,IF(I40=25,Dt!$K$18,IF(I40=30,Dt!$K$19,IF(I40=50,Dt!$K$20,IF(I40=100,Dt!$K$21,)))))))</f>
        <v>0</v>
      </c>
      <c r="L40" s="486"/>
      <c r="M40" s="487"/>
      <c r="N40" s="132"/>
      <c r="P40" s="33"/>
      <c r="Q40" s="31">
        <f>IF(P40=1,Dt!$N$6,IF(P40=5,Dt!$N$7,IF(P40=10,Dt!$N$8,IF(P40=20,Dt!$N$9,IF(P40=25,Dt!$N$10,IF(P40=30,Dt!$N$11,IF(P40=50,Dt!$N$12,IF(P40=75,Dt!$N$13,IF(P40=100,Dt!$N$14,)))))))))</f>
        <v>0</v>
      </c>
      <c r="R40" s="288">
        <f>IF(P40=1,Dt!$O$6,IF(P40=5,Dt!$O$7,IF(P40=10,Dt!$O$8,IF(P40=20,Dt!$O$9,IF(P40=25,Dt!$O$10,IF(P40=30,Dt!$O$11,IF(P40=50,Dt!$O$12,IF(P40=75,Dt!$O$13,IF(P40=100,Dt!$O$14,)))))))))</f>
        <v>0</v>
      </c>
      <c r="S40" s="450">
        <f t="shared" si="6"/>
        <v>0</v>
      </c>
      <c r="T40" s="451"/>
      <c r="U40" s="80"/>
      <c r="W40" s="70"/>
      <c r="X40" s="71"/>
      <c r="Y40" s="72"/>
      <c r="Z40" s="73">
        <f t="shared" si="20"/>
        <v>0</v>
      </c>
      <c r="AA40" s="78"/>
      <c r="AB40" s="74"/>
      <c r="AC40" s="134"/>
      <c r="AD40" s="71"/>
      <c r="AE40" s="72"/>
      <c r="AF40" s="73">
        <f t="shared" si="0"/>
        <v>0</v>
      </c>
      <c r="AG40" s="452"/>
      <c r="AH40" s="453"/>
      <c r="AI40" s="453"/>
      <c r="AJ40" s="454"/>
      <c r="AK40" s="74"/>
    </row>
    <row r="41" spans="2:37" ht="12.75" customHeight="1">
      <c r="B41" s="33"/>
      <c r="C41" s="31">
        <f>IF(B41=25,Dt!$J$9,IF(B41=50,Dt!$J$10,IF(B41=100,Dt!$J$11,)))</f>
        <v>0</v>
      </c>
      <c r="D41" s="279">
        <f>IF(B41=25,Dt!$K$9,IF(B41=50,Dt!$K$10,IF(B41=100,Dt!$K$11,)))</f>
        <v>0</v>
      </c>
      <c r="E41" s="484">
        <f t="shared" si="21"/>
        <v>0</v>
      </c>
      <c r="F41" s="485"/>
      <c r="G41" s="131"/>
      <c r="H41" s="38"/>
      <c r="I41" s="33"/>
      <c r="J41" s="31">
        <f>IF(I41=5,Dt!$J$15,IF(I41=10,Dt!$J$16,IF(I41=20,Dt!$J$17,IF(I41=25,Dt!$J$18,IF(I41=30,Dt!$J$19,IF(I41=50,Dt!$J$20,IF(I41=100,Dt!$J$21,)))))))</f>
        <v>0</v>
      </c>
      <c r="K41" s="288">
        <f>IF(I41=5,Dt!$K$15,IF(I41=10,Dt!$K$16,IF(I41=20,Dt!$K$17,IF(I41=25,Dt!$K$18,IF(I41=30,Dt!$K$19,IF(I41=50,Dt!$K$20,IF(I41=100,Dt!$K$21,)))))))</f>
        <v>0</v>
      </c>
      <c r="L41" s="486"/>
      <c r="M41" s="487"/>
      <c r="N41" s="132"/>
      <c r="P41" s="33"/>
      <c r="Q41" s="31">
        <f>IF(P41=1,Dt!$N$6,IF(P41=5,Dt!$N$7,IF(P41=10,Dt!$N$8,IF(P41=20,Dt!$N$9,IF(P41=25,Dt!$N$10,IF(P41=30,Dt!$N$11,IF(P41=50,Dt!$N$12,IF(P41=75,Dt!$N$13,IF(P41=100,Dt!$N$14,)))))))))</f>
        <v>0</v>
      </c>
      <c r="R41" s="288">
        <f>IF(P41=1,Dt!$O$6,IF(P41=5,Dt!$O$7,IF(P41=10,Dt!$O$8,IF(P41=20,Dt!$O$9,IF(P41=25,Dt!$O$10,IF(P41=30,Dt!$O$11,IF(P41=50,Dt!$O$12,IF(P41=75,Dt!$O$13,IF(P41=100,Dt!$O$14,)))))))))</f>
        <v>0</v>
      </c>
      <c r="S41" s="450">
        <f t="shared" si="6"/>
        <v>0</v>
      </c>
      <c r="T41" s="451"/>
      <c r="U41" s="80"/>
      <c r="W41" s="70"/>
      <c r="X41" s="71"/>
      <c r="Y41" s="72"/>
      <c r="Z41" s="73">
        <f t="shared" si="20"/>
        <v>0</v>
      </c>
      <c r="AA41" s="78"/>
      <c r="AB41" s="74"/>
      <c r="AC41" s="70"/>
      <c r="AD41" s="71"/>
      <c r="AE41" s="72"/>
      <c r="AF41" s="73">
        <f t="shared" si="0"/>
        <v>0</v>
      </c>
      <c r="AG41" s="452"/>
      <c r="AH41" s="453"/>
      <c r="AI41" s="453"/>
      <c r="AJ41" s="454"/>
      <c r="AK41" s="74"/>
    </row>
    <row r="42" spans="2:37" ht="12.75" customHeight="1">
      <c r="B42" s="33"/>
      <c r="C42" s="31">
        <f>IF(B42=25,Dt!$J$9,IF(B42=50,Dt!$J$10,IF(B42=100,Dt!$J$11,)))</f>
        <v>0</v>
      </c>
      <c r="D42" s="279">
        <f>IF(B42=25,Dt!$K$9,IF(B42=50,Dt!$K$10,IF(B42=100,Dt!$K$11,)))</f>
        <v>0</v>
      </c>
      <c r="E42" s="484">
        <f t="shared" si="21"/>
        <v>0</v>
      </c>
      <c r="F42" s="485"/>
      <c r="G42" s="131"/>
      <c r="H42" s="38"/>
      <c r="I42" s="33"/>
      <c r="J42" s="31">
        <f>IF(I42=5,Dt!$J$15,IF(I42=10,Dt!$J$16,IF(I42=20,Dt!$J$17,IF(I42=25,Dt!$J$18,IF(I42=30,Dt!$J$19,IF(I42=50,Dt!$J$20,IF(I42=100,Dt!$J$21,)))))))</f>
        <v>0</v>
      </c>
      <c r="K42" s="288">
        <f>IF(I42=5,Dt!$K$15,IF(I42=10,Dt!$K$16,IF(I42=20,Dt!$K$17,IF(I42=25,Dt!$K$18,IF(I42=30,Dt!$K$19,IF(I42=50,Dt!$K$20,IF(I42=100,Dt!$K$21,)))))))</f>
        <v>0</v>
      </c>
      <c r="L42" s="486"/>
      <c r="M42" s="487"/>
      <c r="N42" s="132"/>
      <c r="P42" s="33"/>
      <c r="Q42" s="31">
        <f>IF(P42=1,Dt!$N$6,IF(P42=5,Dt!$N$7,IF(P42=10,Dt!$N$8,IF(P42=20,Dt!$N$9,IF(P42=25,Dt!$N$10,IF(P42=30,Dt!$N$11,IF(P42=50,Dt!$N$12,IF(P42=75,Dt!$N$13,IF(P42=100,Dt!$N$14,)))))))))</f>
        <v>0</v>
      </c>
      <c r="R42" s="288">
        <f>IF(P42=1,Dt!$O$6,IF(P42=5,Dt!$O$7,IF(P42=10,Dt!$O$8,IF(P42=20,Dt!$O$9,IF(P42=25,Dt!$O$10,IF(P42=30,Dt!$O$11,IF(P42=50,Dt!$O$12,IF(P42=75,Dt!$O$13,IF(P42=100,Dt!$O$14,)))))))))</f>
        <v>0</v>
      </c>
      <c r="S42" s="450">
        <f t="shared" si="6"/>
        <v>0</v>
      </c>
      <c r="T42" s="451"/>
      <c r="U42" s="80"/>
      <c r="W42" s="70"/>
      <c r="X42" s="71"/>
      <c r="Y42" s="72"/>
      <c r="Z42" s="73">
        <f t="shared" si="20"/>
        <v>0</v>
      </c>
      <c r="AA42" s="78"/>
      <c r="AB42" s="74"/>
      <c r="AC42" s="75"/>
      <c r="AD42" s="71"/>
      <c r="AE42" s="72"/>
      <c r="AF42" s="73">
        <f t="shared" si="0"/>
        <v>0</v>
      </c>
      <c r="AG42" s="452"/>
      <c r="AH42" s="453"/>
      <c r="AI42" s="453"/>
      <c r="AJ42" s="454"/>
      <c r="AK42" s="74"/>
    </row>
    <row r="43" spans="2:37" ht="12.75" customHeight="1" thickBot="1">
      <c r="B43" s="33"/>
      <c r="C43" s="31">
        <f>IF(B43=25,Dt!$J$9,IF(B43=50,Dt!$J$10,IF(B43=100,Dt!$J$11,)))</f>
        <v>0</v>
      </c>
      <c r="D43" s="279">
        <f>IF(B43=25,Dt!$K$9,IF(B43=50,Dt!$K$10,IF(B43=100,Dt!$K$11,)))</f>
        <v>0</v>
      </c>
      <c r="E43" s="484">
        <f t="shared" si="21"/>
        <v>0</v>
      </c>
      <c r="F43" s="485"/>
      <c r="G43" s="131"/>
      <c r="H43" s="38"/>
      <c r="I43" s="33"/>
      <c r="J43" s="31">
        <f>IF(I43=5,Dt!$J$15,IF(I43=10,Dt!$J$16,IF(I43=20,Dt!$J$17,IF(I43=25,Dt!$J$18,IF(I43=30,Dt!$J$19,IF(I43=50,Dt!$J$20,IF(I43=100,Dt!$J$21,)))))))</f>
        <v>0</v>
      </c>
      <c r="K43" s="288">
        <f>IF(I43=5,Dt!$K$15,IF(I43=10,Dt!$K$16,IF(I43=20,Dt!$K$17,IF(I43=25,Dt!$K$18,IF(I43=30,Dt!$K$19,IF(I43=50,Dt!$K$20,IF(I43=100,Dt!$K$21,)))))))</f>
        <v>0</v>
      </c>
      <c r="L43" s="486"/>
      <c r="M43" s="487"/>
      <c r="N43" s="132"/>
      <c r="P43" s="33"/>
      <c r="Q43" s="31">
        <f>IF(P43=1,Dt!$N$6,IF(P43=5,Dt!$N$7,IF(P43=10,Dt!$N$8,IF(P43=20,Dt!$N$9,IF(P43=25,Dt!$N$10,IF(P43=30,Dt!$N$11,IF(P43=50,Dt!$N$12,IF(P43=75,Dt!$N$13,IF(P43=100,Dt!$N$14,)))))))))</f>
        <v>0</v>
      </c>
      <c r="R43" s="288">
        <f>IF(P43=1,Dt!$O$6,IF(P43=5,Dt!$O$7,IF(P43=10,Dt!$O$8,IF(P43=20,Dt!$O$9,IF(P43=25,Dt!$O$10,IF(P43=30,Dt!$O$11,IF(P43=50,Dt!$O$12,IF(P43=75,Dt!$O$13,IF(P43=100,Dt!$O$14,)))))))))</f>
        <v>0</v>
      </c>
      <c r="S43" s="450">
        <f t="shared" si="6"/>
        <v>0</v>
      </c>
      <c r="T43" s="451"/>
      <c r="U43" s="80"/>
      <c r="W43" s="135"/>
      <c r="X43" s="136"/>
      <c r="Y43" s="137"/>
      <c r="Z43" s="138">
        <f t="shared" si="20"/>
        <v>0</v>
      </c>
      <c r="AA43" s="139"/>
      <c r="AB43" s="140"/>
      <c r="AC43" s="141"/>
      <c r="AD43" s="136"/>
      <c r="AE43" s="137"/>
      <c r="AF43" s="138">
        <f t="shared" si="0"/>
        <v>0</v>
      </c>
      <c r="AG43" s="488"/>
      <c r="AH43" s="489"/>
      <c r="AI43" s="489"/>
      <c r="AJ43" s="490"/>
      <c r="AK43" s="140"/>
    </row>
    <row r="44" spans="2:37" ht="12.75" customHeight="1" thickTop="1" thickBot="1">
      <c r="B44" s="33"/>
      <c r="C44" s="31">
        <f>IF(B44=25,Dt!$J$9,IF(B44=50,Dt!$J$10,IF(B44=100,Dt!$J$11,)))</f>
        <v>0</v>
      </c>
      <c r="D44" s="279">
        <f>IF(B44=25,Dt!$K$9,IF(B44=50,Dt!$K$10,IF(B44=100,Dt!$K$11,)))</f>
        <v>0</v>
      </c>
      <c r="E44" s="484">
        <f t="shared" si="21"/>
        <v>0</v>
      </c>
      <c r="F44" s="485"/>
      <c r="G44" s="131"/>
      <c r="H44" s="38"/>
      <c r="I44" s="33"/>
      <c r="J44" s="31">
        <f>IF(I44=5,Dt!$J$15,IF(I44=10,Dt!$J$16,IF(I44=20,Dt!$J$17,IF(I44=25,Dt!$J$18,IF(I44=30,Dt!$J$19,IF(I44=50,Dt!$J$20,IF(I44=100,Dt!$J$21,)))))))</f>
        <v>0</v>
      </c>
      <c r="K44" s="288">
        <f>IF(I44=5,Dt!$K$15,IF(I44=10,Dt!$K$16,IF(I44=20,Dt!$K$17,IF(I44=25,Dt!$K$18,IF(I44=30,Dt!$K$19,IF(I44=50,Dt!$K$20,IF(I44=100,Dt!$K$21,)))))))</f>
        <v>0</v>
      </c>
      <c r="L44" s="486"/>
      <c r="M44" s="487"/>
      <c r="N44" s="132"/>
      <c r="P44" s="33"/>
      <c r="Q44" s="31">
        <f>IF(P44=1,Dt!$N$6,IF(P44=5,Dt!$N$7,IF(P44=10,Dt!$N$8,IF(P44=20,Dt!$N$9,IF(P44=25,Dt!$N$10,IF(P44=30,Dt!$N$11,IF(P44=50,Dt!$N$12,IF(P44=75,Dt!$N$13,IF(P44=100,Dt!$N$14,)))))))))</f>
        <v>0</v>
      </c>
      <c r="R44" s="288">
        <f>IF(P44=1,Dt!$O$6,IF(P44=5,Dt!$O$7,IF(P44=10,Dt!$O$8,IF(P44=20,Dt!$O$9,IF(P44=25,Dt!$O$10,IF(P44=30,Dt!$O$11,IF(P44=50,Dt!$O$12,IF(P44=75,Dt!$O$13,IF(P44=100,Dt!$O$14,)))))))))</f>
        <v>0</v>
      </c>
      <c r="S44" s="450">
        <f t="shared" si="6"/>
        <v>0</v>
      </c>
      <c r="T44" s="451"/>
      <c r="U44" s="80"/>
      <c r="W44" s="142"/>
      <c r="X44" s="143">
        <f>SUM(X6:X43)</f>
        <v>0</v>
      </c>
      <c r="Y44" s="144"/>
      <c r="Z44" s="145">
        <f>SUM(Z6:Z43)</f>
        <v>0</v>
      </c>
      <c r="AA44" s="146"/>
      <c r="AB44" s="147"/>
      <c r="AC44" s="148"/>
      <c r="AD44" s="143">
        <f>SUM(AD6:AD43)</f>
        <v>0</v>
      </c>
      <c r="AE44" s="144"/>
      <c r="AF44" s="145">
        <f>SUM(AF6:AF43)</f>
        <v>0</v>
      </c>
      <c r="AG44" s="491"/>
      <c r="AH44" s="492"/>
      <c r="AI44" s="492"/>
      <c r="AJ44" s="493"/>
      <c r="AK44" s="147">
        <v>1</v>
      </c>
    </row>
    <row r="45" spans="2:37" ht="12.75" customHeight="1" thickTop="1">
      <c r="B45" s="33"/>
      <c r="C45" s="31">
        <f>IF(B45=25,Dt!$J$9,IF(B45=50,Dt!$J$10,IF(B45=100,Dt!$J$11,)))</f>
        <v>0</v>
      </c>
      <c r="D45" s="279">
        <f>IF(B45=25,Dt!$K$9,IF(B45=50,Dt!$K$10,IF(B45=100,Dt!$K$11,)))</f>
        <v>0</v>
      </c>
      <c r="E45" s="484">
        <f t="shared" si="21"/>
        <v>0</v>
      </c>
      <c r="F45" s="485"/>
      <c r="G45" s="131"/>
      <c r="H45" s="38"/>
      <c r="I45" s="33"/>
      <c r="J45" s="31">
        <f>IF(I45=5,Dt!$J$15,IF(I45=10,Dt!$J$16,IF(I45=20,Dt!$J$17,IF(I45=25,Dt!$J$18,IF(I45=30,Dt!$J$19,IF(I45=50,Dt!$J$20,IF(I45=100,Dt!$J$21,)))))))</f>
        <v>0</v>
      </c>
      <c r="K45" s="288">
        <f>IF(I45=5,Dt!$K$15,IF(I45=10,Dt!$K$16,IF(I45=20,Dt!$K$17,IF(I45=25,Dt!$K$18,IF(I45=30,Dt!$K$19,IF(I45=50,Dt!$K$20,IF(I45=100,Dt!$K$21,)))))))</f>
        <v>0</v>
      </c>
      <c r="L45" s="486"/>
      <c r="M45" s="487"/>
      <c r="N45" s="132"/>
      <c r="P45" s="33"/>
      <c r="Q45" s="31">
        <f>IF(P45=1,Dt!$N$6,IF(P45=5,Dt!$N$7,IF(P45=10,Dt!$N$8,IF(P45=20,Dt!$N$9,IF(P45=25,Dt!$N$10,IF(P45=30,Dt!$N$11,IF(P45=50,Dt!$N$12,IF(P45=75,Dt!$N$13,IF(P45=100,Dt!$N$14,)))))))))</f>
        <v>0</v>
      </c>
      <c r="R45" s="288">
        <f>IF(P45=1,Dt!$O$6,IF(P45=5,Dt!$O$7,IF(P45=10,Dt!$O$8,IF(P45=20,Dt!$O$9,IF(P45=25,Dt!$O$10,IF(P45=30,Dt!$O$11,IF(P45=50,Dt!$O$12,IF(P45=75,Dt!$O$13,IF(P45=100,Dt!$O$14,)))))))))</f>
        <v>0</v>
      </c>
      <c r="S45" s="450">
        <f t="shared" si="6"/>
        <v>0</v>
      </c>
      <c r="T45" s="451"/>
      <c r="U45" s="80"/>
      <c r="W45" s="149"/>
      <c r="X45" s="150"/>
      <c r="Y45" s="149"/>
      <c r="Z45" s="150"/>
      <c r="AA45" s="151"/>
      <c r="AB45" s="152"/>
      <c r="AD45" s="149"/>
      <c r="AE45" s="149"/>
      <c r="AF45" s="149"/>
      <c r="AG45" s="151"/>
      <c r="AH45" s="153"/>
    </row>
    <row r="46" spans="2:37" ht="12.75" customHeight="1" thickBot="1">
      <c r="B46" s="33"/>
      <c r="C46" s="31">
        <f>IF(B46=25,Dt!$J$9,IF(B46=50,Dt!$J$10,IF(B46=100,Dt!$J$11,)))</f>
        <v>0</v>
      </c>
      <c r="D46" s="279">
        <f>IF(B46=25,Dt!$K$9,IF(B46=50,Dt!$K$10,IF(B46=100,Dt!$K$11,)))</f>
        <v>0</v>
      </c>
      <c r="E46" s="484">
        <f t="shared" si="21"/>
        <v>0</v>
      </c>
      <c r="F46" s="485"/>
      <c r="G46" s="131"/>
      <c r="H46" s="38"/>
      <c r="I46" s="33"/>
      <c r="J46" s="31">
        <f>IF(I46=5,Dt!$J$15,IF(I46=10,Dt!$J$16,IF(I46=20,Dt!$J$17,IF(I46=25,Dt!$J$18,IF(I46=30,Dt!$J$19,IF(I46=50,Dt!$J$20,IF(I46=100,Dt!$J$21,)))))))</f>
        <v>0</v>
      </c>
      <c r="K46" s="288">
        <f>IF(I46=5,Dt!$K$15,IF(I46=10,Dt!$K$16,IF(I46=20,Dt!$K$17,IF(I46=25,Dt!$K$18,IF(I46=30,Dt!$K$19,IF(I46=50,Dt!$K$20,IF(I46=100,Dt!$K$21,)))))))</f>
        <v>0</v>
      </c>
      <c r="L46" s="486"/>
      <c r="M46" s="487"/>
      <c r="N46" s="132"/>
      <c r="P46" s="33"/>
      <c r="Q46" s="31">
        <f>IF(P46=1,Dt!$N$6,IF(P46=5,Dt!$N$7,IF(P46=10,Dt!$N$8,IF(P46=20,Dt!$N$9,IF(P46=25,Dt!$N$10,IF(P46=30,Dt!$N$11,IF(P46=50,Dt!$N$12,IF(P46=75,Dt!$N$13,IF(P46=100,Dt!$N$14,)))))))))</f>
        <v>0</v>
      </c>
      <c r="R46" s="288">
        <f>IF(P46=1,Dt!$O$6,IF(P46=5,Dt!$O$7,IF(P46=10,Dt!$O$8,IF(P46=20,Dt!$O$9,IF(P46=25,Dt!$O$10,IF(P46=30,Dt!$O$11,IF(P46=50,Dt!$O$12,IF(P46=75,Dt!$O$13,IF(P46=100,Dt!$O$14,)))))))))</f>
        <v>0</v>
      </c>
      <c r="S46" s="450">
        <f t="shared" si="6"/>
        <v>0</v>
      </c>
      <c r="T46" s="451"/>
      <c r="U46" s="80"/>
      <c r="W46" s="494" t="s">
        <v>53</v>
      </c>
      <c r="X46" s="494"/>
      <c r="AE46" s="149"/>
      <c r="AF46" s="149"/>
      <c r="AH46" s="154"/>
    </row>
    <row r="47" spans="2:37" ht="12.75" customHeight="1" thickTop="1" thickBot="1">
      <c r="B47" s="33"/>
      <c r="C47" s="31">
        <f>IF(B47=25,Dt!$J$9,IF(B47=50,Dt!$J$10,IF(B47=100,Dt!$J$11,)))</f>
        <v>0</v>
      </c>
      <c r="D47" s="279">
        <f>IF(B47=25,Dt!$K$9,IF(B47=50,Dt!$K$10,IF(B47=100,Dt!$K$11,)))</f>
        <v>0</v>
      </c>
      <c r="E47" s="484">
        <f t="shared" si="21"/>
        <v>0</v>
      </c>
      <c r="F47" s="485"/>
      <c r="G47" s="131"/>
      <c r="H47" s="38"/>
      <c r="I47" s="33"/>
      <c r="J47" s="31">
        <f>IF(I47=5,Dt!$J$15,IF(I47=10,Dt!$J$16,IF(I47=20,Dt!$J$17,IF(I47=25,Dt!$J$18,IF(I47=30,Dt!$J$19,IF(I47=50,Dt!$J$20,IF(I47=100,Dt!$J$21,)))))))</f>
        <v>0</v>
      </c>
      <c r="K47" s="288">
        <f>IF(I47=5,Dt!$K$15,IF(I47=10,Dt!$K$16,IF(I47=20,Dt!$K$17,IF(I47=25,Dt!$K$18,IF(I47=30,Dt!$K$19,IF(I47=50,Dt!$K$20,IF(I47=100,Dt!$K$21,)))))))</f>
        <v>0</v>
      </c>
      <c r="L47" s="486"/>
      <c r="M47" s="487"/>
      <c r="N47" s="132"/>
      <c r="P47" s="33"/>
      <c r="Q47" s="31">
        <f>IF(P47=1,Dt!$N$6,IF(P47=5,Dt!$N$7,IF(P47=10,Dt!$N$8,IF(P47=20,Dt!$N$9,IF(P47=25,Dt!$N$10,IF(P47=30,Dt!$N$11,IF(P47=50,Dt!$N$12,IF(P47=75,Dt!$N$13,IF(P47=100,Dt!$N$14,)))))))))</f>
        <v>0</v>
      </c>
      <c r="R47" s="288">
        <f>IF(P47=1,Dt!$O$6,IF(P47=5,Dt!$O$7,IF(P47=10,Dt!$O$8,IF(P47=20,Dt!$O$9,IF(P47=25,Dt!$O$10,IF(P47=30,Dt!$O$11,IF(P47=50,Dt!$O$12,IF(P47=75,Dt!$O$13,IF(P47=100,Dt!$O$14,)))))))))</f>
        <v>0</v>
      </c>
      <c r="S47" s="450">
        <f t="shared" si="6"/>
        <v>0</v>
      </c>
      <c r="T47" s="451"/>
      <c r="U47" s="80"/>
      <c r="W47" s="155" t="s">
        <v>0</v>
      </c>
      <c r="X47" s="495" t="s">
        <v>1</v>
      </c>
      <c r="Y47" s="496"/>
      <c r="Z47" s="496"/>
      <c r="AA47" s="496"/>
      <c r="AB47" s="497"/>
      <c r="AC47" s="156" t="s">
        <v>2</v>
      </c>
      <c r="AD47" s="157" t="s">
        <v>3</v>
      </c>
      <c r="AE47" s="364" t="s">
        <v>4</v>
      </c>
      <c r="AF47" s="156" t="s">
        <v>5</v>
      </c>
      <c r="AG47" s="158" t="s">
        <v>6</v>
      </c>
      <c r="AH47" s="158" t="s">
        <v>7</v>
      </c>
      <c r="AI47" s="363" t="s">
        <v>54</v>
      </c>
      <c r="AJ47" s="159" t="s">
        <v>15</v>
      </c>
      <c r="AK47" s="160" t="s">
        <v>27</v>
      </c>
    </row>
    <row r="48" spans="2:37" ht="12.75" customHeight="1" thickTop="1">
      <c r="B48" s="33"/>
      <c r="C48" s="31">
        <f>IF(B48=25,Dt!$J$9,IF(B48=50,Dt!$J$10,IF(B48=100,Dt!$J$11,)))</f>
        <v>0</v>
      </c>
      <c r="D48" s="279">
        <f>IF(B48=25,Dt!$K$9,IF(B48=50,Dt!$K$10,IF(B48=100,Dt!$K$11,)))</f>
        <v>0</v>
      </c>
      <c r="E48" s="484">
        <f t="shared" si="21"/>
        <v>0</v>
      </c>
      <c r="F48" s="485"/>
      <c r="G48" s="131"/>
      <c r="H48" s="38"/>
      <c r="I48" s="33"/>
      <c r="J48" s="31">
        <f>IF(I48=5,Dt!$J$15,IF(I48=10,Dt!$J$16,IF(I48=20,Dt!$J$17,IF(I48=25,Dt!$J$18,IF(I48=30,Dt!$J$19,IF(I48=50,Dt!$J$20,IF(I48=100,Dt!$J$21,)))))))</f>
        <v>0</v>
      </c>
      <c r="K48" s="288">
        <f>IF(I48=5,Dt!$K$15,IF(I48=10,Dt!$K$16,IF(I48=20,Dt!$K$17,IF(I48=25,Dt!$K$18,IF(I48=30,Dt!$K$19,IF(I48=50,Dt!$K$20,IF(I48=100,Dt!$K$21,)))))))</f>
        <v>0</v>
      </c>
      <c r="L48" s="486"/>
      <c r="M48" s="487"/>
      <c r="N48" s="132"/>
      <c r="O48" s="161"/>
      <c r="P48" s="33"/>
      <c r="Q48" s="31">
        <f>IF(P48=1,Dt!$N$6,IF(P48=5,Dt!$N$7,IF(P48=10,Dt!$N$8,IF(P48=20,Dt!$N$9,IF(P48=25,Dt!$N$10,IF(P48=30,Dt!$N$11,IF(P48=50,Dt!$N$12,IF(P48=75,Dt!$N$13,IF(P48=100,Dt!$N$14,)))))))))</f>
        <v>0</v>
      </c>
      <c r="R48" s="288">
        <f>IF(P48=1,Dt!$O$6,IF(P48=5,Dt!$O$7,IF(P48=10,Dt!$O$8,IF(P48=20,Dt!$O$9,IF(P48=25,Dt!$O$10,IF(P48=30,Dt!$O$11,IF(P48=50,Dt!$O$12,IF(P48=75,Dt!$O$13,IF(P48=100,Dt!$O$14,)))))))))</f>
        <v>0</v>
      </c>
      <c r="S48" s="450">
        <f t="shared" si="6"/>
        <v>0</v>
      </c>
      <c r="T48" s="451"/>
      <c r="U48" s="80"/>
      <c r="W48" s="162">
        <v>1</v>
      </c>
      <c r="X48" s="163" t="str">
        <f>(Dt!R6)</f>
        <v>CC, Sprt, Fnt Btl Seru 425 ml</v>
      </c>
      <c r="Y48" s="164"/>
      <c r="Z48" s="165"/>
      <c r="AA48" s="165"/>
      <c r="AB48" s="166"/>
      <c r="AC48" s="167">
        <f>SUM('30'!AF48)</f>
        <v>0</v>
      </c>
      <c r="AD48" s="167"/>
      <c r="AE48" s="167">
        <f>SUM(AC48+AD48)</f>
        <v>0</v>
      </c>
      <c r="AF48" s="167"/>
      <c r="AG48" s="168">
        <f t="shared" ref="AG48:AG59" si="22">SUM(AE48-AF48)</f>
        <v>0</v>
      </c>
      <c r="AH48" s="169">
        <f>SUM(Dt!V6)</f>
        <v>5</v>
      </c>
      <c r="AI48" s="170">
        <f t="shared" ref="AI48:AI59" si="23">SUM(AG48*AH48)</f>
        <v>0</v>
      </c>
      <c r="AJ48" s="171">
        <f>SUM(Dt!W6)</f>
        <v>1.5</v>
      </c>
      <c r="AK48" s="172">
        <f t="shared" ref="AK48:AK59" si="24">SUM(AG48*AJ48)</f>
        <v>0</v>
      </c>
    </row>
    <row r="49" spans="2:39" ht="12.75" customHeight="1">
      <c r="B49" s="33"/>
      <c r="C49" s="31">
        <f>IF(B49=25,Dt!$J$9,IF(B49=50,Dt!$J$10,IF(B49=100,Dt!$J$11,)))</f>
        <v>0</v>
      </c>
      <c r="D49" s="279">
        <f>IF(B49=25,Dt!$K$9,IF(B49=50,Dt!$K$10,IF(B49=100,Dt!$K$11,)))</f>
        <v>0</v>
      </c>
      <c r="E49" s="484">
        <f t="shared" si="21"/>
        <v>0</v>
      </c>
      <c r="F49" s="485"/>
      <c r="G49" s="131"/>
      <c r="H49" s="38"/>
      <c r="I49" s="33"/>
      <c r="J49" s="31">
        <f>IF(I49=5,Dt!$J$15,IF(I49=10,Dt!$J$16,IF(I49=20,Dt!$J$17,IF(I49=25,Dt!$J$18,IF(I49=30,Dt!$J$19,IF(I49=50,Dt!$J$20,IF(I49=100,Dt!$J$21,)))))))</f>
        <v>0</v>
      </c>
      <c r="K49" s="288">
        <f>IF(I49=5,Dt!$K$15,IF(I49=10,Dt!$K$16,IF(I49=20,Dt!$K$17,IF(I49=25,Dt!$K$18,IF(I49=30,Dt!$K$19,IF(I49=50,Dt!$K$20,IF(I49=100,Dt!$K$21,)))))))</f>
        <v>0</v>
      </c>
      <c r="L49" s="486"/>
      <c r="M49" s="487"/>
      <c r="N49" s="132"/>
      <c r="O49" s="173"/>
      <c r="P49" s="33"/>
      <c r="Q49" s="31">
        <f>IF(P49=1,Dt!$N$6,IF(P49=5,Dt!$N$7,IF(P49=10,Dt!$N$8,IF(P49=20,Dt!$N$9,IF(P49=25,Dt!$N$10,IF(P49=30,Dt!$N$11,IF(P49=50,Dt!$N$12,IF(P49=75,Dt!$N$13,IF(P49=100,Dt!$N$14,)))))))))</f>
        <v>0</v>
      </c>
      <c r="R49" s="288">
        <f>IF(P49=1,Dt!$O$6,IF(P49=5,Dt!$O$7,IF(P49=10,Dt!$O$8,IF(P49=20,Dt!$O$9,IF(P49=25,Dt!$O$10,IF(P49=30,Dt!$O$11,IF(P49=50,Dt!$O$12,IF(P49=75,Dt!$O$13,IF(P49=100,Dt!$O$14,)))))))))</f>
        <v>0</v>
      </c>
      <c r="S49" s="450">
        <f t="shared" si="6"/>
        <v>0</v>
      </c>
      <c r="T49" s="451"/>
      <c r="U49" s="80"/>
      <c r="W49" s="174">
        <v>2</v>
      </c>
      <c r="X49" s="261" t="str">
        <f>(Dt!R7)</f>
        <v>CC, Sprt, Fnt Btl  Besar 1 Ltr</v>
      </c>
      <c r="Y49" s="175"/>
      <c r="Z49" s="176"/>
      <c r="AA49" s="176"/>
      <c r="AB49" s="177"/>
      <c r="AC49" s="178">
        <f>SUM('30'!AF49)</f>
        <v>0</v>
      </c>
      <c r="AD49" s="178"/>
      <c r="AE49" s="179">
        <f t="shared" ref="AE49:AE59" si="25">SUM(AC49+AD49)</f>
        <v>0</v>
      </c>
      <c r="AF49" s="178"/>
      <c r="AG49" s="168">
        <f t="shared" si="22"/>
        <v>0</v>
      </c>
      <c r="AH49" s="169">
        <f>SUM(Dt!V7)</f>
        <v>9</v>
      </c>
      <c r="AI49" s="180">
        <f t="shared" si="23"/>
        <v>0</v>
      </c>
      <c r="AJ49" s="283">
        <f>SUM(Dt!W7)</f>
        <v>1.5</v>
      </c>
      <c r="AK49" s="181">
        <f t="shared" si="24"/>
        <v>0</v>
      </c>
    </row>
    <row r="50" spans="2:39" ht="12.75" customHeight="1">
      <c r="B50" s="33"/>
      <c r="C50" s="31">
        <f>IF(B50=25,Dt!$J$9,IF(B50=50,Dt!$J$10,IF(B50=100,Dt!$J$11,)))</f>
        <v>0</v>
      </c>
      <c r="D50" s="279">
        <f>IF(B50=25,Dt!$K$9,IF(B50=50,Dt!$K$10,IF(B50=100,Dt!$K$11,)))</f>
        <v>0</v>
      </c>
      <c r="E50" s="484">
        <f t="shared" si="21"/>
        <v>0</v>
      </c>
      <c r="F50" s="485"/>
      <c r="G50" s="131"/>
      <c r="H50" s="38"/>
      <c r="I50" s="33"/>
      <c r="J50" s="31">
        <f>IF(I50=5,Dt!$J$15,IF(I50=10,Dt!$J$16,IF(I50=20,Dt!$J$17,IF(I50=25,Dt!$J$18,IF(I50=30,Dt!$J$19,IF(I50=50,Dt!$J$20,IF(I50=100,Dt!$J$21,)))))))</f>
        <v>0</v>
      </c>
      <c r="K50" s="288">
        <f>IF(I50=5,Dt!$K$15,IF(I50=10,Dt!$K$16,IF(I50=20,Dt!$K$17,IF(I50=25,Dt!$K$18,IF(I50=30,Dt!$K$19,IF(I50=50,Dt!$K$20,IF(I50=100,Dt!$K$21,)))))))</f>
        <v>0</v>
      </c>
      <c r="L50" s="486"/>
      <c r="M50" s="487"/>
      <c r="N50" s="132"/>
      <c r="O50" s="173"/>
      <c r="P50" s="33"/>
      <c r="Q50" s="31">
        <f>IF(P50=1,Dt!$N$6,IF(P50=5,Dt!$N$7,IF(P50=10,Dt!$N$8,IF(P50=20,Dt!$N$9,IF(P50=25,Dt!$N$10,IF(P50=30,Dt!$N$11,IF(P50=50,Dt!$N$12,IF(P50=75,Dt!$N$13,IF(P50=100,Dt!$N$14,)))))))))</f>
        <v>0</v>
      </c>
      <c r="R50" s="288">
        <f>IF(P50=1,Dt!$O$6,IF(P50=5,Dt!$O$7,IF(P50=10,Dt!$O$8,IF(P50=20,Dt!$O$9,IF(P50=25,Dt!$O$10,IF(P50=30,Dt!$O$11,IF(P50=50,Dt!$O$12,IF(P50=75,Dt!$O$13,IF(P50=100,Dt!$O$14,)))))))))</f>
        <v>0</v>
      </c>
      <c r="S50" s="450">
        <f t="shared" si="6"/>
        <v>0</v>
      </c>
      <c r="T50" s="451"/>
      <c r="U50" s="80"/>
      <c r="W50" s="182">
        <v>3</v>
      </c>
      <c r="X50" s="163" t="str">
        <f>(Dt!R8)</f>
        <v>Frestea Apel, Mrks, Lemon 500 ml</v>
      </c>
      <c r="Y50" s="164"/>
      <c r="Z50" s="165"/>
      <c r="AA50" s="165"/>
      <c r="AB50" s="166"/>
      <c r="AC50" s="167">
        <f>SUM('30'!AF50)</f>
        <v>0</v>
      </c>
      <c r="AD50" s="167"/>
      <c r="AE50" s="167">
        <f t="shared" si="25"/>
        <v>0</v>
      </c>
      <c r="AF50" s="167"/>
      <c r="AG50" s="168">
        <f t="shared" si="22"/>
        <v>0</v>
      </c>
      <c r="AH50" s="169">
        <f>SUM(Dt!V8)</f>
        <v>6</v>
      </c>
      <c r="AI50" s="170">
        <f t="shared" si="23"/>
        <v>0</v>
      </c>
      <c r="AJ50" s="171">
        <f>SUM(Dt!W8)</f>
        <v>1.375</v>
      </c>
      <c r="AK50" s="172">
        <f t="shared" si="24"/>
        <v>0</v>
      </c>
    </row>
    <row r="51" spans="2:39" ht="12.75" customHeight="1" thickBot="1">
      <c r="B51" s="34"/>
      <c r="C51" s="31">
        <f>IF(B51=25,Dt!$J$9,IF(B51=50,Dt!$J$10,IF(B51=100,Dt!$J$11,)))</f>
        <v>0</v>
      </c>
      <c r="D51" s="279">
        <f>IF(B51=25,Dt!$K$9,IF(B51=50,Dt!$K$10,IF(B51=100,Dt!$K$11,)))</f>
        <v>0</v>
      </c>
      <c r="E51" s="498">
        <f t="shared" si="21"/>
        <v>0</v>
      </c>
      <c r="F51" s="499"/>
      <c r="G51" s="183"/>
      <c r="H51" s="38"/>
      <c r="I51" s="34"/>
      <c r="J51" s="31">
        <f>IF(I51=5,Dt!$J$15,IF(I51=10,Dt!$J$16,IF(I51=20,Dt!$J$17,IF(I51=25,Dt!$J$18,IF(I51=30,Dt!$J$19,IF(I51=50,Dt!$J$20,IF(I51=100,Dt!$J$21,)))))))</f>
        <v>0</v>
      </c>
      <c r="K51" s="288">
        <f>IF(I51=5,Dt!$K$15,IF(I51=10,Dt!$K$16,IF(I51=20,Dt!$K$17,IF(I51=25,Dt!$K$18,IF(I51=30,Dt!$K$19,IF(I51=50,Dt!$K$20,IF(I51=100,Dt!$K$21,)))))))</f>
        <v>0</v>
      </c>
      <c r="L51" s="500"/>
      <c r="M51" s="501"/>
      <c r="N51" s="184"/>
      <c r="O51" s="173"/>
      <c r="P51" s="33"/>
      <c r="Q51" s="31">
        <f>IF(P51=1,Dt!$N$6,IF(P51=5,Dt!$N$7,IF(P51=10,Dt!$N$8,IF(P51=20,Dt!$N$9,IF(P51=25,Dt!$N$10,IF(P51=30,Dt!$N$11,IF(P51=50,Dt!$N$12,IF(P51=75,Dt!$N$13,IF(P51=100,Dt!$N$14,)))))))))</f>
        <v>0</v>
      </c>
      <c r="R51" s="288">
        <f>IF(P51=1,Dt!$O$6,IF(P51=5,Dt!$O$7,IF(P51=10,Dt!$O$8,IF(P51=20,Dt!$O$9,IF(P51=25,Dt!$O$10,IF(P51=30,Dt!$O$11,IF(P51=50,Dt!$O$12,IF(P51=75,Dt!$O$13,IF(P51=100,Dt!$O$14,)))))))))</f>
        <v>0</v>
      </c>
      <c r="S51" s="450">
        <f t="shared" si="6"/>
        <v>0</v>
      </c>
      <c r="T51" s="451"/>
      <c r="U51" s="80"/>
      <c r="W51" s="174">
        <v>4</v>
      </c>
      <c r="X51" s="261" t="str">
        <f>(Dt!R9)</f>
        <v>Cup Frestea, Aquarius</v>
      </c>
      <c r="Y51" s="175"/>
      <c r="Z51" s="176"/>
      <c r="AA51" s="176"/>
      <c r="AB51" s="177"/>
      <c r="AC51" s="178">
        <f>SUM('30'!AF51)</f>
        <v>0</v>
      </c>
      <c r="AD51" s="178"/>
      <c r="AE51" s="179">
        <f t="shared" si="25"/>
        <v>0</v>
      </c>
      <c r="AF51" s="178"/>
      <c r="AG51" s="168">
        <f t="shared" si="22"/>
        <v>0</v>
      </c>
      <c r="AH51" s="169">
        <f>SUM(Dt!V9)</f>
        <v>2</v>
      </c>
      <c r="AI51" s="180">
        <f t="shared" si="23"/>
        <v>0</v>
      </c>
      <c r="AJ51" s="283">
        <f>SUM(Dt!W9)</f>
        <v>0.65</v>
      </c>
      <c r="AK51" s="181">
        <f t="shared" si="24"/>
        <v>0</v>
      </c>
    </row>
    <row r="52" spans="2:39" ht="12.75" customHeight="1" thickTop="1" thickBot="1">
      <c r="B52" s="35"/>
      <c r="C52" s="36">
        <f>SUM(C37:C51)</f>
        <v>0</v>
      </c>
      <c r="D52" s="37">
        <f>SUM(D37:D51)</f>
        <v>0</v>
      </c>
      <c r="E52" s="502">
        <f t="shared" si="21"/>
        <v>0</v>
      </c>
      <c r="F52" s="503"/>
      <c r="G52" s="185"/>
      <c r="H52" s="38"/>
      <c r="I52" s="186"/>
      <c r="J52" s="36">
        <f>SUM(J37:J51)</f>
        <v>0</v>
      </c>
      <c r="K52" s="37">
        <f>SUM(K37:K51)</f>
        <v>0</v>
      </c>
      <c r="L52" s="504"/>
      <c r="M52" s="505"/>
      <c r="N52" s="185"/>
      <c r="O52" s="173"/>
      <c r="P52" s="33"/>
      <c r="Q52" s="31">
        <f>IF(P52=1,Dt!$N$6,IF(P52=5,Dt!$N$7,IF(P52=10,Dt!$N$8,IF(P52=20,Dt!$N$9,IF(P52=25,Dt!$N$10,IF(P52=30,Dt!$N$11,IF(P52=50,Dt!$N$12,IF(P52=75,Dt!$N$13,IF(P52=100,Dt!$N$14,)))))))))</f>
        <v>0</v>
      </c>
      <c r="R52" s="288">
        <f>IF(P52=1,Dt!$O$6,IF(P52=5,Dt!$O$7,IF(P52=10,Dt!$O$8,IF(P52=20,Dt!$O$9,IF(P52=25,Dt!$O$10,IF(P52=30,Dt!$O$11,IF(P52=50,Dt!$O$12,IF(P52=75,Dt!$O$13,IF(P52=100,Dt!$O$14,)))))))))</f>
        <v>0</v>
      </c>
      <c r="S52" s="450">
        <f t="shared" si="6"/>
        <v>0</v>
      </c>
      <c r="T52" s="451"/>
      <c r="U52" s="80"/>
      <c r="W52" s="182">
        <v>5</v>
      </c>
      <c r="X52" s="163" t="str">
        <f>(Dt!R10)</f>
        <v xml:space="preserve">Pulpy Orng, Trpcl, O'Mng  350 ml </v>
      </c>
      <c r="Y52" s="164"/>
      <c r="Z52" s="165"/>
      <c r="AA52" s="165"/>
      <c r="AB52" s="166"/>
      <c r="AC52" s="167">
        <f>SUM('30'!AF52)</f>
        <v>0</v>
      </c>
      <c r="AD52" s="167"/>
      <c r="AE52" s="167">
        <f t="shared" si="25"/>
        <v>0</v>
      </c>
      <c r="AF52" s="167"/>
      <c r="AG52" s="168">
        <f t="shared" si="22"/>
        <v>0</v>
      </c>
      <c r="AH52" s="169">
        <f>SUM(Dt!V10)</f>
        <v>7</v>
      </c>
      <c r="AI52" s="170">
        <f t="shared" si="23"/>
        <v>0</v>
      </c>
      <c r="AJ52" s="171">
        <f>SUM(Dt!W10)</f>
        <v>1.5</v>
      </c>
      <c r="AK52" s="172">
        <f t="shared" si="24"/>
        <v>0</v>
      </c>
    </row>
    <row r="53" spans="2:39" ht="12.75" customHeight="1" thickTop="1" thickBot="1">
      <c r="B53" s="38"/>
      <c r="C53" s="38"/>
      <c r="D53" s="38"/>
      <c r="E53" s="38"/>
      <c r="F53" s="38"/>
      <c r="G53" s="38"/>
      <c r="H53" s="38"/>
      <c r="M53" s="38"/>
      <c r="N53" s="38"/>
      <c r="O53" s="173"/>
      <c r="P53" s="34"/>
      <c r="Q53" s="31">
        <f>IF(P53=1,Dt!$N$6,IF(P53=5,Dt!$N$7,IF(P53=10,Dt!$N$8,IF(P53=20,Dt!$N$9,IF(P53=25,Dt!$N$10,IF(P53=30,Dt!$N$11,IF(P53=50,Dt!$N$12,IF(P53=75,Dt!$N$13,IF(P53=100,Dt!$N$14,)))))))))</f>
        <v>0</v>
      </c>
      <c r="R53" s="288">
        <f>IF(P53=1,Dt!$O$6,IF(P53=5,Dt!$O$7,IF(P53=10,Dt!$O$8,IF(P53=20,Dt!$O$9,IF(P53=25,Dt!$O$10,IF(P53=30,Dt!$O$11,IF(P53=50,Dt!$O$12,IF(P53=75,Dt!$O$13,IF(P53=100,Dt!$O$14,)))))))))</f>
        <v>0</v>
      </c>
      <c r="S53" s="506">
        <f t="shared" si="6"/>
        <v>0</v>
      </c>
      <c r="T53" s="507"/>
      <c r="U53" s="187"/>
      <c r="W53" s="174">
        <v>6</v>
      </c>
      <c r="X53" s="261" t="str">
        <f>(Dt!R11)</f>
        <v xml:space="preserve">Nutriboost Minute Maid </v>
      </c>
      <c r="Y53" s="175"/>
      <c r="Z53" s="176"/>
      <c r="AA53" s="176"/>
      <c r="AB53" s="177"/>
      <c r="AC53" s="178">
        <f>SUM('30'!AF53)</f>
        <v>0</v>
      </c>
      <c r="AD53" s="178"/>
      <c r="AE53" s="179">
        <f t="shared" si="25"/>
        <v>0</v>
      </c>
      <c r="AF53" s="178"/>
      <c r="AG53" s="168">
        <f t="shared" si="22"/>
        <v>0</v>
      </c>
      <c r="AH53" s="169">
        <f>SUM(Dt!V11)</f>
        <v>6</v>
      </c>
      <c r="AI53" s="180">
        <f t="shared" si="23"/>
        <v>0</v>
      </c>
      <c r="AJ53" s="283">
        <f>SUM(Dt!W11)</f>
        <v>1.5</v>
      </c>
      <c r="AK53" s="181">
        <f t="shared" si="24"/>
        <v>0</v>
      </c>
    </row>
    <row r="54" spans="2:39" ht="12.75" customHeight="1" thickTop="1" thickBot="1">
      <c r="B54" s="467" t="s">
        <v>16</v>
      </c>
      <c r="C54" s="468"/>
      <c r="D54" s="469"/>
      <c r="E54" s="508" t="s">
        <v>89</v>
      </c>
      <c r="F54" s="509"/>
      <c r="G54" s="510" t="s">
        <v>19</v>
      </c>
      <c r="H54" s="511"/>
      <c r="J54" s="516" t="s">
        <v>44</v>
      </c>
      <c r="K54" s="517"/>
      <c r="L54" s="517"/>
      <c r="M54" s="517"/>
      <c r="N54" s="518"/>
      <c r="O54" s="38"/>
      <c r="P54" s="186"/>
      <c r="Q54" s="36">
        <f>SUM(Q7:Q53)</f>
        <v>0</v>
      </c>
      <c r="R54" s="37">
        <f>SUM(R7:R53)</f>
        <v>0</v>
      </c>
      <c r="S54" s="519">
        <f t="shared" si="6"/>
        <v>0</v>
      </c>
      <c r="T54" s="520"/>
      <c r="U54" s="188"/>
      <c r="W54" s="182">
        <v>7</v>
      </c>
      <c r="X54" s="163" t="str">
        <f>(Dt!R12)</f>
        <v>Ades Xtra 600 ml</v>
      </c>
      <c r="Y54" s="189"/>
      <c r="Z54" s="190"/>
      <c r="AA54" s="190"/>
      <c r="AB54" s="191"/>
      <c r="AC54" s="167">
        <f>SUM('30'!AF54)</f>
        <v>0</v>
      </c>
      <c r="AD54" s="64"/>
      <c r="AE54" s="167">
        <f t="shared" si="25"/>
        <v>0</v>
      </c>
      <c r="AF54" s="64"/>
      <c r="AG54" s="168">
        <f t="shared" si="22"/>
        <v>0</v>
      </c>
      <c r="AH54" s="169">
        <f>SUM(Dt!V12)</f>
        <v>3</v>
      </c>
      <c r="AI54" s="170">
        <f t="shared" si="23"/>
        <v>0</v>
      </c>
      <c r="AJ54" s="171">
        <f>SUM(Dt!W12)</f>
        <v>1.4</v>
      </c>
      <c r="AK54" s="172">
        <f t="shared" si="24"/>
        <v>0</v>
      </c>
    </row>
    <row r="55" spans="2:39" ht="12.75" customHeight="1" thickTop="1" thickBot="1">
      <c r="B55" s="470"/>
      <c r="C55" s="471"/>
      <c r="D55" s="472"/>
      <c r="E55" s="480" t="s">
        <v>12</v>
      </c>
      <c r="F55" s="481"/>
      <c r="G55" s="512"/>
      <c r="H55" s="513"/>
      <c r="J55" s="521" t="s">
        <v>45</v>
      </c>
      <c r="K55" s="522"/>
      <c r="L55" s="522"/>
      <c r="M55" s="523" t="s">
        <v>43</v>
      </c>
      <c r="N55" s="524"/>
      <c r="O55" s="38"/>
      <c r="W55" s="174">
        <v>8</v>
      </c>
      <c r="X55" s="261" t="str">
        <f>(Dt!R13)</f>
        <v>Yakult</v>
      </c>
      <c r="Y55" s="175"/>
      <c r="Z55" s="176"/>
      <c r="AA55" s="176"/>
      <c r="AB55" s="177"/>
      <c r="AC55" s="178">
        <f>SUM('30'!AF55)</f>
        <v>0</v>
      </c>
      <c r="AD55" s="178"/>
      <c r="AE55" s="179">
        <f t="shared" si="25"/>
        <v>0</v>
      </c>
      <c r="AF55" s="178"/>
      <c r="AG55" s="168">
        <f t="shared" si="22"/>
        <v>0</v>
      </c>
      <c r="AH55" s="169">
        <f>SUM(Dt!V13)</f>
        <v>2</v>
      </c>
      <c r="AI55" s="180">
        <f t="shared" si="23"/>
        <v>0</v>
      </c>
      <c r="AJ55" s="283">
        <f>SUM(Dt!W13)</f>
        <v>0.6</v>
      </c>
      <c r="AK55" s="181">
        <f t="shared" si="24"/>
        <v>0</v>
      </c>
    </row>
    <row r="56" spans="2:39" ht="12.75" customHeight="1" thickTop="1" thickBot="1">
      <c r="B56" s="28" t="s">
        <v>14</v>
      </c>
      <c r="C56" s="29" t="s">
        <v>22</v>
      </c>
      <c r="D56" s="29" t="s">
        <v>15</v>
      </c>
      <c r="E56" s="482">
        <f>SUM('30'!E77:F77)</f>
        <v>0</v>
      </c>
      <c r="F56" s="483"/>
      <c r="G56" s="514"/>
      <c r="H56" s="515"/>
      <c r="J56" s="525"/>
      <c r="K56" s="526"/>
      <c r="L56" s="526"/>
      <c r="M56" s="527"/>
      <c r="N56" s="528"/>
      <c r="O56" s="38"/>
      <c r="P56" s="529" t="s">
        <v>40</v>
      </c>
      <c r="Q56" s="530"/>
      <c r="R56" s="530"/>
      <c r="S56" s="530"/>
      <c r="T56" s="530"/>
      <c r="U56" s="531"/>
      <c r="W56" s="182">
        <v>9</v>
      </c>
      <c r="X56" s="163">
        <f>(Dt!R14)</f>
        <v>0</v>
      </c>
      <c r="Y56" s="189"/>
      <c r="Z56" s="190"/>
      <c r="AA56" s="190"/>
      <c r="AB56" s="191"/>
      <c r="AC56" s="167">
        <f>SUM('30'!AF56)</f>
        <v>0</v>
      </c>
      <c r="AD56" s="64"/>
      <c r="AE56" s="167">
        <f t="shared" si="25"/>
        <v>0</v>
      </c>
      <c r="AF56" s="64"/>
      <c r="AG56" s="168">
        <f t="shared" si="22"/>
        <v>0</v>
      </c>
      <c r="AH56" s="169">
        <f>SUM(Dt!V14)</f>
        <v>0</v>
      </c>
      <c r="AI56" s="170">
        <f t="shared" si="23"/>
        <v>0</v>
      </c>
      <c r="AJ56" s="171">
        <f>SUM(Dt!W14)</f>
        <v>0</v>
      </c>
      <c r="AK56" s="172">
        <f t="shared" si="24"/>
        <v>0</v>
      </c>
    </row>
    <row r="57" spans="2:39" ht="12.75" customHeight="1" thickTop="1" thickBot="1">
      <c r="B57" s="30"/>
      <c r="C57" s="31">
        <f>IF(B57=20,Dt!$F$15,IF(B57=25,Dt!$F$10,IF(B57=40,Dt!$F$17,IF(B57=45,Dt!$F$18,IF(B57=50,Dt!$F$11,IF(B57=70,Dt!$F$19,IF(B57=80,Dt!$F$20,IF(B57=100,Dt!$F$12,))))))))</f>
        <v>0</v>
      </c>
      <c r="D57" s="32">
        <f>IF(B57=20,Dt!$G$18,IF(B57=25,Dt!$G$10,IF(B57=40,Dt!$G$17,IF(B57=45,Dt!$G$18,IF(B57=50,Dt!$G$11,IF(B57=70,Dt!$G$19,IF(B57=80,Dt!$G$20,IF(B57=100,Dt!$G$12,))))))))</f>
        <v>0</v>
      </c>
      <c r="E57" s="484">
        <f>SUM(E56-B57)</f>
        <v>0</v>
      </c>
      <c r="F57" s="485"/>
      <c r="G57" s="532"/>
      <c r="H57" s="533"/>
      <c r="J57" s="534"/>
      <c r="K57" s="535"/>
      <c r="L57" s="535"/>
      <c r="M57" s="536"/>
      <c r="N57" s="537"/>
      <c r="O57" s="38"/>
      <c r="P57" s="521" t="s">
        <v>42</v>
      </c>
      <c r="Q57" s="522"/>
      <c r="R57" s="522"/>
      <c r="S57" s="232" t="s">
        <v>48</v>
      </c>
      <c r="T57" s="538" t="s">
        <v>19</v>
      </c>
      <c r="U57" s="539"/>
      <c r="W57" s="174">
        <v>10</v>
      </c>
      <c r="X57" s="261">
        <f>(Dt!R15)</f>
        <v>0</v>
      </c>
      <c r="Y57" s="175"/>
      <c r="Z57" s="176"/>
      <c r="AA57" s="176"/>
      <c r="AB57" s="177"/>
      <c r="AC57" s="178">
        <f>SUM('30'!AF57)</f>
        <v>0</v>
      </c>
      <c r="AD57" s="178"/>
      <c r="AE57" s="179">
        <f t="shared" si="25"/>
        <v>0</v>
      </c>
      <c r="AF57" s="178"/>
      <c r="AG57" s="168">
        <f t="shared" si="22"/>
        <v>0</v>
      </c>
      <c r="AH57" s="169">
        <f>SUM(Dt!V15)</f>
        <v>0</v>
      </c>
      <c r="AI57" s="180">
        <f t="shared" si="23"/>
        <v>0</v>
      </c>
      <c r="AJ57" s="283">
        <f>SUM(Dt!W15)</f>
        <v>0</v>
      </c>
      <c r="AK57" s="181">
        <f t="shared" si="24"/>
        <v>0</v>
      </c>
      <c r="AM57" s="272"/>
    </row>
    <row r="58" spans="2:39" ht="12.75" customHeight="1" thickTop="1">
      <c r="B58" s="33"/>
      <c r="C58" s="31">
        <f>IF(B58=20,Dt!$F$15,IF(B58=25,Dt!$F$10,IF(B58=40,Dt!$F$17,IF(B58=45,Dt!$F$18,IF(B58=50,Dt!$F$11,IF(B58=70,Dt!$F$19,IF(B58=80,Dt!$F$20,IF(B58=100,Dt!$F$12,))))))))</f>
        <v>0</v>
      </c>
      <c r="D58" s="32">
        <f>IF(B58=20,Dt!$G$18,IF(B58=25,Dt!$G$10,IF(B58=40,Dt!$G$17,IF(B58=45,Dt!$G$18,IF(B58=50,Dt!$G$11,IF(B58=70,Dt!$G$19,IF(B58=80,Dt!$G$20,IF(B58=100,Dt!$G$12,))))))))</f>
        <v>0</v>
      </c>
      <c r="E58" s="484">
        <f t="shared" ref="E58:E77" si="26">SUM(E57-B58)</f>
        <v>0</v>
      </c>
      <c r="F58" s="485"/>
      <c r="G58" s="448"/>
      <c r="H58" s="449"/>
      <c r="J58" s="534"/>
      <c r="K58" s="535"/>
      <c r="L58" s="535"/>
      <c r="M58" s="536"/>
      <c r="N58" s="537"/>
      <c r="O58" s="38"/>
      <c r="P58" s="540"/>
      <c r="Q58" s="541"/>
      <c r="R58" s="541"/>
      <c r="S58" s="233"/>
      <c r="T58" s="542"/>
      <c r="U58" s="543"/>
      <c r="W58" s="182">
        <v>11</v>
      </c>
      <c r="X58" s="163">
        <f>(Dt!R16)</f>
        <v>0</v>
      </c>
      <c r="Y58" s="189"/>
      <c r="Z58" s="190"/>
      <c r="AA58" s="190"/>
      <c r="AB58" s="191"/>
      <c r="AC58" s="167">
        <f>SUM('30'!AF58)</f>
        <v>0</v>
      </c>
      <c r="AD58" s="64"/>
      <c r="AE58" s="167">
        <f t="shared" si="25"/>
        <v>0</v>
      </c>
      <c r="AF58" s="64"/>
      <c r="AG58" s="168">
        <f t="shared" si="22"/>
        <v>0</v>
      </c>
      <c r="AH58" s="169">
        <f>SUM(Dt!V16)</f>
        <v>0</v>
      </c>
      <c r="AI58" s="170">
        <f t="shared" si="23"/>
        <v>0</v>
      </c>
      <c r="AJ58" s="171">
        <f>SUM(Dt!W16)</f>
        <v>0</v>
      </c>
      <c r="AK58" s="172">
        <f t="shared" si="24"/>
        <v>0</v>
      </c>
      <c r="AM58" s="272"/>
    </row>
    <row r="59" spans="2:39" ht="12.75" customHeight="1" thickBot="1">
      <c r="B59" s="33"/>
      <c r="C59" s="31">
        <f>IF(B59=20,Dt!$F$15,IF(B59=25,Dt!$F$10,IF(B59=40,Dt!$F$17,IF(B59=45,Dt!$F$18,IF(B59=50,Dt!$F$11,IF(B59=70,Dt!$F$19,IF(B59=80,Dt!$F$20,IF(B59=100,Dt!$F$12,))))))))</f>
        <v>0</v>
      </c>
      <c r="D59" s="32">
        <f>IF(B59=20,Dt!$G$18,IF(B59=25,Dt!$G$10,IF(B59=40,Dt!$G$17,IF(B59=45,Dt!$G$18,IF(B59=50,Dt!$G$11,IF(B59=70,Dt!$G$19,IF(B59=80,Dt!$G$20,IF(B59=100,Dt!$G$12,))))))))</f>
        <v>0</v>
      </c>
      <c r="E59" s="484">
        <f t="shared" si="26"/>
        <v>0</v>
      </c>
      <c r="F59" s="485"/>
      <c r="G59" s="448"/>
      <c r="H59" s="449"/>
      <c r="J59" s="534"/>
      <c r="K59" s="535"/>
      <c r="L59" s="535"/>
      <c r="M59" s="536"/>
      <c r="N59" s="537"/>
      <c r="O59" s="38"/>
      <c r="P59" s="534"/>
      <c r="Q59" s="535"/>
      <c r="R59" s="535"/>
      <c r="S59" s="234"/>
      <c r="T59" s="544"/>
      <c r="U59" s="545"/>
      <c r="W59" s="192">
        <v>12</v>
      </c>
      <c r="X59" s="261">
        <f>(Dt!R17)</f>
        <v>0</v>
      </c>
      <c r="Y59" s="193"/>
      <c r="Z59" s="194"/>
      <c r="AA59" s="194"/>
      <c r="AB59" s="195"/>
      <c r="AC59" s="178">
        <f>SUM('30'!AF59)</f>
        <v>0</v>
      </c>
      <c r="AD59" s="196"/>
      <c r="AE59" s="197">
        <f t="shared" si="25"/>
        <v>0</v>
      </c>
      <c r="AF59" s="196"/>
      <c r="AG59" s="198">
        <f t="shared" si="22"/>
        <v>0</v>
      </c>
      <c r="AH59" s="169">
        <f>SUM(Dt!V17)</f>
        <v>0</v>
      </c>
      <c r="AI59" s="199">
        <f t="shared" si="23"/>
        <v>0</v>
      </c>
      <c r="AJ59" s="283">
        <f>SUM(Dt!W17)</f>
        <v>0</v>
      </c>
      <c r="AK59" s="200">
        <f t="shared" si="24"/>
        <v>0</v>
      </c>
      <c r="AM59" s="272"/>
    </row>
    <row r="60" spans="2:39" ht="12.75" customHeight="1" thickTop="1" thickBot="1">
      <c r="B60" s="33"/>
      <c r="C60" s="31">
        <f>IF(B60=20,Dt!$F$15,IF(B60=25,Dt!$F$10,IF(B60=40,Dt!$F$17,IF(B60=45,Dt!$F$18,IF(B60=50,Dt!$F$11,IF(B60=70,Dt!$F$19,IF(B60=80,Dt!$F$20,IF(B60=100,Dt!$F$12,))))))))</f>
        <v>0</v>
      </c>
      <c r="D60" s="32">
        <f>IF(B60=20,Dt!$G$18,IF(B60=25,Dt!$G$10,IF(B60=40,Dt!$G$17,IF(B60=45,Dt!$G$18,IF(B60=50,Dt!$G$11,IF(B60=70,Dt!$G$19,IF(B60=80,Dt!$G$20,IF(B60=100,Dt!$G$12,))))))))</f>
        <v>0</v>
      </c>
      <c r="E60" s="484">
        <f t="shared" si="26"/>
        <v>0</v>
      </c>
      <c r="F60" s="485"/>
      <c r="G60" s="448"/>
      <c r="H60" s="449"/>
      <c r="J60" s="534"/>
      <c r="K60" s="535"/>
      <c r="L60" s="535"/>
      <c r="M60" s="536"/>
      <c r="N60" s="537"/>
      <c r="O60" s="38"/>
      <c r="P60" s="534"/>
      <c r="Q60" s="535"/>
      <c r="R60" s="535"/>
      <c r="S60" s="234"/>
      <c r="T60" s="544"/>
      <c r="U60" s="545"/>
      <c r="W60" s="201"/>
      <c r="X60" s="546" t="s">
        <v>8</v>
      </c>
      <c r="Y60" s="547"/>
      <c r="Z60" s="547"/>
      <c r="AA60" s="547"/>
      <c r="AB60" s="547"/>
      <c r="AC60" s="202"/>
      <c r="AD60" s="202"/>
      <c r="AE60" s="202"/>
      <c r="AF60" s="202"/>
      <c r="AG60" s="202"/>
      <c r="AH60" s="203"/>
      <c r="AI60" s="204">
        <f>SUM(AI48:AI59)</f>
        <v>0</v>
      </c>
      <c r="AJ60" s="205"/>
      <c r="AK60" s="206">
        <f>SUM(AK48:AK59)</f>
        <v>0</v>
      </c>
      <c r="AM60" s="272"/>
    </row>
    <row r="61" spans="2:39" ht="12.75" customHeight="1" thickTop="1" thickBot="1">
      <c r="B61" s="33"/>
      <c r="C61" s="31">
        <f>IF(B61=20,Dt!$F$15,IF(B61=25,Dt!$F$10,IF(B61=40,Dt!$F$17,IF(B61=45,Dt!$F$18,IF(B61=50,Dt!$F$11,IF(B61=70,Dt!$F$19,IF(B61=80,Dt!$F$20,IF(B61=100,Dt!$F$12,))))))))</f>
        <v>0</v>
      </c>
      <c r="D61" s="32">
        <f>IF(B61=20,Dt!$G$18,IF(B61=25,Dt!$G$10,IF(B61=40,Dt!$G$17,IF(B61=45,Dt!$G$18,IF(B61=50,Dt!$G$11,IF(B61=70,Dt!$G$19,IF(B61=80,Dt!$G$20,IF(B61=100,Dt!$G$12,))))))))</f>
        <v>0</v>
      </c>
      <c r="E61" s="484">
        <f t="shared" si="26"/>
        <v>0</v>
      </c>
      <c r="F61" s="485"/>
      <c r="G61" s="448"/>
      <c r="H61" s="449"/>
      <c r="J61" s="534"/>
      <c r="K61" s="535"/>
      <c r="L61" s="535"/>
      <c r="M61" s="536"/>
      <c r="N61" s="537"/>
      <c r="O61" s="38"/>
      <c r="P61" s="534"/>
      <c r="Q61" s="535"/>
      <c r="R61" s="535"/>
      <c r="S61" s="234"/>
      <c r="T61" s="544"/>
      <c r="U61" s="545"/>
      <c r="W61" s="39"/>
      <c r="X61" s="39"/>
      <c r="Y61" s="39"/>
      <c r="Z61" s="39"/>
      <c r="AA61" s="39"/>
      <c r="AB61" s="39"/>
      <c r="AK61" s="150"/>
      <c r="AM61" s="272"/>
    </row>
    <row r="62" spans="2:39" ht="12.75" customHeight="1" thickTop="1" thickBot="1">
      <c r="B62" s="33"/>
      <c r="C62" s="31">
        <f>IF(B62=20,Dt!$F$15,IF(B62=25,Dt!$F$10,IF(B62=40,Dt!$F$17,IF(B62=45,Dt!$F$18,IF(B62=50,Dt!$F$11,IF(B62=70,Dt!$F$19,IF(B62=80,Dt!$F$20,IF(B62=100,Dt!$F$12,))))))))</f>
        <v>0</v>
      </c>
      <c r="D62" s="32">
        <f>IF(B62=20,Dt!$G$18,IF(B62=25,Dt!$G$10,IF(B62=40,Dt!$G$17,IF(B62=45,Dt!$G$18,IF(B62=50,Dt!$G$11,IF(B62=70,Dt!$G$19,IF(B62=80,Dt!$G$20,IF(B62=100,Dt!$G$12,))))))))</f>
        <v>0</v>
      </c>
      <c r="E62" s="484">
        <f t="shared" si="26"/>
        <v>0</v>
      </c>
      <c r="F62" s="485"/>
      <c r="G62" s="448"/>
      <c r="H62" s="449"/>
      <c r="J62" s="534"/>
      <c r="K62" s="535"/>
      <c r="L62" s="535"/>
      <c r="M62" s="536"/>
      <c r="N62" s="537"/>
      <c r="O62" s="38"/>
      <c r="P62" s="534"/>
      <c r="Q62" s="535"/>
      <c r="R62" s="535"/>
      <c r="S62" s="234"/>
      <c r="T62" s="544"/>
      <c r="U62" s="545"/>
      <c r="W62" s="207"/>
      <c r="X62" s="149" t="s">
        <v>61</v>
      </c>
      <c r="Y62" s="208"/>
      <c r="Z62" s="209" t="s">
        <v>0</v>
      </c>
      <c r="AA62" s="210" t="s">
        <v>1</v>
      </c>
      <c r="AB62" s="211" t="s">
        <v>30</v>
      </c>
      <c r="AD62" s="548" t="s">
        <v>92</v>
      </c>
      <c r="AE62" s="549"/>
      <c r="AF62" s="550"/>
      <c r="AG62" s="554" t="s">
        <v>93</v>
      </c>
      <c r="AH62" s="555"/>
      <c r="AI62" s="556"/>
      <c r="AJ62" s="212"/>
      <c r="AM62" s="272"/>
    </row>
    <row r="63" spans="2:39" ht="12.75" customHeight="1" thickTop="1" thickBot="1">
      <c r="B63" s="33"/>
      <c r="C63" s="31">
        <f>IF(B63=20,Dt!$F$15,IF(B63=25,Dt!$F$10,IF(B63=40,Dt!$F$17,IF(B63=45,Dt!$F$18,IF(B63=50,Dt!$F$11,IF(B63=70,Dt!$F$19,IF(B63=80,Dt!$F$20,IF(B63=100,Dt!$F$12,))))))))</f>
        <v>0</v>
      </c>
      <c r="D63" s="32">
        <f>IF(B63=20,Dt!$G$18,IF(B63=25,Dt!$G$10,IF(B63=40,Dt!$G$17,IF(B63=45,Dt!$G$18,IF(B63=50,Dt!$G$11,IF(B63=70,Dt!$G$19,IF(B63=80,Dt!$G$20,IF(B63=100,Dt!$G$12,))))))))</f>
        <v>0</v>
      </c>
      <c r="E63" s="484">
        <f t="shared" si="26"/>
        <v>0</v>
      </c>
      <c r="F63" s="485"/>
      <c r="G63" s="448"/>
      <c r="H63" s="449"/>
      <c r="J63" s="557"/>
      <c r="K63" s="558"/>
      <c r="L63" s="558"/>
      <c r="M63" s="559"/>
      <c r="N63" s="560"/>
      <c r="O63" s="38"/>
      <c r="P63" s="534"/>
      <c r="Q63" s="535"/>
      <c r="R63" s="535"/>
      <c r="S63" s="234"/>
      <c r="T63" s="544"/>
      <c r="U63" s="545"/>
      <c r="W63" s="561" t="str">
        <f>(C3)</f>
        <v>0</v>
      </c>
      <c r="X63" s="562"/>
      <c r="Y63" s="563"/>
      <c r="Z63" s="213">
        <v>1</v>
      </c>
      <c r="AA63" s="214" t="s">
        <v>62</v>
      </c>
      <c r="AB63" s="215">
        <f>SUM(K12)</f>
        <v>0</v>
      </c>
      <c r="AD63" s="551"/>
      <c r="AE63" s="552"/>
      <c r="AF63" s="553"/>
      <c r="AG63" s="564" t="s">
        <v>90</v>
      </c>
      <c r="AH63" s="565"/>
      <c r="AI63" s="566"/>
      <c r="AJ63" s="216">
        <f>SUM(L12+L21+L26+L31+D52+K52+D77+R54+Z44+AF44+AK60+AJ62)</f>
        <v>0</v>
      </c>
      <c r="AM63" s="272"/>
    </row>
    <row r="64" spans="2:39" ht="12.75" customHeight="1" thickTop="1" thickBot="1">
      <c r="B64" s="33"/>
      <c r="C64" s="31">
        <f>IF(B64=20,Dt!$F$15,IF(B64=25,Dt!$F$10,IF(B64=40,Dt!$F$17,IF(B64=45,Dt!$F$18,IF(B64=50,Dt!$F$11,IF(B64=70,Dt!$F$19,IF(B64=80,Dt!$F$20,IF(B64=100,Dt!$F$12,))))))))</f>
        <v>0</v>
      </c>
      <c r="D64" s="32">
        <f>IF(B64=20,Dt!$G$18,IF(B64=25,Dt!$G$10,IF(B64=40,Dt!$G$17,IF(B64=45,Dt!$G$18,IF(B64=50,Dt!$G$11,IF(B64=70,Dt!$G$19,IF(B64=80,Dt!$G$20,IF(B64=100,Dt!$G$12,))))))))</f>
        <v>0</v>
      </c>
      <c r="E64" s="484">
        <f t="shared" si="26"/>
        <v>0</v>
      </c>
      <c r="F64" s="485"/>
      <c r="G64" s="448"/>
      <c r="H64" s="449"/>
      <c r="J64" s="521" t="s">
        <v>30</v>
      </c>
      <c r="K64" s="522"/>
      <c r="L64" s="522"/>
      <c r="M64" s="567">
        <f>SUM(M56:N63)</f>
        <v>0</v>
      </c>
      <c r="N64" s="568"/>
      <c r="O64" s="38"/>
      <c r="P64" s="534"/>
      <c r="Q64" s="535"/>
      <c r="R64" s="535"/>
      <c r="S64" s="234"/>
      <c r="T64" s="544"/>
      <c r="U64" s="545"/>
      <c r="W64" s="217"/>
      <c r="X64" s="218"/>
      <c r="Y64" s="219"/>
      <c r="Z64" s="133">
        <f>SUM(Z63+1)</f>
        <v>2</v>
      </c>
      <c r="AA64" s="220" t="s">
        <v>63</v>
      </c>
      <c r="AB64" s="221">
        <f>SUM(K21)</f>
        <v>0</v>
      </c>
      <c r="AD64" s="570" t="s">
        <v>142</v>
      </c>
      <c r="AE64" s="571"/>
      <c r="AF64" s="366">
        <f>SUM('30'!AF64+'31'!R77)</f>
        <v>0</v>
      </c>
      <c r="AG64" s="564" t="s">
        <v>141</v>
      </c>
      <c r="AH64" s="565"/>
      <c r="AI64" s="566"/>
      <c r="AJ64" s="216">
        <f>SUM('30'!AJ64+'31'!AJ63)</f>
        <v>0</v>
      </c>
    </row>
    <row r="65" spans="2:39" ht="12.75" customHeight="1" thickTop="1" thickBot="1">
      <c r="B65" s="33"/>
      <c r="C65" s="31">
        <f>IF(B65=20,Dt!$F$15,IF(B65=25,Dt!$F$10,IF(B65=40,Dt!$F$17,IF(B65=45,Dt!$F$18,IF(B65=50,Dt!$F$11,IF(B65=70,Dt!$F$19,IF(B65=80,Dt!$F$20,IF(B65=100,Dt!$F$12,))))))))</f>
        <v>0</v>
      </c>
      <c r="D65" s="32">
        <f>IF(B65=20,Dt!$G$18,IF(B65=25,Dt!$G$10,IF(B65=40,Dt!$G$17,IF(B65=45,Dt!$G$18,IF(B65=50,Dt!$G$11,IF(B65=70,Dt!$G$19,IF(B65=80,Dt!$G$20,IF(B65=100,Dt!$G$12,))))))))</f>
        <v>0</v>
      </c>
      <c r="E65" s="484">
        <f t="shared" si="26"/>
        <v>0</v>
      </c>
      <c r="F65" s="485"/>
      <c r="G65" s="448"/>
      <c r="H65" s="449"/>
      <c r="J65" s="38"/>
      <c r="K65" s="38"/>
      <c r="L65" s="38"/>
      <c r="M65" s="38"/>
      <c r="N65" s="38"/>
      <c r="O65" s="38"/>
      <c r="P65" s="534"/>
      <c r="Q65" s="535"/>
      <c r="R65" s="535"/>
      <c r="S65" s="234"/>
      <c r="T65" s="544"/>
      <c r="U65" s="545"/>
      <c r="W65" s="239" t="s">
        <v>64</v>
      </c>
      <c r="X65" s="239"/>
      <c r="Y65" s="240"/>
      <c r="Z65" s="133">
        <f t="shared" ref="Z65:Z76" si="27">SUM(Z64+1)</f>
        <v>3</v>
      </c>
      <c r="AA65" s="220" t="s">
        <v>65</v>
      </c>
      <c r="AB65" s="221">
        <f>SUM(K26)+C77</f>
        <v>0</v>
      </c>
      <c r="AD65" s="222"/>
      <c r="AE65" s="153"/>
      <c r="AF65" s="153"/>
      <c r="AG65" s="153"/>
      <c r="AH65" s="153"/>
      <c r="AI65" s="153"/>
      <c r="AJ65" s="224"/>
    </row>
    <row r="66" spans="2:39" ht="12.75" customHeight="1" thickTop="1" thickBot="1">
      <c r="B66" s="33"/>
      <c r="C66" s="31">
        <f>IF(B66=20,Dt!$F$15,IF(B66=25,Dt!$F$10,IF(B66=40,Dt!$F$17,IF(B66=45,Dt!$F$18,IF(B66=50,Dt!$F$11,IF(B66=70,Dt!$F$19,IF(B66=80,Dt!$F$20,IF(B66=100,Dt!$F$12,))))))))</f>
        <v>0</v>
      </c>
      <c r="D66" s="32">
        <f>IF(B66=20,Dt!$G$18,IF(B66=25,Dt!$G$10,IF(B66=40,Dt!$G$17,IF(B66=45,Dt!$G$18,IF(B66=50,Dt!$G$11,IF(B66=70,Dt!$G$19,IF(B66=80,Dt!$G$20,IF(B66=100,Dt!$G$12,))))))))</f>
        <v>0</v>
      </c>
      <c r="E66" s="484">
        <f t="shared" si="26"/>
        <v>0</v>
      </c>
      <c r="F66" s="485"/>
      <c r="G66" s="448"/>
      <c r="H66" s="449"/>
      <c r="J66" s="572" t="s">
        <v>46</v>
      </c>
      <c r="K66" s="573"/>
      <c r="L66" s="573"/>
      <c r="M66" s="573"/>
      <c r="N66" s="574"/>
      <c r="O66" s="38"/>
      <c r="P66" s="534"/>
      <c r="Q66" s="535"/>
      <c r="R66" s="535"/>
      <c r="S66" s="234"/>
      <c r="T66" s="544"/>
      <c r="U66" s="545"/>
      <c r="W66" s="239" t="s">
        <v>66</v>
      </c>
      <c r="X66" s="239"/>
      <c r="Y66" s="239"/>
      <c r="Z66" s="133">
        <f t="shared" si="27"/>
        <v>4</v>
      </c>
      <c r="AA66" s="225" t="s">
        <v>67</v>
      </c>
      <c r="AB66" s="221">
        <f>SUM(K31+C52)</f>
        <v>0</v>
      </c>
      <c r="AD66" s="222"/>
      <c r="AE66" s="153"/>
      <c r="AF66" s="153"/>
      <c r="AG66" s="153"/>
      <c r="AH66" s="153"/>
      <c r="AI66" s="153"/>
      <c r="AJ66" s="224"/>
    </row>
    <row r="67" spans="2:39" ht="12.75" customHeight="1" thickTop="1" thickBot="1">
      <c r="B67" s="33"/>
      <c r="C67" s="31">
        <f>IF(B67=20,Dt!$F$15,IF(B67=25,Dt!$F$10,IF(B67=40,Dt!$F$17,IF(B67=45,Dt!$F$18,IF(B67=50,Dt!$F$11,IF(B67=70,Dt!$F$19,IF(B67=80,Dt!$F$20,IF(B67=100,Dt!$F$12,))))))))</f>
        <v>0</v>
      </c>
      <c r="D67" s="32">
        <f>IF(B67=20,Dt!$G$18,IF(B67=25,Dt!$G$10,IF(B67=40,Dt!$G$17,IF(B67=45,Dt!$G$18,IF(B67=50,Dt!$G$11,IF(B67=70,Dt!$G$19,IF(B67=80,Dt!$G$20,IF(B67=100,Dt!$G$12,))))))))</f>
        <v>0</v>
      </c>
      <c r="E67" s="484">
        <f t="shared" si="26"/>
        <v>0</v>
      </c>
      <c r="F67" s="485"/>
      <c r="G67" s="448"/>
      <c r="H67" s="449"/>
      <c r="J67" s="521" t="s">
        <v>45</v>
      </c>
      <c r="K67" s="522"/>
      <c r="L67" s="522"/>
      <c r="M67" s="523" t="s">
        <v>43</v>
      </c>
      <c r="N67" s="524"/>
      <c r="O67" s="38"/>
      <c r="P67" s="534"/>
      <c r="Q67" s="535"/>
      <c r="R67" s="535"/>
      <c r="S67" s="234"/>
      <c r="T67" s="544"/>
      <c r="U67" s="545"/>
      <c r="W67" s="239" t="s">
        <v>24</v>
      </c>
      <c r="X67" s="239" t="s">
        <v>68</v>
      </c>
      <c r="Y67" s="240"/>
      <c r="Z67" s="133">
        <f>SUM(Z66+1)</f>
        <v>5</v>
      </c>
      <c r="AA67" s="220" t="s">
        <v>69</v>
      </c>
      <c r="AB67" s="221">
        <f>SUM(J52)</f>
        <v>0</v>
      </c>
      <c r="AD67" s="222"/>
      <c r="AE67" s="153"/>
      <c r="AF67" s="153"/>
      <c r="AG67" s="153"/>
      <c r="AH67" s="153"/>
      <c r="AI67" s="153"/>
      <c r="AJ67" s="224"/>
    </row>
    <row r="68" spans="2:39" ht="12.75" customHeight="1" thickTop="1" thickBot="1">
      <c r="B68" s="33"/>
      <c r="C68" s="31">
        <f>IF(B68=20,Dt!$F$15,IF(B68=25,Dt!$F$10,IF(B68=40,Dt!$F$17,IF(B68=45,Dt!$F$18,IF(B68=50,Dt!$F$11,IF(B68=70,Dt!$F$19,IF(B68=80,Dt!$F$20,IF(B68=100,Dt!$F$12,))))))))</f>
        <v>0</v>
      </c>
      <c r="D68" s="32">
        <f>IF(B68=20,Dt!$G$18,IF(B68=25,Dt!$G$10,IF(B68=40,Dt!$G$17,IF(B68=45,Dt!$G$18,IF(B68=50,Dt!$G$11,IF(B68=70,Dt!$G$19,IF(B68=80,Dt!$G$20,IF(B68=100,Dt!$G$12,))))))))</f>
        <v>0</v>
      </c>
      <c r="E68" s="484">
        <f t="shared" si="26"/>
        <v>0</v>
      </c>
      <c r="F68" s="485"/>
      <c r="G68" s="448"/>
      <c r="H68" s="449"/>
      <c r="J68" s="525"/>
      <c r="K68" s="526"/>
      <c r="L68" s="526"/>
      <c r="M68" s="527"/>
      <c r="N68" s="528"/>
      <c r="O68" s="38"/>
      <c r="P68" s="557"/>
      <c r="Q68" s="558"/>
      <c r="R68" s="558"/>
      <c r="S68" s="235"/>
      <c r="T68" s="575"/>
      <c r="U68" s="576"/>
      <c r="W68" s="239" t="s">
        <v>70</v>
      </c>
      <c r="X68" s="239" t="s">
        <v>70</v>
      </c>
      <c r="Y68" s="239">
        <v>1</v>
      </c>
      <c r="Z68" s="133">
        <f t="shared" si="27"/>
        <v>6</v>
      </c>
      <c r="AA68" s="220" t="s">
        <v>71</v>
      </c>
      <c r="AB68" s="221">
        <f>SUM(Q54)</f>
        <v>0</v>
      </c>
      <c r="AD68" s="222"/>
      <c r="AE68" s="153"/>
      <c r="AF68" s="153"/>
      <c r="AG68" s="153"/>
      <c r="AH68" s="153"/>
      <c r="AI68" s="153"/>
      <c r="AJ68" s="224"/>
    </row>
    <row r="69" spans="2:39" ht="12.75" customHeight="1" thickTop="1" thickBot="1">
      <c r="B69" s="33"/>
      <c r="C69" s="31">
        <f>IF(B69=20,Dt!$F$15,IF(B69=25,Dt!$F$10,IF(B69=40,Dt!$F$17,IF(B69=45,Dt!$F$18,IF(B69=50,Dt!$F$11,IF(B69=70,Dt!$F$19,IF(B69=80,Dt!$F$20,IF(B69=100,Dt!$F$12,))))))))</f>
        <v>0</v>
      </c>
      <c r="D69" s="32">
        <f>IF(B69=20,Dt!$G$18,IF(B69=25,Dt!$G$10,IF(B69=40,Dt!$G$17,IF(B69=45,Dt!$G$18,IF(B69=50,Dt!$G$11,IF(B69=70,Dt!$G$19,IF(B69=80,Dt!$G$20,IF(B69=100,Dt!$G$12,))))))))</f>
        <v>0</v>
      </c>
      <c r="E69" s="484">
        <f t="shared" si="26"/>
        <v>0</v>
      </c>
      <c r="F69" s="485"/>
      <c r="G69" s="448"/>
      <c r="H69" s="449"/>
      <c r="J69" s="534"/>
      <c r="K69" s="535"/>
      <c r="L69" s="535"/>
      <c r="M69" s="536"/>
      <c r="N69" s="537"/>
      <c r="O69" s="38"/>
      <c r="P69" s="521" t="s">
        <v>30</v>
      </c>
      <c r="Q69" s="522"/>
      <c r="R69" s="522"/>
      <c r="S69" s="236">
        <f>SUM(S58:S68)</f>
        <v>0</v>
      </c>
      <c r="T69" s="577"/>
      <c r="U69" s="578"/>
      <c r="W69" s="239" t="s">
        <v>72</v>
      </c>
      <c r="X69" s="239" t="s">
        <v>64</v>
      </c>
      <c r="Y69" s="239" t="s">
        <v>17</v>
      </c>
      <c r="Z69" s="133">
        <f t="shared" si="27"/>
        <v>7</v>
      </c>
      <c r="AA69" s="225" t="s">
        <v>75</v>
      </c>
      <c r="AB69" s="221">
        <f>SUM(X44)</f>
        <v>0</v>
      </c>
      <c r="AD69" s="222"/>
      <c r="AE69" s="153"/>
      <c r="AF69" s="153"/>
      <c r="AG69" s="153"/>
      <c r="AH69" s="153"/>
      <c r="AI69" s="153"/>
      <c r="AJ69" s="224"/>
    </row>
    <row r="70" spans="2:39" ht="12.75" customHeight="1" thickTop="1" thickBot="1">
      <c r="B70" s="33"/>
      <c r="C70" s="31">
        <f>IF(B70=20,Dt!$F$15,IF(B70=25,Dt!$F$10,IF(B70=40,Dt!$F$17,IF(B70=45,Dt!$F$18,IF(B70=50,Dt!$F$11,IF(B70=70,Dt!$F$19,IF(B70=80,Dt!$F$20,IF(B70=100,Dt!$F$12,))))))))</f>
        <v>0</v>
      </c>
      <c r="D70" s="32">
        <f>IF(B70=20,Dt!$G$18,IF(B70=25,Dt!$G$10,IF(B70=40,Dt!$G$17,IF(B70=45,Dt!$G$18,IF(B70=50,Dt!$G$11,IF(B70=70,Dt!$G$19,IF(B70=80,Dt!$G$20,IF(B70=100,Dt!$G$12,))))))))</f>
        <v>0</v>
      </c>
      <c r="E70" s="484">
        <f t="shared" si="26"/>
        <v>0</v>
      </c>
      <c r="F70" s="485"/>
      <c r="G70" s="448"/>
      <c r="H70" s="449"/>
      <c r="J70" s="534"/>
      <c r="K70" s="535"/>
      <c r="L70" s="535"/>
      <c r="M70" s="536"/>
      <c r="N70" s="537"/>
      <c r="O70" s="38"/>
      <c r="V70" s="39"/>
      <c r="W70" s="239" t="s">
        <v>70</v>
      </c>
      <c r="X70" s="239" t="s">
        <v>73</v>
      </c>
      <c r="Y70" s="239" t="s">
        <v>74</v>
      </c>
      <c r="Z70" s="133">
        <f t="shared" si="27"/>
        <v>8</v>
      </c>
      <c r="AA70" s="220" t="s">
        <v>78</v>
      </c>
      <c r="AB70" s="221">
        <f>SUM(AD44)</f>
        <v>0</v>
      </c>
      <c r="AD70" s="222"/>
      <c r="AE70" s="153"/>
      <c r="AF70" s="153"/>
      <c r="AG70" s="153"/>
      <c r="AH70" s="153"/>
      <c r="AI70" s="153"/>
      <c r="AJ70" s="224"/>
    </row>
    <row r="71" spans="2:39" ht="12.75" customHeight="1" thickTop="1">
      <c r="B71" s="33"/>
      <c r="C71" s="31">
        <f>IF(B71=20,Dt!$F$15,IF(B71=25,Dt!$F$10,IF(B71=40,Dt!$F$17,IF(B71=45,Dt!$F$18,IF(B71=50,Dt!$F$11,IF(B71=70,Dt!$F$19,IF(B71=80,Dt!$F$20,IF(B71=100,Dt!$F$12,))))))))</f>
        <v>0</v>
      </c>
      <c r="D71" s="32">
        <f>IF(B71=20,Dt!$G$18,IF(B71=25,Dt!$G$10,IF(B71=40,Dt!$G$17,IF(B71=45,Dt!$G$18,IF(B71=50,Dt!$G$11,IF(B71=70,Dt!$G$19,IF(B71=80,Dt!$G$20,IF(B71=100,Dt!$G$12,))))))))</f>
        <v>0</v>
      </c>
      <c r="E71" s="484">
        <f t="shared" si="26"/>
        <v>0</v>
      </c>
      <c r="F71" s="485"/>
      <c r="G71" s="448"/>
      <c r="H71" s="449"/>
      <c r="J71" s="534"/>
      <c r="K71" s="535"/>
      <c r="L71" s="535"/>
      <c r="M71" s="536"/>
      <c r="N71" s="537"/>
      <c r="O71" s="38"/>
      <c r="P71" s="579" t="s">
        <v>47</v>
      </c>
      <c r="Q71" s="580"/>
      <c r="R71" s="580"/>
      <c r="S71" s="580"/>
      <c r="T71" s="580"/>
      <c r="U71" s="581"/>
      <c r="V71" s="39"/>
      <c r="W71" s="239" t="s">
        <v>76</v>
      </c>
      <c r="X71" s="239" t="s">
        <v>70</v>
      </c>
      <c r="Y71" s="239" t="s">
        <v>77</v>
      </c>
      <c r="Z71" s="133">
        <f t="shared" si="27"/>
        <v>9</v>
      </c>
      <c r="AA71" s="226" t="s">
        <v>79</v>
      </c>
      <c r="AB71" s="221">
        <v>0</v>
      </c>
      <c r="AD71" s="222"/>
      <c r="AE71" s="153"/>
      <c r="AF71" s="153"/>
      <c r="AG71" s="153"/>
      <c r="AH71" s="153"/>
      <c r="AI71" s="153"/>
      <c r="AJ71" s="224"/>
      <c r="AL71" s="149"/>
      <c r="AM71" s="149"/>
    </row>
    <row r="72" spans="2:39" ht="12.75" customHeight="1" thickBot="1">
      <c r="B72" s="33"/>
      <c r="C72" s="31">
        <f>IF(B72=20,Dt!$F$15,IF(B72=25,Dt!$F$10,IF(B72=40,Dt!$F$17,IF(B72=45,Dt!$F$18,IF(B72=50,Dt!$F$11,IF(B72=70,Dt!$F$19,IF(B72=80,Dt!$F$20,IF(B72=100,Dt!$F$12,))))))))</f>
        <v>0</v>
      </c>
      <c r="D72" s="32">
        <f>IF(B72=20,Dt!$G$18,IF(B72=25,Dt!$G$10,IF(B72=40,Dt!$G$17,IF(B72=45,Dt!$G$18,IF(B72=50,Dt!$G$11,IF(B72=70,Dt!$G$19,IF(B72=80,Dt!$G$20,IF(B72=100,Dt!$G$12,))))))))</f>
        <v>0</v>
      </c>
      <c r="E72" s="484">
        <f t="shared" si="26"/>
        <v>0</v>
      </c>
      <c r="F72" s="485"/>
      <c r="G72" s="448"/>
      <c r="H72" s="449"/>
      <c r="J72" s="534"/>
      <c r="K72" s="535"/>
      <c r="L72" s="535"/>
      <c r="M72" s="536"/>
      <c r="N72" s="537"/>
      <c r="O72" s="38"/>
      <c r="P72" s="582" t="s">
        <v>45</v>
      </c>
      <c r="Q72" s="583"/>
      <c r="R72" s="231" t="s">
        <v>48</v>
      </c>
      <c r="S72" s="584" t="s">
        <v>19</v>
      </c>
      <c r="T72" s="584"/>
      <c r="U72" s="585"/>
      <c r="V72" s="39"/>
      <c r="W72" s="239"/>
      <c r="X72" s="239" t="s">
        <v>76</v>
      </c>
      <c r="Y72" s="239" t="s">
        <v>66</v>
      </c>
      <c r="Z72" s="133">
        <f t="shared" si="27"/>
        <v>10</v>
      </c>
      <c r="AA72" s="220" t="s">
        <v>81</v>
      </c>
      <c r="AB72" s="221">
        <f>SUM(S69)</f>
        <v>0</v>
      </c>
      <c r="AD72" s="222"/>
      <c r="AE72" s="153"/>
      <c r="AF72" s="153"/>
      <c r="AG72" s="153"/>
      <c r="AH72" s="153"/>
      <c r="AI72" s="153"/>
      <c r="AJ72" s="224"/>
    </row>
    <row r="73" spans="2:39" ht="12.75" customHeight="1" thickTop="1">
      <c r="B73" s="33"/>
      <c r="C73" s="31">
        <f>IF(B73=20,Dt!$F$15,IF(B73=25,Dt!$F$10,IF(B73=40,Dt!$F$17,IF(B73=45,Dt!$F$18,IF(B73=50,Dt!$F$11,IF(B73=70,Dt!$F$19,IF(B73=80,Dt!$F$20,IF(B73=100,Dt!$F$12,))))))))</f>
        <v>0</v>
      </c>
      <c r="D73" s="32">
        <f>IF(B73=20,Dt!$G$18,IF(B73=25,Dt!$G$10,IF(B73=40,Dt!$G$17,IF(B73=45,Dt!$G$18,IF(B73=50,Dt!$G$11,IF(B73=70,Dt!$G$19,IF(B73=80,Dt!$G$20,IF(B73=100,Dt!$G$12,))))))))</f>
        <v>0</v>
      </c>
      <c r="E73" s="484">
        <f t="shared" si="26"/>
        <v>0</v>
      </c>
      <c r="F73" s="485"/>
      <c r="G73" s="448"/>
      <c r="H73" s="449"/>
      <c r="J73" s="534"/>
      <c r="K73" s="535"/>
      <c r="L73" s="535"/>
      <c r="M73" s="536"/>
      <c r="N73" s="537"/>
      <c r="O73" s="38"/>
      <c r="P73" s="586" t="s">
        <v>49</v>
      </c>
      <c r="Q73" s="587"/>
      <c r="R73" s="284"/>
      <c r="S73" s="588"/>
      <c r="T73" s="588"/>
      <c r="U73" s="589"/>
      <c r="V73" s="39"/>
      <c r="W73" s="239"/>
      <c r="X73" s="239"/>
      <c r="Y73" s="239" t="s">
        <v>80</v>
      </c>
      <c r="Z73" s="133">
        <f t="shared" si="27"/>
        <v>11</v>
      </c>
      <c r="AA73" s="220" t="s">
        <v>82</v>
      </c>
      <c r="AB73" s="221">
        <f>SUM(R77)</f>
        <v>0</v>
      </c>
      <c r="AD73" s="222"/>
      <c r="AE73" s="153"/>
      <c r="AF73" s="153"/>
      <c r="AG73" s="153"/>
      <c r="AH73" s="153"/>
      <c r="AI73" s="153"/>
      <c r="AJ73" s="224"/>
    </row>
    <row r="74" spans="2:39" ht="12.75" customHeight="1">
      <c r="B74" s="33"/>
      <c r="C74" s="31">
        <f>IF(B74=20,Dt!$F$15,IF(B74=25,Dt!$F$10,IF(B74=40,Dt!$F$17,IF(B74=45,Dt!$F$18,IF(B74=50,Dt!$F$11,IF(B74=70,Dt!$F$19,IF(B74=80,Dt!$F$20,IF(B74=100,Dt!$F$12,))))))))</f>
        <v>0</v>
      </c>
      <c r="D74" s="32">
        <f>IF(B74=20,Dt!$G$18,IF(B74=25,Dt!$G$10,IF(B74=40,Dt!$G$17,IF(B74=45,Dt!$G$18,IF(B74=50,Dt!$G$11,IF(B74=70,Dt!$G$19,IF(B74=80,Dt!$G$20,IF(B74=100,Dt!$G$12,))))))))</f>
        <v>0</v>
      </c>
      <c r="E74" s="484">
        <f t="shared" si="26"/>
        <v>0</v>
      </c>
      <c r="F74" s="485"/>
      <c r="G74" s="448"/>
      <c r="H74" s="449"/>
      <c r="J74" s="534"/>
      <c r="K74" s="535"/>
      <c r="L74" s="535"/>
      <c r="M74" s="536"/>
      <c r="N74" s="537"/>
      <c r="O74" s="38"/>
      <c r="P74" s="590" t="s">
        <v>50</v>
      </c>
      <c r="Q74" s="591"/>
      <c r="R74" s="285"/>
      <c r="S74" s="592"/>
      <c r="T74" s="592"/>
      <c r="U74" s="593"/>
      <c r="V74" s="39"/>
      <c r="W74" s="239"/>
      <c r="X74" s="239"/>
      <c r="Y74" s="239" t="s">
        <v>80</v>
      </c>
      <c r="Z74" s="133">
        <f t="shared" si="27"/>
        <v>12</v>
      </c>
      <c r="AA74" s="220" t="s">
        <v>83</v>
      </c>
      <c r="AB74" s="221">
        <f>SUM(AI60)</f>
        <v>0</v>
      </c>
      <c r="AD74" s="222"/>
      <c r="AE74" s="153"/>
      <c r="AF74" s="153"/>
      <c r="AG74" s="153"/>
      <c r="AH74" s="153"/>
      <c r="AI74" s="153"/>
      <c r="AJ74" s="224"/>
    </row>
    <row r="75" spans="2:39" ht="12.75" customHeight="1">
      <c r="B75" s="33"/>
      <c r="C75" s="31">
        <f>IF(B75=20,Dt!$F$15,IF(B75=25,Dt!$F$10,IF(B75=40,Dt!$F$17,IF(B75=45,Dt!$F$18,IF(B75=50,Dt!$F$11,IF(B75=70,Dt!$F$19,IF(B75=80,Dt!$F$20,IF(B75=100,Dt!$F$12,))))))))</f>
        <v>0</v>
      </c>
      <c r="D75" s="32">
        <f>IF(B75=20,Dt!$G$18,IF(B75=25,Dt!$G$10,IF(B75=40,Dt!$G$17,IF(B75=45,Dt!$G$18,IF(B75=50,Dt!$G$11,IF(B75=70,Dt!$G$19,IF(B75=80,Dt!$G$20,IF(B75=100,Dt!$G$12,))))))))</f>
        <v>0</v>
      </c>
      <c r="E75" s="484">
        <f t="shared" si="26"/>
        <v>0</v>
      </c>
      <c r="F75" s="485"/>
      <c r="G75" s="448"/>
      <c r="H75" s="449"/>
      <c r="J75" s="534"/>
      <c r="K75" s="535"/>
      <c r="L75" s="535"/>
      <c r="M75" s="536"/>
      <c r="N75" s="537"/>
      <c r="O75" s="38"/>
      <c r="P75" s="590" t="s">
        <v>51</v>
      </c>
      <c r="Q75" s="591"/>
      <c r="R75" s="285"/>
      <c r="S75" s="592"/>
      <c r="T75" s="592"/>
      <c r="U75" s="593"/>
      <c r="V75" s="39"/>
      <c r="Z75" s="133">
        <f t="shared" si="27"/>
        <v>13</v>
      </c>
      <c r="AA75" s="220" t="s">
        <v>44</v>
      </c>
      <c r="AB75" s="215">
        <f>SUM(M64)</f>
        <v>0</v>
      </c>
      <c r="AD75" s="222"/>
      <c r="AE75" s="153"/>
      <c r="AF75" s="153"/>
      <c r="AG75" s="153"/>
      <c r="AH75" s="153"/>
      <c r="AI75" s="153"/>
      <c r="AJ75" s="224"/>
    </row>
    <row r="76" spans="2:39" ht="12.75" customHeight="1" thickBot="1">
      <c r="B76" s="34"/>
      <c r="C76" s="31">
        <f>IF(B76=20,Dt!$F$15,IF(B76=25,Dt!$F$10,IF(B76=40,Dt!$F$17,IF(B76=45,Dt!$F$18,IF(B76=50,Dt!$F$11,IF(B76=70,Dt!$F$19,IF(B76=80,Dt!$F$20,IF(B76=100,Dt!$F$12,))))))))</f>
        <v>0</v>
      </c>
      <c r="D76" s="32">
        <f>IF(B76=20,Dt!$G$18,IF(B76=25,Dt!$G$10,IF(B76=40,Dt!$G$17,IF(B76=45,Dt!$G$18,IF(B76=50,Dt!$G$11,IF(B76=70,Dt!$G$19,IF(B76=80,Dt!$G$20,IF(B76=100,Dt!$G$12,))))))))</f>
        <v>0</v>
      </c>
      <c r="E76" s="498">
        <f t="shared" si="26"/>
        <v>0</v>
      </c>
      <c r="F76" s="499"/>
      <c r="G76" s="455"/>
      <c r="H76" s="456"/>
      <c r="J76" s="596"/>
      <c r="K76" s="597"/>
      <c r="L76" s="597"/>
      <c r="M76" s="559"/>
      <c r="N76" s="560"/>
      <c r="O76" s="38"/>
      <c r="P76" s="582" t="s">
        <v>52</v>
      </c>
      <c r="Q76" s="583"/>
      <c r="R76" s="286"/>
      <c r="S76" s="598"/>
      <c r="T76" s="598"/>
      <c r="U76" s="599"/>
      <c r="V76" s="39"/>
      <c r="W76" s="217"/>
      <c r="X76" s="218"/>
      <c r="Y76" s="218"/>
      <c r="Z76" s="133">
        <f t="shared" si="27"/>
        <v>14</v>
      </c>
      <c r="AA76" s="227" t="s">
        <v>46</v>
      </c>
      <c r="AB76" s="228">
        <f>SUM(M77)</f>
        <v>0</v>
      </c>
      <c r="AD76" s="600" t="s">
        <v>94</v>
      </c>
      <c r="AE76" s="601"/>
      <c r="AF76" s="229"/>
      <c r="AG76" s="602" t="s">
        <v>95</v>
      </c>
      <c r="AH76" s="602"/>
      <c r="AI76" s="602" t="s">
        <v>19</v>
      </c>
      <c r="AJ76" s="616"/>
    </row>
    <row r="77" spans="2:39" ht="12.75" customHeight="1" thickTop="1" thickBot="1">
      <c r="B77" s="35"/>
      <c r="C77" s="36">
        <f>SUM(C57:C76)</f>
        <v>0</v>
      </c>
      <c r="D77" s="37">
        <f>SUM(D57:D76)</f>
        <v>0</v>
      </c>
      <c r="E77" s="502">
        <f t="shared" si="26"/>
        <v>0</v>
      </c>
      <c r="F77" s="503"/>
      <c r="G77" s="603"/>
      <c r="H77" s="604"/>
      <c r="J77" s="596" t="s">
        <v>30</v>
      </c>
      <c r="K77" s="597"/>
      <c r="L77" s="597"/>
      <c r="M77" s="605">
        <f>SUM(M68:N76)</f>
        <v>0</v>
      </c>
      <c r="N77" s="606"/>
      <c r="O77" s="38"/>
      <c r="P77" s="607" t="s">
        <v>30</v>
      </c>
      <c r="Q77" s="608"/>
      <c r="R77" s="287">
        <f>SUM(R73:R75)-R76</f>
        <v>0</v>
      </c>
      <c r="S77" s="609"/>
      <c r="T77" s="609"/>
      <c r="U77" s="610"/>
      <c r="W77" s="217"/>
      <c r="X77" s="218"/>
      <c r="Y77" s="217"/>
      <c r="Z77" s="611" t="s">
        <v>8</v>
      </c>
      <c r="AA77" s="612"/>
      <c r="AB77" s="230">
        <f>SUM(AB63:AB75)-(AB76)</f>
        <v>0</v>
      </c>
      <c r="AD77" s="613"/>
      <c r="AE77" s="614"/>
      <c r="AF77" s="231" t="s">
        <v>84</v>
      </c>
      <c r="AG77" s="594">
        <f>SUM(AD77-AB77)*1000</f>
        <v>0</v>
      </c>
      <c r="AH77" s="615"/>
      <c r="AI77" s="594"/>
      <c r="AJ77" s="595"/>
    </row>
    <row r="78" spans="2:39" ht="12" thickTop="1"/>
  </sheetData>
  <mergeCells count="314">
    <mergeCell ref="B1:AK1"/>
    <mergeCell ref="B2:AK2"/>
    <mergeCell ref="M4:N4"/>
    <mergeCell ref="P4:R5"/>
    <mergeCell ref="S4:T4"/>
    <mergeCell ref="W4:Z4"/>
    <mergeCell ref="AA4:AA5"/>
    <mergeCell ref="AC4:AF4"/>
    <mergeCell ref="AG4:AJ5"/>
    <mergeCell ref="M5:N5"/>
    <mergeCell ref="M8:N8"/>
    <mergeCell ref="S8:T8"/>
    <mergeCell ref="AG8:AJ8"/>
    <mergeCell ref="M9:N9"/>
    <mergeCell ref="S9:T9"/>
    <mergeCell ref="AG9:AJ9"/>
    <mergeCell ref="S5:T5"/>
    <mergeCell ref="M6:N6"/>
    <mergeCell ref="S6:T6"/>
    <mergeCell ref="AG6:AJ6"/>
    <mergeCell ref="M7:N7"/>
    <mergeCell ref="S7:T7"/>
    <mergeCell ref="AG7:AJ7"/>
    <mergeCell ref="M12:N12"/>
    <mergeCell ref="S12:T12"/>
    <mergeCell ref="AG12:AJ12"/>
    <mergeCell ref="M13:N13"/>
    <mergeCell ref="S13:T13"/>
    <mergeCell ref="AG13:AJ13"/>
    <mergeCell ref="M10:N10"/>
    <mergeCell ref="S10:T10"/>
    <mergeCell ref="AG10:AJ10"/>
    <mergeCell ref="M11:N11"/>
    <mergeCell ref="S11:T11"/>
    <mergeCell ref="AG11:AJ11"/>
    <mergeCell ref="M16:N16"/>
    <mergeCell ref="S16:T16"/>
    <mergeCell ref="AG16:AJ16"/>
    <mergeCell ref="M17:N17"/>
    <mergeCell ref="S17:T17"/>
    <mergeCell ref="AG17:AJ17"/>
    <mergeCell ref="M14:N14"/>
    <mergeCell ref="S14:T14"/>
    <mergeCell ref="AG14:AJ14"/>
    <mergeCell ref="M15:N15"/>
    <mergeCell ref="S15:T15"/>
    <mergeCell ref="AG15:AJ15"/>
    <mergeCell ref="M20:N20"/>
    <mergeCell ref="S20:T20"/>
    <mergeCell ref="AG20:AJ20"/>
    <mergeCell ref="S21:T21"/>
    <mergeCell ref="AG21:AJ21"/>
    <mergeCell ref="M22:N22"/>
    <mergeCell ref="S22:T22"/>
    <mergeCell ref="AG22:AJ22"/>
    <mergeCell ref="M18:N18"/>
    <mergeCell ref="S18:T18"/>
    <mergeCell ref="AG18:AJ18"/>
    <mergeCell ref="M19:N19"/>
    <mergeCell ref="S19:T19"/>
    <mergeCell ref="AG19:AJ19"/>
    <mergeCell ref="M25:N25"/>
    <mergeCell ref="S25:T25"/>
    <mergeCell ref="AG25:AJ25"/>
    <mergeCell ref="M26:N26"/>
    <mergeCell ref="S26:T26"/>
    <mergeCell ref="AG26:AJ26"/>
    <mergeCell ref="M23:N23"/>
    <mergeCell ref="S23:T23"/>
    <mergeCell ref="AG23:AJ23"/>
    <mergeCell ref="M24:N24"/>
    <mergeCell ref="S24:T24"/>
    <mergeCell ref="AG24:AJ24"/>
    <mergeCell ref="M29:N29"/>
    <mergeCell ref="S29:T29"/>
    <mergeCell ref="AG29:AJ29"/>
    <mergeCell ref="M30:N30"/>
    <mergeCell ref="S30:T30"/>
    <mergeCell ref="AG30:AJ30"/>
    <mergeCell ref="M27:N27"/>
    <mergeCell ref="S27:T27"/>
    <mergeCell ref="AG27:AJ27"/>
    <mergeCell ref="M28:N28"/>
    <mergeCell ref="S28:T28"/>
    <mergeCell ref="AG28:AJ28"/>
    <mergeCell ref="B34:D35"/>
    <mergeCell ref="E34:F34"/>
    <mergeCell ref="G34:G36"/>
    <mergeCell ref="I34:K35"/>
    <mergeCell ref="L34:M34"/>
    <mergeCell ref="N34:N36"/>
    <mergeCell ref="S34:T34"/>
    <mergeCell ref="AG34:AJ34"/>
    <mergeCell ref="M31:N31"/>
    <mergeCell ref="S31:T31"/>
    <mergeCell ref="AG31:AJ31"/>
    <mergeCell ref="M32:N32"/>
    <mergeCell ref="S32:T32"/>
    <mergeCell ref="AG32:AJ32"/>
    <mergeCell ref="E35:F35"/>
    <mergeCell ref="L35:M35"/>
    <mergeCell ref="S35:T35"/>
    <mergeCell ref="AG35:AJ35"/>
    <mergeCell ref="E36:F36"/>
    <mergeCell ref="L36:M36"/>
    <mergeCell ref="S36:T36"/>
    <mergeCell ref="AG36:AJ36"/>
    <mergeCell ref="S33:T33"/>
    <mergeCell ref="AG33:AJ33"/>
    <mergeCell ref="E39:F39"/>
    <mergeCell ref="L39:M39"/>
    <mergeCell ref="S39:T39"/>
    <mergeCell ref="AG39:AJ39"/>
    <mergeCell ref="E40:F40"/>
    <mergeCell ref="L40:M40"/>
    <mergeCell ref="S40:T40"/>
    <mergeCell ref="AG40:AJ40"/>
    <mergeCell ref="E37:F37"/>
    <mergeCell ref="L37:M37"/>
    <mergeCell ref="S37:T37"/>
    <mergeCell ref="AG37:AJ37"/>
    <mergeCell ref="E38:F38"/>
    <mergeCell ref="L38:M38"/>
    <mergeCell ref="S38:T38"/>
    <mergeCell ref="AG38:AJ38"/>
    <mergeCell ref="E43:F43"/>
    <mergeCell ref="L43:M43"/>
    <mergeCell ref="S43:T43"/>
    <mergeCell ref="AG43:AJ43"/>
    <mergeCell ref="E44:F44"/>
    <mergeCell ref="L44:M44"/>
    <mergeCell ref="S44:T44"/>
    <mergeCell ref="AG44:AJ44"/>
    <mergeCell ref="E41:F41"/>
    <mergeCell ref="L41:M41"/>
    <mergeCell ref="S41:T41"/>
    <mergeCell ref="AG41:AJ41"/>
    <mergeCell ref="E42:F42"/>
    <mergeCell ref="L42:M42"/>
    <mergeCell ref="S42:T42"/>
    <mergeCell ref="AG42:AJ42"/>
    <mergeCell ref="W46:X46"/>
    <mergeCell ref="E47:F47"/>
    <mergeCell ref="L47:M47"/>
    <mergeCell ref="S47:T47"/>
    <mergeCell ref="X47:AB47"/>
    <mergeCell ref="E48:F48"/>
    <mergeCell ref="L48:M48"/>
    <mergeCell ref="S48:T48"/>
    <mergeCell ref="E45:F45"/>
    <mergeCell ref="L45:M45"/>
    <mergeCell ref="S45:T45"/>
    <mergeCell ref="E46:F46"/>
    <mergeCell ref="L46:M46"/>
    <mergeCell ref="S46:T46"/>
    <mergeCell ref="E51:F51"/>
    <mergeCell ref="L51:M51"/>
    <mergeCell ref="S51:T51"/>
    <mergeCell ref="E52:F52"/>
    <mergeCell ref="L52:M52"/>
    <mergeCell ref="S52:T52"/>
    <mergeCell ref="E49:F49"/>
    <mergeCell ref="L49:M49"/>
    <mergeCell ref="S49:T49"/>
    <mergeCell ref="E50:F50"/>
    <mergeCell ref="L50:M50"/>
    <mergeCell ref="S50:T50"/>
    <mergeCell ref="S53:T53"/>
    <mergeCell ref="B54:D55"/>
    <mergeCell ref="E54:F54"/>
    <mergeCell ref="G54:H56"/>
    <mergeCell ref="J54:N54"/>
    <mergeCell ref="S54:T54"/>
    <mergeCell ref="E55:F55"/>
    <mergeCell ref="J55:L55"/>
    <mergeCell ref="M55:N55"/>
    <mergeCell ref="E56:F56"/>
    <mergeCell ref="J56:L56"/>
    <mergeCell ref="M56:N56"/>
    <mergeCell ref="P56:U56"/>
    <mergeCell ref="E57:F57"/>
    <mergeCell ref="G57:H57"/>
    <mergeCell ref="J57:L57"/>
    <mergeCell ref="M57:N57"/>
    <mergeCell ref="P57:R57"/>
    <mergeCell ref="T57:U57"/>
    <mergeCell ref="E59:F59"/>
    <mergeCell ref="G59:H59"/>
    <mergeCell ref="J59:L59"/>
    <mergeCell ref="M59:N59"/>
    <mergeCell ref="P59:R59"/>
    <mergeCell ref="T59:U59"/>
    <mergeCell ref="E58:F58"/>
    <mergeCell ref="G58:H58"/>
    <mergeCell ref="J58:L58"/>
    <mergeCell ref="M58:N58"/>
    <mergeCell ref="P58:R58"/>
    <mergeCell ref="T58:U58"/>
    <mergeCell ref="X60:AB60"/>
    <mergeCell ref="E61:F61"/>
    <mergeCell ref="G61:H61"/>
    <mergeCell ref="J61:L61"/>
    <mergeCell ref="M61:N61"/>
    <mergeCell ref="P61:R61"/>
    <mergeCell ref="T61:U61"/>
    <mergeCell ref="E60:F60"/>
    <mergeCell ref="G60:H60"/>
    <mergeCell ref="J60:L60"/>
    <mergeCell ref="M60:N60"/>
    <mergeCell ref="P60:R60"/>
    <mergeCell ref="T60:U60"/>
    <mergeCell ref="AD62:AF63"/>
    <mergeCell ref="AG62:AI62"/>
    <mergeCell ref="E63:F63"/>
    <mergeCell ref="G63:H63"/>
    <mergeCell ref="J63:L63"/>
    <mergeCell ref="M63:N63"/>
    <mergeCell ref="P63:R63"/>
    <mergeCell ref="T63:U63"/>
    <mergeCell ref="W63:Y63"/>
    <mergeCell ref="AG63:AI63"/>
    <mergeCell ref="E62:F62"/>
    <mergeCell ref="G62:H62"/>
    <mergeCell ref="J62:L62"/>
    <mergeCell ref="M62:N62"/>
    <mergeCell ref="P62:R62"/>
    <mergeCell ref="T62:U62"/>
    <mergeCell ref="AG64:AI64"/>
    <mergeCell ref="E65:F65"/>
    <mergeCell ref="G65:H65"/>
    <mergeCell ref="P65:R65"/>
    <mergeCell ref="T65:U65"/>
    <mergeCell ref="E66:F66"/>
    <mergeCell ref="G66:H66"/>
    <mergeCell ref="J66:N66"/>
    <mergeCell ref="P66:R66"/>
    <mergeCell ref="T66:U66"/>
    <mergeCell ref="E64:F64"/>
    <mergeCell ref="G64:H64"/>
    <mergeCell ref="J64:L64"/>
    <mergeCell ref="M64:N64"/>
    <mergeCell ref="P64:R64"/>
    <mergeCell ref="T64:U64"/>
    <mergeCell ref="AD64:AE64"/>
    <mergeCell ref="P69:R69"/>
    <mergeCell ref="T69:U69"/>
    <mergeCell ref="E68:F68"/>
    <mergeCell ref="G68:H68"/>
    <mergeCell ref="J68:L68"/>
    <mergeCell ref="M68:N68"/>
    <mergeCell ref="P68:R68"/>
    <mergeCell ref="T68:U68"/>
    <mergeCell ref="E67:F67"/>
    <mergeCell ref="G67:H67"/>
    <mergeCell ref="J67:L67"/>
    <mergeCell ref="M67:N67"/>
    <mergeCell ref="P67:R67"/>
    <mergeCell ref="T67:U67"/>
    <mergeCell ref="E70:F70"/>
    <mergeCell ref="G70:H70"/>
    <mergeCell ref="J70:L70"/>
    <mergeCell ref="M70:N70"/>
    <mergeCell ref="E71:F71"/>
    <mergeCell ref="G71:H71"/>
    <mergeCell ref="J71:L71"/>
    <mergeCell ref="M71:N71"/>
    <mergeCell ref="E69:F69"/>
    <mergeCell ref="G69:H69"/>
    <mergeCell ref="J69:L69"/>
    <mergeCell ref="M69:N69"/>
    <mergeCell ref="E73:F73"/>
    <mergeCell ref="G73:H73"/>
    <mergeCell ref="J73:L73"/>
    <mergeCell ref="M73:N73"/>
    <mergeCell ref="P73:Q73"/>
    <mergeCell ref="S73:U73"/>
    <mergeCell ref="P71:U71"/>
    <mergeCell ref="E72:F72"/>
    <mergeCell ref="G72:H72"/>
    <mergeCell ref="J72:L72"/>
    <mergeCell ref="M72:N72"/>
    <mergeCell ref="P72:Q72"/>
    <mergeCell ref="S72:U72"/>
    <mergeCell ref="E75:F75"/>
    <mergeCell ref="G75:H75"/>
    <mergeCell ref="J75:L75"/>
    <mergeCell ref="M75:N75"/>
    <mergeCell ref="P75:Q75"/>
    <mergeCell ref="S75:U75"/>
    <mergeCell ref="E74:F74"/>
    <mergeCell ref="G74:H74"/>
    <mergeCell ref="J74:L74"/>
    <mergeCell ref="M74:N74"/>
    <mergeCell ref="P74:Q74"/>
    <mergeCell ref="S74:U74"/>
    <mergeCell ref="AD77:AE77"/>
    <mergeCell ref="AG77:AH77"/>
    <mergeCell ref="AI77:AJ77"/>
    <mergeCell ref="AD76:AE76"/>
    <mergeCell ref="AG76:AH76"/>
    <mergeCell ref="AI76:AJ76"/>
    <mergeCell ref="E77:F77"/>
    <mergeCell ref="G77:H77"/>
    <mergeCell ref="J77:L77"/>
    <mergeCell ref="M77:N77"/>
    <mergeCell ref="P77:Q77"/>
    <mergeCell ref="S77:U77"/>
    <mergeCell ref="Z77:AA77"/>
    <mergeCell ref="E76:F76"/>
    <mergeCell ref="G76:H76"/>
    <mergeCell ref="J76:L76"/>
    <mergeCell ref="M76:N76"/>
    <mergeCell ref="P76:Q76"/>
    <mergeCell ref="S76:U76"/>
  </mergeCells>
  <pageMargins left="0.25" right="1.25" top="0.5" bottom="0.5" header="0.25" footer="0.25"/>
  <pageSetup paperSize="5" scale="55" orientation="landscape" horizontalDpi="120" verticalDpi="72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C48"/>
  <sheetViews>
    <sheetView topLeftCell="A7" zoomScale="90" zoomScaleNormal="90" workbookViewId="0">
      <selection activeCell="A6" sqref="A6:AC6"/>
    </sheetView>
  </sheetViews>
  <sheetFormatPr defaultRowHeight="15"/>
  <cols>
    <col min="1" max="1" width="5.7109375" customWidth="1"/>
    <col min="2" max="2" width="7.42578125" bestFit="1" customWidth="1"/>
    <col min="3" max="3" width="12.5703125" bestFit="1" customWidth="1"/>
    <col min="4" max="4" width="7.42578125" customWidth="1"/>
    <col min="5" max="5" width="12.5703125" customWidth="1"/>
    <col min="6" max="6" width="7.42578125" customWidth="1"/>
    <col min="7" max="7" width="12.5703125" customWidth="1"/>
    <col min="8" max="8" width="7.42578125" customWidth="1"/>
    <col min="9" max="9" width="12.5703125" customWidth="1"/>
    <col min="10" max="10" width="7.42578125" customWidth="1"/>
    <col min="11" max="11" width="12.5703125" customWidth="1"/>
    <col min="12" max="12" width="7.42578125" customWidth="1"/>
    <col min="13" max="13" width="12.5703125" customWidth="1"/>
    <col min="14" max="14" width="7.42578125" customWidth="1"/>
    <col min="15" max="15" width="12.5703125" customWidth="1"/>
    <col min="16" max="16" width="7.42578125" customWidth="1"/>
    <col min="17" max="17" width="12.5703125" customWidth="1"/>
    <col min="18" max="18" width="7.42578125" customWidth="1"/>
    <col min="19" max="19" width="12.5703125" customWidth="1"/>
    <col min="20" max="20" width="7.42578125" customWidth="1"/>
    <col min="21" max="21" width="12.5703125" customWidth="1"/>
    <col min="22" max="25" width="12.7109375" customWidth="1"/>
    <col min="26" max="28" width="9.7109375" customWidth="1"/>
    <col min="29" max="29" width="30.85546875" customWidth="1"/>
  </cols>
  <sheetData>
    <row r="1" spans="1:29" s="17" customFormat="1" ht="17.25">
      <c r="A1" s="649" t="s">
        <v>101</v>
      </c>
      <c r="B1" s="649"/>
      <c r="C1" s="649"/>
      <c r="D1" s="649"/>
      <c r="E1" s="649"/>
      <c r="F1" s="649"/>
      <c r="G1" s="649"/>
      <c r="H1" s="649"/>
      <c r="I1" s="649"/>
      <c r="J1" s="649"/>
      <c r="K1" s="649"/>
      <c r="L1" s="649"/>
      <c r="M1" s="649"/>
      <c r="N1" s="649"/>
      <c r="O1" s="649"/>
      <c r="P1" s="649"/>
      <c r="Q1" s="649"/>
      <c r="R1" s="649"/>
      <c r="S1" s="649"/>
      <c r="T1" s="649"/>
      <c r="U1" s="649"/>
      <c r="V1" s="649"/>
      <c r="W1" s="649"/>
      <c r="X1" s="649"/>
      <c r="Y1" s="649"/>
      <c r="Z1" s="649"/>
      <c r="AA1" s="649"/>
      <c r="AB1" s="649"/>
      <c r="AC1" s="649"/>
    </row>
    <row r="2" spans="1:29" s="17" customFormat="1" ht="17.25">
      <c r="A2" s="649" t="s">
        <v>102</v>
      </c>
      <c r="B2" s="649"/>
      <c r="C2" s="649"/>
      <c r="D2" s="649"/>
      <c r="E2" s="649"/>
      <c r="F2" s="649"/>
      <c r="G2" s="649"/>
      <c r="H2" s="649"/>
      <c r="I2" s="649"/>
      <c r="J2" s="649"/>
      <c r="K2" s="649"/>
      <c r="L2" s="649"/>
      <c r="M2" s="649"/>
      <c r="N2" s="649"/>
      <c r="O2" s="649"/>
      <c r="P2" s="649"/>
      <c r="Q2" s="649"/>
      <c r="R2" s="649"/>
      <c r="S2" s="649"/>
      <c r="T2" s="649"/>
      <c r="U2" s="649"/>
      <c r="V2" s="649"/>
      <c r="W2" s="649"/>
      <c r="X2" s="649"/>
      <c r="Y2" s="649"/>
      <c r="Z2" s="649"/>
      <c r="AA2" s="649"/>
      <c r="AB2" s="649"/>
      <c r="AC2" s="649"/>
    </row>
    <row r="3" spans="1:29" s="18" customFormat="1" ht="13.5">
      <c r="A3" s="650" t="s">
        <v>126</v>
      </c>
      <c r="B3" s="650"/>
      <c r="C3" s="650"/>
      <c r="D3" s="650"/>
      <c r="E3" s="650"/>
      <c r="F3" s="650"/>
      <c r="G3" s="650"/>
      <c r="H3" s="650"/>
      <c r="I3" s="650"/>
      <c r="J3" s="650"/>
      <c r="K3" s="650"/>
      <c r="L3" s="650"/>
      <c r="M3" s="650"/>
      <c r="N3" s="650"/>
      <c r="O3" s="650"/>
      <c r="P3" s="650"/>
      <c r="Q3" s="650"/>
      <c r="R3" s="650"/>
      <c r="S3" s="650"/>
      <c r="T3" s="650"/>
      <c r="U3" s="650"/>
      <c r="V3" s="650"/>
      <c r="W3" s="650"/>
      <c r="X3" s="650"/>
      <c r="Y3" s="650"/>
      <c r="Z3" s="650"/>
      <c r="AA3" s="650"/>
      <c r="AB3" s="650"/>
      <c r="AC3" s="650"/>
    </row>
    <row r="4" spans="1:29" s="18" customFormat="1" ht="13.5">
      <c r="A4" s="650" t="s">
        <v>125</v>
      </c>
      <c r="B4" s="650"/>
      <c r="C4" s="650"/>
      <c r="D4" s="650"/>
      <c r="E4" s="650"/>
      <c r="F4" s="650"/>
      <c r="G4" s="650"/>
      <c r="H4" s="650"/>
      <c r="I4" s="650"/>
      <c r="J4" s="650"/>
      <c r="K4" s="650"/>
      <c r="L4" s="650"/>
      <c r="M4" s="650"/>
      <c r="N4" s="650"/>
      <c r="O4" s="650"/>
      <c r="P4" s="650"/>
      <c r="Q4" s="650"/>
      <c r="R4" s="650"/>
      <c r="S4" s="650"/>
      <c r="T4" s="650"/>
      <c r="U4" s="650"/>
      <c r="V4" s="650"/>
      <c r="W4" s="650"/>
      <c r="X4" s="650"/>
      <c r="Y4" s="650"/>
      <c r="Z4" s="650"/>
      <c r="AA4" s="650"/>
      <c r="AB4" s="650"/>
      <c r="AC4" s="650"/>
    </row>
    <row r="5" spans="1:29" s="18" customFormat="1" ht="13.5">
      <c r="A5" s="650" t="s">
        <v>103</v>
      </c>
      <c r="B5" s="650"/>
      <c r="C5" s="650"/>
      <c r="D5" s="650"/>
      <c r="E5" s="650"/>
      <c r="F5" s="650"/>
      <c r="G5" s="650"/>
      <c r="H5" s="650"/>
      <c r="I5" s="650"/>
      <c r="J5" s="650"/>
      <c r="K5" s="650"/>
      <c r="L5" s="650"/>
      <c r="M5" s="650"/>
      <c r="N5" s="650"/>
      <c r="O5" s="650"/>
      <c r="P5" s="650"/>
      <c r="Q5" s="650"/>
      <c r="R5" s="650"/>
      <c r="S5" s="650"/>
      <c r="T5" s="650"/>
      <c r="U5" s="650"/>
      <c r="V5" s="650"/>
      <c r="W5" s="650"/>
      <c r="X5" s="650"/>
      <c r="Y5" s="650"/>
      <c r="Z5" s="650"/>
      <c r="AA5" s="650"/>
      <c r="AB5" s="650"/>
      <c r="AC5" s="650"/>
    </row>
    <row r="6" spans="1:29" s="18" customFormat="1" ht="13.5">
      <c r="A6" s="650" t="s">
        <v>104</v>
      </c>
      <c r="B6" s="650"/>
      <c r="C6" s="650"/>
      <c r="D6" s="650"/>
      <c r="E6" s="650"/>
      <c r="F6" s="650"/>
      <c r="G6" s="650"/>
      <c r="H6" s="650"/>
      <c r="I6" s="650"/>
      <c r="J6" s="650"/>
      <c r="K6" s="650"/>
      <c r="L6" s="650"/>
      <c r="M6" s="650"/>
      <c r="N6" s="650"/>
      <c r="O6" s="650"/>
      <c r="P6" s="650"/>
      <c r="Q6" s="650"/>
      <c r="R6" s="650"/>
      <c r="S6" s="650"/>
      <c r="T6" s="650"/>
      <c r="U6" s="650"/>
      <c r="V6" s="650"/>
      <c r="W6" s="650"/>
      <c r="X6" s="650"/>
      <c r="Y6" s="650"/>
      <c r="Z6" s="650"/>
      <c r="AA6" s="650"/>
      <c r="AB6" s="650"/>
      <c r="AC6" s="650"/>
    </row>
    <row r="7" spans="1:29" s="18" customFormat="1" ht="13.5">
      <c r="A7" s="650"/>
      <c r="B7" s="650"/>
      <c r="C7" s="650"/>
      <c r="D7" s="650"/>
      <c r="E7" s="650"/>
      <c r="F7" s="650"/>
      <c r="G7" s="650"/>
      <c r="H7" s="650"/>
      <c r="I7" s="650"/>
      <c r="J7" s="650"/>
      <c r="K7" s="650"/>
      <c r="L7" s="650"/>
      <c r="M7" s="650"/>
      <c r="N7" s="650"/>
      <c r="O7" s="650"/>
      <c r="P7" s="650"/>
      <c r="Q7" s="650"/>
      <c r="R7" s="650"/>
      <c r="S7" s="650"/>
      <c r="T7" s="650"/>
      <c r="U7" s="650"/>
      <c r="V7" s="650"/>
      <c r="W7" s="650"/>
      <c r="X7" s="650"/>
      <c r="Y7" s="650"/>
      <c r="Z7" s="650"/>
      <c r="AA7" s="650"/>
      <c r="AB7" s="650"/>
      <c r="AC7" s="650"/>
    </row>
    <row r="8" spans="1:29" ht="15.75" thickBot="1">
      <c r="A8" s="292" t="s">
        <v>105</v>
      </c>
      <c r="B8" s="293"/>
      <c r="C8" s="294"/>
      <c r="D8" s="295"/>
      <c r="E8" s="295"/>
      <c r="F8" s="295"/>
      <c r="G8" s="295"/>
      <c r="H8" s="295"/>
      <c r="I8" s="295"/>
      <c r="J8" s="295"/>
      <c r="K8" s="295"/>
      <c r="L8" s="295"/>
      <c r="M8" s="295"/>
      <c r="N8" s="295"/>
      <c r="O8" s="295"/>
      <c r="P8" s="295"/>
      <c r="Q8" s="295"/>
      <c r="R8" s="295"/>
      <c r="S8" s="295"/>
      <c r="T8" s="295"/>
      <c r="U8" s="296"/>
      <c r="V8" s="295"/>
      <c r="W8" s="296"/>
      <c r="X8" s="296"/>
      <c r="Y8" s="296"/>
      <c r="Z8" s="295"/>
      <c r="AA8" s="295"/>
      <c r="AB8" s="295"/>
      <c r="AC8" s="297" t="s">
        <v>106</v>
      </c>
    </row>
    <row r="9" spans="1:29" s="17" customFormat="1" ht="15.75" customHeight="1">
      <c r="A9" s="664" t="s">
        <v>107</v>
      </c>
      <c r="B9" s="666" t="s">
        <v>108</v>
      </c>
      <c r="C9" s="667"/>
      <c r="D9" s="668" t="s">
        <v>109</v>
      </c>
      <c r="E9" s="668"/>
      <c r="F9" s="669" t="s">
        <v>135</v>
      </c>
      <c r="G9" s="670"/>
      <c r="H9" s="671" t="s">
        <v>134</v>
      </c>
      <c r="I9" s="672"/>
      <c r="J9" s="683" t="s">
        <v>110</v>
      </c>
      <c r="K9" s="684"/>
      <c r="L9" s="651" t="s">
        <v>136</v>
      </c>
      <c r="M9" s="652"/>
      <c r="N9" s="653" t="s">
        <v>137</v>
      </c>
      <c r="O9" s="654"/>
      <c r="P9" s="655" t="s">
        <v>138</v>
      </c>
      <c r="Q9" s="656"/>
      <c r="R9" s="657" t="s">
        <v>139</v>
      </c>
      <c r="S9" s="658"/>
      <c r="T9" s="673" t="s">
        <v>140</v>
      </c>
      <c r="U9" s="674"/>
      <c r="V9" s="675" t="s">
        <v>111</v>
      </c>
      <c r="W9" s="677" t="s">
        <v>112</v>
      </c>
      <c r="X9" s="298" t="s">
        <v>123</v>
      </c>
      <c r="Y9" s="299" t="s">
        <v>122</v>
      </c>
      <c r="Z9" s="679" t="s">
        <v>113</v>
      </c>
      <c r="AA9" s="300" t="s">
        <v>114</v>
      </c>
      <c r="AB9" s="301" t="s">
        <v>115</v>
      </c>
      <c r="AC9" s="681" t="s">
        <v>19</v>
      </c>
    </row>
    <row r="10" spans="1:29" s="22" customFormat="1" ht="15.75" customHeight="1" thickBot="1">
      <c r="A10" s="665"/>
      <c r="B10" s="374" t="s">
        <v>116</v>
      </c>
      <c r="C10" s="375" t="s">
        <v>117</v>
      </c>
      <c r="D10" s="376" t="s">
        <v>116</v>
      </c>
      <c r="E10" s="377" t="s">
        <v>117</v>
      </c>
      <c r="F10" s="380" t="s">
        <v>116</v>
      </c>
      <c r="G10" s="381" t="s">
        <v>117</v>
      </c>
      <c r="H10" s="378" t="s">
        <v>116</v>
      </c>
      <c r="I10" s="379" t="s">
        <v>117</v>
      </c>
      <c r="J10" s="382" t="s">
        <v>116</v>
      </c>
      <c r="K10" s="383" t="s">
        <v>117</v>
      </c>
      <c r="L10" s="384" t="s">
        <v>116</v>
      </c>
      <c r="M10" s="385" t="s">
        <v>117</v>
      </c>
      <c r="N10" s="386" t="s">
        <v>116</v>
      </c>
      <c r="O10" s="387" t="s">
        <v>117</v>
      </c>
      <c r="P10" s="388" t="s">
        <v>116</v>
      </c>
      <c r="Q10" s="389" t="s">
        <v>117</v>
      </c>
      <c r="R10" s="390" t="s">
        <v>116</v>
      </c>
      <c r="S10" s="391" t="s">
        <v>117</v>
      </c>
      <c r="T10" s="392" t="s">
        <v>116</v>
      </c>
      <c r="U10" s="393" t="s">
        <v>117</v>
      </c>
      <c r="V10" s="676"/>
      <c r="W10" s="678"/>
      <c r="X10" s="394" t="s">
        <v>124</v>
      </c>
      <c r="Y10" s="395"/>
      <c r="Z10" s="680"/>
      <c r="AA10" s="396" t="s">
        <v>118</v>
      </c>
      <c r="AB10" s="397" t="s">
        <v>114</v>
      </c>
      <c r="AC10" s="682"/>
    </row>
    <row r="11" spans="1:29" s="22" customFormat="1" ht="14.25" thickTop="1">
      <c r="A11" s="302">
        <v>1</v>
      </c>
      <c r="B11" s="398"/>
      <c r="C11" s="399"/>
      <c r="D11" s="398"/>
      <c r="E11" s="399"/>
      <c r="F11" s="400"/>
      <c r="G11" s="399"/>
      <c r="H11" s="398"/>
      <c r="I11" s="399"/>
      <c r="J11" s="398"/>
      <c r="K11" s="399"/>
      <c r="L11" s="398"/>
      <c r="M11" s="399"/>
      <c r="N11" s="398"/>
      <c r="O11" s="399"/>
      <c r="P11" s="398"/>
      <c r="Q11" s="399"/>
      <c r="R11" s="398"/>
      <c r="S11" s="399"/>
      <c r="T11" s="398"/>
      <c r="U11" s="399"/>
      <c r="V11" s="401">
        <f>SUM(C11+E11+G11+I11+K11+M11+O11+Q11+S11+U11)</f>
        <v>0</v>
      </c>
      <c r="W11" s="402">
        <f>SUM('1'!AG77:AH77)</f>
        <v>0</v>
      </c>
      <c r="X11" s="402"/>
      <c r="Y11" s="403">
        <f>SUM(Y10-V11)+X11</f>
        <v>0</v>
      </c>
      <c r="Z11" s="404">
        <f>SUM(W11-V11)</f>
        <v>0</v>
      </c>
      <c r="AA11" s="404">
        <f>SUM(D11*2000)</f>
        <v>0</v>
      </c>
      <c r="AB11" s="404">
        <f t="shared" ref="AB11:AB41" si="0">SUM(Z11-AA11)</f>
        <v>0</v>
      </c>
      <c r="AC11" s="405"/>
    </row>
    <row r="12" spans="1:29" s="22" customFormat="1" ht="13.5">
      <c r="A12" s="311">
        <f>SUM(A11+1)</f>
        <v>2</v>
      </c>
      <c r="B12" s="312"/>
      <c r="C12" s="313"/>
      <c r="D12" s="312"/>
      <c r="E12" s="313"/>
      <c r="F12" s="314"/>
      <c r="G12" s="313"/>
      <c r="H12" s="315"/>
      <c r="I12" s="316"/>
      <c r="J12" s="315"/>
      <c r="K12" s="316"/>
      <c r="L12" s="315"/>
      <c r="M12" s="316"/>
      <c r="N12" s="315"/>
      <c r="O12" s="316"/>
      <c r="P12" s="315"/>
      <c r="Q12" s="316"/>
      <c r="R12" s="315"/>
      <c r="S12" s="316"/>
      <c r="T12" s="315"/>
      <c r="U12" s="316"/>
      <c r="V12" s="305">
        <f t="shared" ref="V12:V40" si="1">SUM(C12+E12+G12+I12+K12+M12+O12+Q12+S12+U12)</f>
        <v>0</v>
      </c>
      <c r="W12" s="317">
        <f>SUM('2'!AG77:AH77)</f>
        <v>0</v>
      </c>
      <c r="X12" s="317"/>
      <c r="Y12" s="307">
        <f t="shared" ref="Y12:Y41" si="2">SUM(Y11-V12)+X12</f>
        <v>0</v>
      </c>
      <c r="Z12" s="308">
        <f t="shared" ref="Z12:Z41" si="3">SUM(W12-V12)</f>
        <v>0</v>
      </c>
      <c r="AA12" s="318">
        <f t="shared" ref="AA12:AA42" si="4">SUM(D12*2000)</f>
        <v>0</v>
      </c>
      <c r="AB12" s="308">
        <f t="shared" si="0"/>
        <v>0</v>
      </c>
      <c r="AC12" s="319"/>
    </row>
    <row r="13" spans="1:29" s="22" customFormat="1" ht="13.5">
      <c r="A13" s="311">
        <f t="shared" ref="A13:A41" si="5">SUM(A12+1)</f>
        <v>3</v>
      </c>
      <c r="B13" s="320"/>
      <c r="C13" s="304"/>
      <c r="D13" s="320"/>
      <c r="E13" s="304"/>
      <c r="F13" s="321"/>
      <c r="G13" s="304"/>
      <c r="H13" s="303"/>
      <c r="I13" s="322"/>
      <c r="J13" s="303"/>
      <c r="K13" s="322"/>
      <c r="L13" s="303"/>
      <c r="M13" s="322"/>
      <c r="N13" s="303"/>
      <c r="O13" s="322"/>
      <c r="P13" s="303"/>
      <c r="Q13" s="322"/>
      <c r="R13" s="303"/>
      <c r="S13" s="322"/>
      <c r="T13" s="303"/>
      <c r="U13" s="322"/>
      <c r="V13" s="305">
        <f t="shared" si="1"/>
        <v>0</v>
      </c>
      <c r="W13" s="306">
        <f>SUM('3'!AG77:AH77)</f>
        <v>0</v>
      </c>
      <c r="X13" s="306"/>
      <c r="Y13" s="307">
        <f t="shared" si="2"/>
        <v>0</v>
      </c>
      <c r="Z13" s="308">
        <f t="shared" si="3"/>
        <v>0</v>
      </c>
      <c r="AA13" s="318">
        <f t="shared" si="4"/>
        <v>0</v>
      </c>
      <c r="AB13" s="308">
        <f t="shared" si="0"/>
        <v>0</v>
      </c>
      <c r="AC13" s="310"/>
    </row>
    <row r="14" spans="1:29" s="22" customFormat="1" ht="13.5">
      <c r="A14" s="311">
        <f t="shared" si="5"/>
        <v>4</v>
      </c>
      <c r="B14" s="312"/>
      <c r="C14" s="313"/>
      <c r="D14" s="312"/>
      <c r="E14" s="313"/>
      <c r="F14" s="314"/>
      <c r="G14" s="313"/>
      <c r="H14" s="315"/>
      <c r="I14" s="316"/>
      <c r="J14" s="315"/>
      <c r="K14" s="316"/>
      <c r="L14" s="315"/>
      <c r="M14" s="316"/>
      <c r="N14" s="315"/>
      <c r="O14" s="316"/>
      <c r="P14" s="315"/>
      <c r="Q14" s="316"/>
      <c r="R14" s="315"/>
      <c r="S14" s="316"/>
      <c r="T14" s="315"/>
      <c r="U14" s="316"/>
      <c r="V14" s="305">
        <f t="shared" si="1"/>
        <v>0</v>
      </c>
      <c r="W14" s="317">
        <f>SUM('4'!AG77:AH77)</f>
        <v>0</v>
      </c>
      <c r="X14" s="317"/>
      <c r="Y14" s="307">
        <f t="shared" si="2"/>
        <v>0</v>
      </c>
      <c r="Z14" s="308">
        <f t="shared" si="3"/>
        <v>0</v>
      </c>
      <c r="AA14" s="318">
        <f t="shared" si="4"/>
        <v>0</v>
      </c>
      <c r="AB14" s="308">
        <f t="shared" si="0"/>
        <v>0</v>
      </c>
      <c r="AC14" s="319"/>
    </row>
    <row r="15" spans="1:29" s="22" customFormat="1" ht="13.5">
      <c r="A15" s="311">
        <f t="shared" si="5"/>
        <v>5</v>
      </c>
      <c r="B15" s="320"/>
      <c r="C15" s="304"/>
      <c r="D15" s="320"/>
      <c r="E15" s="304"/>
      <c r="F15" s="321"/>
      <c r="G15" s="304"/>
      <c r="H15" s="303"/>
      <c r="I15" s="322"/>
      <c r="J15" s="303"/>
      <c r="K15" s="322"/>
      <c r="L15" s="303"/>
      <c r="M15" s="322"/>
      <c r="N15" s="303"/>
      <c r="O15" s="322"/>
      <c r="P15" s="303"/>
      <c r="Q15" s="322"/>
      <c r="R15" s="303"/>
      <c r="S15" s="322"/>
      <c r="T15" s="303"/>
      <c r="U15" s="322"/>
      <c r="V15" s="305">
        <f t="shared" si="1"/>
        <v>0</v>
      </c>
      <c r="W15" s="306">
        <f>SUM('5'!AG77:AH77)</f>
        <v>0</v>
      </c>
      <c r="X15" s="306"/>
      <c r="Y15" s="307">
        <f t="shared" si="2"/>
        <v>0</v>
      </c>
      <c r="Z15" s="308">
        <f t="shared" si="3"/>
        <v>0</v>
      </c>
      <c r="AA15" s="318">
        <f t="shared" si="4"/>
        <v>0</v>
      </c>
      <c r="AB15" s="308">
        <f t="shared" si="0"/>
        <v>0</v>
      </c>
      <c r="AC15" s="310"/>
    </row>
    <row r="16" spans="1:29" s="22" customFormat="1" ht="13.5">
      <c r="A16" s="311">
        <f t="shared" si="5"/>
        <v>6</v>
      </c>
      <c r="B16" s="323"/>
      <c r="C16" s="324"/>
      <c r="D16" s="323"/>
      <c r="E16" s="324"/>
      <c r="F16" s="325"/>
      <c r="G16" s="324"/>
      <c r="H16" s="326"/>
      <c r="I16" s="327"/>
      <c r="J16" s="326"/>
      <c r="K16" s="327"/>
      <c r="L16" s="326"/>
      <c r="M16" s="327"/>
      <c r="N16" s="326"/>
      <c r="O16" s="327"/>
      <c r="P16" s="326"/>
      <c r="Q16" s="327"/>
      <c r="R16" s="326"/>
      <c r="S16" s="327"/>
      <c r="T16" s="326"/>
      <c r="U16" s="327"/>
      <c r="V16" s="305">
        <f t="shared" si="1"/>
        <v>0</v>
      </c>
      <c r="W16" s="328">
        <f>SUM('6'!AG77:AH77)</f>
        <v>0</v>
      </c>
      <c r="X16" s="328"/>
      <c r="Y16" s="307">
        <f t="shared" si="2"/>
        <v>0</v>
      </c>
      <c r="Z16" s="308">
        <f t="shared" si="3"/>
        <v>0</v>
      </c>
      <c r="AA16" s="318">
        <f t="shared" si="4"/>
        <v>0</v>
      </c>
      <c r="AB16" s="308">
        <f t="shared" si="0"/>
        <v>0</v>
      </c>
      <c r="AC16" s="329"/>
    </row>
    <row r="17" spans="1:29" s="22" customFormat="1" ht="13.5">
      <c r="A17" s="311">
        <f t="shared" si="5"/>
        <v>7</v>
      </c>
      <c r="B17" s="330"/>
      <c r="C17" s="331"/>
      <c r="D17" s="330"/>
      <c r="E17" s="331"/>
      <c r="F17" s="332"/>
      <c r="G17" s="331"/>
      <c r="H17" s="333"/>
      <c r="I17" s="334"/>
      <c r="J17" s="333"/>
      <c r="K17" s="334"/>
      <c r="L17" s="333"/>
      <c r="M17" s="334"/>
      <c r="N17" s="333"/>
      <c r="O17" s="334"/>
      <c r="P17" s="333"/>
      <c r="Q17" s="334"/>
      <c r="R17" s="333"/>
      <c r="S17" s="334"/>
      <c r="T17" s="333"/>
      <c r="U17" s="334"/>
      <c r="V17" s="305">
        <f t="shared" si="1"/>
        <v>0</v>
      </c>
      <c r="W17" s="306">
        <f>SUM('7'!AG77:AH77)</f>
        <v>0</v>
      </c>
      <c r="X17" s="306"/>
      <c r="Y17" s="307">
        <f t="shared" si="2"/>
        <v>0</v>
      </c>
      <c r="Z17" s="308">
        <f t="shared" si="3"/>
        <v>0</v>
      </c>
      <c r="AA17" s="318">
        <f t="shared" si="4"/>
        <v>0</v>
      </c>
      <c r="AB17" s="318">
        <f t="shared" si="0"/>
        <v>0</v>
      </c>
      <c r="AC17" s="335"/>
    </row>
    <row r="18" spans="1:29" s="22" customFormat="1" ht="13.5">
      <c r="A18" s="311">
        <f t="shared" si="5"/>
        <v>8</v>
      </c>
      <c r="B18" s="323"/>
      <c r="C18" s="324"/>
      <c r="D18" s="323"/>
      <c r="E18" s="324"/>
      <c r="F18" s="325"/>
      <c r="G18" s="324"/>
      <c r="H18" s="326"/>
      <c r="I18" s="327"/>
      <c r="J18" s="326"/>
      <c r="K18" s="327"/>
      <c r="L18" s="326"/>
      <c r="M18" s="327"/>
      <c r="N18" s="326"/>
      <c r="O18" s="327"/>
      <c r="P18" s="326"/>
      <c r="Q18" s="327"/>
      <c r="R18" s="326"/>
      <c r="S18" s="327"/>
      <c r="T18" s="326"/>
      <c r="U18" s="327"/>
      <c r="V18" s="305">
        <f t="shared" si="1"/>
        <v>0</v>
      </c>
      <c r="W18" s="328">
        <f>SUM('8'!AG77:AH77)</f>
        <v>0</v>
      </c>
      <c r="X18" s="328"/>
      <c r="Y18" s="307">
        <f t="shared" si="2"/>
        <v>0</v>
      </c>
      <c r="Z18" s="308">
        <f t="shared" si="3"/>
        <v>0</v>
      </c>
      <c r="AA18" s="318">
        <f t="shared" si="4"/>
        <v>0</v>
      </c>
      <c r="AB18" s="318">
        <f t="shared" si="0"/>
        <v>0</v>
      </c>
      <c r="AC18" s="329"/>
    </row>
    <row r="19" spans="1:29" s="22" customFormat="1" ht="13.5">
      <c r="A19" s="311">
        <f t="shared" si="5"/>
        <v>9</v>
      </c>
      <c r="B19" s="330"/>
      <c r="C19" s="331"/>
      <c r="D19" s="330"/>
      <c r="E19" s="331"/>
      <c r="F19" s="332"/>
      <c r="G19" s="331"/>
      <c r="H19" s="333"/>
      <c r="I19" s="334"/>
      <c r="J19" s="333"/>
      <c r="K19" s="334"/>
      <c r="L19" s="333"/>
      <c r="M19" s="334"/>
      <c r="N19" s="333"/>
      <c r="O19" s="334"/>
      <c r="P19" s="333"/>
      <c r="Q19" s="334"/>
      <c r="R19" s="333"/>
      <c r="S19" s="334"/>
      <c r="T19" s="333"/>
      <c r="U19" s="334"/>
      <c r="V19" s="305">
        <f t="shared" si="1"/>
        <v>0</v>
      </c>
      <c r="W19" s="306">
        <f>SUM('9'!AG77:AH77)</f>
        <v>0</v>
      </c>
      <c r="X19" s="306"/>
      <c r="Y19" s="307">
        <f t="shared" si="2"/>
        <v>0</v>
      </c>
      <c r="Z19" s="308">
        <f t="shared" si="3"/>
        <v>0</v>
      </c>
      <c r="AA19" s="318">
        <f t="shared" si="4"/>
        <v>0</v>
      </c>
      <c r="AB19" s="318">
        <f t="shared" si="0"/>
        <v>0</v>
      </c>
      <c r="AC19" s="335"/>
    </row>
    <row r="20" spans="1:29" s="22" customFormat="1" ht="13.5">
      <c r="A20" s="311">
        <f t="shared" si="5"/>
        <v>10</v>
      </c>
      <c r="B20" s="323"/>
      <c r="C20" s="324"/>
      <c r="D20" s="323"/>
      <c r="E20" s="324"/>
      <c r="F20" s="325"/>
      <c r="G20" s="324"/>
      <c r="H20" s="326"/>
      <c r="I20" s="327"/>
      <c r="J20" s="326"/>
      <c r="K20" s="327"/>
      <c r="L20" s="326"/>
      <c r="M20" s="327"/>
      <c r="N20" s="326"/>
      <c r="O20" s="327"/>
      <c r="P20" s="326"/>
      <c r="Q20" s="327"/>
      <c r="R20" s="326"/>
      <c r="S20" s="327"/>
      <c r="T20" s="326"/>
      <c r="U20" s="327"/>
      <c r="V20" s="305">
        <f t="shared" si="1"/>
        <v>0</v>
      </c>
      <c r="W20" s="328">
        <f>SUM('10'!AG77:AH77)</f>
        <v>0</v>
      </c>
      <c r="X20" s="328"/>
      <c r="Y20" s="307">
        <f t="shared" si="2"/>
        <v>0</v>
      </c>
      <c r="Z20" s="308">
        <f t="shared" si="3"/>
        <v>0</v>
      </c>
      <c r="AA20" s="318">
        <f t="shared" si="4"/>
        <v>0</v>
      </c>
      <c r="AB20" s="308">
        <f t="shared" si="0"/>
        <v>0</v>
      </c>
      <c r="AC20" s="329"/>
    </row>
    <row r="21" spans="1:29" s="22" customFormat="1" ht="13.5">
      <c r="A21" s="311">
        <f t="shared" si="5"/>
        <v>11</v>
      </c>
      <c r="B21" s="330"/>
      <c r="C21" s="331"/>
      <c r="D21" s="330"/>
      <c r="E21" s="331"/>
      <c r="F21" s="332"/>
      <c r="G21" s="331"/>
      <c r="H21" s="333"/>
      <c r="I21" s="334"/>
      <c r="J21" s="333"/>
      <c r="K21" s="334"/>
      <c r="L21" s="333"/>
      <c r="M21" s="334"/>
      <c r="N21" s="333"/>
      <c r="O21" s="334"/>
      <c r="P21" s="333"/>
      <c r="Q21" s="334"/>
      <c r="R21" s="333"/>
      <c r="S21" s="334"/>
      <c r="T21" s="333"/>
      <c r="U21" s="334"/>
      <c r="V21" s="305">
        <f t="shared" si="1"/>
        <v>0</v>
      </c>
      <c r="W21" s="306">
        <f>SUM('11'!AG77:AH77)</f>
        <v>0</v>
      </c>
      <c r="X21" s="306"/>
      <c r="Y21" s="307">
        <f t="shared" si="2"/>
        <v>0</v>
      </c>
      <c r="Z21" s="308">
        <f t="shared" si="3"/>
        <v>0</v>
      </c>
      <c r="AA21" s="318">
        <f t="shared" si="4"/>
        <v>0</v>
      </c>
      <c r="AB21" s="308">
        <f t="shared" si="0"/>
        <v>0</v>
      </c>
      <c r="AC21" s="335"/>
    </row>
    <row r="22" spans="1:29" s="22" customFormat="1" ht="13.5">
      <c r="A22" s="311">
        <f t="shared" si="5"/>
        <v>12</v>
      </c>
      <c r="B22" s="323"/>
      <c r="C22" s="324"/>
      <c r="D22" s="323"/>
      <c r="E22" s="324"/>
      <c r="F22" s="325"/>
      <c r="G22" s="324"/>
      <c r="H22" s="326"/>
      <c r="I22" s="327"/>
      <c r="J22" s="326"/>
      <c r="K22" s="327"/>
      <c r="L22" s="326"/>
      <c r="M22" s="327"/>
      <c r="N22" s="326"/>
      <c r="O22" s="327"/>
      <c r="P22" s="326"/>
      <c r="Q22" s="327"/>
      <c r="R22" s="326"/>
      <c r="S22" s="327"/>
      <c r="T22" s="326"/>
      <c r="U22" s="327"/>
      <c r="V22" s="305">
        <f t="shared" si="1"/>
        <v>0</v>
      </c>
      <c r="W22" s="328">
        <f>SUM('12'!AG77:AH77)</f>
        <v>0</v>
      </c>
      <c r="X22" s="328"/>
      <c r="Y22" s="307">
        <f t="shared" si="2"/>
        <v>0</v>
      </c>
      <c r="Z22" s="318">
        <f t="shared" si="3"/>
        <v>0</v>
      </c>
      <c r="AA22" s="318">
        <f t="shared" si="4"/>
        <v>0</v>
      </c>
      <c r="AB22" s="308">
        <f t="shared" si="0"/>
        <v>0</v>
      </c>
      <c r="AC22" s="329"/>
    </row>
    <row r="23" spans="1:29" s="22" customFormat="1" ht="13.5">
      <c r="A23" s="311">
        <f t="shared" si="5"/>
        <v>13</v>
      </c>
      <c r="B23" s="330"/>
      <c r="C23" s="331"/>
      <c r="D23" s="330"/>
      <c r="E23" s="331"/>
      <c r="F23" s="332"/>
      <c r="G23" s="331"/>
      <c r="H23" s="333"/>
      <c r="I23" s="334"/>
      <c r="J23" s="333"/>
      <c r="K23" s="334"/>
      <c r="L23" s="333"/>
      <c r="M23" s="334"/>
      <c r="N23" s="333"/>
      <c r="O23" s="334"/>
      <c r="P23" s="333"/>
      <c r="Q23" s="334"/>
      <c r="R23" s="333"/>
      <c r="S23" s="334"/>
      <c r="T23" s="333"/>
      <c r="U23" s="334"/>
      <c r="V23" s="305">
        <f t="shared" si="1"/>
        <v>0</v>
      </c>
      <c r="W23" s="306">
        <f>SUM('13'!AG77:AH77)</f>
        <v>0</v>
      </c>
      <c r="X23" s="306"/>
      <c r="Y23" s="307">
        <f t="shared" si="2"/>
        <v>0</v>
      </c>
      <c r="Z23" s="308">
        <f t="shared" si="3"/>
        <v>0</v>
      </c>
      <c r="AA23" s="318">
        <f t="shared" si="4"/>
        <v>0</v>
      </c>
      <c r="AB23" s="308">
        <f t="shared" si="0"/>
        <v>0</v>
      </c>
      <c r="AC23" s="335"/>
    </row>
    <row r="24" spans="1:29" s="22" customFormat="1" ht="13.5">
      <c r="A24" s="311">
        <f t="shared" si="5"/>
        <v>14</v>
      </c>
      <c r="B24" s="323"/>
      <c r="C24" s="324"/>
      <c r="D24" s="323"/>
      <c r="E24" s="324"/>
      <c r="F24" s="325"/>
      <c r="G24" s="324"/>
      <c r="H24" s="326"/>
      <c r="I24" s="327"/>
      <c r="J24" s="326"/>
      <c r="K24" s="327"/>
      <c r="L24" s="326"/>
      <c r="M24" s="327"/>
      <c r="N24" s="326"/>
      <c r="O24" s="327"/>
      <c r="P24" s="326"/>
      <c r="Q24" s="327"/>
      <c r="R24" s="326"/>
      <c r="S24" s="327"/>
      <c r="T24" s="326"/>
      <c r="U24" s="327"/>
      <c r="V24" s="305">
        <f t="shared" si="1"/>
        <v>0</v>
      </c>
      <c r="W24" s="317">
        <f>SUM('14'!AG77:AH77)</f>
        <v>0</v>
      </c>
      <c r="X24" s="317"/>
      <c r="Y24" s="307">
        <f t="shared" si="2"/>
        <v>0</v>
      </c>
      <c r="Z24" s="308">
        <f t="shared" si="3"/>
        <v>0</v>
      </c>
      <c r="AA24" s="318">
        <f t="shared" si="4"/>
        <v>0</v>
      </c>
      <c r="AB24" s="308">
        <f t="shared" si="0"/>
        <v>0</v>
      </c>
      <c r="AC24" s="329"/>
    </row>
    <row r="25" spans="1:29" s="22" customFormat="1" ht="13.5">
      <c r="A25" s="311">
        <f t="shared" si="5"/>
        <v>15</v>
      </c>
      <c r="B25" s="330"/>
      <c r="C25" s="331"/>
      <c r="D25" s="330"/>
      <c r="E25" s="331"/>
      <c r="F25" s="332"/>
      <c r="G25" s="331"/>
      <c r="H25" s="333"/>
      <c r="I25" s="334"/>
      <c r="J25" s="333"/>
      <c r="K25" s="334"/>
      <c r="L25" s="333"/>
      <c r="M25" s="334"/>
      <c r="N25" s="333"/>
      <c r="O25" s="334"/>
      <c r="P25" s="333"/>
      <c r="Q25" s="334"/>
      <c r="R25" s="333"/>
      <c r="S25" s="334"/>
      <c r="T25" s="333"/>
      <c r="U25" s="334"/>
      <c r="V25" s="305">
        <f t="shared" si="1"/>
        <v>0</v>
      </c>
      <c r="W25" s="306">
        <f>SUM('15'!AG77:AH77)</f>
        <v>0</v>
      </c>
      <c r="X25" s="306"/>
      <c r="Y25" s="307">
        <f t="shared" si="2"/>
        <v>0</v>
      </c>
      <c r="Z25" s="308">
        <f t="shared" si="3"/>
        <v>0</v>
      </c>
      <c r="AA25" s="318">
        <f t="shared" si="4"/>
        <v>0</v>
      </c>
      <c r="AB25" s="308">
        <f t="shared" si="0"/>
        <v>0</v>
      </c>
      <c r="AC25" s="335"/>
    </row>
    <row r="26" spans="1:29" s="22" customFormat="1" ht="13.5">
      <c r="A26" s="311">
        <f t="shared" si="5"/>
        <v>16</v>
      </c>
      <c r="B26" s="323"/>
      <c r="C26" s="324"/>
      <c r="D26" s="323"/>
      <c r="E26" s="324"/>
      <c r="F26" s="325"/>
      <c r="G26" s="324"/>
      <c r="H26" s="326"/>
      <c r="I26" s="327"/>
      <c r="J26" s="326"/>
      <c r="K26" s="327"/>
      <c r="L26" s="326"/>
      <c r="M26" s="327"/>
      <c r="N26" s="326"/>
      <c r="O26" s="327"/>
      <c r="P26" s="326"/>
      <c r="Q26" s="327"/>
      <c r="R26" s="326"/>
      <c r="S26" s="327"/>
      <c r="T26" s="326"/>
      <c r="U26" s="327"/>
      <c r="V26" s="305">
        <f t="shared" si="1"/>
        <v>0</v>
      </c>
      <c r="W26" s="317">
        <f>SUM('16'!AG77:AH77)</f>
        <v>0</v>
      </c>
      <c r="X26" s="317"/>
      <c r="Y26" s="307">
        <f t="shared" si="2"/>
        <v>0</v>
      </c>
      <c r="Z26" s="308">
        <f t="shared" si="3"/>
        <v>0</v>
      </c>
      <c r="AA26" s="318">
        <f t="shared" si="4"/>
        <v>0</v>
      </c>
      <c r="AB26" s="308">
        <f t="shared" si="0"/>
        <v>0</v>
      </c>
      <c r="AC26" s="329"/>
    </row>
    <row r="27" spans="1:29" s="22" customFormat="1" ht="13.5">
      <c r="A27" s="311">
        <f t="shared" si="5"/>
        <v>17</v>
      </c>
      <c r="B27" s="330"/>
      <c r="C27" s="331"/>
      <c r="D27" s="330"/>
      <c r="E27" s="331"/>
      <c r="F27" s="332"/>
      <c r="G27" s="331"/>
      <c r="H27" s="333"/>
      <c r="I27" s="334"/>
      <c r="J27" s="333"/>
      <c r="K27" s="334"/>
      <c r="L27" s="333"/>
      <c r="M27" s="334"/>
      <c r="N27" s="333"/>
      <c r="O27" s="334"/>
      <c r="P27" s="333"/>
      <c r="Q27" s="334"/>
      <c r="R27" s="333"/>
      <c r="S27" s="334"/>
      <c r="T27" s="333"/>
      <c r="U27" s="334"/>
      <c r="V27" s="305">
        <f t="shared" si="1"/>
        <v>0</v>
      </c>
      <c r="W27" s="306">
        <f>SUM('17'!AG77:AH77)</f>
        <v>0</v>
      </c>
      <c r="X27" s="306"/>
      <c r="Y27" s="307">
        <f t="shared" si="2"/>
        <v>0</v>
      </c>
      <c r="Z27" s="308">
        <f>SUM(W27-V27)</f>
        <v>0</v>
      </c>
      <c r="AA27" s="318">
        <f t="shared" si="4"/>
        <v>0</v>
      </c>
      <c r="AB27" s="308">
        <f t="shared" si="0"/>
        <v>0</v>
      </c>
      <c r="AC27" s="335"/>
    </row>
    <row r="28" spans="1:29" s="22" customFormat="1" ht="13.5">
      <c r="A28" s="311">
        <f t="shared" si="5"/>
        <v>18</v>
      </c>
      <c r="B28" s="323"/>
      <c r="C28" s="324"/>
      <c r="D28" s="323"/>
      <c r="E28" s="324"/>
      <c r="F28" s="325"/>
      <c r="G28" s="324"/>
      <c r="H28" s="326"/>
      <c r="I28" s="327"/>
      <c r="J28" s="326"/>
      <c r="K28" s="327"/>
      <c r="L28" s="326"/>
      <c r="M28" s="327"/>
      <c r="N28" s="326"/>
      <c r="O28" s="327"/>
      <c r="P28" s="326"/>
      <c r="Q28" s="327"/>
      <c r="R28" s="326"/>
      <c r="S28" s="327"/>
      <c r="T28" s="326"/>
      <c r="U28" s="327"/>
      <c r="V28" s="305">
        <f t="shared" si="1"/>
        <v>0</v>
      </c>
      <c r="W28" s="317">
        <f>SUM('18'!AG77:AH77)</f>
        <v>0</v>
      </c>
      <c r="X28" s="317"/>
      <c r="Y28" s="307">
        <f t="shared" si="2"/>
        <v>0</v>
      </c>
      <c r="Z28" s="308">
        <f t="shared" si="3"/>
        <v>0</v>
      </c>
      <c r="AA28" s="318">
        <f t="shared" si="4"/>
        <v>0</v>
      </c>
      <c r="AB28" s="308">
        <f t="shared" si="0"/>
        <v>0</v>
      </c>
      <c r="AC28" s="329"/>
    </row>
    <row r="29" spans="1:29" s="22" customFormat="1" ht="13.5">
      <c r="A29" s="311">
        <f t="shared" si="5"/>
        <v>19</v>
      </c>
      <c r="B29" s="330"/>
      <c r="C29" s="331"/>
      <c r="D29" s="330"/>
      <c r="E29" s="331"/>
      <c r="F29" s="332"/>
      <c r="G29" s="331"/>
      <c r="H29" s="333"/>
      <c r="I29" s="334"/>
      <c r="J29" s="333"/>
      <c r="K29" s="334"/>
      <c r="L29" s="333"/>
      <c r="M29" s="334"/>
      <c r="N29" s="333"/>
      <c r="O29" s="334"/>
      <c r="P29" s="333"/>
      <c r="Q29" s="334"/>
      <c r="R29" s="333"/>
      <c r="S29" s="334"/>
      <c r="T29" s="333"/>
      <c r="U29" s="334"/>
      <c r="V29" s="305">
        <f t="shared" si="1"/>
        <v>0</v>
      </c>
      <c r="W29" s="306">
        <f>SUM('19'!AG77:AH77)</f>
        <v>0</v>
      </c>
      <c r="X29" s="306"/>
      <c r="Y29" s="307">
        <f t="shared" si="2"/>
        <v>0</v>
      </c>
      <c r="Z29" s="308">
        <f t="shared" si="3"/>
        <v>0</v>
      </c>
      <c r="AA29" s="318">
        <f t="shared" si="4"/>
        <v>0</v>
      </c>
      <c r="AB29" s="308">
        <f t="shared" si="0"/>
        <v>0</v>
      </c>
      <c r="AC29" s="335"/>
    </row>
    <row r="30" spans="1:29" s="22" customFormat="1" ht="13.5">
      <c r="A30" s="311">
        <f t="shared" si="5"/>
        <v>20</v>
      </c>
      <c r="B30" s="323"/>
      <c r="C30" s="324"/>
      <c r="D30" s="323"/>
      <c r="E30" s="324"/>
      <c r="F30" s="325"/>
      <c r="G30" s="324"/>
      <c r="H30" s="326"/>
      <c r="I30" s="327"/>
      <c r="J30" s="326"/>
      <c r="K30" s="327"/>
      <c r="L30" s="326"/>
      <c r="M30" s="327"/>
      <c r="N30" s="326"/>
      <c r="O30" s="327"/>
      <c r="P30" s="326"/>
      <c r="Q30" s="327"/>
      <c r="R30" s="326"/>
      <c r="S30" s="327"/>
      <c r="T30" s="326"/>
      <c r="U30" s="327"/>
      <c r="V30" s="305">
        <f t="shared" si="1"/>
        <v>0</v>
      </c>
      <c r="W30" s="317">
        <f>SUM('20'!AG77:AH77)</f>
        <v>0</v>
      </c>
      <c r="X30" s="317"/>
      <c r="Y30" s="307">
        <f t="shared" si="2"/>
        <v>0</v>
      </c>
      <c r="Z30" s="308">
        <f t="shared" si="3"/>
        <v>0</v>
      </c>
      <c r="AA30" s="318">
        <f t="shared" si="4"/>
        <v>0</v>
      </c>
      <c r="AB30" s="308">
        <f t="shared" si="0"/>
        <v>0</v>
      </c>
      <c r="AC30" s="329"/>
    </row>
    <row r="31" spans="1:29" s="22" customFormat="1" ht="13.5">
      <c r="A31" s="311">
        <f t="shared" si="5"/>
        <v>21</v>
      </c>
      <c r="B31" s="330"/>
      <c r="C31" s="331"/>
      <c r="D31" s="330"/>
      <c r="E31" s="331"/>
      <c r="F31" s="332"/>
      <c r="G31" s="331"/>
      <c r="H31" s="333"/>
      <c r="I31" s="334"/>
      <c r="J31" s="333"/>
      <c r="K31" s="334"/>
      <c r="L31" s="333"/>
      <c r="M31" s="334"/>
      <c r="N31" s="333"/>
      <c r="O31" s="334"/>
      <c r="P31" s="333"/>
      <c r="Q31" s="334"/>
      <c r="R31" s="333"/>
      <c r="S31" s="334"/>
      <c r="T31" s="333"/>
      <c r="U31" s="334"/>
      <c r="V31" s="305">
        <f t="shared" si="1"/>
        <v>0</v>
      </c>
      <c r="W31" s="306">
        <f>SUM('21'!AG77:AH77)</f>
        <v>0</v>
      </c>
      <c r="X31" s="306"/>
      <c r="Y31" s="307">
        <f t="shared" si="2"/>
        <v>0</v>
      </c>
      <c r="Z31" s="308">
        <f>SUM(W31-V31)</f>
        <v>0</v>
      </c>
      <c r="AA31" s="318">
        <f t="shared" si="4"/>
        <v>0</v>
      </c>
      <c r="AB31" s="308">
        <f t="shared" si="0"/>
        <v>0</v>
      </c>
      <c r="AC31" s="335"/>
    </row>
    <row r="32" spans="1:29" s="22" customFormat="1" ht="13.5">
      <c r="A32" s="311">
        <f t="shared" si="5"/>
        <v>22</v>
      </c>
      <c r="B32" s="323"/>
      <c r="C32" s="324"/>
      <c r="D32" s="323"/>
      <c r="E32" s="324"/>
      <c r="F32" s="325"/>
      <c r="G32" s="324"/>
      <c r="H32" s="326"/>
      <c r="I32" s="327"/>
      <c r="J32" s="326"/>
      <c r="K32" s="327"/>
      <c r="L32" s="326"/>
      <c r="M32" s="327"/>
      <c r="N32" s="326"/>
      <c r="O32" s="327"/>
      <c r="P32" s="326"/>
      <c r="Q32" s="327"/>
      <c r="R32" s="326"/>
      <c r="S32" s="327"/>
      <c r="T32" s="326"/>
      <c r="U32" s="327"/>
      <c r="V32" s="305">
        <f t="shared" si="1"/>
        <v>0</v>
      </c>
      <c r="W32" s="317">
        <f>SUM('22'!AG77:AH77)</f>
        <v>0</v>
      </c>
      <c r="X32" s="317"/>
      <c r="Y32" s="307">
        <f t="shared" si="2"/>
        <v>0</v>
      </c>
      <c r="Z32" s="308">
        <f t="shared" si="3"/>
        <v>0</v>
      </c>
      <c r="AA32" s="318">
        <f t="shared" si="4"/>
        <v>0</v>
      </c>
      <c r="AB32" s="308">
        <f t="shared" si="0"/>
        <v>0</v>
      </c>
      <c r="AC32" s="329"/>
    </row>
    <row r="33" spans="1:29" s="22" customFormat="1" ht="13.5">
      <c r="A33" s="311">
        <f t="shared" si="5"/>
        <v>23</v>
      </c>
      <c r="B33" s="330"/>
      <c r="C33" s="331"/>
      <c r="D33" s="330"/>
      <c r="E33" s="331"/>
      <c r="F33" s="332"/>
      <c r="G33" s="331"/>
      <c r="H33" s="333"/>
      <c r="I33" s="334"/>
      <c r="J33" s="333"/>
      <c r="K33" s="334"/>
      <c r="L33" s="333"/>
      <c r="M33" s="334"/>
      <c r="N33" s="333"/>
      <c r="O33" s="334"/>
      <c r="P33" s="333"/>
      <c r="Q33" s="334"/>
      <c r="R33" s="333"/>
      <c r="S33" s="334"/>
      <c r="T33" s="333"/>
      <c r="U33" s="334"/>
      <c r="V33" s="305">
        <f t="shared" si="1"/>
        <v>0</v>
      </c>
      <c r="W33" s="306">
        <f>SUM('23'!AG77:AH77)</f>
        <v>0</v>
      </c>
      <c r="X33" s="306"/>
      <c r="Y33" s="307">
        <f t="shared" si="2"/>
        <v>0</v>
      </c>
      <c r="Z33" s="308">
        <f t="shared" si="3"/>
        <v>0</v>
      </c>
      <c r="AA33" s="318">
        <f t="shared" si="4"/>
        <v>0</v>
      </c>
      <c r="AB33" s="308">
        <f t="shared" si="0"/>
        <v>0</v>
      </c>
      <c r="AC33" s="329"/>
    </row>
    <row r="34" spans="1:29" s="22" customFormat="1" ht="13.5">
      <c r="A34" s="311">
        <f t="shared" si="5"/>
        <v>24</v>
      </c>
      <c r="B34" s="323"/>
      <c r="C34" s="324"/>
      <c r="D34" s="323"/>
      <c r="E34" s="324"/>
      <c r="F34" s="325"/>
      <c r="G34" s="324"/>
      <c r="H34" s="326"/>
      <c r="I34" s="327"/>
      <c r="J34" s="326"/>
      <c r="K34" s="327"/>
      <c r="L34" s="326"/>
      <c r="M34" s="327"/>
      <c r="N34" s="326"/>
      <c r="O34" s="327"/>
      <c r="P34" s="326"/>
      <c r="Q34" s="327"/>
      <c r="R34" s="326"/>
      <c r="S34" s="327"/>
      <c r="T34" s="326"/>
      <c r="U34" s="327"/>
      <c r="V34" s="305">
        <f t="shared" si="1"/>
        <v>0</v>
      </c>
      <c r="W34" s="317">
        <f>SUM('24'!AG77:AH77)</f>
        <v>0</v>
      </c>
      <c r="X34" s="317"/>
      <c r="Y34" s="307">
        <f t="shared" si="2"/>
        <v>0</v>
      </c>
      <c r="Z34" s="308">
        <f t="shared" si="3"/>
        <v>0</v>
      </c>
      <c r="AA34" s="318">
        <f t="shared" si="4"/>
        <v>0</v>
      </c>
      <c r="AB34" s="308">
        <f t="shared" si="0"/>
        <v>0</v>
      </c>
      <c r="AC34" s="329"/>
    </row>
    <row r="35" spans="1:29" s="22" customFormat="1" ht="13.5">
      <c r="A35" s="311">
        <f t="shared" si="5"/>
        <v>25</v>
      </c>
      <c r="B35" s="330"/>
      <c r="C35" s="331"/>
      <c r="D35" s="330"/>
      <c r="E35" s="331"/>
      <c r="F35" s="332"/>
      <c r="G35" s="331"/>
      <c r="H35" s="333"/>
      <c r="I35" s="334"/>
      <c r="J35" s="333"/>
      <c r="K35" s="334"/>
      <c r="L35" s="333"/>
      <c r="M35" s="334"/>
      <c r="N35" s="333"/>
      <c r="O35" s="334"/>
      <c r="P35" s="333"/>
      <c r="Q35" s="334"/>
      <c r="R35" s="333"/>
      <c r="S35" s="334"/>
      <c r="T35" s="333"/>
      <c r="U35" s="334"/>
      <c r="V35" s="305">
        <f t="shared" si="1"/>
        <v>0</v>
      </c>
      <c r="W35" s="306">
        <f>SUM('25'!AG77:AH77)</f>
        <v>0</v>
      </c>
      <c r="X35" s="306"/>
      <c r="Y35" s="307">
        <f t="shared" si="2"/>
        <v>0</v>
      </c>
      <c r="Z35" s="308">
        <f t="shared" si="3"/>
        <v>0</v>
      </c>
      <c r="AA35" s="318">
        <f t="shared" si="4"/>
        <v>0</v>
      </c>
      <c r="AB35" s="308">
        <f t="shared" si="0"/>
        <v>0</v>
      </c>
      <c r="AC35" s="335"/>
    </row>
    <row r="36" spans="1:29" s="22" customFormat="1" ht="13.5">
      <c r="A36" s="311">
        <f t="shared" si="5"/>
        <v>26</v>
      </c>
      <c r="B36" s="323"/>
      <c r="C36" s="324"/>
      <c r="D36" s="323"/>
      <c r="E36" s="324"/>
      <c r="F36" s="325"/>
      <c r="G36" s="324"/>
      <c r="H36" s="326"/>
      <c r="I36" s="327"/>
      <c r="J36" s="326"/>
      <c r="K36" s="327"/>
      <c r="L36" s="326"/>
      <c r="M36" s="327"/>
      <c r="N36" s="326"/>
      <c r="O36" s="327"/>
      <c r="P36" s="326"/>
      <c r="Q36" s="327"/>
      <c r="R36" s="326"/>
      <c r="S36" s="327"/>
      <c r="T36" s="326"/>
      <c r="U36" s="327"/>
      <c r="V36" s="305">
        <f t="shared" si="1"/>
        <v>0</v>
      </c>
      <c r="W36" s="317">
        <f>SUM('26'!AG77:AH77)</f>
        <v>0</v>
      </c>
      <c r="X36" s="317"/>
      <c r="Y36" s="307">
        <f t="shared" si="2"/>
        <v>0</v>
      </c>
      <c r="Z36" s="308">
        <f t="shared" si="3"/>
        <v>0</v>
      </c>
      <c r="AA36" s="318">
        <f t="shared" si="4"/>
        <v>0</v>
      </c>
      <c r="AB36" s="308">
        <f t="shared" si="0"/>
        <v>0</v>
      </c>
      <c r="AC36" s="329"/>
    </row>
    <row r="37" spans="1:29" s="22" customFormat="1" ht="13.5">
      <c r="A37" s="311">
        <f t="shared" si="5"/>
        <v>27</v>
      </c>
      <c r="B37" s="330"/>
      <c r="C37" s="331"/>
      <c r="D37" s="330"/>
      <c r="E37" s="331"/>
      <c r="F37" s="332"/>
      <c r="G37" s="331"/>
      <c r="H37" s="333"/>
      <c r="I37" s="334"/>
      <c r="J37" s="333"/>
      <c r="K37" s="334"/>
      <c r="L37" s="333"/>
      <c r="M37" s="334"/>
      <c r="N37" s="333"/>
      <c r="O37" s="334"/>
      <c r="P37" s="333"/>
      <c r="Q37" s="334"/>
      <c r="R37" s="333"/>
      <c r="S37" s="334"/>
      <c r="T37" s="333"/>
      <c r="U37" s="334"/>
      <c r="V37" s="305">
        <f t="shared" si="1"/>
        <v>0</v>
      </c>
      <c r="W37" s="306">
        <f>SUM('27'!AG77:AH77)</f>
        <v>0</v>
      </c>
      <c r="X37" s="306"/>
      <c r="Y37" s="307">
        <f t="shared" si="2"/>
        <v>0</v>
      </c>
      <c r="Z37" s="308">
        <f t="shared" si="3"/>
        <v>0</v>
      </c>
      <c r="AA37" s="318">
        <f t="shared" si="4"/>
        <v>0</v>
      </c>
      <c r="AB37" s="308">
        <f t="shared" si="0"/>
        <v>0</v>
      </c>
      <c r="AC37" s="335"/>
    </row>
    <row r="38" spans="1:29" s="22" customFormat="1" ht="13.5">
      <c r="A38" s="311">
        <f t="shared" si="5"/>
        <v>28</v>
      </c>
      <c r="B38" s="323"/>
      <c r="C38" s="324"/>
      <c r="D38" s="323"/>
      <c r="E38" s="324"/>
      <c r="F38" s="325"/>
      <c r="G38" s="324"/>
      <c r="H38" s="326"/>
      <c r="I38" s="327"/>
      <c r="J38" s="326"/>
      <c r="K38" s="327"/>
      <c r="L38" s="326"/>
      <c r="M38" s="327"/>
      <c r="N38" s="326"/>
      <c r="O38" s="327"/>
      <c r="P38" s="326"/>
      <c r="Q38" s="327"/>
      <c r="R38" s="326"/>
      <c r="S38" s="327"/>
      <c r="T38" s="326"/>
      <c r="U38" s="327"/>
      <c r="V38" s="305">
        <f t="shared" si="1"/>
        <v>0</v>
      </c>
      <c r="W38" s="317">
        <f>SUM('28'!AG77:AH77)</f>
        <v>0</v>
      </c>
      <c r="X38" s="317"/>
      <c r="Y38" s="307">
        <f t="shared" si="2"/>
        <v>0</v>
      </c>
      <c r="Z38" s="308">
        <f t="shared" si="3"/>
        <v>0</v>
      </c>
      <c r="AA38" s="318">
        <f t="shared" si="4"/>
        <v>0</v>
      </c>
      <c r="AB38" s="308">
        <f t="shared" si="0"/>
        <v>0</v>
      </c>
      <c r="AC38" s="329"/>
    </row>
    <row r="39" spans="1:29" s="22" customFormat="1" ht="13.5">
      <c r="A39" s="311">
        <f t="shared" si="5"/>
        <v>29</v>
      </c>
      <c r="B39" s="330"/>
      <c r="C39" s="331"/>
      <c r="D39" s="330"/>
      <c r="E39" s="331"/>
      <c r="F39" s="332"/>
      <c r="G39" s="331"/>
      <c r="H39" s="333"/>
      <c r="I39" s="334"/>
      <c r="J39" s="333"/>
      <c r="K39" s="334"/>
      <c r="L39" s="333"/>
      <c r="M39" s="334"/>
      <c r="N39" s="333"/>
      <c r="O39" s="334"/>
      <c r="P39" s="333"/>
      <c r="Q39" s="334"/>
      <c r="R39" s="333"/>
      <c r="S39" s="334"/>
      <c r="T39" s="333"/>
      <c r="U39" s="334"/>
      <c r="V39" s="305">
        <f t="shared" si="1"/>
        <v>0</v>
      </c>
      <c r="W39" s="306">
        <f>SUM('29'!AG77:AH77)</f>
        <v>0</v>
      </c>
      <c r="X39" s="306"/>
      <c r="Y39" s="307">
        <f t="shared" si="2"/>
        <v>0</v>
      </c>
      <c r="Z39" s="308">
        <f t="shared" si="3"/>
        <v>0</v>
      </c>
      <c r="AA39" s="318">
        <f t="shared" si="4"/>
        <v>0</v>
      </c>
      <c r="AB39" s="308">
        <f t="shared" si="0"/>
        <v>0</v>
      </c>
      <c r="AC39" s="335"/>
    </row>
    <row r="40" spans="1:29" s="22" customFormat="1" ht="13.5">
      <c r="A40" s="311">
        <f t="shared" si="5"/>
        <v>30</v>
      </c>
      <c r="B40" s="323"/>
      <c r="C40" s="324"/>
      <c r="D40" s="323"/>
      <c r="E40" s="324"/>
      <c r="F40" s="325"/>
      <c r="G40" s="324"/>
      <c r="H40" s="326"/>
      <c r="I40" s="327"/>
      <c r="J40" s="326"/>
      <c r="K40" s="327"/>
      <c r="L40" s="326"/>
      <c r="M40" s="327"/>
      <c r="N40" s="326"/>
      <c r="O40" s="327"/>
      <c r="P40" s="326"/>
      <c r="Q40" s="327"/>
      <c r="R40" s="326"/>
      <c r="S40" s="327"/>
      <c r="T40" s="326"/>
      <c r="U40" s="327"/>
      <c r="V40" s="305">
        <f t="shared" si="1"/>
        <v>0</v>
      </c>
      <c r="W40" s="317">
        <f>SUM('30'!AG77:AH77)</f>
        <v>0</v>
      </c>
      <c r="X40" s="317"/>
      <c r="Y40" s="307">
        <f t="shared" si="2"/>
        <v>0</v>
      </c>
      <c r="Z40" s="308">
        <f t="shared" si="3"/>
        <v>0</v>
      </c>
      <c r="AA40" s="318">
        <f t="shared" si="4"/>
        <v>0</v>
      </c>
      <c r="AB40" s="308">
        <f t="shared" si="0"/>
        <v>0</v>
      </c>
      <c r="AC40" s="329"/>
    </row>
    <row r="41" spans="1:29" s="22" customFormat="1" ht="14.25" thickBot="1">
      <c r="A41" s="311">
        <f t="shared" si="5"/>
        <v>31</v>
      </c>
      <c r="B41" s="336"/>
      <c r="C41" s="337"/>
      <c r="D41" s="336"/>
      <c r="E41" s="337"/>
      <c r="F41" s="338"/>
      <c r="G41" s="337"/>
      <c r="H41" s="333"/>
      <c r="I41" s="339"/>
      <c r="J41" s="333"/>
      <c r="K41" s="339"/>
      <c r="L41" s="333"/>
      <c r="M41" s="339"/>
      <c r="N41" s="333"/>
      <c r="O41" s="339"/>
      <c r="P41" s="333"/>
      <c r="Q41" s="339"/>
      <c r="R41" s="333"/>
      <c r="S41" s="339"/>
      <c r="T41" s="333"/>
      <c r="U41" s="339"/>
      <c r="V41" s="305">
        <f>SUM(C41+E41+G41+I41+K41+M41+O41+Q41+S41+U41)</f>
        <v>0</v>
      </c>
      <c r="W41" s="306">
        <f>SUM('31'!AG77:AH77)</f>
        <v>0</v>
      </c>
      <c r="X41" s="306"/>
      <c r="Y41" s="307">
        <f t="shared" si="2"/>
        <v>0</v>
      </c>
      <c r="Z41" s="340">
        <f t="shared" si="3"/>
        <v>0</v>
      </c>
      <c r="AA41" s="308">
        <f t="shared" si="4"/>
        <v>0</v>
      </c>
      <c r="AB41" s="308">
        <f t="shared" si="0"/>
        <v>0</v>
      </c>
      <c r="AC41" s="341"/>
    </row>
    <row r="42" spans="1:29" s="23" customFormat="1" ht="20.25" thickTop="1" thickBot="1">
      <c r="A42" s="342" t="s">
        <v>119</v>
      </c>
      <c r="B42" s="343">
        <f>SUM(B11:B41)</f>
        <v>0</v>
      </c>
      <c r="C42" s="344">
        <f t="shared" ref="C42:AB42" si="6">SUM(C11:C41)</f>
        <v>0</v>
      </c>
      <c r="D42" s="343">
        <f t="shared" si="6"/>
        <v>0</v>
      </c>
      <c r="E42" s="344">
        <f t="shared" si="6"/>
        <v>0</v>
      </c>
      <c r="F42" s="343">
        <f t="shared" si="6"/>
        <v>0</v>
      </c>
      <c r="G42" s="344">
        <f t="shared" si="6"/>
        <v>0</v>
      </c>
      <c r="H42" s="345">
        <f t="shared" si="6"/>
        <v>0</v>
      </c>
      <c r="I42" s="344">
        <f t="shared" si="6"/>
        <v>0</v>
      </c>
      <c r="J42" s="345">
        <f t="shared" ref="J42:S42" si="7">SUM(J11:J41)</f>
        <v>0</v>
      </c>
      <c r="K42" s="344">
        <f t="shared" si="7"/>
        <v>0</v>
      </c>
      <c r="L42" s="345">
        <f t="shared" si="7"/>
        <v>0</v>
      </c>
      <c r="M42" s="344">
        <f t="shared" si="7"/>
        <v>0</v>
      </c>
      <c r="N42" s="345">
        <f t="shared" si="7"/>
        <v>0</v>
      </c>
      <c r="O42" s="344">
        <f t="shared" si="7"/>
        <v>0</v>
      </c>
      <c r="P42" s="345">
        <f t="shared" si="7"/>
        <v>0</v>
      </c>
      <c r="Q42" s="344">
        <f t="shared" si="7"/>
        <v>0</v>
      </c>
      <c r="R42" s="345">
        <f t="shared" si="7"/>
        <v>0</v>
      </c>
      <c r="S42" s="344">
        <f t="shared" si="7"/>
        <v>0</v>
      </c>
      <c r="T42" s="345">
        <f t="shared" si="6"/>
        <v>0</v>
      </c>
      <c r="U42" s="344">
        <f t="shared" si="6"/>
        <v>0</v>
      </c>
      <c r="V42" s="346">
        <f t="shared" si="6"/>
        <v>0</v>
      </c>
      <c r="W42" s="347">
        <f t="shared" si="6"/>
        <v>0</v>
      </c>
      <c r="X42" s="347">
        <f t="shared" si="6"/>
        <v>0</v>
      </c>
      <c r="Y42" s="348">
        <v>0</v>
      </c>
      <c r="Z42" s="349">
        <f t="shared" si="6"/>
        <v>0</v>
      </c>
      <c r="AA42" s="309">
        <f t="shared" si="4"/>
        <v>0</v>
      </c>
      <c r="AB42" s="350">
        <f t="shared" si="6"/>
        <v>0</v>
      </c>
      <c r="AC42" s="351"/>
    </row>
    <row r="43" spans="1:29" s="23" customFormat="1" ht="19.5" thickBot="1">
      <c r="A43" s="352"/>
      <c r="B43" s="353">
        <v>1500</v>
      </c>
      <c r="C43" s="354">
        <f>SUM(B42*B43)</f>
        <v>0</v>
      </c>
      <c r="D43" s="353">
        <v>1500</v>
      </c>
      <c r="E43" s="354">
        <f>SUM(D42*D43)</f>
        <v>0</v>
      </c>
      <c r="F43" s="353">
        <v>1100</v>
      </c>
      <c r="G43" s="354">
        <f>SUM(F42*F43)</f>
        <v>0</v>
      </c>
      <c r="H43" s="353">
        <v>1200</v>
      </c>
      <c r="I43" s="354">
        <f>SUM(H42*H43)</f>
        <v>0</v>
      </c>
      <c r="J43" s="353">
        <v>0</v>
      </c>
      <c r="K43" s="354">
        <f>SUM(J42*J43)</f>
        <v>0</v>
      </c>
      <c r="L43" s="353">
        <v>900</v>
      </c>
      <c r="M43" s="354">
        <f t="shared" ref="M43" si="8">SUM(L42*L43)</f>
        <v>0</v>
      </c>
      <c r="N43" s="353">
        <v>1100</v>
      </c>
      <c r="O43" s="354">
        <f t="shared" ref="O43" si="9">SUM(N42*N43)</f>
        <v>0</v>
      </c>
      <c r="P43" s="353">
        <v>1100</v>
      </c>
      <c r="Q43" s="354">
        <f t="shared" ref="Q43" si="10">SUM(P42*P43)</f>
        <v>0</v>
      </c>
      <c r="R43" s="353">
        <v>1100</v>
      </c>
      <c r="S43" s="354">
        <f t="shared" ref="S43" si="11">SUM(R42*R43)</f>
        <v>0</v>
      </c>
      <c r="T43" s="353">
        <v>1100</v>
      </c>
      <c r="U43" s="354">
        <f>SUM(T42*T43)</f>
        <v>0</v>
      </c>
      <c r="V43" s="355">
        <f>SUM(C43+E43+G43+I43+K43+M43+O43+Q43+S43+U43)</f>
        <v>0</v>
      </c>
      <c r="W43" s="356"/>
      <c r="X43" s="356"/>
      <c r="Y43" s="357"/>
      <c r="Z43" s="661">
        <f>SUM(V43+Z42)</f>
        <v>0</v>
      </c>
      <c r="AA43" s="662"/>
      <c r="AB43" s="663"/>
      <c r="AC43" s="358"/>
    </row>
    <row r="44" spans="1:29" ht="15.75" thickTop="1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</row>
    <row r="45" spans="1:29">
      <c r="A45" s="20"/>
      <c r="B45" s="20"/>
      <c r="C45" s="19"/>
      <c r="D45" s="20"/>
      <c r="E45" s="19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1"/>
      <c r="V45" s="24"/>
      <c r="W45" s="659" t="s">
        <v>120</v>
      </c>
      <c r="X45" s="659"/>
      <c r="Y45" s="659"/>
      <c r="Z45" s="659"/>
      <c r="AA45" s="659"/>
      <c r="AB45" s="659"/>
      <c r="AC45" s="659"/>
    </row>
    <row r="46" spans="1:29">
      <c r="A46" s="20"/>
      <c r="B46" s="20"/>
      <c r="C46" s="19"/>
      <c r="D46" s="20"/>
      <c r="E46" s="19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4"/>
      <c r="W46" s="659" t="s">
        <v>127</v>
      </c>
      <c r="X46" s="659"/>
      <c r="Y46" s="659"/>
      <c r="Z46" s="659"/>
      <c r="AA46" s="659"/>
      <c r="AB46" s="659"/>
      <c r="AC46" s="659"/>
    </row>
    <row r="47" spans="1:29">
      <c r="A47" s="20"/>
      <c r="B47" s="20"/>
      <c r="C47" s="25"/>
      <c r="D47" s="20"/>
      <c r="E47" s="25"/>
      <c r="F47" s="20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</row>
    <row r="48" spans="1:29">
      <c r="A48" s="20"/>
      <c r="B48" s="20"/>
      <c r="C48" s="26"/>
      <c r="D48" s="20"/>
      <c r="E48" s="26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7"/>
      <c r="W48" s="660" t="s">
        <v>121</v>
      </c>
      <c r="X48" s="660"/>
      <c r="Y48" s="660"/>
      <c r="Z48" s="660"/>
      <c r="AA48" s="660"/>
      <c r="AB48" s="660"/>
      <c r="AC48" s="660"/>
    </row>
  </sheetData>
  <mergeCells count="26">
    <mergeCell ref="W45:AC45"/>
    <mergeCell ref="W46:AC46"/>
    <mergeCell ref="W48:AC48"/>
    <mergeCell ref="Z43:AB43"/>
    <mergeCell ref="A7:AC7"/>
    <mergeCell ref="A9:A10"/>
    <mergeCell ref="B9:C9"/>
    <mergeCell ref="D9:E9"/>
    <mergeCell ref="F9:G9"/>
    <mergeCell ref="H9:I9"/>
    <mergeCell ref="T9:U9"/>
    <mergeCell ref="V9:V10"/>
    <mergeCell ref="W9:W10"/>
    <mergeCell ref="Z9:Z10"/>
    <mergeCell ref="AC9:AC10"/>
    <mergeCell ref="J9:K9"/>
    <mergeCell ref="L9:M9"/>
    <mergeCell ref="N9:O9"/>
    <mergeCell ref="P9:Q9"/>
    <mergeCell ref="R9:S9"/>
    <mergeCell ref="A6:AC6"/>
    <mergeCell ref="A1:AC1"/>
    <mergeCell ref="A2:AC2"/>
    <mergeCell ref="A3:AC3"/>
    <mergeCell ref="A4:AC4"/>
    <mergeCell ref="A5:AC5"/>
  </mergeCells>
  <pageMargins left="0.25" right="1.25" top="0.75" bottom="0.25" header="0.25" footer="0.25"/>
  <pageSetup paperSize="5" scale="50" orientation="landscape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DP</vt:lpstr>
      <vt:lpstr>Dt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KSU</vt:lpstr>
    </vt:vector>
  </TitlesOfParts>
  <Company>B4905SE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</dc:creator>
  <cp:lastModifiedBy>1st</cp:lastModifiedBy>
  <cp:lastPrinted>2014-05-21T14:55:57Z</cp:lastPrinted>
  <dcterms:created xsi:type="dcterms:W3CDTF">2013-11-03T11:53:10Z</dcterms:created>
  <dcterms:modified xsi:type="dcterms:W3CDTF">2015-04-22T08:01:45Z</dcterms:modified>
</cp:coreProperties>
</file>