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Default ContentType="application/vnd.openxmlformats-officedocument.vmlDrawing" Extension="v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60" windowHeight="6015" activeTab="6"/>
  </bookViews>
  <sheets>
    <sheet name="Kal. Gaji" sheetId="1" r:id="rId1"/>
    <sheet name="Heni" sheetId="2" r:id="rId2"/>
    <sheet name="2" sheetId="3" r:id="rId3"/>
    <sheet name="3" sheetId="4" r:id="rId4"/>
    <sheet name="4" sheetId="5" r:id="rId5"/>
    <sheet name="5" sheetId="6" r:id="rId6"/>
    <sheet name="Gaji" sheetId="7" r:id="rId7"/>
    <sheet name="LR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44525"/>
</workbook>
</file>

<file path=xl/sharedStrings.xml><?xml version="1.0" encoding="utf-8"?>
<sst xmlns="http://schemas.openxmlformats.org/spreadsheetml/2006/main" count="130">
  <si>
    <t>KALKULASI PERHITUNGAN GAJI KARYAWAN 1 PERIODE</t>
  </si>
  <si>
    <t>(JANUARI S/D DESEMBER)</t>
  </si>
  <si>
    <t>I D A M A N    S I M P A N G    T I G A</t>
  </si>
  <si>
    <t>BULAN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</si>
  <si>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</si>
  <si>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</si>
  <si>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</si>
  <si>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</si>
  <si>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</si>
  <si>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</si>
  <si>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</si>
  <si>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</si>
  <si>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</si>
  <si>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</si>
  <si>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</si>
  <si>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</si>
  <si>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1. HENNI</t>
  </si>
  <si>
    <t xml:space="preserve">   1. G. Pokok </t>
  </si>
  <si>
    <t xml:space="preserve">   2. Tunjangan</t>
  </si>
  <si>
    <t xml:space="preserve">   3. TKK</t>
  </si>
  <si>
    <t>NAMA</t>
  </si>
  <si>
    <t>STRUK GAJI IDAMAN SIMPANG TIGA</t>
  </si>
  <si>
    <t>JANUARI</t>
  </si>
  <si>
    <t>FEBUARI</t>
  </si>
  <si>
    <t>MARET</t>
  </si>
  <si>
    <t>APRIL</t>
  </si>
  <si>
    <t>TAHUN</t>
  </si>
  <si>
    <t>Untuk Bulan Januari</t>
  </si>
  <si>
    <t>Untuk Bulan Febuari</t>
  </si>
  <si>
    <t>Untuk Bulan Maret</t>
  </si>
  <si>
    <t>Untuk Bulan April</t>
  </si>
  <si>
    <t>Rincian</t>
  </si>
  <si>
    <t>Rupiah</t>
  </si>
  <si>
    <t>Keterangan</t>
  </si>
  <si>
    <t>Tgl</t>
  </si>
  <si>
    <t>SHIFT  I</t>
  </si>
  <si>
    <t>SHIFT  II</t>
  </si>
  <si>
    <t>Jumlah</t>
  </si>
  <si>
    <t>Lembur</t>
  </si>
  <si>
    <t>Potongan</t>
  </si>
  <si>
    <t>Point</t>
  </si>
  <si>
    <t>Gagi Pokok</t>
  </si>
  <si>
    <t>Perbulan</t>
  </si>
  <si>
    <t>01</t>
  </si>
  <si>
    <t>Tunjangan</t>
  </si>
  <si>
    <t>02</t>
  </si>
  <si>
    <t>TKK</t>
  </si>
  <si>
    <t>X</t>
  </si>
  <si>
    <t xml:space="preserve">Hari </t>
  </si>
  <si>
    <t>03</t>
  </si>
  <si>
    <t>Jam</t>
  </si>
  <si>
    <t>04</t>
  </si>
  <si>
    <t>05</t>
  </si>
  <si>
    <t>Tambahan</t>
  </si>
  <si>
    <t>06</t>
  </si>
  <si>
    <t xml:space="preserve">Potongan </t>
  </si>
  <si>
    <t>07</t>
  </si>
  <si>
    <t>Total Gaji</t>
  </si>
  <si>
    <t>08</t>
  </si>
  <si>
    <t>09</t>
  </si>
  <si>
    <t>GP</t>
  </si>
  <si>
    <t>Total</t>
  </si>
  <si>
    <t>Pengelola</t>
  </si>
  <si>
    <t>( Agus Suherman )</t>
  </si>
  <si>
    <t>MEI</t>
  </si>
  <si>
    <t>JUNI</t>
  </si>
  <si>
    <t>JULI</t>
  </si>
  <si>
    <t>AGUSTUS</t>
  </si>
  <si>
    <t>Untuk Bulan Mei</t>
  </si>
  <si>
    <t>Untuk Bulan Juni</t>
  </si>
  <si>
    <t>Untuk Bulan Juli</t>
  </si>
  <si>
    <t>Untuk Bulan Agustus</t>
  </si>
  <si>
    <t>SEPTEMBER</t>
  </si>
  <si>
    <t>OKTOBER</t>
  </si>
  <si>
    <t>NOVEMBER</t>
  </si>
  <si>
    <t>DESEMBER</t>
  </si>
  <si>
    <t>Untuk Bulan September</t>
  </si>
  <si>
    <t>Untuk Bulan Oktober</t>
  </si>
  <si>
    <t>Untuk Bulan November</t>
  </si>
  <si>
    <t>Untuk Bulan Desember</t>
  </si>
  <si>
    <t xml:space="preserve">Untuk Bulan Mei </t>
  </si>
  <si>
    <t xml:space="preserve">Untuk Bulan April </t>
  </si>
  <si>
    <t>Gaji Pokok</t>
  </si>
  <si>
    <t xml:space="preserve">Untuk Bulan Desember </t>
  </si>
  <si>
    <t>PERHITUNGAN TOTAL GAJI KARYAWAN 1 PERIODE</t>
  </si>
  <si>
    <t xml:space="preserve">Jumlah    </t>
  </si>
  <si>
    <t xml:space="preserve">T O T A L </t>
  </si>
  <si>
    <t>Laporan L / R</t>
  </si>
  <si>
    <t>Jan</t>
  </si>
  <si>
    <t>Febr</t>
  </si>
  <si>
    <t>Mar</t>
  </si>
  <si>
    <t>Apr</t>
  </si>
  <si>
    <t>Agst</t>
  </si>
  <si>
    <t>Sept</t>
  </si>
  <si>
    <t>Okt</t>
  </si>
  <si>
    <t>Nov</t>
  </si>
  <si>
    <t>Des</t>
  </si>
  <si>
    <t>Pendapatan :</t>
  </si>
  <si>
    <t xml:space="preserve">      a.  Warnet</t>
  </si>
  <si>
    <t xml:space="preserve">      b.  Voucher</t>
  </si>
  <si>
    <t xml:space="preserve">      c.  Laundry</t>
  </si>
  <si>
    <t xml:space="preserve">      d . PPOB</t>
  </si>
  <si>
    <t xml:space="preserve">      e.  Dll 01</t>
  </si>
  <si>
    <t xml:space="preserve">      f.  Dll 02</t>
  </si>
  <si>
    <t>Bunga Bank*</t>
  </si>
  <si>
    <t>Jumlah Pendapatan</t>
  </si>
  <si>
    <t>Pengeluaran :</t>
  </si>
  <si>
    <t xml:space="preserve">  1.  Gaji</t>
  </si>
  <si>
    <t xml:space="preserve">  2. Rek. Listrik</t>
  </si>
  <si>
    <t xml:space="preserve">      b.  Ice Cream</t>
  </si>
  <si>
    <t xml:space="preserve">      C.  Dlll</t>
  </si>
  <si>
    <t xml:space="preserve">  3. Rek. Tlp &amp; Internet</t>
  </si>
  <si>
    <t xml:space="preserve">      b.  Telepon</t>
  </si>
  <si>
    <t>.</t>
  </si>
  <si>
    <t xml:space="preserve">  4. Biaya Sewa</t>
  </si>
  <si>
    <t xml:space="preserve">      a.  Counter</t>
  </si>
  <si>
    <t xml:space="preserve">      b.  Dll</t>
  </si>
  <si>
    <t xml:space="preserve">  5. Bulanan dll</t>
  </si>
  <si>
    <t>Jumlah Pengeluaran</t>
  </si>
  <si>
    <t>Laba Sebelum Infaq</t>
  </si>
  <si>
    <t>Infaq (1.5%)</t>
  </si>
  <si>
    <t>Laba  per Bulan</t>
  </si>
  <si>
    <t>Laba Kotor Pertahun Sebelum Zakat</t>
  </si>
  <si>
    <t>Pengeluaran  Zakat  Harta 2,5%**</t>
  </si>
  <si>
    <t>Laba Setelah Zakat</t>
  </si>
  <si>
    <t>Pajak***</t>
  </si>
  <si>
    <t>Jumlah  Laba  Pertahun Setelah Pajak</t>
  </si>
  <si>
    <t>Ket  ;  * Berdasarkan besarnya Deposito / Bunga di Bank - pertanggal 1</t>
  </si>
  <si>
    <t>** Zakat harta (perdagangan / perniagaan) dibayarkan setiap akhir Periode</t>
  </si>
  <si>
    <t>*** Lihat hasil dari laporan pemotongan Pajak (PPh 21) dari Departemen Direktorak Jenderal Pajak yang telah disahkan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</si>
</sst>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76" formatCode="_(&quot;Rp&quot;* #,##0_);_(&quot;Rp&quot;* \(#,##0\);_(&quot;Rp&quot;* &quot;-&quot;??_);_(@_)"/>
    <numFmt numFmtId="177" formatCode="_([$Rp-421]* #,##0_);_([$Rp-421]* \(#,##0\);_([$Rp-421]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178" formatCode="_(* #,##0_);_(* \(#,##0\);_(* &quot;-&quot;??_);_(@_)"/>
    <numFmt numFmtId="44" formatCode="_(&quot;$&quot;* #,##0.00_);_(&quot;$&quot;* \(#,##0.00\);_(&quot;$&quot;* &quot;-&quot;??_);_(@_)"/>
    <numFmt numFmtId="179" formatCode="_(&quot;Rp&quot;* #,##0_);_(&quot;Rp&quot;* \(#,##0\);_(&quot;Rp&quot;* &quot;-&quot;_);_(@_)"/>
    <numFmt numFmtId="180" formatCode="_ * #,##0_ ;_ * \-#,##0_ ;_ * &quot;-&quot;_ ;_ @_ "/>
  </numFmts>
  <fonts count="30">
    <font>
      <sz val="11"/>
      <color indexed="63"/>
      <name val="Calibri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i/>
      <sz val="12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8"/>
      <name val="Times New Roman"/>
      <charset val="134"/>
    </font>
    <font>
      <b/>
      <sz val="8"/>
      <name val="Arial"/>
      <charset val="134"/>
    </font>
    <font>
      <b/>
      <sz val="14"/>
      <name val="Times New Roman"/>
      <charset val="134"/>
    </font>
    <font>
      <i/>
      <sz val="12"/>
      <name val="Arial"/>
      <charset val="134"/>
    </font>
    <font>
      <sz val="14"/>
      <name val="Arial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13"/>
      <name val="Arial"/>
      <charset val="134"/>
    </font>
    <font>
      <sz val="14"/>
      <color indexed="63"/>
      <name val="Arial"/>
      <charset val="134"/>
    </font>
    <font>
      <sz val="20"/>
      <color indexed="63"/>
      <name val="Arial"/>
      <charset val="134"/>
    </font>
    <font>
      <sz val="12"/>
      <color indexed="63"/>
      <name val="Arial"/>
      <charset val="134"/>
    </font>
    <font>
      <i/>
      <sz val="12"/>
      <color indexed="63"/>
      <name val="Arial"/>
      <charset val="134"/>
    </font>
    <font>
      <sz val="11"/>
      <color indexed="63"/>
      <name val="Arial"/>
      <charset val="134"/>
    </font>
    <font>
      <i/>
      <sz val="11"/>
      <color indexed="63"/>
      <name val="Arial"/>
      <charset val="134"/>
    </font>
    <font>
      <i/>
      <sz val="10"/>
      <color indexed="63"/>
      <name val="Arial"/>
      <charset val="134"/>
    </font>
    <font>
      <sz val="10"/>
      <color indexed="63"/>
      <name val="Arial"/>
      <charset val="134"/>
    </font>
    <font>
      <i/>
      <sz val="13"/>
      <color indexed="63"/>
      <name val="Arial"/>
      <charset val="134"/>
    </font>
    <font>
      <i/>
      <sz val="9"/>
      <color indexed="63"/>
      <name val="Arial"/>
      <charset val="134"/>
    </font>
    <font>
      <b/>
      <sz val="13"/>
      <name val="Arial"/>
      <charset val="134"/>
    </font>
    <font>
      <i/>
      <sz val="10"/>
      <color indexed="12"/>
      <name val="Arial"/>
      <charset val="134"/>
    </font>
    <font>
      <sz val="10"/>
      <color indexed="12"/>
      <name val="Arial"/>
      <charset val="134"/>
    </font>
    <font>
      <sz val="12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29" fillId="0" borderId="0" applyFont="0" applyFill="0" applyBorder="0" applyAlignment="0" applyProtection="0">
      <alignment vertical="center"/>
    </xf>
  </cellStyleXfs>
  <cellXfs count="239">
    <xf numFmtId="0" fontId="0" fillId="0" borderId="0" xfId="0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/>
    <xf numFmtId="0" fontId="5" fillId="3" borderId="1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vertical="top" wrapText="1"/>
    </xf>
    <xf numFmtId="179" fontId="6" fillId="0" borderId="4" xfId="1" applyNumberFormat="1" applyFont="1" applyFill="1" applyBorder="1" applyAlignment="1">
      <alignment horizontal="right"/>
    </xf>
    <xf numFmtId="0" fontId="6" fillId="4" borderId="3" xfId="0" applyFont="1" applyFill="1" applyBorder="1" applyAlignment="1">
      <alignment vertical="top" wrapText="1"/>
    </xf>
    <xf numFmtId="179" fontId="7" fillId="4" borderId="5" xfId="1" applyNumberFormat="1" applyFont="1" applyFill="1" applyBorder="1" applyAlignment="1">
      <alignment horizontal="right"/>
    </xf>
    <xf numFmtId="0" fontId="6" fillId="5" borderId="3" xfId="0" applyFont="1" applyFill="1" applyBorder="1" applyAlignment="1">
      <alignment vertical="top" wrapText="1"/>
    </xf>
    <xf numFmtId="179" fontId="7" fillId="5" borderId="6" xfId="1" applyNumberFormat="1" applyFont="1" applyFill="1" applyBorder="1" applyAlignment="1">
      <alignment horizontal="right"/>
    </xf>
    <xf numFmtId="0" fontId="6" fillId="3" borderId="3" xfId="0" applyFont="1" applyFill="1" applyBorder="1" applyAlignment="1">
      <alignment vertical="top" wrapText="1"/>
    </xf>
    <xf numFmtId="177" fontId="7" fillId="3" borderId="6" xfId="0" applyNumberFormat="1" applyFont="1" applyFill="1" applyBorder="1" applyAlignment="1"/>
    <xf numFmtId="0" fontId="6" fillId="6" borderId="3" xfId="0" applyFont="1" applyFill="1" applyBorder="1" applyAlignment="1">
      <alignment vertical="top" wrapText="1"/>
    </xf>
    <xf numFmtId="177" fontId="7" fillId="6" borderId="6" xfId="0" applyNumberFormat="1" applyFont="1" applyFill="1" applyBorder="1" applyAlignment="1"/>
    <xf numFmtId="0" fontId="6" fillId="7" borderId="3" xfId="0" applyFont="1" applyFill="1" applyBorder="1" applyAlignment="1">
      <alignment vertical="top" wrapText="1"/>
    </xf>
    <xf numFmtId="179" fontId="7" fillId="7" borderId="5" xfId="1" applyNumberFormat="1" applyFont="1" applyFill="1" applyBorder="1" applyAlignment="1">
      <alignment horizontal="right"/>
    </xf>
    <xf numFmtId="179" fontId="7" fillId="6" borderId="5" xfId="1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vertical="top" wrapText="1"/>
    </xf>
    <xf numFmtId="179" fontId="8" fillId="0" borderId="8" xfId="1" applyNumberFormat="1" applyFont="1" applyFill="1" applyBorder="1" applyAlignment="1">
      <alignment horizontal="right"/>
    </xf>
    <xf numFmtId="0" fontId="5" fillId="8" borderId="9" xfId="0" applyFont="1" applyFill="1" applyBorder="1" applyAlignment="1">
      <alignment horizontal="right" vertical="top" wrapText="1"/>
    </xf>
    <xf numFmtId="179" fontId="8" fillId="8" borderId="10" xfId="1" applyNumberFormat="1" applyFont="1" applyFill="1" applyBorder="1" applyAlignment="1">
      <alignment horizontal="right"/>
    </xf>
    <xf numFmtId="179" fontId="7" fillId="0" borderId="11" xfId="1" applyNumberFormat="1" applyFont="1" applyFill="1" applyBorder="1" applyAlignment="1">
      <alignment horizontal="right" vertical="top" wrapText="1"/>
    </xf>
    <xf numFmtId="179" fontId="7" fillId="0" borderId="8" xfId="1" applyNumberFormat="1" applyFont="1" applyFill="1" applyBorder="1" applyAlignment="1">
      <alignment horizontal="right"/>
    </xf>
    <xf numFmtId="179" fontId="7" fillId="3" borderId="11" xfId="1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vertical="top" wrapText="1"/>
    </xf>
    <xf numFmtId="0" fontId="6" fillId="9" borderId="3" xfId="0" applyFont="1" applyFill="1" applyBorder="1" applyAlignment="1">
      <alignment vertical="top" wrapText="1"/>
    </xf>
    <xf numFmtId="179" fontId="7" fillId="9" borderId="6" xfId="1" applyNumberFormat="1" applyFont="1" applyFill="1" applyBorder="1" applyAlignment="1">
      <alignment horizontal="right"/>
    </xf>
    <xf numFmtId="179" fontId="7" fillId="6" borderId="8" xfId="1" applyNumberFormat="1" applyFont="1" applyFill="1" applyBorder="1" applyAlignment="1">
      <alignment horizontal="right"/>
    </xf>
    <xf numFmtId="0" fontId="6" fillId="0" borderId="12" xfId="0" applyFont="1" applyFill="1" applyBorder="1" applyAlignment="1">
      <alignment vertical="top" wrapText="1"/>
    </xf>
    <xf numFmtId="179" fontId="7" fillId="0" borderId="13" xfId="1" applyNumberFormat="1" applyFont="1" applyFill="1" applyBorder="1" applyAlignment="1">
      <alignment horizontal="right"/>
    </xf>
    <xf numFmtId="179" fontId="7" fillId="8" borderId="5" xfId="1" applyNumberFormat="1" applyFont="1" applyFill="1" applyBorder="1" applyAlignment="1">
      <alignment horizontal="right"/>
    </xf>
    <xf numFmtId="0" fontId="5" fillId="0" borderId="14" xfId="0" applyFont="1" applyFill="1" applyBorder="1" applyAlignment="1">
      <alignment horizontal="right" vertical="top" wrapText="1"/>
    </xf>
    <xf numFmtId="0" fontId="5" fillId="0" borderId="3" xfId="0" applyFont="1" applyFill="1" applyBorder="1" applyAlignment="1">
      <alignment horizontal="right" vertical="top" wrapText="1"/>
    </xf>
    <xf numFmtId="176" fontId="7" fillId="0" borderId="15" xfId="4" applyNumberFormat="1" applyFont="1" applyFill="1" applyBorder="1" applyAlignment="1">
      <alignment horizontal="right" vertical="top" wrapText="1"/>
    </xf>
    <xf numFmtId="0" fontId="5" fillId="8" borderId="1" xfId="0" applyFont="1" applyFill="1" applyBorder="1" applyAlignment="1">
      <alignment horizontal="right" vertical="top" wrapText="1"/>
    </xf>
    <xf numFmtId="179" fontId="7" fillId="8" borderId="2" xfId="1" applyNumberFormat="1" applyFont="1" applyFill="1" applyBorder="1" applyAlignment="1">
      <alignment horizontal="right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9" fillId="8" borderId="14" xfId="0" applyFont="1" applyFill="1" applyBorder="1" applyAlignment="1">
      <alignment horizontal="center" vertical="top" wrapText="1"/>
    </xf>
    <xf numFmtId="0" fontId="9" fillId="8" borderId="13" xfId="0" applyFont="1" applyFill="1" applyBorder="1" applyAlignment="1">
      <alignment horizontal="center" vertical="top" wrapText="1"/>
    </xf>
    <xf numFmtId="0" fontId="10" fillId="2" borderId="0" xfId="0" applyFont="1" applyFill="1" applyAlignment="1">
      <alignment horizontal="center"/>
    </xf>
    <xf numFmtId="0" fontId="6" fillId="2" borderId="0" xfId="0" applyFont="1" applyFill="1" applyAlignment="1"/>
    <xf numFmtId="0" fontId="5" fillId="3" borderId="18" xfId="0" applyFont="1" applyFill="1" applyBorder="1" applyAlignment="1">
      <alignment horizontal="center" vertical="top" wrapText="1"/>
    </xf>
    <xf numFmtId="179" fontId="6" fillId="0" borderId="19" xfId="1" applyNumberFormat="1" applyFont="1" applyFill="1" applyBorder="1" applyAlignment="1">
      <alignment horizontal="right"/>
    </xf>
    <xf numFmtId="179" fontId="7" fillId="4" borderId="20" xfId="1" applyNumberFormat="1" applyFont="1" applyFill="1" applyBorder="1" applyAlignment="1">
      <alignment horizontal="right"/>
    </xf>
    <xf numFmtId="179" fontId="7" fillId="5" borderId="21" xfId="1" applyNumberFormat="1" applyFont="1" applyFill="1" applyBorder="1" applyAlignment="1">
      <alignment horizontal="right"/>
    </xf>
    <xf numFmtId="177" fontId="7" fillId="3" borderId="21" xfId="0" applyNumberFormat="1" applyFont="1" applyFill="1" applyBorder="1" applyAlignment="1"/>
    <xf numFmtId="177" fontId="7" fillId="6" borderId="21" xfId="0" applyNumberFormat="1" applyFont="1" applyFill="1" applyBorder="1" applyAlignment="1"/>
    <xf numFmtId="179" fontId="7" fillId="7" borderId="21" xfId="1" applyNumberFormat="1" applyFont="1" applyFill="1" applyBorder="1" applyAlignment="1">
      <alignment horizontal="right"/>
    </xf>
    <xf numFmtId="179" fontId="7" fillId="6" borderId="20" xfId="1" applyNumberFormat="1" applyFont="1" applyFill="1" applyBorder="1" applyAlignment="1">
      <alignment horizontal="right"/>
    </xf>
    <xf numFmtId="179" fontId="8" fillId="0" borderId="22" xfId="1" applyNumberFormat="1" applyFont="1" applyFill="1" applyBorder="1" applyAlignment="1">
      <alignment horizontal="right"/>
    </xf>
    <xf numFmtId="179" fontId="8" fillId="8" borderId="23" xfId="1" applyNumberFormat="1" applyFont="1" applyFill="1" applyBorder="1" applyAlignment="1">
      <alignment horizontal="right"/>
    </xf>
    <xf numFmtId="179" fontId="7" fillId="0" borderId="24" xfId="1" applyNumberFormat="1" applyFont="1" applyFill="1" applyBorder="1" applyAlignment="1">
      <alignment horizontal="right" vertical="top" wrapText="1"/>
    </xf>
    <xf numFmtId="179" fontId="7" fillId="3" borderId="20" xfId="1" applyNumberFormat="1" applyFont="1" applyFill="1" applyBorder="1" applyAlignment="1">
      <alignment horizontal="right"/>
    </xf>
    <xf numFmtId="179" fontId="7" fillId="0" borderId="22" xfId="1" applyNumberFormat="1" applyFont="1" applyFill="1" applyBorder="1" applyAlignment="1">
      <alignment horizontal="right"/>
    </xf>
    <xf numFmtId="179" fontId="7" fillId="9" borderId="21" xfId="1" applyNumberFormat="1" applyFont="1" applyFill="1" applyBorder="1" applyAlignment="1">
      <alignment horizontal="right"/>
    </xf>
    <xf numFmtId="179" fontId="7" fillId="6" borderId="22" xfId="1" applyNumberFormat="1" applyFont="1" applyFill="1" applyBorder="1" applyAlignment="1">
      <alignment horizontal="right"/>
    </xf>
    <xf numFmtId="179" fontId="7" fillId="0" borderId="25" xfId="1" applyNumberFormat="1" applyFont="1" applyFill="1" applyBorder="1" applyAlignment="1">
      <alignment horizontal="right"/>
    </xf>
    <xf numFmtId="179" fontId="7" fillId="8" borderId="23" xfId="1" applyNumberFormat="1" applyFont="1" applyFill="1" applyBorder="1" applyAlignment="1">
      <alignment horizontal="right"/>
    </xf>
    <xf numFmtId="176" fontId="7" fillId="0" borderId="18" xfId="4" applyNumberFormat="1" applyFont="1" applyFill="1" applyBorder="1" applyAlignment="1">
      <alignment horizontal="right" vertical="top" wrapText="1"/>
    </xf>
    <xf numFmtId="179" fontId="7" fillId="8" borderId="18" xfId="1" applyNumberFormat="1" applyFont="1" applyFill="1" applyBorder="1" applyAlignment="1">
      <alignment horizontal="right" vertical="top" wrapText="1"/>
    </xf>
    <xf numFmtId="179" fontId="7" fillId="8" borderId="23" xfId="1" applyNumberFormat="1" applyFont="1" applyFill="1" applyBorder="1" applyAlignment="1">
      <alignment horizontal="right" vertical="top" wrapText="1"/>
    </xf>
    <xf numFmtId="179" fontId="7" fillId="8" borderId="24" xfId="1" applyNumberFormat="1" applyFont="1" applyFill="1" applyBorder="1" applyAlignment="1">
      <alignment horizontal="right" vertical="top" wrapText="1"/>
    </xf>
    <xf numFmtId="179" fontId="7" fillId="8" borderId="18" xfId="1" applyNumberFormat="1" applyFont="1" applyFill="1" applyBorder="1" applyAlignment="1">
      <alignment horizontal="left" vertical="top" wrapText="1"/>
    </xf>
    <xf numFmtId="0" fontId="11" fillId="0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2" fillId="2" borderId="0" xfId="0" applyFont="1" applyFill="1" applyAlignment="1"/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78" fontId="12" fillId="0" borderId="9" xfId="2" applyNumberFormat="1" applyFont="1" applyBorder="1" applyAlignment="1"/>
    <xf numFmtId="179" fontId="1" fillId="0" borderId="5" xfId="1" applyNumberFormat="1" applyFont="1" applyFill="1" applyBorder="1" applyAlignment="1">
      <alignment horizontal="right"/>
    </xf>
    <xf numFmtId="178" fontId="12" fillId="0" borderId="17" xfId="2" applyNumberFormat="1" applyFont="1" applyBorder="1" applyAlignment="1"/>
    <xf numFmtId="178" fontId="12" fillId="0" borderId="14" xfId="2" applyNumberFormat="1" applyFont="1" applyBorder="1" applyAlignment="1"/>
    <xf numFmtId="178" fontId="12" fillId="8" borderId="12" xfId="2" applyNumberFormat="1" applyFont="1" applyFill="1" applyBorder="1" applyAlignment="1">
      <alignment horizontal="right"/>
    </xf>
    <xf numFmtId="179" fontId="1" fillId="8" borderId="15" xfId="1" applyNumberFormat="1" applyFont="1" applyFill="1" applyBorder="1" applyAlignment="1">
      <alignment horizontal="right"/>
    </xf>
    <xf numFmtId="178" fontId="12" fillId="0" borderId="26" xfId="2" applyNumberFormat="1" applyFont="1" applyBorder="1" applyAlignment="1">
      <alignment horizontal="center"/>
    </xf>
    <xf numFmtId="178" fontId="12" fillId="0" borderId="27" xfId="2" applyNumberFormat="1" applyFont="1" applyBorder="1" applyAlignment="1">
      <alignment horizontal="center"/>
    </xf>
    <xf numFmtId="0" fontId="14" fillId="2" borderId="0" xfId="0" applyFont="1" applyFill="1" applyAlignment="1"/>
    <xf numFmtId="0" fontId="14" fillId="2" borderId="0" xfId="0" applyFont="1" applyFill="1" applyAlignment="1">
      <alignment horizontal="right"/>
    </xf>
    <xf numFmtId="0" fontId="13" fillId="3" borderId="18" xfId="0" applyFont="1" applyFill="1" applyBorder="1" applyAlignment="1">
      <alignment horizontal="center"/>
    </xf>
    <xf numFmtId="179" fontId="1" fillId="0" borderId="20" xfId="1" applyNumberFormat="1" applyFont="1" applyFill="1" applyBorder="1" applyAlignment="1">
      <alignment horizontal="right"/>
    </xf>
    <xf numFmtId="179" fontId="1" fillId="8" borderId="28" xfId="1" applyNumberFormat="1" applyFont="1" applyFill="1" applyBorder="1" applyAlignment="1">
      <alignment horizontal="right"/>
    </xf>
    <xf numFmtId="179" fontId="1" fillId="8" borderId="29" xfId="1" applyNumberFormat="1" applyFont="1" applyFill="1" applyBorder="1" applyAlignment="1">
      <alignment horizontal="right"/>
    </xf>
    <xf numFmtId="0" fontId="14" fillId="0" borderId="6" xfId="0" applyFont="1" applyBorder="1" applyAlignme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1" xfId="0" applyFont="1" applyBorder="1" applyAlignment="1"/>
    <xf numFmtId="0" fontId="14" fillId="0" borderId="33" xfId="0" applyFont="1" applyBorder="1" applyAlignment="1"/>
    <xf numFmtId="0" fontId="14" fillId="0" borderId="3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6" xfId="0" applyFont="1" applyBorder="1" applyAlignment="1">
      <alignment horizontal="right"/>
    </xf>
    <xf numFmtId="0" fontId="14" fillId="0" borderId="5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7" xfId="0" applyFont="1" applyBorder="1" applyAlignment="1">
      <alignment horizontal="right"/>
    </xf>
    <xf numFmtId="0" fontId="14" fillId="0" borderId="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5" fontId="18" fillId="0" borderId="0" xfId="0" applyNumberFormat="1" applyFont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19" fillId="0" borderId="0" xfId="0" applyFont="1" applyAlignment="1">
      <alignment horizontal="right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14" fillId="0" borderId="0" xfId="0" applyFont="1" applyBorder="1" applyAlignment="1"/>
    <xf numFmtId="0" fontId="18" fillId="0" borderId="39" xfId="0" applyFont="1" applyBorder="1" applyAlignment="1"/>
    <xf numFmtId="41" fontId="18" fillId="0" borderId="34" xfId="1" applyNumberFormat="1" applyFont="1" applyBorder="1" applyAlignment="1">
      <alignment horizontal="right"/>
    </xf>
    <xf numFmtId="0" fontId="18" fillId="0" borderId="34" xfId="0" applyFont="1" applyBorder="1" applyAlignment="1">
      <alignment horizontal="center"/>
    </xf>
    <xf numFmtId="0" fontId="18" fillId="0" borderId="40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18" fillId="0" borderId="42" xfId="0" applyFont="1" applyBorder="1" applyAlignment="1"/>
    <xf numFmtId="0" fontId="18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41" fontId="18" fillId="0" borderId="30" xfId="1" applyNumberFormat="1" applyFont="1" applyBorder="1" applyAlignment="1">
      <alignment horizontal="right"/>
    </xf>
    <xf numFmtId="179" fontId="18" fillId="0" borderId="31" xfId="1" applyNumberFormat="1" applyFont="1" applyBorder="1" applyAlignment="1">
      <alignment horizontal="right"/>
    </xf>
    <xf numFmtId="41" fontId="18" fillId="0" borderId="31" xfId="1" applyNumberFormat="1" applyFont="1" applyBorder="1" applyAlignment="1">
      <alignment horizontal="right"/>
    </xf>
    <xf numFmtId="0" fontId="18" fillId="0" borderId="43" xfId="0" applyFont="1" applyBorder="1" applyAlignment="1">
      <alignment horizontal="left"/>
    </xf>
    <xf numFmtId="41" fontId="18" fillId="0" borderId="44" xfId="1" applyNumberFormat="1" applyFont="1" applyBorder="1" applyAlignment="1">
      <alignment horizontal="right"/>
    </xf>
    <xf numFmtId="179" fontId="18" fillId="0" borderId="45" xfId="1" applyNumberFormat="1" applyFont="1" applyBorder="1" applyAlignment="1">
      <alignment horizontal="right"/>
    </xf>
    <xf numFmtId="41" fontId="18" fillId="0" borderId="45" xfId="1" applyNumberFormat="1" applyFont="1" applyBorder="1" applyAlignment="1">
      <alignment horizontal="right"/>
    </xf>
    <xf numFmtId="0" fontId="18" fillId="0" borderId="46" xfId="0" applyFont="1" applyBorder="1" applyAlignment="1">
      <alignment horizontal="left"/>
    </xf>
    <xf numFmtId="41" fontId="18" fillId="0" borderId="13" xfId="1" applyNumberFormat="1" applyFont="1" applyBorder="1" applyAlignment="1">
      <alignment horizontal="right"/>
    </xf>
    <xf numFmtId="179" fontId="18" fillId="0" borderId="30" xfId="1" applyNumberFormat="1" applyFont="1" applyBorder="1" applyAlignment="1">
      <alignment horizontal="right"/>
    </xf>
    <xf numFmtId="0" fontId="18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179" fontId="21" fillId="0" borderId="48" xfId="1" applyNumberFormat="1" applyFont="1" applyBorder="1" applyAlignment="1">
      <alignment horizontal="right"/>
    </xf>
    <xf numFmtId="0" fontId="21" fillId="0" borderId="35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0" xfId="0" applyFont="1" applyAlignment="1"/>
    <xf numFmtId="0" fontId="23" fillId="0" borderId="0" xfId="0" applyFont="1" applyAlignment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/>
    <xf numFmtId="0" fontId="12" fillId="0" borderId="1" xfId="0" applyFont="1" applyBorder="1" applyAlignment="1">
      <alignment horizontal="center"/>
    </xf>
    <xf numFmtId="4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41" fontId="14" fillId="0" borderId="9" xfId="0" applyNumberFormat="1" applyFont="1" applyBorder="1" applyAlignment="1">
      <alignment horizontal="center"/>
    </xf>
    <xf numFmtId="41" fontId="14" fillId="0" borderId="10" xfId="0" applyNumberFormat="1" applyFont="1" applyBorder="1" applyAlignment="1"/>
    <xf numFmtId="0" fontId="14" fillId="0" borderId="4" xfId="0" applyFont="1" applyBorder="1" applyAlignment="1">
      <alignment horizontal="center"/>
    </xf>
    <xf numFmtId="0" fontId="14" fillId="0" borderId="50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9" fontId="14" fillId="0" borderId="17" xfId="0" applyNumberFormat="1" applyFont="1" applyBorder="1" applyAlignment="1"/>
    <xf numFmtId="9" fontId="14" fillId="0" borderId="6" xfId="0" applyNumberFormat="1" applyFont="1" applyBorder="1" applyAlignment="1"/>
    <xf numFmtId="0" fontId="14" fillId="0" borderId="41" xfId="0" applyFont="1" applyBorder="1" applyAlignment="1">
      <alignment horizontal="center"/>
    </xf>
    <xf numFmtId="41" fontId="14" fillId="0" borderId="14" xfId="0" applyNumberFormat="1" applyFont="1" applyBorder="1" applyAlignment="1"/>
    <xf numFmtId="41" fontId="14" fillId="0" borderId="13" xfId="0" applyNumberFormat="1" applyFont="1" applyBorder="1" applyAlignment="1"/>
    <xf numFmtId="41" fontId="14" fillId="0" borderId="13" xfId="0" applyNumberFormat="1" applyFont="1" applyBorder="1" applyAlignment="1"/>
    <xf numFmtId="41" fontId="14" fillId="0" borderId="13" xfId="0" applyNumberFormat="1" applyFont="1" applyBorder="1" applyAlignment="1">
      <alignment horizontal="center"/>
    </xf>
    <xf numFmtId="41" fontId="14" fillId="0" borderId="25" xfId="0" applyNumberFormat="1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4" fillId="0" borderId="52" xfId="0" applyFont="1" applyBorder="1" applyAlignment="1">
      <alignment horizontal="center"/>
    </xf>
    <xf numFmtId="41" fontId="14" fillId="0" borderId="16" xfId="0" applyNumberFormat="1" applyFont="1" applyBorder="1" applyAlignment="1">
      <alignment horizontal="center"/>
    </xf>
    <xf numFmtId="41" fontId="14" fillId="0" borderId="5" xfId="0" applyNumberFormat="1" applyFont="1" applyBorder="1" applyAlignment="1"/>
    <xf numFmtId="0" fontId="14" fillId="0" borderId="53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41" fontId="14" fillId="0" borderId="35" xfId="0" applyNumberFormat="1" applyFont="1" applyBorder="1" applyAlignment="1">
      <alignment horizontal="center"/>
    </xf>
    <xf numFmtId="41" fontId="14" fillId="0" borderId="49" xfId="0" applyNumberFormat="1" applyFont="1" applyBorder="1" applyAlignment="1">
      <alignment horizontal="center"/>
    </xf>
    <xf numFmtId="41" fontId="14" fillId="0" borderId="36" xfId="0" applyNumberFormat="1" applyFont="1" applyBorder="1" applyAlignment="1">
      <alignment horizontal="center"/>
    </xf>
    <xf numFmtId="41" fontId="14" fillId="0" borderId="0" xfId="0" applyNumberFormat="1" applyFont="1" applyBorder="1" applyAlignment="1"/>
    <xf numFmtId="41" fontId="14" fillId="0" borderId="0" xfId="0" applyNumberFormat="1" applyFont="1" applyBorder="1" applyAlignment="1"/>
    <xf numFmtId="41" fontId="14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4" fillId="0" borderId="2" xfId="0" applyFont="1" applyBorder="1" applyAlignment="1"/>
    <xf numFmtId="9" fontId="14" fillId="0" borderId="21" xfId="3" applyFont="1" applyBorder="1" applyAlignment="1">
      <alignment horizontal="center"/>
    </xf>
    <xf numFmtId="0" fontId="14" fillId="0" borderId="0" xfId="0" applyFont="1" applyAlignment="1">
      <alignment horizontal="right"/>
    </xf>
    <xf numFmtId="41" fontId="14" fillId="0" borderId="6" xfId="0" applyNumberFormat="1" applyFont="1" applyBorder="1" applyAlignment="1"/>
    <xf numFmtId="9" fontId="14" fillId="0" borderId="17" xfId="0" applyNumberFormat="1" applyFont="1" applyBorder="1" applyAlignment="1">
      <alignment horizontal="center"/>
    </xf>
    <xf numFmtId="41" fontId="14" fillId="0" borderId="14" xfId="0" applyNumberFormat="1" applyFont="1" applyBorder="1" applyAlignment="1">
      <alignment horizontal="center"/>
    </xf>
    <xf numFmtId="0" fontId="14" fillId="0" borderId="55" xfId="0" applyFont="1" applyBorder="1" applyAlignment="1"/>
    <xf numFmtId="0" fontId="14" fillId="0" borderId="56" xfId="0" applyFont="1" applyBorder="1" applyAlignment="1"/>
    <xf numFmtId="0" fontId="14" fillId="7" borderId="5" xfId="0" applyFont="1" applyFill="1" applyBorder="1" applyAlignment="1">
      <alignment horizontal="center"/>
    </xf>
    <xf numFmtId="0" fontId="14" fillId="7" borderId="34" xfId="0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7" borderId="21" xfId="0" applyFont="1" applyFill="1" applyBorder="1" applyAlignment="1">
      <alignment horizontal="center"/>
    </xf>
    <xf numFmtId="0" fontId="14" fillId="7" borderId="17" xfId="0" applyFont="1" applyFill="1" applyBorder="1" applyAlignment="1">
      <alignment horizontal="right"/>
    </xf>
    <xf numFmtId="41" fontId="18" fillId="0" borderId="30" xfId="1" applyNumberFormat="1" applyFont="1" applyBorder="1" applyAlignment="1">
      <alignment horizontal="center"/>
    </xf>
    <xf numFmtId="41" fontId="18" fillId="0" borderId="31" xfId="1" applyNumberFormat="1" applyFont="1" applyBorder="1" applyAlignment="1">
      <alignment horizontal="center"/>
    </xf>
    <xf numFmtId="41" fontId="18" fillId="0" borderId="43" xfId="1" applyNumberFormat="1" applyFont="1" applyBorder="1" applyAlignment="1">
      <alignment horizontal="center"/>
    </xf>
    <xf numFmtId="179" fontId="18" fillId="0" borderId="30" xfId="1" applyNumberFormat="1" applyFont="1" applyBorder="1" applyAlignment="1">
      <alignment horizontal="center"/>
    </xf>
    <xf numFmtId="179" fontId="18" fillId="0" borderId="31" xfId="1" applyNumberFormat="1" applyFont="1" applyBorder="1" applyAlignment="1">
      <alignment horizontal="center"/>
    </xf>
    <xf numFmtId="179" fontId="18" fillId="0" borderId="43" xfId="1" applyNumberFormat="1" applyFont="1" applyBorder="1" applyAlignment="1">
      <alignment horizontal="center"/>
    </xf>
    <xf numFmtId="179" fontId="25" fillId="0" borderId="48" xfId="1" applyNumberFormat="1" applyFont="1" applyBorder="1" applyAlignment="1">
      <alignment horizontal="right"/>
    </xf>
    <xf numFmtId="0" fontId="18" fillId="0" borderId="52" xfId="0" applyFont="1" applyBorder="1" applyAlignment="1"/>
    <xf numFmtId="0" fontId="24" fillId="0" borderId="0" xfId="0" applyFont="1" applyAlignment="1"/>
    <xf numFmtId="41" fontId="13" fillId="0" borderId="0" xfId="0" applyNumberFormat="1" applyFont="1" applyBorder="1" applyAlignment="1"/>
    <xf numFmtId="0" fontId="18" fillId="0" borderId="56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8" fillId="0" borderId="58" xfId="0" applyFont="1" applyBorder="1" applyAlignment="1">
      <alignment horizontal="center"/>
    </xf>
    <xf numFmtId="179" fontId="21" fillId="0" borderId="48" xfId="1" applyNumberFormat="1" applyFont="1" applyBorder="1" applyAlignment="1">
      <alignment horizontal="center"/>
    </xf>
    <xf numFmtId="41" fontId="18" fillId="0" borderId="6" xfId="1" applyNumberFormat="1" applyFont="1" applyBorder="1" applyAlignment="1">
      <alignment horizontal="right"/>
    </xf>
    <xf numFmtId="0" fontId="0" fillId="0" borderId="0" xfId="0" applyBorder="1" applyAlignment="1"/>
    <xf numFmtId="0" fontId="26" fillId="2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78" fontId="27" fillId="0" borderId="55" xfId="2" applyNumberFormat="1" applyFont="1" applyBorder="1" applyAlignment="1"/>
    <xf numFmtId="178" fontId="14" fillId="0" borderId="4" xfId="2" applyNumberFormat="1" applyFont="1" applyBorder="1" applyAlignment="1"/>
    <xf numFmtId="178" fontId="14" fillId="0" borderId="16" xfId="2" applyNumberFormat="1" applyFont="1" applyBorder="1" applyAlignment="1"/>
    <xf numFmtId="178" fontId="28" fillId="0" borderId="5" xfId="2" applyNumberFormat="1" applyFont="1" applyBorder="1" applyAlignment="1"/>
    <xf numFmtId="178" fontId="27" fillId="0" borderId="7" xfId="2" applyNumberFormat="1" applyFont="1" applyBorder="1" applyAlignment="1">
      <alignment horizontal="left"/>
    </xf>
    <xf numFmtId="178" fontId="28" fillId="0" borderId="8" xfId="2" applyNumberFormat="1" applyFont="1" applyBorder="1" applyAlignment="1"/>
    <xf numFmtId="178" fontId="27" fillId="0" borderId="7" xfId="2" applyNumberFormat="1" applyFont="1" applyBorder="1" applyAlignment="1"/>
    <xf numFmtId="178" fontId="14" fillId="0" borderId="17" xfId="2" applyNumberFormat="1" applyFont="1" applyBorder="1" applyAlignment="1"/>
    <xf numFmtId="178" fontId="14" fillId="0" borderId="14" xfId="2" applyNumberFormat="1" applyFont="1" applyBorder="1" applyAlignment="1"/>
    <xf numFmtId="0" fontId="0" fillId="2" borderId="0" xfId="0" applyFill="1" applyAlignment="1"/>
    <xf numFmtId="0" fontId="14" fillId="3" borderId="18" xfId="0" applyFont="1" applyFill="1" applyBorder="1" applyAlignment="1">
      <alignment horizontal="center"/>
    </xf>
    <xf numFmtId="178" fontId="14" fillId="0" borderId="19" xfId="2" applyNumberFormat="1" applyFont="1" applyBorder="1" applyAlignment="1"/>
    <xf numFmtId="178" fontId="28" fillId="0" borderId="20" xfId="2" applyNumberFormat="1" applyFont="1" applyBorder="1" applyAlignment="1"/>
    <xf numFmtId="178" fontId="28" fillId="0" borderId="22" xfId="2" applyNumberFormat="1" applyFont="1" applyBorder="1" applyAlignment="1"/>
    <xf numFmtId="0" fontId="14" fillId="0" borderId="16" xfId="0" applyFont="1" applyBorder="1" applyAlignment="1" quotePrefix="1">
      <alignment horizontal="right"/>
    </xf>
    <xf numFmtId="0" fontId="14" fillId="0" borderId="17" xfId="0" applyFont="1" applyBorder="1" applyAlignment="1" quotePrefix="1">
      <alignment horizontal="right"/>
    </xf>
    <xf numFmtId="0" fontId="14" fillId="7" borderId="17" xfId="0" applyFont="1" applyFill="1" applyBorder="1" applyAlignment="1" quotePrefix="1">
      <alignment horizontal="right"/>
    </xf>
  </cellXfs>
  <cellStyles count="6">
    <cellStyle name="Normal" xfId="0" builtinId="0"/>
    <cellStyle name="Currency[0]" xfId="1" builtinId="7"/>
    <cellStyle name="Comma" xfId="2" builtinId="3"/>
    <cellStyle name="Percent" xfId="3" builtinId="5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drawings/drawing5.xml><?xml version="1.0" encoding="utf-8"?>
<xdr:wsDr xmlns:a="http://schemas.openxmlformats.org/drawingml/2006/main" xmlns:xdr="http://schemas.openxmlformats.org/drawingml/2006/spreadsheetDrawing"/>
</file>

<file path=xl/drawings/drawing6.xml><?xml version="1.0" encoding="utf-8"?>
<xdr:wsDr xmlns:a="http://schemas.openxmlformats.org/drawingml/2006/main" xmlns:xdr="http://schemas.openxmlformats.org/drawingml/2006/spreadsheetDrawing"/>
</file>

<file path=xl/drawings/drawing7.xml><?xml version="1.0" encoding="utf-8"?>
<xdr:wsDr xmlns:a="http://schemas.openxmlformats.org/drawingml/2006/main" xmlns:xdr="http://schemas.openxmlformats.org/drawingml/2006/spreadsheetDrawing"/>
</file>

<file path=xl/drawings/drawing8.xml><?xml version="1.0" encoding="utf-8"?>
<xdr:wsDr xmlns:a="http://schemas.openxmlformats.org/drawingml/2006/main" xmlns:xdr="http://schemas.openxmlformats.org/drawingml/2006/spreadsheetDrawing"/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Lap. Tahunan 20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9. September 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10. Oktober 20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11. November 20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12. Desember 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1. Januari 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2. Februari 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3. Maret 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4. April 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5. Mei 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6. Juni 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7. Juli 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richie/Downloads/MASTER08. Agustus 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al.Gaji"/>
      <sheetName val="H"/>
      <sheetName val="2"/>
      <sheetName val="3"/>
      <sheetName val="4"/>
      <sheetName val="5"/>
      <sheetName val="Gaji"/>
      <sheetName val="Lap LR"/>
    </sheetNames>
    <sheetDataSet>
      <sheetData sheetId="0" refreshError="1">
        <row r="7">
          <cell r="A7" t="str">
            <v>1. HENNI</v>
          </cell>
        </row>
        <row r="11">
          <cell r="A11">
            <v>2</v>
          </cell>
        </row>
        <row r="15">
          <cell r="A15">
            <v>3</v>
          </cell>
        </row>
        <row r="19">
          <cell r="A19">
            <v>4</v>
          </cell>
        </row>
        <row r="23">
          <cell r="A23">
            <v>5</v>
          </cell>
        </row>
      </sheetData>
      <sheetData sheetId="1" refreshError="1">
        <row r="2">
          <cell r="E2" t="str">
            <v>JANUARI</v>
          </cell>
        </row>
        <row r="2">
          <cell r="U2" t="str">
            <v>FEBUARI</v>
          </cell>
        </row>
        <row r="2">
          <cell r="AJ2" t="str">
            <v>MARET</v>
          </cell>
        </row>
        <row r="2">
          <cell r="AY2" t="str">
            <v>APRIL</v>
          </cell>
        </row>
        <row r="3">
          <cell r="N3" t="str">
            <v>Untuk Bulan Januari</v>
          </cell>
        </row>
        <row r="8">
          <cell r="I8" t="str">
            <v>Lembur</v>
          </cell>
        </row>
        <row r="8">
          <cell r="K8">
            <v>1500</v>
          </cell>
          <cell r="L8" t="str">
            <v>X</v>
          </cell>
        </row>
        <row r="8">
          <cell r="N8" t="str">
            <v>Jam</v>
          </cell>
        </row>
        <row r="41">
          <cell r="E41" t="str">
            <v>MEI</v>
          </cell>
        </row>
        <row r="41">
          <cell r="U41" t="str">
            <v>JUNI</v>
          </cell>
        </row>
        <row r="41">
          <cell r="AJ41" t="str">
            <v>JULI</v>
          </cell>
        </row>
        <row r="41">
          <cell r="AY41" t="str">
            <v>AGUSTUS</v>
          </cell>
        </row>
        <row r="80">
          <cell r="E80" t="str">
            <v>SEPTEMBER</v>
          </cell>
        </row>
        <row r="80">
          <cell r="U80" t="str">
            <v>OKTOBER</v>
          </cell>
        </row>
        <row r="80">
          <cell r="AJ80" t="str">
            <v>NOVEMBER</v>
          </cell>
        </row>
        <row r="80">
          <cell r="AY80" t="str">
            <v>DESEMBER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P"/>
      <sheetName val="D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K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4">
          <cell r="AF64">
            <v>0</v>
          </cell>
        </row>
        <row r="64">
          <cell r="AJ64">
            <v>0</v>
          </cell>
        </row>
      </sheetData>
      <sheetData sheetId="33">
        <row r="43">
          <cell r="Z4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topLeftCell="A7" workbookViewId="0">
      <selection activeCell="E25" sqref="E25"/>
    </sheetView>
  </sheetViews>
  <sheetFormatPr defaultColWidth="9" defaultRowHeight="12.75"/>
  <cols>
    <col min="1" max="1" width="16" customWidth="1"/>
    <col min="2" max="13" width="10.7133333333333" style="75" customWidth="1"/>
  </cols>
  <sheetData>
    <row r="1" s="75" customFormat="1" ht="16.5" spans="1:1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="75" customFormat="1" ht="16.5" spans="1:13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="75" customFormat="1" ht="16.5" spans="1:13">
      <c r="A3" s="76">
        <v>2016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="75" customFormat="1" ht="15.75" spans="1:13">
      <c r="A4" s="222" t="s">
        <v>2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</row>
    <row r="5" ht="15.75" spans="1:13">
      <c r="A5" s="7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90"/>
    </row>
    <row r="6" ht="14.25" spans="1:13">
      <c r="A6" s="223" t="s">
        <v>3</v>
      </c>
      <c r="B6" s="224" t="s">
        <v>4</v>
      </c>
      <c r="C6" s="224" t="s">
        <v>5</v>
      </c>
      <c r="D6" s="224" t="s">
        <v>6</v>
      </c>
      <c r="E6" s="224" t="s">
        <v>7</v>
      </c>
      <c r="F6" s="224" t="s">
        <v>8</v>
      </c>
      <c r="G6" s="224" t="s">
        <v>9</v>
      </c>
      <c r="H6" s="224" t="s">
        <v>10</v>
      </c>
      <c r="I6" s="224" t="s">
        <v>11</v>
      </c>
      <c r="J6" s="224" t="s">
        <v>12</v>
      </c>
      <c r="K6" s="224" t="s">
        <v>13</v>
      </c>
      <c r="L6" s="224" t="s">
        <v>14</v>
      </c>
      <c r="M6" s="235" t="s">
        <v>15</v>
      </c>
    </row>
    <row r="7" ht="13.5" spans="1:13">
      <c r="A7" s="225" t="s">
        <v>16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36"/>
    </row>
    <row r="8" spans="1:13">
      <c r="A8" s="227" t="s">
        <v>17</v>
      </c>
      <c r="B8" s="228">
        <v>1</v>
      </c>
      <c r="C8" s="228">
        <v>2</v>
      </c>
      <c r="D8" s="228">
        <v>3</v>
      </c>
      <c r="E8" s="228">
        <v>4</v>
      </c>
      <c r="F8" s="228">
        <v>5</v>
      </c>
      <c r="G8" s="228">
        <v>6</v>
      </c>
      <c r="H8" s="228">
        <v>7</v>
      </c>
      <c r="I8" s="228">
        <v>8</v>
      </c>
      <c r="J8" s="228">
        <v>9</v>
      </c>
      <c r="K8" s="228">
        <v>10</v>
      </c>
      <c r="L8" s="228">
        <v>11</v>
      </c>
      <c r="M8" s="237">
        <v>12</v>
      </c>
    </row>
    <row r="9" spans="1:13">
      <c r="A9" s="227" t="s">
        <v>18</v>
      </c>
      <c r="B9" s="228">
        <v>13</v>
      </c>
      <c r="C9" s="228">
        <v>14</v>
      </c>
      <c r="D9" s="228">
        <v>15</v>
      </c>
      <c r="E9" s="228">
        <v>16</v>
      </c>
      <c r="F9" s="228">
        <v>17</v>
      </c>
      <c r="G9" s="228">
        <v>18</v>
      </c>
      <c r="H9" s="228">
        <v>19</v>
      </c>
      <c r="I9" s="228">
        <v>20</v>
      </c>
      <c r="J9" s="228">
        <v>21</v>
      </c>
      <c r="K9" s="228">
        <v>22</v>
      </c>
      <c r="L9" s="228">
        <v>23</v>
      </c>
      <c r="M9" s="237">
        <v>24</v>
      </c>
    </row>
    <row r="10" spans="1:13">
      <c r="A10" s="227" t="s">
        <v>19</v>
      </c>
      <c r="B10" s="228">
        <v>25</v>
      </c>
      <c r="C10" s="228">
        <v>26</v>
      </c>
      <c r="D10" s="228">
        <v>27</v>
      </c>
      <c r="E10" s="228">
        <v>28</v>
      </c>
      <c r="F10" s="228">
        <v>29</v>
      </c>
      <c r="G10" s="228">
        <v>30</v>
      </c>
      <c r="H10" s="228">
        <v>31</v>
      </c>
      <c r="I10" s="228">
        <v>32</v>
      </c>
      <c r="J10" s="228">
        <v>33</v>
      </c>
      <c r="K10" s="228">
        <v>34</v>
      </c>
      <c r="L10" s="228">
        <v>35</v>
      </c>
      <c r="M10" s="237">
        <v>36</v>
      </c>
    </row>
    <row r="11" spans="1:13">
      <c r="A11" s="229">
        <v>2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8"/>
    </row>
    <row r="12" spans="1:13">
      <c r="A12" s="227" t="s">
        <v>17</v>
      </c>
      <c r="B12" s="228">
        <v>1</v>
      </c>
      <c r="C12" s="228">
        <v>2</v>
      </c>
      <c r="D12" s="228">
        <v>3</v>
      </c>
      <c r="E12" s="228">
        <v>4</v>
      </c>
      <c r="F12" s="228">
        <v>5</v>
      </c>
      <c r="G12" s="228">
        <v>6</v>
      </c>
      <c r="H12" s="228">
        <v>7</v>
      </c>
      <c r="I12" s="228">
        <v>8</v>
      </c>
      <c r="J12" s="228">
        <v>9</v>
      </c>
      <c r="K12" s="228">
        <v>10</v>
      </c>
      <c r="L12" s="228">
        <v>11</v>
      </c>
      <c r="M12" s="237">
        <v>12</v>
      </c>
    </row>
    <row r="13" spans="1:13">
      <c r="A13" s="227" t="s">
        <v>18</v>
      </c>
      <c r="B13" s="228">
        <v>13</v>
      </c>
      <c r="C13" s="228">
        <v>14</v>
      </c>
      <c r="D13" s="228">
        <v>15</v>
      </c>
      <c r="E13" s="228">
        <v>16</v>
      </c>
      <c r="F13" s="228">
        <v>17</v>
      </c>
      <c r="G13" s="228">
        <v>18</v>
      </c>
      <c r="H13" s="228">
        <v>19</v>
      </c>
      <c r="I13" s="228">
        <v>20</v>
      </c>
      <c r="J13" s="228">
        <v>21</v>
      </c>
      <c r="K13" s="228">
        <v>22</v>
      </c>
      <c r="L13" s="228">
        <v>23</v>
      </c>
      <c r="M13" s="237">
        <v>24</v>
      </c>
    </row>
    <row r="14" spans="1:13">
      <c r="A14" s="227" t="s">
        <v>19</v>
      </c>
      <c r="B14" s="228">
        <v>25</v>
      </c>
      <c r="C14" s="228">
        <v>26</v>
      </c>
      <c r="D14" s="228">
        <v>27</v>
      </c>
      <c r="E14" s="228">
        <v>28</v>
      </c>
      <c r="F14" s="228">
        <v>29</v>
      </c>
      <c r="G14" s="228">
        <v>30</v>
      </c>
      <c r="H14" s="228">
        <v>31</v>
      </c>
      <c r="I14" s="228">
        <v>32</v>
      </c>
      <c r="J14" s="228">
        <v>33</v>
      </c>
      <c r="K14" s="228">
        <v>34</v>
      </c>
      <c r="L14" s="228">
        <v>35</v>
      </c>
      <c r="M14" s="237">
        <v>36</v>
      </c>
    </row>
    <row r="15" spans="1:13">
      <c r="A15" s="231">
        <v>3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8"/>
    </row>
    <row r="16" spans="1:13">
      <c r="A16" s="227" t="s">
        <v>17</v>
      </c>
      <c r="B16" s="228">
        <v>1</v>
      </c>
      <c r="C16" s="228">
        <v>2</v>
      </c>
      <c r="D16" s="228">
        <v>3</v>
      </c>
      <c r="E16" s="228">
        <v>4</v>
      </c>
      <c r="F16" s="228">
        <v>5</v>
      </c>
      <c r="G16" s="228">
        <v>6</v>
      </c>
      <c r="H16" s="228">
        <v>7</v>
      </c>
      <c r="I16" s="228">
        <v>8</v>
      </c>
      <c r="J16" s="228">
        <v>9</v>
      </c>
      <c r="K16" s="228">
        <v>10</v>
      </c>
      <c r="L16" s="228">
        <v>11</v>
      </c>
      <c r="M16" s="237">
        <v>12</v>
      </c>
    </row>
    <row r="17" spans="1:13">
      <c r="A17" s="232" t="s">
        <v>18</v>
      </c>
      <c r="B17" s="228">
        <v>13</v>
      </c>
      <c r="C17" s="228">
        <v>14</v>
      </c>
      <c r="D17" s="228">
        <v>15</v>
      </c>
      <c r="E17" s="228">
        <v>16</v>
      </c>
      <c r="F17" s="228">
        <v>17</v>
      </c>
      <c r="G17" s="228">
        <v>18</v>
      </c>
      <c r="H17" s="228">
        <v>19</v>
      </c>
      <c r="I17" s="228">
        <v>20</v>
      </c>
      <c r="J17" s="228">
        <v>21</v>
      </c>
      <c r="K17" s="228">
        <v>22</v>
      </c>
      <c r="L17" s="228">
        <v>23</v>
      </c>
      <c r="M17" s="237">
        <v>24</v>
      </c>
    </row>
    <row r="18" spans="1:13">
      <c r="A18" s="232" t="s">
        <v>19</v>
      </c>
      <c r="B18" s="228">
        <v>25</v>
      </c>
      <c r="C18" s="228">
        <v>26</v>
      </c>
      <c r="D18" s="228">
        <v>27</v>
      </c>
      <c r="E18" s="228">
        <v>28</v>
      </c>
      <c r="F18" s="228">
        <v>29</v>
      </c>
      <c r="G18" s="228">
        <v>30</v>
      </c>
      <c r="H18" s="228">
        <v>31</v>
      </c>
      <c r="I18" s="228">
        <v>32</v>
      </c>
      <c r="J18" s="228">
        <v>33</v>
      </c>
      <c r="K18" s="228">
        <v>34</v>
      </c>
      <c r="L18" s="228">
        <v>35</v>
      </c>
      <c r="M18" s="237">
        <v>36</v>
      </c>
    </row>
    <row r="19" spans="1:13">
      <c r="A19" s="231">
        <v>4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8"/>
    </row>
    <row r="20" spans="1:13">
      <c r="A20" s="227" t="s">
        <v>17</v>
      </c>
      <c r="B20" s="228">
        <v>1</v>
      </c>
      <c r="C20" s="228">
        <v>2</v>
      </c>
      <c r="D20" s="228">
        <v>3</v>
      </c>
      <c r="E20" s="228">
        <v>4</v>
      </c>
      <c r="F20" s="228">
        <v>5</v>
      </c>
      <c r="G20" s="228">
        <v>6</v>
      </c>
      <c r="H20" s="228">
        <v>7</v>
      </c>
      <c r="I20" s="228">
        <v>8</v>
      </c>
      <c r="J20" s="228">
        <v>9</v>
      </c>
      <c r="K20" s="228">
        <v>10</v>
      </c>
      <c r="L20" s="228">
        <v>11</v>
      </c>
      <c r="M20" s="237">
        <v>12</v>
      </c>
    </row>
    <row r="21" spans="1:13">
      <c r="A21" s="232" t="s">
        <v>18</v>
      </c>
      <c r="B21" s="228">
        <v>13</v>
      </c>
      <c r="C21" s="228">
        <v>14</v>
      </c>
      <c r="D21" s="228">
        <v>15</v>
      </c>
      <c r="E21" s="228">
        <v>16</v>
      </c>
      <c r="F21" s="228">
        <v>17</v>
      </c>
      <c r="G21" s="228">
        <v>18</v>
      </c>
      <c r="H21" s="228">
        <v>19</v>
      </c>
      <c r="I21" s="228">
        <v>20</v>
      </c>
      <c r="J21" s="228">
        <v>21</v>
      </c>
      <c r="K21" s="228">
        <v>22</v>
      </c>
      <c r="L21" s="228">
        <v>23</v>
      </c>
      <c r="M21" s="237">
        <v>24</v>
      </c>
    </row>
    <row r="22" spans="1:13">
      <c r="A22" s="232" t="s">
        <v>19</v>
      </c>
      <c r="B22" s="228">
        <v>25</v>
      </c>
      <c r="C22" s="228">
        <v>26</v>
      </c>
      <c r="D22" s="228">
        <v>27</v>
      </c>
      <c r="E22" s="228">
        <v>28</v>
      </c>
      <c r="F22" s="228">
        <v>29</v>
      </c>
      <c r="G22" s="228">
        <v>30</v>
      </c>
      <c r="H22" s="228">
        <v>31</v>
      </c>
      <c r="I22" s="228">
        <v>32</v>
      </c>
      <c r="J22" s="228">
        <v>33</v>
      </c>
      <c r="K22" s="228">
        <v>34</v>
      </c>
      <c r="L22" s="228">
        <v>35</v>
      </c>
      <c r="M22" s="237">
        <v>36</v>
      </c>
    </row>
    <row r="23" spans="1:13">
      <c r="A23" s="231">
        <v>5</v>
      </c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8"/>
    </row>
    <row r="24" spans="1:13">
      <c r="A24" s="227" t="s">
        <v>17</v>
      </c>
      <c r="B24" s="228">
        <v>1</v>
      </c>
      <c r="C24" s="228">
        <v>2</v>
      </c>
      <c r="D24" s="228">
        <v>3</v>
      </c>
      <c r="E24" s="228">
        <v>4</v>
      </c>
      <c r="F24" s="228">
        <v>5</v>
      </c>
      <c r="G24" s="228">
        <v>6</v>
      </c>
      <c r="H24" s="228">
        <v>7</v>
      </c>
      <c r="I24" s="228">
        <v>8</v>
      </c>
      <c r="J24" s="228">
        <v>9</v>
      </c>
      <c r="K24" s="228">
        <v>10</v>
      </c>
      <c r="L24" s="228">
        <v>11</v>
      </c>
      <c r="M24" s="237">
        <v>12</v>
      </c>
    </row>
    <row r="25" spans="1:13">
      <c r="A25" s="232" t="s">
        <v>18</v>
      </c>
      <c r="B25" s="228">
        <v>13</v>
      </c>
      <c r="C25" s="228">
        <v>14</v>
      </c>
      <c r="D25" s="228">
        <v>15</v>
      </c>
      <c r="E25" s="228">
        <v>16</v>
      </c>
      <c r="F25" s="228">
        <v>17</v>
      </c>
      <c r="G25" s="228">
        <v>18</v>
      </c>
      <c r="H25" s="228">
        <v>19</v>
      </c>
      <c r="I25" s="228">
        <v>20</v>
      </c>
      <c r="J25" s="228">
        <v>21</v>
      </c>
      <c r="K25" s="228">
        <v>22</v>
      </c>
      <c r="L25" s="228">
        <v>23</v>
      </c>
      <c r="M25" s="237">
        <v>24</v>
      </c>
    </row>
    <row r="26" s="221" customFormat="1" ht="13.5" spans="1:13">
      <c r="A26" s="233" t="s">
        <v>19</v>
      </c>
      <c r="B26" s="228">
        <v>25</v>
      </c>
      <c r="C26" s="228">
        <v>26</v>
      </c>
      <c r="D26" s="228">
        <v>27</v>
      </c>
      <c r="E26" s="228">
        <v>28</v>
      </c>
      <c r="F26" s="228">
        <v>29</v>
      </c>
      <c r="G26" s="228">
        <v>30</v>
      </c>
      <c r="H26" s="228">
        <v>31</v>
      </c>
      <c r="I26" s="228">
        <v>32</v>
      </c>
      <c r="J26" s="228">
        <v>33</v>
      </c>
      <c r="K26" s="228">
        <v>34</v>
      </c>
      <c r="L26" s="228">
        <v>35</v>
      </c>
      <c r="M26" s="237">
        <v>36</v>
      </c>
    </row>
    <row r="27" ht="13.5" spans="1:13">
      <c r="A27" s="234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</row>
    <row r="28" spans="1:13">
      <c r="A28" s="234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</row>
    <row r="29" spans="1:13">
      <c r="A29" s="234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</row>
    <row r="30" spans="1:13">
      <c r="A30" s="234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</row>
    <row r="31" spans="1:13">
      <c r="A31" s="234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</row>
    <row r="32" spans="1:13">
      <c r="A32" s="234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</row>
    <row r="33" spans="1:13">
      <c r="A33" s="234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</row>
    <row r="34" spans="1:13">
      <c r="A34" s="234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</sheetData>
  <mergeCells count="4">
    <mergeCell ref="A1:M1"/>
    <mergeCell ref="A2:M2"/>
    <mergeCell ref="A3:M3"/>
    <mergeCell ref="A4:M4"/>
  </mergeCells>
  <pageMargins left="0.699305555555556" right="0.699305555555556" top="0.75" bottom="0.75" header="0.299305555555556" footer="0.299305555555556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16"/>
  <sheetViews>
    <sheetView topLeftCell="D1" workbookViewId="0">
      <selection activeCell="J12" sqref="J12"/>
    </sheetView>
  </sheetViews>
  <sheetFormatPr defaultColWidth="9" defaultRowHeight="12"/>
  <cols>
    <col min="1" max="1" width="3.85333333333333" style="75" customWidth="1"/>
    <col min="2" max="2" width="7.71333333333333" style="75" customWidth="1"/>
    <col min="3" max="3" width="7.85333333333333" style="75" customWidth="1"/>
    <col min="4" max="5" width="7.14" style="75" customWidth="1"/>
    <col min="6" max="6" width="9.14" style="75"/>
    <col min="7" max="7" width="6.57333333333333" style="75" customWidth="1"/>
    <col min="8" max="8" width="2.57333333333333" style="75" customWidth="1"/>
    <col min="9" max="9" width="16.7133333333333" style="75" customWidth="1"/>
    <col min="10" max="10" width="13.2866666666667" style="75" customWidth="1"/>
    <col min="11" max="11" width="9.57333333333333" style="75" customWidth="1"/>
    <col min="12" max="12" width="4.28666666666667" style="75" customWidth="1"/>
    <col min="13" max="13" width="5.71333333333333" style="75" customWidth="1"/>
    <col min="14" max="14" width="7.85333333333333" style="75" customWidth="1"/>
    <col min="15" max="15" width="5.42666666666667" style="75" customWidth="1"/>
    <col min="16" max="16" width="7.71333333333333" style="75" hidden="1" customWidth="1"/>
    <col min="17" max="17" width="3.71333333333333" style="75" customWidth="1"/>
    <col min="18" max="18" width="7.85333333333333" style="75" customWidth="1"/>
    <col min="19" max="19" width="7.71333333333333" style="75" customWidth="1"/>
    <col min="20" max="21" width="7.14" style="75" customWidth="1"/>
    <col min="22" max="22" width="9.14" style="75"/>
    <col min="23" max="23" width="6.57333333333333" style="75" customWidth="1"/>
    <col min="24" max="24" width="2.57333333333333" style="75" customWidth="1"/>
    <col min="25" max="25" width="17" style="75" customWidth="1"/>
    <col min="26" max="26" width="13.4266666666667" style="75" customWidth="1"/>
    <col min="27" max="27" width="9.42666666666667" style="75" customWidth="1"/>
    <col min="28" max="28" width="4.28666666666667" style="75" customWidth="1"/>
    <col min="29" max="29" width="5.71333333333333" style="75" customWidth="1"/>
    <col min="30" max="30" width="7.71333333333333" style="75" customWidth="1"/>
    <col min="31" max="31" width="5.42666666666667" style="75" customWidth="1"/>
    <col min="32" max="32" width="3.85333333333333" style="75" customWidth="1"/>
    <col min="33" max="34" width="7.85333333333333" style="75" customWidth="1"/>
    <col min="35" max="36" width="7.28666666666667" style="75" customWidth="1"/>
    <col min="37" max="37" width="9.14" style="75"/>
    <col min="38" max="38" width="6.57333333333333" style="75" customWidth="1"/>
    <col min="39" max="39" width="2.57333333333333" style="75" customWidth="1"/>
    <col min="40" max="40" width="16.7133333333333" style="75" customWidth="1"/>
    <col min="41" max="41" width="13.2866666666667" style="75" customWidth="1"/>
    <col min="42" max="42" width="9.42666666666667" style="75" customWidth="1"/>
    <col min="43" max="43" width="4.42666666666667" style="75" customWidth="1"/>
    <col min="44" max="44" width="5.71333333333333" style="75" customWidth="1"/>
    <col min="45" max="45" width="7.85333333333333" style="75" customWidth="1"/>
    <col min="46" max="46" width="5.71333333333333" style="75" customWidth="1"/>
    <col min="47" max="47" width="3.71333333333333" style="75" customWidth="1"/>
    <col min="48" max="49" width="7.71333333333333" style="75" customWidth="1"/>
    <col min="50" max="51" width="7.14" style="75" customWidth="1"/>
    <col min="52" max="52" width="9.14" style="75"/>
    <col min="53" max="53" width="6.57333333333333" style="75" customWidth="1"/>
    <col min="54" max="54" width="2.71333333333333" style="75" customWidth="1"/>
    <col min="55" max="55" width="16.7133333333333" style="75" customWidth="1"/>
    <col min="56" max="56" width="13.2866666666667" style="75" customWidth="1"/>
    <col min="57" max="57" width="9.42666666666667" style="75" customWidth="1"/>
    <col min="58" max="58" width="4.28666666666667" style="75" customWidth="1"/>
    <col min="59" max="59" width="5.57333333333333" style="75" customWidth="1"/>
    <col min="60" max="60" width="7.71333333333333" style="75" customWidth="1"/>
    <col min="61" max="16384" width="9.14" style="75"/>
  </cols>
  <sheetData>
    <row r="1" ht="22.5" customHeight="1" spans="4:60">
      <c r="D1" s="95" t="s">
        <v>20</v>
      </c>
      <c r="E1" s="96" t="str">
        <f>([1]Kal.Gaji!A7)</f>
        <v>1. HENNI</v>
      </c>
      <c r="F1" s="97"/>
      <c r="G1" s="98"/>
      <c r="I1" s="118" t="s">
        <v>21</v>
      </c>
      <c r="J1" s="118"/>
      <c r="K1" s="118"/>
      <c r="L1" s="118"/>
      <c r="M1" s="118"/>
      <c r="N1" s="118"/>
      <c r="P1" s="117"/>
      <c r="T1" s="95" t="s">
        <v>20</v>
      </c>
      <c r="U1" s="96" t="str">
        <f>([1]Kal.Gaji!A7)</f>
        <v>1. HENNI</v>
      </c>
      <c r="V1" s="97"/>
      <c r="W1" s="98"/>
      <c r="Y1" s="118" t="s">
        <v>21</v>
      </c>
      <c r="Z1" s="118"/>
      <c r="AA1" s="118"/>
      <c r="AB1" s="118"/>
      <c r="AC1" s="118"/>
      <c r="AD1" s="118"/>
      <c r="AI1" s="95" t="s">
        <v>20</v>
      </c>
      <c r="AJ1" s="96" t="str">
        <f>([1]Kal.Gaji!A7)</f>
        <v>1. HENNI</v>
      </c>
      <c r="AK1" s="97"/>
      <c r="AL1" s="98"/>
      <c r="AN1" s="118" t="s">
        <v>21</v>
      </c>
      <c r="AO1" s="118"/>
      <c r="AP1" s="118"/>
      <c r="AQ1" s="118"/>
      <c r="AR1" s="118"/>
      <c r="AS1" s="118"/>
      <c r="AX1" s="95" t="s">
        <v>20</v>
      </c>
      <c r="AY1" s="96" t="str">
        <f>([1]Kal.Gaji!A7)</f>
        <v>1. HENNI</v>
      </c>
      <c r="AZ1" s="97"/>
      <c r="BA1" s="98"/>
      <c r="BC1" s="118" t="s">
        <v>21</v>
      </c>
      <c r="BD1" s="118"/>
      <c r="BE1" s="118"/>
      <c r="BF1" s="118"/>
      <c r="BG1" s="118"/>
      <c r="BH1" s="118"/>
    </row>
    <row r="2" ht="22.5" customHeight="1" spans="4:60">
      <c r="D2" s="95" t="s">
        <v>3</v>
      </c>
      <c r="E2" s="96" t="s">
        <v>22</v>
      </c>
      <c r="F2" s="97"/>
      <c r="G2" s="98"/>
      <c r="I2" s="119"/>
      <c r="J2" s="119"/>
      <c r="K2" s="119"/>
      <c r="L2" s="120"/>
      <c r="M2" s="120"/>
      <c r="N2" s="120"/>
      <c r="P2" s="117"/>
      <c r="T2" s="95" t="s">
        <v>3</v>
      </c>
      <c r="U2" s="96" t="s">
        <v>23</v>
      </c>
      <c r="V2" s="97"/>
      <c r="W2" s="98"/>
      <c r="Y2" s="119"/>
      <c r="Z2" s="119"/>
      <c r="AA2" s="119"/>
      <c r="AB2" s="120"/>
      <c r="AC2" s="120"/>
      <c r="AD2" s="120"/>
      <c r="AI2" s="95" t="s">
        <v>3</v>
      </c>
      <c r="AJ2" s="96" t="s">
        <v>24</v>
      </c>
      <c r="AK2" s="97"/>
      <c r="AL2" s="98"/>
      <c r="AN2" s="119"/>
      <c r="AO2" s="119"/>
      <c r="AP2" s="119"/>
      <c r="AQ2" s="120"/>
      <c r="AR2" s="120"/>
      <c r="AS2" s="120"/>
      <c r="AX2" s="95" t="s">
        <v>3</v>
      </c>
      <c r="AY2" s="96" t="s">
        <v>25</v>
      </c>
      <c r="AZ2" s="97"/>
      <c r="BA2" s="98"/>
      <c r="BC2" s="119"/>
      <c r="BD2" s="119"/>
      <c r="BE2" s="119"/>
      <c r="BF2" s="120"/>
      <c r="BG2" s="120"/>
      <c r="BH2" s="120"/>
    </row>
    <row r="3" ht="22.5" customHeight="1" spans="4:60">
      <c r="D3" s="95" t="s">
        <v>26</v>
      </c>
      <c r="E3" s="96">
        <f>SUM('Kal. Gaji'!A3:M3)</f>
        <v>2016</v>
      </c>
      <c r="F3" s="97"/>
      <c r="G3" s="98"/>
      <c r="I3" s="121" t="str">
        <f>(E1)</f>
        <v>1. HENNI</v>
      </c>
      <c r="J3" s="121"/>
      <c r="K3" s="121"/>
      <c r="L3" s="121"/>
      <c r="M3" s="121"/>
      <c r="N3" s="122" t="s">
        <v>27</v>
      </c>
      <c r="P3" s="117"/>
      <c r="T3" s="95" t="s">
        <v>26</v>
      </c>
      <c r="U3" s="96">
        <f>SUM('Kal. Gaji'!A3:MC3)</f>
        <v>2016</v>
      </c>
      <c r="V3" s="97"/>
      <c r="W3" s="98"/>
      <c r="Y3" s="121" t="str">
        <f>(U1)</f>
        <v>1. HENNI</v>
      </c>
      <c r="Z3" s="121"/>
      <c r="AA3" s="121"/>
      <c r="AB3" s="121"/>
      <c r="AC3" s="121"/>
      <c r="AD3" s="122" t="s">
        <v>28</v>
      </c>
      <c r="AI3" s="95" t="s">
        <v>26</v>
      </c>
      <c r="AJ3" s="96">
        <f>SUM('Kal. Gaji'!A3:MC3)</f>
        <v>2016</v>
      </c>
      <c r="AK3" s="97"/>
      <c r="AL3" s="98"/>
      <c r="AN3" s="121" t="str">
        <f>(AJ1)</f>
        <v>1. HENNI</v>
      </c>
      <c r="AO3" s="121"/>
      <c r="AP3" s="121"/>
      <c r="AQ3" s="121"/>
      <c r="AR3" s="121"/>
      <c r="AS3" s="122" t="s">
        <v>29</v>
      </c>
      <c r="AX3" s="95" t="s">
        <v>26</v>
      </c>
      <c r="AY3" s="96">
        <f>SUM('Kal. Gaji'!A3:MC3)</f>
        <v>2016</v>
      </c>
      <c r="AZ3" s="97"/>
      <c r="BA3" s="98"/>
      <c r="BC3" s="121" t="str">
        <f>(AY1)</f>
        <v>1. HENNI</v>
      </c>
      <c r="BD3" s="121"/>
      <c r="BE3" s="121"/>
      <c r="BF3" s="121"/>
      <c r="BG3" s="121"/>
      <c r="BH3" s="122" t="s">
        <v>30</v>
      </c>
    </row>
    <row r="4" ht="25.5" customHeight="1" spans="1:60">
      <c r="A4" s="99" t="s">
        <v>2</v>
      </c>
      <c r="B4" s="99"/>
      <c r="C4" s="99"/>
      <c r="D4" s="99"/>
      <c r="E4" s="99"/>
      <c r="F4" s="99"/>
      <c r="G4" s="99"/>
      <c r="I4" s="123" t="s">
        <v>31</v>
      </c>
      <c r="J4" s="124" t="s">
        <v>32</v>
      </c>
      <c r="K4" s="125" t="s">
        <v>33</v>
      </c>
      <c r="L4" s="126"/>
      <c r="M4" s="126"/>
      <c r="N4" s="127"/>
      <c r="P4" s="128"/>
      <c r="Q4" s="99" t="s">
        <v>2</v>
      </c>
      <c r="R4" s="99"/>
      <c r="S4" s="99"/>
      <c r="T4" s="99"/>
      <c r="U4" s="99"/>
      <c r="V4" s="99"/>
      <c r="W4" s="99"/>
      <c r="Y4" s="123" t="s">
        <v>31</v>
      </c>
      <c r="Z4" s="124" t="s">
        <v>32</v>
      </c>
      <c r="AA4" s="125" t="s">
        <v>33</v>
      </c>
      <c r="AB4" s="126"/>
      <c r="AC4" s="126"/>
      <c r="AD4" s="127"/>
      <c r="AF4" s="99" t="s">
        <v>2</v>
      </c>
      <c r="AG4" s="99"/>
      <c r="AH4" s="99"/>
      <c r="AI4" s="99"/>
      <c r="AJ4" s="99"/>
      <c r="AK4" s="99"/>
      <c r="AL4" s="99"/>
      <c r="AN4" s="123" t="s">
        <v>31</v>
      </c>
      <c r="AO4" s="124" t="s">
        <v>32</v>
      </c>
      <c r="AP4" s="125" t="s">
        <v>33</v>
      </c>
      <c r="AQ4" s="126"/>
      <c r="AR4" s="126"/>
      <c r="AS4" s="127"/>
      <c r="AU4" s="99" t="s">
        <v>2</v>
      </c>
      <c r="AV4" s="99"/>
      <c r="AW4" s="99"/>
      <c r="AX4" s="99"/>
      <c r="AY4" s="99"/>
      <c r="AZ4" s="99"/>
      <c r="BA4" s="99"/>
      <c r="BC4" s="123" t="s">
        <v>31</v>
      </c>
      <c r="BD4" s="124" t="s">
        <v>32</v>
      </c>
      <c r="BE4" s="125" t="s">
        <v>33</v>
      </c>
      <c r="BF4" s="126"/>
      <c r="BG4" s="126"/>
      <c r="BH4" s="127"/>
    </row>
    <row r="5" ht="16.5" customHeight="1" spans="1:60">
      <c r="A5" s="100" t="s">
        <v>34</v>
      </c>
      <c r="B5" s="101" t="s">
        <v>35</v>
      </c>
      <c r="C5" s="101" t="s">
        <v>36</v>
      </c>
      <c r="D5" s="102" t="s">
        <v>37</v>
      </c>
      <c r="E5" s="102" t="s">
        <v>38</v>
      </c>
      <c r="F5" s="103" t="s">
        <v>39</v>
      </c>
      <c r="G5" s="104" t="s">
        <v>40</v>
      </c>
      <c r="I5" s="129" t="s">
        <v>41</v>
      </c>
      <c r="J5" s="130">
        <f>SUM('Kal. Gaji'!B8)</f>
        <v>1</v>
      </c>
      <c r="K5" s="131" t="s">
        <v>42</v>
      </c>
      <c r="L5" s="132"/>
      <c r="M5" s="132"/>
      <c r="N5" s="133"/>
      <c r="P5" s="128"/>
      <c r="Q5" s="100" t="s">
        <v>34</v>
      </c>
      <c r="R5" s="101" t="s">
        <v>35</v>
      </c>
      <c r="S5" s="101" t="s">
        <v>36</v>
      </c>
      <c r="T5" s="102" t="s">
        <v>37</v>
      </c>
      <c r="U5" s="102" t="s">
        <v>38</v>
      </c>
      <c r="V5" s="192" t="s">
        <v>39</v>
      </c>
      <c r="W5" s="104" t="s">
        <v>40</v>
      </c>
      <c r="Y5" s="129" t="s">
        <v>41</v>
      </c>
      <c r="Z5" s="130">
        <f>SUM('Kal. Gaji'!C8)</f>
        <v>2</v>
      </c>
      <c r="AA5" s="131" t="s">
        <v>42</v>
      </c>
      <c r="AB5" s="132"/>
      <c r="AC5" s="132"/>
      <c r="AD5" s="133"/>
      <c r="AF5" s="100" t="s">
        <v>34</v>
      </c>
      <c r="AG5" s="101" t="s">
        <v>35</v>
      </c>
      <c r="AH5" s="101" t="s">
        <v>36</v>
      </c>
      <c r="AI5" s="102" t="s">
        <v>37</v>
      </c>
      <c r="AJ5" s="102" t="s">
        <v>38</v>
      </c>
      <c r="AK5" s="192" t="s">
        <v>39</v>
      </c>
      <c r="AL5" s="104" t="s">
        <v>40</v>
      </c>
      <c r="AN5" s="129" t="s">
        <v>41</v>
      </c>
      <c r="AO5" s="130">
        <f>SUM('Kal. Gaji'!D8)</f>
        <v>3</v>
      </c>
      <c r="AP5" s="131" t="s">
        <v>42</v>
      </c>
      <c r="AQ5" s="132"/>
      <c r="AR5" s="132"/>
      <c r="AS5" s="133"/>
      <c r="AU5" s="100" t="s">
        <v>34</v>
      </c>
      <c r="AV5" s="101" t="s">
        <v>35</v>
      </c>
      <c r="AW5" s="101" t="s">
        <v>36</v>
      </c>
      <c r="AX5" s="102" t="s">
        <v>37</v>
      </c>
      <c r="AY5" s="102" t="s">
        <v>38</v>
      </c>
      <c r="AZ5" s="192" t="s">
        <v>39</v>
      </c>
      <c r="BA5" s="104" t="s">
        <v>40</v>
      </c>
      <c r="BC5" s="129" t="s">
        <v>41</v>
      </c>
      <c r="BD5" s="130">
        <f>SUM('Kal. Gaji'!E8)</f>
        <v>4</v>
      </c>
      <c r="BE5" s="131" t="s">
        <v>42</v>
      </c>
      <c r="BF5" s="132"/>
      <c r="BG5" s="132"/>
      <c r="BH5" s="133"/>
    </row>
    <row r="6" ht="14.25" customHeight="1" spans="1:60">
      <c r="A6" s="239" t="s">
        <v>43</v>
      </c>
      <c r="B6" s="106"/>
      <c r="C6" s="106"/>
      <c r="D6" s="107">
        <f>SUM(B6:C6)</f>
        <v>0</v>
      </c>
      <c r="E6" s="107"/>
      <c r="F6" s="106"/>
      <c r="G6" s="108"/>
      <c r="I6" s="134" t="s">
        <v>44</v>
      </c>
      <c r="J6" s="130">
        <f>SUM('Kal. Gaji'!B9)</f>
        <v>13</v>
      </c>
      <c r="K6" s="135" t="s">
        <v>42</v>
      </c>
      <c r="L6" s="136"/>
      <c r="M6" s="136"/>
      <c r="N6" s="137"/>
      <c r="P6" s="138"/>
      <c r="Q6" s="239" t="s">
        <v>43</v>
      </c>
      <c r="R6" s="106"/>
      <c r="S6" s="106"/>
      <c r="T6" s="107">
        <f t="shared" ref="T6:T35" si="0">SUM(R6:S6)</f>
        <v>0</v>
      </c>
      <c r="U6" s="107"/>
      <c r="V6" s="106"/>
      <c r="W6" s="108"/>
      <c r="Y6" s="134" t="s">
        <v>44</v>
      </c>
      <c r="Z6" s="130">
        <f>SUM('Kal. Gaji'!C9)</f>
        <v>14</v>
      </c>
      <c r="AA6" s="135" t="s">
        <v>42</v>
      </c>
      <c r="AB6" s="136"/>
      <c r="AC6" s="136"/>
      <c r="AD6" s="137"/>
      <c r="AF6" s="239" t="s">
        <v>43</v>
      </c>
      <c r="AG6" s="110"/>
      <c r="AH6" s="106"/>
      <c r="AI6" s="107">
        <f t="shared" ref="AI6:AI37" si="1">SUM(AG6:AH6)</f>
        <v>0</v>
      </c>
      <c r="AJ6" s="107"/>
      <c r="AK6" s="106"/>
      <c r="AL6" s="108"/>
      <c r="AN6" s="134" t="s">
        <v>44</v>
      </c>
      <c r="AO6" s="130">
        <f>SUM('Kal. Gaji'!D9)</f>
        <v>15</v>
      </c>
      <c r="AP6" s="135" t="s">
        <v>42</v>
      </c>
      <c r="AQ6" s="136"/>
      <c r="AR6" s="136"/>
      <c r="AS6" s="137"/>
      <c r="AU6" s="239" t="s">
        <v>43</v>
      </c>
      <c r="AV6" s="106"/>
      <c r="AW6" s="106"/>
      <c r="AX6" s="107">
        <f t="shared" ref="AX6:AX36" si="2">SUM(AV6:AW6)</f>
        <v>0</v>
      </c>
      <c r="AY6" s="107"/>
      <c r="AZ6" s="106"/>
      <c r="BA6" s="108"/>
      <c r="BC6" s="134" t="s">
        <v>44</v>
      </c>
      <c r="BD6" s="130">
        <f>SUM('Kal. Gaji'!E9)</f>
        <v>16</v>
      </c>
      <c r="BE6" s="135" t="s">
        <v>42</v>
      </c>
      <c r="BF6" s="136"/>
      <c r="BG6" s="136"/>
      <c r="BH6" s="137"/>
    </row>
    <row r="7" ht="14.25" customHeight="1" spans="1:60">
      <c r="A7" s="240" t="s">
        <v>45</v>
      </c>
      <c r="B7" s="106"/>
      <c r="C7" s="110"/>
      <c r="D7" s="107">
        <f t="shared" ref="D7:D37" si="3">SUM(B7:C7)</f>
        <v>0</v>
      </c>
      <c r="E7" s="107"/>
      <c r="F7" s="110"/>
      <c r="G7" s="111"/>
      <c r="I7" s="134" t="s">
        <v>46</v>
      </c>
      <c r="J7" s="130">
        <f>SUM('Kal. Gaji'!B10)</f>
        <v>25</v>
      </c>
      <c r="K7" s="139" t="e">
        <f>SUM([1]Kal.Gaji!B10)</f>
        <v>#REF!</v>
      </c>
      <c r="L7" s="140" t="s">
        <v>47</v>
      </c>
      <c r="M7" s="141">
        <f>SUM(D37)</f>
        <v>0</v>
      </c>
      <c r="N7" s="142" t="s">
        <v>48</v>
      </c>
      <c r="P7" s="117"/>
      <c r="Q7" s="240" t="s">
        <v>45</v>
      </c>
      <c r="R7" s="110"/>
      <c r="S7" s="110"/>
      <c r="T7" s="107">
        <f>SUM(R7:S7)</f>
        <v>0</v>
      </c>
      <c r="U7" s="107"/>
      <c r="V7" s="110"/>
      <c r="W7" s="111"/>
      <c r="Y7" s="134" t="s">
        <v>46</v>
      </c>
      <c r="Z7" s="130">
        <f>SUM('Kal. Gaji'!C10)</f>
        <v>26</v>
      </c>
      <c r="AA7" s="139" t="e">
        <f>SUM([1]Kal.Gaji!C10)</f>
        <v>#REF!</v>
      </c>
      <c r="AB7" s="140" t="s">
        <v>47</v>
      </c>
      <c r="AC7" s="141">
        <f>SUM(T35)</f>
        <v>0</v>
      </c>
      <c r="AD7" s="142" t="s">
        <v>48</v>
      </c>
      <c r="AF7" s="240" t="s">
        <v>45</v>
      </c>
      <c r="AG7" s="110"/>
      <c r="AH7" s="110"/>
      <c r="AI7" s="107">
        <f>SUM(AG7:AH7)</f>
        <v>0</v>
      </c>
      <c r="AJ7" s="107"/>
      <c r="AK7" s="110"/>
      <c r="AL7" s="111"/>
      <c r="AN7" s="134" t="s">
        <v>46</v>
      </c>
      <c r="AO7" s="130">
        <f>SUM('Kal. Gaji'!D10)</f>
        <v>27</v>
      </c>
      <c r="AP7" s="139" t="e">
        <f>SUM([1]Kal.Gaji!D10)</f>
        <v>#REF!</v>
      </c>
      <c r="AQ7" s="140" t="s">
        <v>47</v>
      </c>
      <c r="AR7" s="141">
        <f>SUM(AI37)</f>
        <v>0</v>
      </c>
      <c r="AS7" s="142" t="s">
        <v>48</v>
      </c>
      <c r="AU7" s="240" t="s">
        <v>45</v>
      </c>
      <c r="AV7" s="110"/>
      <c r="AW7" s="110"/>
      <c r="AX7" s="107">
        <f>SUM(AV7:AW7)</f>
        <v>0</v>
      </c>
      <c r="AY7" s="107"/>
      <c r="AZ7" s="110"/>
      <c r="BA7" s="111"/>
      <c r="BC7" s="134" t="s">
        <v>46</v>
      </c>
      <c r="BD7" s="130">
        <f>SUM('Kal. Gaji'!E10)</f>
        <v>28</v>
      </c>
      <c r="BE7" s="139" t="e">
        <f>SUM([1]Kal.Gaji!E10)</f>
        <v>#REF!</v>
      </c>
      <c r="BF7" s="140" t="s">
        <v>47</v>
      </c>
      <c r="BG7" s="141">
        <f>SUM(AX36)</f>
        <v>0</v>
      </c>
      <c r="BH7" s="142" t="s">
        <v>48</v>
      </c>
    </row>
    <row r="8" ht="14.25" customHeight="1" spans="1:60">
      <c r="A8" s="240" t="s">
        <v>49</v>
      </c>
      <c r="B8" s="106"/>
      <c r="C8" s="110"/>
      <c r="D8" s="107">
        <f>SUM(B8:C8)</f>
        <v>0</v>
      </c>
      <c r="E8" s="107"/>
      <c r="F8" s="110"/>
      <c r="G8" s="111"/>
      <c r="I8" s="134" t="s">
        <v>38</v>
      </c>
      <c r="J8" s="130">
        <f>SUM(K8*M8)</f>
        <v>0</v>
      </c>
      <c r="K8" s="143">
        <v>1500</v>
      </c>
      <c r="L8" s="144" t="s">
        <v>47</v>
      </c>
      <c r="M8" s="145">
        <f>SUM(E37)</f>
        <v>0</v>
      </c>
      <c r="N8" s="146" t="s">
        <v>50</v>
      </c>
      <c r="P8" s="117"/>
      <c r="Q8" s="240" t="s">
        <v>49</v>
      </c>
      <c r="R8" s="110"/>
      <c r="S8" s="110"/>
      <c r="T8" s="107">
        <f>SUM(R8:S8)</f>
        <v>0</v>
      </c>
      <c r="U8" s="107"/>
      <c r="V8" s="110"/>
      <c r="W8" s="111"/>
      <c r="Y8" s="134" t="s">
        <v>38</v>
      </c>
      <c r="Z8" s="130">
        <f>SUM(AA8*AC8)</f>
        <v>0</v>
      </c>
      <c r="AA8" s="143">
        <v>1500</v>
      </c>
      <c r="AB8" s="144" t="s">
        <v>47</v>
      </c>
      <c r="AC8" s="145">
        <f>SUM(U35)</f>
        <v>0</v>
      </c>
      <c r="AD8" s="146" t="s">
        <v>50</v>
      </c>
      <c r="AF8" s="240" t="s">
        <v>49</v>
      </c>
      <c r="AG8" s="110"/>
      <c r="AH8" s="110"/>
      <c r="AI8" s="107">
        <f>SUM(AG8:AH8)</f>
        <v>0</v>
      </c>
      <c r="AJ8" s="107"/>
      <c r="AK8" s="110"/>
      <c r="AL8" s="111"/>
      <c r="AN8" s="134" t="s">
        <v>38</v>
      </c>
      <c r="AO8" s="130">
        <f>SUM(AP8*AR8)</f>
        <v>0</v>
      </c>
      <c r="AP8" s="143">
        <v>1500</v>
      </c>
      <c r="AQ8" s="144" t="s">
        <v>47</v>
      </c>
      <c r="AR8" s="145">
        <f>SUM(AJ37)</f>
        <v>0</v>
      </c>
      <c r="AS8" s="146" t="s">
        <v>50</v>
      </c>
      <c r="AU8" s="240" t="s">
        <v>49</v>
      </c>
      <c r="AV8" s="110"/>
      <c r="AW8" s="110"/>
      <c r="AX8" s="107">
        <f>SUM(AV8:AW8)</f>
        <v>0</v>
      </c>
      <c r="AY8" s="107"/>
      <c r="AZ8" s="110"/>
      <c r="BA8" s="111"/>
      <c r="BC8" s="134" t="s">
        <v>38</v>
      </c>
      <c r="BD8" s="130">
        <f>SUM(BE8*BG8)</f>
        <v>0</v>
      </c>
      <c r="BE8" s="143">
        <v>1500</v>
      </c>
      <c r="BF8" s="144" t="s">
        <v>47</v>
      </c>
      <c r="BG8" s="145">
        <f>SUM(AY36)</f>
        <v>0</v>
      </c>
      <c r="BH8" s="146" t="s">
        <v>50</v>
      </c>
    </row>
    <row r="9" ht="14.25" customHeight="1" spans="1:60">
      <c r="A9" s="240" t="s">
        <v>51</v>
      </c>
      <c r="B9" s="106"/>
      <c r="C9" s="110"/>
      <c r="D9" s="107">
        <f>SUM(B9:C9)</f>
        <v>0</v>
      </c>
      <c r="E9" s="107"/>
      <c r="F9" s="110"/>
      <c r="G9" s="111"/>
      <c r="I9" s="134" t="s">
        <v>40</v>
      </c>
      <c r="J9" s="143">
        <f>SUM(L18)</f>
        <v>0</v>
      </c>
      <c r="K9" s="139"/>
      <c r="L9" s="144"/>
      <c r="M9" s="145"/>
      <c r="N9" s="146"/>
      <c r="P9" s="117"/>
      <c r="Q9" s="240" t="s">
        <v>51</v>
      </c>
      <c r="R9" s="110"/>
      <c r="S9" s="110"/>
      <c r="T9" s="107">
        <f>SUM(R9:S9)</f>
        <v>0</v>
      </c>
      <c r="U9" s="107"/>
      <c r="V9" s="110"/>
      <c r="W9" s="111"/>
      <c r="Y9" s="134" t="s">
        <v>40</v>
      </c>
      <c r="Z9" s="143">
        <f>SUM(AB18)</f>
        <v>0</v>
      </c>
      <c r="AA9" s="139"/>
      <c r="AB9" s="144"/>
      <c r="AC9" s="145"/>
      <c r="AD9" s="146"/>
      <c r="AF9" s="240" t="s">
        <v>51</v>
      </c>
      <c r="AG9" s="110"/>
      <c r="AH9" s="110"/>
      <c r="AI9" s="107">
        <f>SUM(AG9:AH9)</f>
        <v>0</v>
      </c>
      <c r="AJ9" s="107"/>
      <c r="AK9" s="110"/>
      <c r="AL9" s="111"/>
      <c r="AN9" s="134" t="s">
        <v>40</v>
      </c>
      <c r="AO9" s="220">
        <f>SUM(AQ18)</f>
        <v>0</v>
      </c>
      <c r="AP9" s="139"/>
      <c r="AQ9" s="144"/>
      <c r="AR9" s="145"/>
      <c r="AS9" s="146"/>
      <c r="AU9" s="240" t="s">
        <v>51</v>
      </c>
      <c r="AV9" s="110"/>
      <c r="AW9" s="110"/>
      <c r="AX9" s="107">
        <f>SUM(AV9:AW9)</f>
        <v>0</v>
      </c>
      <c r="AY9" s="107"/>
      <c r="AZ9" s="110"/>
      <c r="BA9" s="111"/>
      <c r="BC9" s="134" t="s">
        <v>40</v>
      </c>
      <c r="BD9" s="220">
        <f>SUM(BF18)</f>
        <v>0</v>
      </c>
      <c r="BE9" s="139"/>
      <c r="BF9" s="144"/>
      <c r="BG9" s="145"/>
      <c r="BH9" s="146"/>
    </row>
    <row r="10" ht="14.25" customHeight="1" spans="1:60">
      <c r="A10" s="240" t="s">
        <v>52</v>
      </c>
      <c r="B10" s="106"/>
      <c r="C10" s="110"/>
      <c r="D10" s="107">
        <f>SUM(B10:C10)</f>
        <v>0</v>
      </c>
      <c r="E10" s="107"/>
      <c r="F10" s="110"/>
      <c r="G10" s="111"/>
      <c r="I10" s="134" t="s">
        <v>53</v>
      </c>
      <c r="J10" s="143">
        <f>SUM(K25)</f>
        <v>0</v>
      </c>
      <c r="K10" s="139"/>
      <c r="L10" s="144"/>
      <c r="M10" s="145"/>
      <c r="N10" s="146"/>
      <c r="P10" s="117"/>
      <c r="Q10" s="240" t="s">
        <v>52</v>
      </c>
      <c r="R10" s="110"/>
      <c r="S10" s="110"/>
      <c r="T10" s="107">
        <f>SUM(R10:S10)</f>
        <v>0</v>
      </c>
      <c r="U10" s="107"/>
      <c r="V10" s="110"/>
      <c r="W10" s="111"/>
      <c r="Y10" s="134" t="s">
        <v>53</v>
      </c>
      <c r="Z10" s="143">
        <f>SUM(AA25)</f>
        <v>0</v>
      </c>
      <c r="AA10" s="139"/>
      <c r="AB10" s="144"/>
      <c r="AC10" s="145"/>
      <c r="AD10" s="146"/>
      <c r="AF10" s="240" t="s">
        <v>52</v>
      </c>
      <c r="AG10" s="110"/>
      <c r="AH10" s="110"/>
      <c r="AI10" s="107">
        <f>SUM(AG10:AH10)</f>
        <v>0</v>
      </c>
      <c r="AJ10" s="107"/>
      <c r="AK10" s="110"/>
      <c r="AL10" s="111"/>
      <c r="AN10" s="134" t="s">
        <v>53</v>
      </c>
      <c r="AO10" s="143">
        <f>SUM(AP25)</f>
        <v>0</v>
      </c>
      <c r="AP10" s="139"/>
      <c r="AQ10" s="144"/>
      <c r="AR10" s="145"/>
      <c r="AS10" s="146"/>
      <c r="AU10" s="240" t="s">
        <v>52</v>
      </c>
      <c r="AV10" s="110"/>
      <c r="AW10" s="110"/>
      <c r="AX10" s="107">
        <f>SUM(AV10:AW10)</f>
        <v>0</v>
      </c>
      <c r="AY10" s="107"/>
      <c r="AZ10" s="110"/>
      <c r="BA10" s="111"/>
      <c r="BC10" s="134" t="s">
        <v>53</v>
      </c>
      <c r="BD10" s="143">
        <f>SUM(BE25)</f>
        <v>0</v>
      </c>
      <c r="BE10" s="139"/>
      <c r="BF10" s="144"/>
      <c r="BG10" s="145"/>
      <c r="BH10" s="146"/>
    </row>
    <row r="11" ht="14.25" customHeight="1" spans="1:60">
      <c r="A11" s="240" t="s">
        <v>54</v>
      </c>
      <c r="B11" s="106"/>
      <c r="C11" s="110"/>
      <c r="D11" s="107">
        <f>SUM(B11:C11)</f>
        <v>0</v>
      </c>
      <c r="E11" s="107"/>
      <c r="F11" s="110"/>
      <c r="G11" s="111"/>
      <c r="I11" s="134" t="s">
        <v>55</v>
      </c>
      <c r="J11" s="147">
        <f>SUM(L31)</f>
        <v>0</v>
      </c>
      <c r="K11" s="148"/>
      <c r="L11" s="144"/>
      <c r="M11" s="144"/>
      <c r="N11" s="149"/>
      <c r="P11" s="117"/>
      <c r="Q11" s="240" t="s">
        <v>54</v>
      </c>
      <c r="R11" s="110"/>
      <c r="S11" s="110"/>
      <c r="T11" s="107">
        <f>SUM(R11:S11)</f>
        <v>0</v>
      </c>
      <c r="U11" s="107"/>
      <c r="V11" s="110"/>
      <c r="W11" s="111"/>
      <c r="Y11" s="134" t="s">
        <v>55</v>
      </c>
      <c r="Z11" s="147">
        <f>SUM(AB31)</f>
        <v>0</v>
      </c>
      <c r="AA11" s="148"/>
      <c r="AB11" s="144"/>
      <c r="AC11" s="144"/>
      <c r="AD11" s="149"/>
      <c r="AF11" s="240" t="s">
        <v>54</v>
      </c>
      <c r="AG11" s="110"/>
      <c r="AH11" s="110"/>
      <c r="AI11" s="107">
        <f>SUM(AG11:AH11)</f>
        <v>0</v>
      </c>
      <c r="AJ11" s="107"/>
      <c r="AK11" s="110"/>
      <c r="AL11" s="111"/>
      <c r="AN11" s="134" t="s">
        <v>55</v>
      </c>
      <c r="AO11" s="147">
        <f>SUM(AQ31)</f>
        <v>0</v>
      </c>
      <c r="AP11" s="148"/>
      <c r="AQ11" s="144"/>
      <c r="AR11" s="144"/>
      <c r="AS11" s="149"/>
      <c r="AU11" s="240" t="s">
        <v>54</v>
      </c>
      <c r="AV11" s="110"/>
      <c r="AW11" s="110"/>
      <c r="AX11" s="107">
        <f>SUM(AV11:AW11)</f>
        <v>0</v>
      </c>
      <c r="AY11" s="107"/>
      <c r="AZ11" s="110"/>
      <c r="BA11" s="111"/>
      <c r="BC11" s="134" t="s">
        <v>55</v>
      </c>
      <c r="BD11" s="147">
        <f>SUM(BF31)</f>
        <v>0</v>
      </c>
      <c r="BE11" s="148"/>
      <c r="BF11" s="144"/>
      <c r="BG11" s="144"/>
      <c r="BH11" s="149"/>
    </row>
    <row r="12" ht="14.25" customHeight="1" spans="1:60">
      <c r="A12" s="240" t="s">
        <v>56</v>
      </c>
      <c r="B12" s="106"/>
      <c r="C12" s="110"/>
      <c r="D12" s="107">
        <f>SUM(B12:C12)</f>
        <v>0</v>
      </c>
      <c r="E12" s="107"/>
      <c r="F12" s="110"/>
      <c r="G12" s="111"/>
      <c r="I12" s="150" t="s">
        <v>57</v>
      </c>
      <c r="J12" s="151">
        <f>SUM(J5:J10)-J11</f>
        <v>39</v>
      </c>
      <c r="K12" s="152"/>
      <c r="L12" s="153"/>
      <c r="M12" s="153"/>
      <c r="N12" s="154"/>
      <c r="P12" s="117"/>
      <c r="Q12" s="240" t="s">
        <v>56</v>
      </c>
      <c r="R12" s="110"/>
      <c r="S12" s="110"/>
      <c r="T12" s="107">
        <f>SUM(R12:S12)</f>
        <v>0</v>
      </c>
      <c r="U12" s="107"/>
      <c r="V12" s="110"/>
      <c r="W12" s="111"/>
      <c r="Y12" s="150" t="s">
        <v>57</v>
      </c>
      <c r="Z12" s="151">
        <f>SUM(Z5:Z10)-Z11</f>
        <v>42</v>
      </c>
      <c r="AA12" s="152"/>
      <c r="AB12" s="153"/>
      <c r="AC12" s="153"/>
      <c r="AD12" s="154"/>
      <c r="AF12" s="240" t="s">
        <v>56</v>
      </c>
      <c r="AG12" s="110"/>
      <c r="AH12" s="110"/>
      <c r="AI12" s="107">
        <f>SUM(AG12:AH12)</f>
        <v>0</v>
      </c>
      <c r="AJ12" s="107"/>
      <c r="AK12" s="110"/>
      <c r="AL12" s="111"/>
      <c r="AN12" s="150" t="s">
        <v>57</v>
      </c>
      <c r="AO12" s="151">
        <f>SUM(AO5:AO10)-AO11</f>
        <v>45</v>
      </c>
      <c r="AP12" s="152"/>
      <c r="AQ12" s="153"/>
      <c r="AR12" s="153"/>
      <c r="AS12" s="154"/>
      <c r="AU12" s="240" t="s">
        <v>56</v>
      </c>
      <c r="AV12" s="110"/>
      <c r="AW12" s="110"/>
      <c r="AX12" s="107">
        <f>SUM(AV12:AW12)</f>
        <v>0</v>
      </c>
      <c r="AY12" s="107"/>
      <c r="AZ12" s="110"/>
      <c r="BA12" s="111"/>
      <c r="BC12" s="150" t="s">
        <v>57</v>
      </c>
      <c r="BD12" s="151">
        <f>SUM(BD5:BD10)-BD11</f>
        <v>48</v>
      </c>
      <c r="BE12" s="152"/>
      <c r="BF12" s="153"/>
      <c r="BG12" s="153"/>
      <c r="BH12" s="154"/>
    </row>
    <row r="13" ht="14.25" customHeight="1" spans="1:60">
      <c r="A13" s="240" t="s">
        <v>58</v>
      </c>
      <c r="B13" s="106"/>
      <c r="C13" s="110"/>
      <c r="D13" s="107">
        <f>SUM(B13:C13)</f>
        <v>0</v>
      </c>
      <c r="E13" s="107"/>
      <c r="F13" s="110"/>
      <c r="G13" s="111"/>
      <c r="I13" s="155"/>
      <c r="J13" s="156"/>
      <c r="K13" s="156"/>
      <c r="L13" s="156"/>
      <c r="M13" s="156"/>
      <c r="N13" s="156"/>
      <c r="P13" s="117"/>
      <c r="Q13" s="240" t="s">
        <v>58</v>
      </c>
      <c r="R13" s="110"/>
      <c r="S13" s="110"/>
      <c r="T13" s="107">
        <f>SUM(R13:S13)</f>
        <v>0</v>
      </c>
      <c r="U13" s="107"/>
      <c r="V13" s="110"/>
      <c r="W13" s="111"/>
      <c r="Y13" s="155"/>
      <c r="Z13" s="156"/>
      <c r="AA13" s="156"/>
      <c r="AB13" s="156"/>
      <c r="AC13" s="156"/>
      <c r="AD13" s="156"/>
      <c r="AF13" s="240" t="s">
        <v>58</v>
      </c>
      <c r="AG13" s="110"/>
      <c r="AH13" s="110"/>
      <c r="AI13" s="107">
        <f>SUM(AG13:AH13)</f>
        <v>0</v>
      </c>
      <c r="AJ13" s="107"/>
      <c r="AK13" s="110"/>
      <c r="AL13" s="111"/>
      <c r="AN13" s="155"/>
      <c r="AO13" s="156"/>
      <c r="AP13" s="156"/>
      <c r="AQ13" s="156"/>
      <c r="AR13" s="156"/>
      <c r="AS13" s="156"/>
      <c r="AU13" s="240" t="s">
        <v>58</v>
      </c>
      <c r="AV13" s="110"/>
      <c r="AW13" s="110"/>
      <c r="AX13" s="107">
        <f>SUM(AV13:AW13)</f>
        <v>0</v>
      </c>
      <c r="AY13" s="107"/>
      <c r="AZ13" s="110"/>
      <c r="BA13" s="111"/>
      <c r="BC13" s="155"/>
      <c r="BD13" s="156"/>
      <c r="BE13" s="156"/>
      <c r="BF13" s="156"/>
      <c r="BG13" s="156"/>
      <c r="BH13" s="156"/>
    </row>
    <row r="14" ht="14.25" customHeight="1" spans="1:60">
      <c r="A14" s="240" t="s">
        <v>59</v>
      </c>
      <c r="B14" s="106"/>
      <c r="C14" s="110"/>
      <c r="D14" s="107">
        <f>SUM(B14:C14)</f>
        <v>0</v>
      </c>
      <c r="E14" s="107"/>
      <c r="F14" s="110"/>
      <c r="G14" s="111"/>
      <c r="I14" s="157" t="s">
        <v>40</v>
      </c>
      <c r="J14" s="158"/>
      <c r="K14" s="158"/>
      <c r="L14" s="158"/>
      <c r="M14" s="158"/>
      <c r="N14" s="117"/>
      <c r="P14" s="117"/>
      <c r="Q14" s="240" t="s">
        <v>59</v>
      </c>
      <c r="R14" s="110"/>
      <c r="S14" s="110"/>
      <c r="T14" s="107">
        <f>SUM(R14:S14)</f>
        <v>0</v>
      </c>
      <c r="U14" s="107"/>
      <c r="V14" s="110"/>
      <c r="W14" s="111"/>
      <c r="Y14" s="157" t="s">
        <v>40</v>
      </c>
      <c r="Z14" s="158"/>
      <c r="AA14" s="158"/>
      <c r="AB14" s="158"/>
      <c r="AC14" s="158"/>
      <c r="AD14" s="117"/>
      <c r="AF14" s="240" t="s">
        <v>59</v>
      </c>
      <c r="AG14" s="110"/>
      <c r="AH14" s="110"/>
      <c r="AI14" s="107">
        <f>SUM(AG14:AH14)</f>
        <v>0</v>
      </c>
      <c r="AJ14" s="107"/>
      <c r="AK14" s="110"/>
      <c r="AL14" s="111"/>
      <c r="AN14" s="157" t="s">
        <v>40</v>
      </c>
      <c r="AO14" s="158"/>
      <c r="AP14" s="158"/>
      <c r="AQ14" s="158"/>
      <c r="AR14" s="158"/>
      <c r="AS14" s="117"/>
      <c r="AU14" s="240" t="s">
        <v>59</v>
      </c>
      <c r="AV14" s="110"/>
      <c r="AW14" s="110"/>
      <c r="AX14" s="107">
        <f>SUM(AV14:AW14)</f>
        <v>0</v>
      </c>
      <c r="AY14" s="107"/>
      <c r="AZ14" s="110"/>
      <c r="BA14" s="111"/>
      <c r="BC14" s="157" t="s">
        <v>40</v>
      </c>
      <c r="BD14" s="158"/>
      <c r="BE14" s="158"/>
      <c r="BF14" s="158"/>
      <c r="BG14" s="158"/>
      <c r="BH14" s="117"/>
    </row>
    <row r="15" ht="14.25" customHeight="1" spans="1:60">
      <c r="A15" s="109">
        <v>10</v>
      </c>
      <c r="B15" s="106"/>
      <c r="C15" s="110"/>
      <c r="D15" s="107">
        <f>SUM(B15:C15)</f>
        <v>0</v>
      </c>
      <c r="E15" s="107"/>
      <c r="F15" s="110"/>
      <c r="G15" s="111"/>
      <c r="I15" s="159" t="s">
        <v>60</v>
      </c>
      <c r="J15" s="160" t="s">
        <v>44</v>
      </c>
      <c r="K15" s="161" t="s">
        <v>40</v>
      </c>
      <c r="L15" s="162" t="s">
        <v>61</v>
      </c>
      <c r="M15" s="163"/>
      <c r="N15" s="117"/>
      <c r="P15" s="117"/>
      <c r="Q15" s="109">
        <v>10</v>
      </c>
      <c r="R15" s="110"/>
      <c r="S15" s="110"/>
      <c r="T15" s="107">
        <f>SUM(R15:S15)</f>
        <v>0</v>
      </c>
      <c r="U15" s="107"/>
      <c r="V15" s="110"/>
      <c r="W15" s="111"/>
      <c r="Y15" s="159" t="s">
        <v>60</v>
      </c>
      <c r="Z15" s="160" t="s">
        <v>44</v>
      </c>
      <c r="AA15" s="161" t="s">
        <v>40</v>
      </c>
      <c r="AB15" s="162" t="s">
        <v>61</v>
      </c>
      <c r="AC15" s="163"/>
      <c r="AD15" s="117"/>
      <c r="AF15" s="109">
        <v>10</v>
      </c>
      <c r="AG15" s="110"/>
      <c r="AH15" s="110"/>
      <c r="AI15" s="107">
        <f>SUM(AG15:AH15)</f>
        <v>0</v>
      </c>
      <c r="AJ15" s="107"/>
      <c r="AK15" s="110"/>
      <c r="AL15" s="111"/>
      <c r="AN15" s="159" t="s">
        <v>60</v>
      </c>
      <c r="AO15" s="160" t="s">
        <v>44</v>
      </c>
      <c r="AP15" s="161" t="s">
        <v>40</v>
      </c>
      <c r="AQ15" s="162" t="s">
        <v>61</v>
      </c>
      <c r="AR15" s="163"/>
      <c r="AS15" s="117"/>
      <c r="AU15" s="109">
        <v>10</v>
      </c>
      <c r="AV15" s="110"/>
      <c r="AW15" s="110"/>
      <c r="AX15" s="107">
        <f>SUM(AV15:AW15)</f>
        <v>0</v>
      </c>
      <c r="AY15" s="107"/>
      <c r="AZ15" s="110"/>
      <c r="BA15" s="111"/>
      <c r="BC15" s="159" t="s">
        <v>60</v>
      </c>
      <c r="BD15" s="160" t="s">
        <v>44</v>
      </c>
      <c r="BE15" s="161" t="s">
        <v>40</v>
      </c>
      <c r="BF15" s="162" t="s">
        <v>61</v>
      </c>
      <c r="BG15" s="163"/>
      <c r="BH15" s="117"/>
    </row>
    <row r="16" ht="14.25" customHeight="1" spans="1:60">
      <c r="A16" s="109">
        <v>11</v>
      </c>
      <c r="B16" s="106"/>
      <c r="C16" s="110"/>
      <c r="D16" s="107">
        <f>SUM(B16:C16)</f>
        <v>0</v>
      </c>
      <c r="E16" s="107"/>
      <c r="F16" s="110"/>
      <c r="G16" s="111"/>
      <c r="I16" s="164">
        <f>SUM(J5)</f>
        <v>1</v>
      </c>
      <c r="J16" s="165">
        <f>SUM(J6)</f>
        <v>13</v>
      </c>
      <c r="K16" s="166"/>
      <c r="L16" s="167"/>
      <c r="M16" s="168"/>
      <c r="N16" s="117"/>
      <c r="P16" s="117"/>
      <c r="Q16" s="109">
        <v>11</v>
      </c>
      <c r="R16" s="110"/>
      <c r="S16" s="110"/>
      <c r="T16" s="107">
        <f>SUM(R16:S16)</f>
        <v>0</v>
      </c>
      <c r="U16" s="107"/>
      <c r="V16" s="110"/>
      <c r="W16" s="111"/>
      <c r="Y16" s="164">
        <f>SUM(Z5)</f>
        <v>2</v>
      </c>
      <c r="Z16" s="165">
        <f>SUM(Z6)</f>
        <v>14</v>
      </c>
      <c r="AA16" s="166"/>
      <c r="AB16" s="167"/>
      <c r="AC16" s="168"/>
      <c r="AD16" s="117"/>
      <c r="AF16" s="109">
        <v>11</v>
      </c>
      <c r="AG16" s="110"/>
      <c r="AH16" s="110"/>
      <c r="AI16" s="107">
        <f>SUM(AG16:AH16)</f>
        <v>0</v>
      </c>
      <c r="AJ16" s="107"/>
      <c r="AK16" s="110"/>
      <c r="AL16" s="111"/>
      <c r="AN16" s="164">
        <f>SUM(AO5)</f>
        <v>3</v>
      </c>
      <c r="AO16" s="165">
        <f>SUM(AO6)</f>
        <v>15</v>
      </c>
      <c r="AP16" s="166"/>
      <c r="AQ16" s="167"/>
      <c r="AR16" s="168"/>
      <c r="AS16" s="117"/>
      <c r="AU16" s="109">
        <v>11</v>
      </c>
      <c r="AV16" s="110"/>
      <c r="AW16" s="110"/>
      <c r="AX16" s="107">
        <f>SUM(AV16:AW16)</f>
        <v>0</v>
      </c>
      <c r="AY16" s="107"/>
      <c r="AZ16" s="110"/>
      <c r="BA16" s="111"/>
      <c r="BC16" s="164">
        <f>SUM(BD5)</f>
        <v>4</v>
      </c>
      <c r="BD16" s="165">
        <f>SUM(BD6)</f>
        <v>16</v>
      </c>
      <c r="BE16" s="166"/>
      <c r="BF16" s="167"/>
      <c r="BG16" s="168"/>
      <c r="BH16" s="117"/>
    </row>
    <row r="17" ht="14.25" customHeight="1" spans="1:60">
      <c r="A17" s="109">
        <v>12</v>
      </c>
      <c r="B17" s="106"/>
      <c r="C17" s="110"/>
      <c r="D17" s="107">
        <f>SUM(B17:C17)</f>
        <v>0</v>
      </c>
      <c r="E17" s="107"/>
      <c r="F17" s="110"/>
      <c r="G17" s="111"/>
      <c r="I17" s="169">
        <v>0.05</v>
      </c>
      <c r="J17" s="170">
        <v>0.03</v>
      </c>
      <c r="K17" s="106"/>
      <c r="L17" s="107"/>
      <c r="M17" s="171"/>
      <c r="N17" s="117"/>
      <c r="P17" s="117"/>
      <c r="Q17" s="109">
        <v>12</v>
      </c>
      <c r="R17" s="110"/>
      <c r="S17" s="110"/>
      <c r="T17" s="107">
        <f>SUM(R17:S17)</f>
        <v>0</v>
      </c>
      <c r="U17" s="107"/>
      <c r="V17" s="110"/>
      <c r="W17" s="111"/>
      <c r="Y17" s="169">
        <v>0.05</v>
      </c>
      <c r="Z17" s="170">
        <v>0.03</v>
      </c>
      <c r="AA17" s="106"/>
      <c r="AB17" s="107"/>
      <c r="AC17" s="171"/>
      <c r="AD17" s="117"/>
      <c r="AF17" s="109">
        <v>12</v>
      </c>
      <c r="AG17" s="110"/>
      <c r="AH17" s="110"/>
      <c r="AI17" s="107">
        <f>SUM(AG17:AH17)</f>
        <v>0</v>
      </c>
      <c r="AJ17" s="107"/>
      <c r="AK17" s="110"/>
      <c r="AL17" s="111"/>
      <c r="AN17" s="169">
        <v>0.05</v>
      </c>
      <c r="AO17" s="170">
        <v>0.03</v>
      </c>
      <c r="AP17" s="106"/>
      <c r="AQ17" s="107"/>
      <c r="AR17" s="171"/>
      <c r="AS17" s="117"/>
      <c r="AU17" s="109">
        <v>12</v>
      </c>
      <c r="AV17" s="110"/>
      <c r="AW17" s="110"/>
      <c r="AX17" s="107">
        <f>SUM(AV17:AW17)</f>
        <v>0</v>
      </c>
      <c r="AY17" s="107"/>
      <c r="AZ17" s="110"/>
      <c r="BA17" s="111"/>
      <c r="BC17" s="169">
        <v>0.05</v>
      </c>
      <c r="BD17" s="170">
        <v>0.03</v>
      </c>
      <c r="BE17" s="106"/>
      <c r="BF17" s="107"/>
      <c r="BG17" s="171"/>
      <c r="BH17" s="117"/>
    </row>
    <row r="18" ht="14.25" customHeight="1" spans="1:60">
      <c r="A18" s="109">
        <v>13</v>
      </c>
      <c r="B18" s="106"/>
      <c r="C18" s="110"/>
      <c r="D18" s="107">
        <f>SUM(B18:C18)</f>
        <v>0</v>
      </c>
      <c r="E18" s="107"/>
      <c r="F18" s="110"/>
      <c r="G18" s="111"/>
      <c r="I18" s="172">
        <f>SUM(I16*I17)</f>
        <v>0.05</v>
      </c>
      <c r="J18" s="173">
        <f>SUM(J16*J17)</f>
        <v>0.39</v>
      </c>
      <c r="K18" s="174">
        <f>SUM(G37)</f>
        <v>0</v>
      </c>
      <c r="L18" s="175">
        <f>SUM(I18:J18)*K18</f>
        <v>0</v>
      </c>
      <c r="M18" s="176"/>
      <c r="N18" s="117"/>
      <c r="P18" s="117"/>
      <c r="Q18" s="109">
        <v>13</v>
      </c>
      <c r="R18" s="110"/>
      <c r="S18" s="110"/>
      <c r="T18" s="107">
        <f>SUM(R18:S18)</f>
        <v>0</v>
      </c>
      <c r="U18" s="107"/>
      <c r="V18" s="110"/>
      <c r="W18" s="111"/>
      <c r="Y18" s="172">
        <f>SUM(Y16*Y17)</f>
        <v>0.1</v>
      </c>
      <c r="Z18" s="173">
        <f>SUM(Z16*Z17)</f>
        <v>0.42</v>
      </c>
      <c r="AA18" s="174">
        <f>SUM(W35)</f>
        <v>0</v>
      </c>
      <c r="AB18" s="175">
        <f>SUM(Y18:Z18)*AA18</f>
        <v>0</v>
      </c>
      <c r="AC18" s="176"/>
      <c r="AD18" s="117"/>
      <c r="AF18" s="109">
        <v>13</v>
      </c>
      <c r="AG18" s="110"/>
      <c r="AH18" s="110"/>
      <c r="AI18" s="107">
        <f>SUM(AG18:AH18)</f>
        <v>0</v>
      </c>
      <c r="AJ18" s="107"/>
      <c r="AK18" s="110"/>
      <c r="AL18" s="111"/>
      <c r="AN18" s="172">
        <f>SUM(AN16*AN17)</f>
        <v>0.15</v>
      </c>
      <c r="AO18" s="173">
        <f>SUM(AO16*AO17)</f>
        <v>0.45</v>
      </c>
      <c r="AP18" s="174">
        <f>SUM(AL37)</f>
        <v>0</v>
      </c>
      <c r="AQ18" s="175">
        <f>SUM(AN18:AO18)*AP18</f>
        <v>0</v>
      </c>
      <c r="AR18" s="176"/>
      <c r="AS18" s="117"/>
      <c r="AU18" s="109">
        <v>13</v>
      </c>
      <c r="AV18" s="110"/>
      <c r="AW18" s="110"/>
      <c r="AX18" s="107">
        <f>SUM(AV18:AW18)</f>
        <v>0</v>
      </c>
      <c r="AY18" s="107"/>
      <c r="AZ18" s="110"/>
      <c r="BA18" s="111"/>
      <c r="BC18" s="172">
        <f>SUM(BC16*BC17)</f>
        <v>0.2</v>
      </c>
      <c r="BD18" s="173">
        <f>SUM(BD16*BD17)</f>
        <v>0.48</v>
      </c>
      <c r="BE18" s="174">
        <f>SUM(BA36)</f>
        <v>0</v>
      </c>
      <c r="BF18" s="175">
        <f>SUM(BC18:BD18)*BE18</f>
        <v>0</v>
      </c>
      <c r="BG18" s="176"/>
      <c r="BH18" s="117"/>
    </row>
    <row r="19" ht="14.25" customHeight="1" spans="1:60">
      <c r="A19" s="109">
        <v>14</v>
      </c>
      <c r="B19" s="106"/>
      <c r="C19" s="110"/>
      <c r="D19" s="107">
        <f>SUM(B19:C19)</f>
        <v>0</v>
      </c>
      <c r="E19" s="107"/>
      <c r="F19" s="110"/>
      <c r="G19" s="111"/>
      <c r="I19" s="116"/>
      <c r="J19" s="117"/>
      <c r="K19" s="117"/>
      <c r="L19" s="117"/>
      <c r="M19" s="117"/>
      <c r="N19" s="117"/>
      <c r="P19" s="117"/>
      <c r="Q19" s="109">
        <v>14</v>
      </c>
      <c r="R19" s="110"/>
      <c r="S19" s="110"/>
      <c r="T19" s="107">
        <f>SUM(R19:S19)</f>
        <v>0</v>
      </c>
      <c r="U19" s="107"/>
      <c r="V19" s="110"/>
      <c r="W19" s="111"/>
      <c r="Y19" s="116"/>
      <c r="Z19" s="117"/>
      <c r="AA19" s="117"/>
      <c r="AB19" s="117"/>
      <c r="AC19" s="117"/>
      <c r="AD19" s="117"/>
      <c r="AF19" s="109">
        <v>14</v>
      </c>
      <c r="AG19" s="110"/>
      <c r="AH19" s="110"/>
      <c r="AI19" s="107">
        <f>SUM(AG19:AH19)</f>
        <v>0</v>
      </c>
      <c r="AJ19" s="107"/>
      <c r="AK19" s="110"/>
      <c r="AL19" s="111"/>
      <c r="AN19" s="116"/>
      <c r="AO19" s="117"/>
      <c r="AP19" s="117"/>
      <c r="AQ19" s="117"/>
      <c r="AR19" s="117"/>
      <c r="AS19" s="117"/>
      <c r="AU19" s="109">
        <v>14</v>
      </c>
      <c r="AV19" s="110"/>
      <c r="AW19" s="110"/>
      <c r="AX19" s="107">
        <f>SUM(AV19:AW19)</f>
        <v>0</v>
      </c>
      <c r="AY19" s="107"/>
      <c r="AZ19" s="110"/>
      <c r="BA19" s="111"/>
      <c r="BC19" s="116"/>
      <c r="BD19" s="117"/>
      <c r="BE19" s="117"/>
      <c r="BF19" s="117"/>
      <c r="BG19" s="117"/>
      <c r="BH19" s="117"/>
    </row>
    <row r="20" ht="14.25" customHeight="1" spans="1:60">
      <c r="A20" s="109">
        <v>15</v>
      </c>
      <c r="B20" s="106"/>
      <c r="C20" s="110"/>
      <c r="D20" s="107">
        <f>SUM(B20:C20)</f>
        <v>0</v>
      </c>
      <c r="E20" s="107"/>
      <c r="F20" s="110"/>
      <c r="G20" s="111"/>
      <c r="I20" s="157" t="s">
        <v>53</v>
      </c>
      <c r="J20" s="158"/>
      <c r="K20" s="158"/>
      <c r="L20" s="158"/>
      <c r="M20" s="158"/>
      <c r="N20" s="117"/>
      <c r="P20" s="117"/>
      <c r="Q20" s="109">
        <v>15</v>
      </c>
      <c r="R20" s="110"/>
      <c r="S20" s="110"/>
      <c r="T20" s="107">
        <f>SUM(R20:S20)</f>
        <v>0</v>
      </c>
      <c r="U20" s="107"/>
      <c r="V20" s="110"/>
      <c r="W20" s="111"/>
      <c r="Y20" s="157" t="s">
        <v>53</v>
      </c>
      <c r="Z20" s="158"/>
      <c r="AA20" s="158"/>
      <c r="AB20" s="158"/>
      <c r="AC20" s="158"/>
      <c r="AD20" s="117"/>
      <c r="AF20" s="109">
        <v>15</v>
      </c>
      <c r="AG20" s="110"/>
      <c r="AH20" s="110"/>
      <c r="AI20" s="107">
        <f>SUM(AG20:AH20)</f>
        <v>0</v>
      </c>
      <c r="AJ20" s="107"/>
      <c r="AK20" s="110"/>
      <c r="AL20" s="111"/>
      <c r="AN20" s="157" t="s">
        <v>53</v>
      </c>
      <c r="AO20" s="158"/>
      <c r="AP20" s="158"/>
      <c r="AQ20" s="158"/>
      <c r="AR20" s="158"/>
      <c r="AS20" s="117"/>
      <c r="AU20" s="109">
        <v>15</v>
      </c>
      <c r="AV20" s="110"/>
      <c r="AW20" s="110"/>
      <c r="AX20" s="107">
        <f>SUM(AV20:AW20)</f>
        <v>0</v>
      </c>
      <c r="AY20" s="107"/>
      <c r="AZ20" s="110"/>
      <c r="BA20" s="111"/>
      <c r="BC20" s="157" t="s">
        <v>53</v>
      </c>
      <c r="BD20" s="158"/>
      <c r="BE20" s="158"/>
      <c r="BF20" s="158"/>
      <c r="BG20" s="158"/>
      <c r="BH20" s="117"/>
    </row>
    <row r="21" ht="14.25" customHeight="1" spans="1:60">
      <c r="A21" s="109">
        <v>16</v>
      </c>
      <c r="B21" s="106"/>
      <c r="C21" s="110"/>
      <c r="D21" s="107">
        <f>SUM(B21:C21)</f>
        <v>0</v>
      </c>
      <c r="E21" s="107"/>
      <c r="F21" s="110"/>
      <c r="G21" s="111"/>
      <c r="I21" s="159" t="s">
        <v>33</v>
      </c>
      <c r="J21" s="160" t="s">
        <v>37</v>
      </c>
      <c r="K21" s="162" t="s">
        <v>61</v>
      </c>
      <c r="L21" s="177"/>
      <c r="M21" s="163"/>
      <c r="N21" s="117"/>
      <c r="P21" s="117"/>
      <c r="Q21" s="109">
        <v>16</v>
      </c>
      <c r="R21" s="110"/>
      <c r="S21" s="110"/>
      <c r="T21" s="107">
        <f>SUM(R21:S21)</f>
        <v>0</v>
      </c>
      <c r="U21" s="107"/>
      <c r="V21" s="110"/>
      <c r="W21" s="111"/>
      <c r="Y21" s="159" t="s">
        <v>33</v>
      </c>
      <c r="Z21" s="160" t="s">
        <v>37</v>
      </c>
      <c r="AA21" s="162" t="s">
        <v>61</v>
      </c>
      <c r="AB21" s="177"/>
      <c r="AC21" s="163"/>
      <c r="AD21" s="117"/>
      <c r="AF21" s="109">
        <v>16</v>
      </c>
      <c r="AG21" s="110"/>
      <c r="AH21" s="110"/>
      <c r="AI21" s="107">
        <f>SUM(AG21:AH21)</f>
        <v>0</v>
      </c>
      <c r="AJ21" s="107"/>
      <c r="AK21" s="110"/>
      <c r="AL21" s="111"/>
      <c r="AN21" s="159" t="s">
        <v>33</v>
      </c>
      <c r="AO21" s="160" t="s">
        <v>37</v>
      </c>
      <c r="AP21" s="162" t="s">
        <v>61</v>
      </c>
      <c r="AQ21" s="177"/>
      <c r="AR21" s="163"/>
      <c r="AS21" s="117"/>
      <c r="AU21" s="109">
        <v>16</v>
      </c>
      <c r="AV21" s="110"/>
      <c r="AW21" s="110"/>
      <c r="AX21" s="107">
        <f>SUM(AV21:AW21)</f>
        <v>0</v>
      </c>
      <c r="AY21" s="107"/>
      <c r="AZ21" s="110"/>
      <c r="BA21" s="111"/>
      <c r="BC21" s="159" t="s">
        <v>33</v>
      </c>
      <c r="BD21" s="160" t="s">
        <v>37</v>
      </c>
      <c r="BE21" s="162" t="s">
        <v>61</v>
      </c>
      <c r="BF21" s="177"/>
      <c r="BG21" s="163"/>
      <c r="BH21" s="117"/>
    </row>
    <row r="22" ht="14.25" customHeight="1" spans="1:60">
      <c r="A22" s="109">
        <v>17</v>
      </c>
      <c r="B22" s="106"/>
      <c r="C22" s="110"/>
      <c r="D22" s="107">
        <f>SUM(B22:C22)</f>
        <v>0</v>
      </c>
      <c r="E22" s="107"/>
      <c r="F22" s="110"/>
      <c r="G22" s="111"/>
      <c r="I22" s="196"/>
      <c r="J22" s="180"/>
      <c r="K22" s="167"/>
      <c r="L22" s="178"/>
      <c r="M22" s="168"/>
      <c r="N22" s="117"/>
      <c r="P22" s="117"/>
      <c r="Q22" s="109">
        <v>17</v>
      </c>
      <c r="R22" s="110"/>
      <c r="S22" s="110"/>
      <c r="T22" s="107">
        <f>SUM(R22:S22)</f>
        <v>0</v>
      </c>
      <c r="U22" s="107"/>
      <c r="V22" s="110"/>
      <c r="W22" s="111"/>
      <c r="Y22" s="196"/>
      <c r="Z22" s="180"/>
      <c r="AA22" s="167"/>
      <c r="AB22" s="178"/>
      <c r="AC22" s="168"/>
      <c r="AD22" s="117"/>
      <c r="AF22" s="109">
        <v>17</v>
      </c>
      <c r="AG22" s="110"/>
      <c r="AH22" s="110"/>
      <c r="AI22" s="107">
        <f>SUM(AG22:AH22)</f>
        <v>0</v>
      </c>
      <c r="AJ22" s="107"/>
      <c r="AK22" s="110"/>
      <c r="AL22" s="111"/>
      <c r="AN22" s="196"/>
      <c r="AO22" s="180"/>
      <c r="AP22" s="167"/>
      <c r="AQ22" s="178"/>
      <c r="AR22" s="168"/>
      <c r="AS22" s="117"/>
      <c r="AU22" s="109">
        <v>17</v>
      </c>
      <c r="AV22" s="110"/>
      <c r="AW22" s="110"/>
      <c r="AX22" s="107">
        <f>SUM(AV22:AW22)</f>
        <v>0</v>
      </c>
      <c r="AY22" s="107"/>
      <c r="AZ22" s="110"/>
      <c r="BA22" s="111"/>
      <c r="BC22" s="196"/>
      <c r="BD22" s="180"/>
      <c r="BE22" s="167"/>
      <c r="BF22" s="178"/>
      <c r="BG22" s="168"/>
      <c r="BH22" s="117"/>
    </row>
    <row r="23" ht="14.25" customHeight="1" spans="1:60">
      <c r="A23" s="109">
        <v>18</v>
      </c>
      <c r="B23" s="106"/>
      <c r="C23" s="110"/>
      <c r="D23" s="107">
        <f>SUM(B23:C23)</f>
        <v>0</v>
      </c>
      <c r="E23" s="107"/>
      <c r="F23" s="110"/>
      <c r="G23" s="111"/>
      <c r="I23" s="179"/>
      <c r="J23" s="195"/>
      <c r="K23" s="181"/>
      <c r="L23" s="138"/>
      <c r="M23" s="182"/>
      <c r="N23" s="117"/>
      <c r="P23" s="117"/>
      <c r="Q23" s="109">
        <v>18</v>
      </c>
      <c r="R23" s="110"/>
      <c r="S23" s="110"/>
      <c r="T23" s="107">
        <f>SUM(R23:S23)</f>
        <v>0</v>
      </c>
      <c r="U23" s="107"/>
      <c r="V23" s="110"/>
      <c r="W23" s="111"/>
      <c r="Y23" s="179"/>
      <c r="Z23" s="195"/>
      <c r="AA23" s="181"/>
      <c r="AB23" s="138"/>
      <c r="AC23" s="182"/>
      <c r="AD23" s="117"/>
      <c r="AF23" s="109">
        <v>18</v>
      </c>
      <c r="AG23" s="110"/>
      <c r="AH23" s="110"/>
      <c r="AI23" s="107">
        <f>SUM(AG23:AH23)</f>
        <v>0</v>
      </c>
      <c r="AJ23" s="107"/>
      <c r="AK23" s="110"/>
      <c r="AL23" s="111"/>
      <c r="AN23" s="179"/>
      <c r="AO23" s="195"/>
      <c r="AP23" s="181"/>
      <c r="AQ23" s="138"/>
      <c r="AR23" s="182"/>
      <c r="AS23" s="117"/>
      <c r="AU23" s="109">
        <v>18</v>
      </c>
      <c r="AV23" s="110"/>
      <c r="AW23" s="110"/>
      <c r="AX23" s="107">
        <f>SUM(AV23:AW23)</f>
        <v>0</v>
      </c>
      <c r="AY23" s="107"/>
      <c r="AZ23" s="110"/>
      <c r="BA23" s="111"/>
      <c r="BC23" s="179"/>
      <c r="BD23" s="195"/>
      <c r="BE23" s="181"/>
      <c r="BF23" s="138"/>
      <c r="BG23" s="182"/>
      <c r="BH23" s="117"/>
    </row>
    <row r="24" ht="14.25" customHeight="1" spans="1:60">
      <c r="A24" s="109">
        <v>19</v>
      </c>
      <c r="B24" s="106"/>
      <c r="C24" s="110"/>
      <c r="D24" s="107">
        <f>SUM(B24:C24)</f>
        <v>0</v>
      </c>
      <c r="E24" s="107"/>
      <c r="F24" s="110"/>
      <c r="G24" s="111"/>
      <c r="I24" s="196"/>
      <c r="J24" s="180"/>
      <c r="K24" s="107"/>
      <c r="L24" s="183"/>
      <c r="M24" s="171"/>
      <c r="N24" s="117"/>
      <c r="P24" s="117"/>
      <c r="Q24" s="109">
        <v>19</v>
      </c>
      <c r="R24" s="110"/>
      <c r="S24" s="110"/>
      <c r="T24" s="107">
        <f>SUM(R24:S24)</f>
        <v>0</v>
      </c>
      <c r="U24" s="107"/>
      <c r="V24" s="110"/>
      <c r="W24" s="111"/>
      <c r="Y24" s="196"/>
      <c r="Z24" s="180"/>
      <c r="AA24" s="107"/>
      <c r="AB24" s="183"/>
      <c r="AC24" s="171"/>
      <c r="AD24" s="117"/>
      <c r="AF24" s="109">
        <v>19</v>
      </c>
      <c r="AG24" s="110"/>
      <c r="AH24" s="110"/>
      <c r="AI24" s="107">
        <f>SUM(AG24:AH24)</f>
        <v>0</v>
      </c>
      <c r="AJ24" s="107"/>
      <c r="AK24" s="110"/>
      <c r="AL24" s="111"/>
      <c r="AN24" s="196"/>
      <c r="AO24" s="180"/>
      <c r="AP24" s="107"/>
      <c r="AQ24" s="183"/>
      <c r="AR24" s="171"/>
      <c r="AS24" s="117"/>
      <c r="AU24" s="109">
        <v>19</v>
      </c>
      <c r="AV24" s="110"/>
      <c r="AW24" s="110"/>
      <c r="AX24" s="107">
        <f>SUM(AV24:AW24)</f>
        <v>0</v>
      </c>
      <c r="AY24" s="107"/>
      <c r="AZ24" s="110"/>
      <c r="BA24" s="111"/>
      <c r="BC24" s="196"/>
      <c r="BD24" s="180"/>
      <c r="BE24" s="107"/>
      <c r="BF24" s="183"/>
      <c r="BG24" s="171"/>
      <c r="BH24" s="117"/>
    </row>
    <row r="25" ht="14.25" customHeight="1" spans="1:60">
      <c r="A25" s="109">
        <v>20</v>
      </c>
      <c r="B25" s="106"/>
      <c r="C25" s="110"/>
      <c r="D25" s="107">
        <f>SUM(B25:C25)</f>
        <v>0</v>
      </c>
      <c r="E25" s="107"/>
      <c r="F25" s="110"/>
      <c r="G25" s="111"/>
      <c r="I25" s="172"/>
      <c r="J25" s="173"/>
      <c r="K25" s="184">
        <f>SUM(J22:J25)</f>
        <v>0</v>
      </c>
      <c r="L25" s="185"/>
      <c r="M25" s="186"/>
      <c r="N25" s="117"/>
      <c r="P25" s="117"/>
      <c r="Q25" s="109">
        <v>20</v>
      </c>
      <c r="R25" s="110"/>
      <c r="S25" s="110"/>
      <c r="T25" s="107">
        <f>SUM(R25:S25)</f>
        <v>0</v>
      </c>
      <c r="U25" s="107"/>
      <c r="V25" s="110"/>
      <c r="W25" s="111"/>
      <c r="Y25" s="172"/>
      <c r="Z25" s="173"/>
      <c r="AA25" s="184">
        <f>SUM(Z22:Z25)</f>
        <v>0</v>
      </c>
      <c r="AB25" s="185"/>
      <c r="AC25" s="186"/>
      <c r="AD25" s="117"/>
      <c r="AF25" s="109">
        <v>20</v>
      </c>
      <c r="AG25" s="110"/>
      <c r="AH25" s="110"/>
      <c r="AI25" s="107">
        <f>SUM(AG25:AH25)</f>
        <v>0</v>
      </c>
      <c r="AJ25" s="107"/>
      <c r="AK25" s="110"/>
      <c r="AL25" s="111"/>
      <c r="AN25" s="172"/>
      <c r="AO25" s="173"/>
      <c r="AP25" s="184">
        <f>SUM(AO22:AO25)</f>
        <v>0</v>
      </c>
      <c r="AQ25" s="185"/>
      <c r="AR25" s="186"/>
      <c r="AS25" s="117"/>
      <c r="AU25" s="109">
        <v>20</v>
      </c>
      <c r="AV25" s="110"/>
      <c r="AW25" s="110"/>
      <c r="AX25" s="107">
        <f>SUM(AV25:AW25)</f>
        <v>0</v>
      </c>
      <c r="AY25" s="107"/>
      <c r="AZ25" s="110"/>
      <c r="BA25" s="111"/>
      <c r="BC25" s="172"/>
      <c r="BD25" s="173"/>
      <c r="BE25" s="184">
        <f>SUM(BD22:BD25)</f>
        <v>0</v>
      </c>
      <c r="BF25" s="185"/>
      <c r="BG25" s="186"/>
      <c r="BH25" s="117"/>
    </row>
    <row r="26" ht="14.25" customHeight="1" spans="1:60">
      <c r="A26" s="109">
        <v>21</v>
      </c>
      <c r="B26" s="106"/>
      <c r="C26" s="110"/>
      <c r="D26" s="107">
        <f>SUM(B26:C26)</f>
        <v>0</v>
      </c>
      <c r="E26" s="107"/>
      <c r="F26" s="110"/>
      <c r="G26" s="111"/>
      <c r="I26" s="116"/>
      <c r="J26" s="117"/>
      <c r="K26" s="117"/>
      <c r="L26" s="117"/>
      <c r="M26" s="117"/>
      <c r="N26" s="117"/>
      <c r="P26" s="117"/>
      <c r="Q26" s="109">
        <v>21</v>
      </c>
      <c r="R26" s="110"/>
      <c r="S26" s="110"/>
      <c r="T26" s="107">
        <f>SUM(R26:S26)</f>
        <v>0</v>
      </c>
      <c r="U26" s="107"/>
      <c r="V26" s="110"/>
      <c r="W26" s="111"/>
      <c r="Y26" s="116"/>
      <c r="Z26" s="117"/>
      <c r="AA26" s="117"/>
      <c r="AB26" s="117"/>
      <c r="AC26" s="117"/>
      <c r="AD26" s="117"/>
      <c r="AF26" s="109">
        <v>21</v>
      </c>
      <c r="AG26" s="110"/>
      <c r="AH26" s="110"/>
      <c r="AI26" s="107">
        <f>SUM(AG26:AH26)</f>
        <v>0</v>
      </c>
      <c r="AJ26" s="107"/>
      <c r="AK26" s="110"/>
      <c r="AL26" s="111"/>
      <c r="AN26" s="116"/>
      <c r="AO26" s="117"/>
      <c r="AP26" s="117"/>
      <c r="AQ26" s="117"/>
      <c r="AR26" s="117"/>
      <c r="AS26" s="117"/>
      <c r="AU26" s="109">
        <v>21</v>
      </c>
      <c r="AV26" s="110"/>
      <c r="AW26" s="110"/>
      <c r="AX26" s="107">
        <f>SUM(AV26:AW26)</f>
        <v>0</v>
      </c>
      <c r="AY26" s="107"/>
      <c r="AZ26" s="110"/>
      <c r="BA26" s="111"/>
      <c r="BC26" s="116"/>
      <c r="BD26" s="117"/>
      <c r="BE26" s="117"/>
      <c r="BF26" s="117"/>
      <c r="BG26" s="117"/>
      <c r="BH26" s="117"/>
    </row>
    <row r="27" ht="14.25" customHeight="1" spans="1:60">
      <c r="A27" s="109">
        <v>22</v>
      </c>
      <c r="B27" s="106"/>
      <c r="C27" s="110"/>
      <c r="D27" s="107">
        <f>SUM(B27:C27)</f>
        <v>0</v>
      </c>
      <c r="E27" s="107"/>
      <c r="F27" s="110"/>
      <c r="G27" s="111"/>
      <c r="I27" s="157" t="s">
        <v>55</v>
      </c>
      <c r="J27" s="158"/>
      <c r="K27" s="158"/>
      <c r="L27" s="158"/>
      <c r="M27" s="158"/>
      <c r="N27" s="117"/>
      <c r="P27" s="117"/>
      <c r="Q27" s="109">
        <v>22</v>
      </c>
      <c r="R27" s="110"/>
      <c r="S27" s="110"/>
      <c r="T27" s="107">
        <f>SUM(R27:S27)</f>
        <v>0</v>
      </c>
      <c r="U27" s="107"/>
      <c r="V27" s="110"/>
      <c r="W27" s="111"/>
      <c r="Y27" s="157" t="s">
        <v>55</v>
      </c>
      <c r="Z27" s="158"/>
      <c r="AA27" s="158"/>
      <c r="AB27" s="158"/>
      <c r="AC27" s="158"/>
      <c r="AD27" s="117"/>
      <c r="AF27" s="109">
        <v>22</v>
      </c>
      <c r="AG27" s="110"/>
      <c r="AH27" s="110"/>
      <c r="AI27" s="107">
        <f>SUM(AG27:AH27)</f>
        <v>0</v>
      </c>
      <c r="AJ27" s="107"/>
      <c r="AK27" s="110"/>
      <c r="AL27" s="111"/>
      <c r="AN27" s="157" t="s">
        <v>55</v>
      </c>
      <c r="AO27" s="158"/>
      <c r="AP27" s="158"/>
      <c r="AQ27" s="158"/>
      <c r="AR27" s="158"/>
      <c r="AS27" s="117"/>
      <c r="AU27" s="109">
        <v>22</v>
      </c>
      <c r="AV27" s="110"/>
      <c r="AW27" s="110"/>
      <c r="AX27" s="107">
        <f>SUM(AV27:AW27)</f>
        <v>0</v>
      </c>
      <c r="AY27" s="107"/>
      <c r="AZ27" s="110"/>
      <c r="BA27" s="111"/>
      <c r="BC27" s="157" t="s">
        <v>55</v>
      </c>
      <c r="BD27" s="158"/>
      <c r="BE27" s="158"/>
      <c r="BF27" s="158"/>
      <c r="BG27" s="158"/>
      <c r="BH27" s="117"/>
    </row>
    <row r="28" ht="14.25" customHeight="1" spans="1:60">
      <c r="A28" s="109">
        <v>23</v>
      </c>
      <c r="B28" s="106"/>
      <c r="C28" s="110"/>
      <c r="D28" s="107">
        <f>SUM(B28:C28)</f>
        <v>0</v>
      </c>
      <c r="E28" s="107"/>
      <c r="F28" s="110"/>
      <c r="G28" s="111"/>
      <c r="I28" s="159" t="s">
        <v>60</v>
      </c>
      <c r="J28" s="160" t="s">
        <v>44</v>
      </c>
      <c r="K28" s="161" t="s">
        <v>40</v>
      </c>
      <c r="L28" s="162" t="s">
        <v>61</v>
      </c>
      <c r="M28" s="163"/>
      <c r="N28" s="117"/>
      <c r="P28" s="117"/>
      <c r="Q28" s="109">
        <v>23</v>
      </c>
      <c r="R28" s="110"/>
      <c r="S28" s="110"/>
      <c r="T28" s="107">
        <f>SUM(R28:S28)</f>
        <v>0</v>
      </c>
      <c r="U28" s="107"/>
      <c r="V28" s="110"/>
      <c r="W28" s="111"/>
      <c r="Y28" s="159" t="s">
        <v>60</v>
      </c>
      <c r="Z28" s="160" t="s">
        <v>44</v>
      </c>
      <c r="AA28" s="161" t="s">
        <v>40</v>
      </c>
      <c r="AB28" s="162" t="s">
        <v>61</v>
      </c>
      <c r="AC28" s="163"/>
      <c r="AD28" s="117"/>
      <c r="AF28" s="109">
        <v>23</v>
      </c>
      <c r="AG28" s="110"/>
      <c r="AH28" s="110"/>
      <c r="AI28" s="107">
        <f>SUM(AG28:AH28)</f>
        <v>0</v>
      </c>
      <c r="AJ28" s="107"/>
      <c r="AK28" s="110"/>
      <c r="AL28" s="111"/>
      <c r="AN28" s="159" t="s">
        <v>60</v>
      </c>
      <c r="AO28" s="160" t="s">
        <v>44</v>
      </c>
      <c r="AP28" s="161" t="s">
        <v>40</v>
      </c>
      <c r="AQ28" s="162" t="s">
        <v>61</v>
      </c>
      <c r="AR28" s="163"/>
      <c r="AS28" s="117"/>
      <c r="AU28" s="109">
        <v>23</v>
      </c>
      <c r="AV28" s="110"/>
      <c r="AW28" s="110"/>
      <c r="AX28" s="107">
        <f>SUM(AV28:AW28)</f>
        <v>0</v>
      </c>
      <c r="AY28" s="107"/>
      <c r="AZ28" s="110"/>
      <c r="BA28" s="111"/>
      <c r="BC28" s="159" t="s">
        <v>60</v>
      </c>
      <c r="BD28" s="160" t="s">
        <v>44</v>
      </c>
      <c r="BE28" s="161" t="s">
        <v>40</v>
      </c>
      <c r="BF28" s="162" t="s">
        <v>61</v>
      </c>
      <c r="BG28" s="163"/>
      <c r="BH28" s="117"/>
    </row>
    <row r="29" ht="14.25" customHeight="1" spans="1:60">
      <c r="A29" s="109">
        <v>24</v>
      </c>
      <c r="B29" s="106"/>
      <c r="C29" s="110"/>
      <c r="D29" s="107">
        <f>SUM(B29:C29)</f>
        <v>0</v>
      </c>
      <c r="E29" s="107"/>
      <c r="F29" s="110"/>
      <c r="G29" s="111"/>
      <c r="I29" s="164">
        <f>SUM(J5)</f>
        <v>1</v>
      </c>
      <c r="J29" s="165">
        <f>SUM(J6)</f>
        <v>13</v>
      </c>
      <c r="K29" s="166"/>
      <c r="L29" s="167"/>
      <c r="M29" s="168"/>
      <c r="N29" s="117"/>
      <c r="P29" s="117"/>
      <c r="Q29" s="109">
        <v>24</v>
      </c>
      <c r="R29" s="110"/>
      <c r="S29" s="110"/>
      <c r="T29" s="107">
        <f>SUM(R29:S29)</f>
        <v>0</v>
      </c>
      <c r="U29" s="107"/>
      <c r="V29" s="110"/>
      <c r="W29" s="111"/>
      <c r="Y29" s="164">
        <f>SUM(Z5)</f>
        <v>2</v>
      </c>
      <c r="Z29" s="165">
        <f>SUM(Z6)</f>
        <v>14</v>
      </c>
      <c r="AA29" s="166"/>
      <c r="AB29" s="167"/>
      <c r="AC29" s="168"/>
      <c r="AD29" s="117"/>
      <c r="AF29" s="109">
        <v>24</v>
      </c>
      <c r="AG29" s="110"/>
      <c r="AH29" s="110"/>
      <c r="AI29" s="107">
        <f>SUM(AG29:AH29)</f>
        <v>0</v>
      </c>
      <c r="AJ29" s="107"/>
      <c r="AK29" s="110"/>
      <c r="AL29" s="111"/>
      <c r="AN29" s="164">
        <f>SUM(AO5)</f>
        <v>3</v>
      </c>
      <c r="AO29" s="165">
        <f>SUM(AO6)</f>
        <v>15</v>
      </c>
      <c r="AP29" s="166"/>
      <c r="AQ29" s="167"/>
      <c r="AR29" s="168"/>
      <c r="AS29" s="117"/>
      <c r="AU29" s="109">
        <v>24</v>
      </c>
      <c r="AV29" s="110"/>
      <c r="AW29" s="110"/>
      <c r="AX29" s="107">
        <f>SUM(AV29:AW29)</f>
        <v>0</v>
      </c>
      <c r="AY29" s="107"/>
      <c r="AZ29" s="110"/>
      <c r="BA29" s="111"/>
      <c r="BC29" s="164">
        <f>SUM(BD5)</f>
        <v>4</v>
      </c>
      <c r="BD29" s="165">
        <f>SUM(BD6)</f>
        <v>16</v>
      </c>
      <c r="BE29" s="166"/>
      <c r="BF29" s="167"/>
      <c r="BG29" s="168"/>
      <c r="BH29" s="117"/>
    </row>
    <row r="30" ht="14.25" customHeight="1" spans="1:60">
      <c r="A30" s="109">
        <v>25</v>
      </c>
      <c r="B30" s="106"/>
      <c r="C30" s="110"/>
      <c r="D30" s="107">
        <f>SUM(B30:C30)</f>
        <v>0</v>
      </c>
      <c r="E30" s="107"/>
      <c r="F30" s="110"/>
      <c r="G30" s="111"/>
      <c r="I30" s="169">
        <v>0.05</v>
      </c>
      <c r="J30" s="170">
        <v>0.03</v>
      </c>
      <c r="K30" s="106"/>
      <c r="L30" s="107"/>
      <c r="M30" s="171"/>
      <c r="N30" s="117"/>
      <c r="P30" s="117"/>
      <c r="Q30" s="109">
        <v>25</v>
      </c>
      <c r="R30" s="110"/>
      <c r="S30" s="110"/>
      <c r="T30" s="107">
        <f>SUM(R30:S30)</f>
        <v>0</v>
      </c>
      <c r="U30" s="107"/>
      <c r="V30" s="110"/>
      <c r="W30" s="111"/>
      <c r="Y30" s="169">
        <v>0.05</v>
      </c>
      <c r="Z30" s="170">
        <v>0.03</v>
      </c>
      <c r="AA30" s="106"/>
      <c r="AB30" s="107"/>
      <c r="AC30" s="171"/>
      <c r="AD30" s="117"/>
      <c r="AF30" s="109">
        <v>25</v>
      </c>
      <c r="AG30" s="110"/>
      <c r="AH30" s="110"/>
      <c r="AI30" s="107">
        <f>SUM(AG30:AH30)</f>
        <v>0</v>
      </c>
      <c r="AJ30" s="107"/>
      <c r="AK30" s="110"/>
      <c r="AL30" s="111"/>
      <c r="AN30" s="169">
        <v>0.05</v>
      </c>
      <c r="AO30" s="170">
        <v>0.03</v>
      </c>
      <c r="AP30" s="106"/>
      <c r="AQ30" s="107"/>
      <c r="AR30" s="171"/>
      <c r="AS30" s="117"/>
      <c r="AU30" s="109">
        <v>25</v>
      </c>
      <c r="AV30" s="110"/>
      <c r="AW30" s="110"/>
      <c r="AX30" s="107">
        <f>SUM(AV30:AW30)</f>
        <v>0</v>
      </c>
      <c r="AY30" s="107"/>
      <c r="AZ30" s="110"/>
      <c r="BA30" s="111"/>
      <c r="BC30" s="169">
        <v>0.05</v>
      </c>
      <c r="BD30" s="170">
        <v>0.03</v>
      </c>
      <c r="BE30" s="106"/>
      <c r="BF30" s="107"/>
      <c r="BG30" s="171"/>
      <c r="BH30" s="117"/>
    </row>
    <row r="31" ht="14.25" customHeight="1" spans="1:60">
      <c r="A31" s="109">
        <v>26</v>
      </c>
      <c r="B31" s="106"/>
      <c r="C31" s="110"/>
      <c r="D31" s="107">
        <f>SUM(B31:C31)</f>
        <v>0</v>
      </c>
      <c r="E31" s="107"/>
      <c r="F31" s="110"/>
      <c r="G31" s="111"/>
      <c r="I31" s="172">
        <f>SUM(I29*I30)</f>
        <v>0.05</v>
      </c>
      <c r="J31" s="173">
        <f>SUM(J29*J30)</f>
        <v>0.39</v>
      </c>
      <c r="K31" s="174">
        <f>SUM(F37)</f>
        <v>0</v>
      </c>
      <c r="L31" s="175">
        <f>SUM(I31:J31)*K31</f>
        <v>0</v>
      </c>
      <c r="M31" s="176"/>
      <c r="N31" s="117"/>
      <c r="P31" s="117"/>
      <c r="Q31" s="109">
        <v>26</v>
      </c>
      <c r="R31" s="110"/>
      <c r="S31" s="110"/>
      <c r="T31" s="107">
        <f>SUM(R31:S31)</f>
        <v>0</v>
      </c>
      <c r="U31" s="107"/>
      <c r="V31" s="110"/>
      <c r="W31" s="111"/>
      <c r="Y31" s="172">
        <f>SUM(Y29*Y30)</f>
        <v>0.1</v>
      </c>
      <c r="Z31" s="173">
        <f>SUM(Z29*Z30)</f>
        <v>0.42</v>
      </c>
      <c r="AA31" s="174">
        <f>SUM(V35)</f>
        <v>0</v>
      </c>
      <c r="AB31" s="175">
        <f>SUM(Y31:Z31)*AA31</f>
        <v>0</v>
      </c>
      <c r="AC31" s="176"/>
      <c r="AD31" s="117"/>
      <c r="AF31" s="109">
        <v>26</v>
      </c>
      <c r="AG31" s="110"/>
      <c r="AH31" s="110"/>
      <c r="AI31" s="107">
        <f>SUM(AG31:AH31)</f>
        <v>0</v>
      </c>
      <c r="AJ31" s="107"/>
      <c r="AK31" s="110"/>
      <c r="AL31" s="111"/>
      <c r="AN31" s="172">
        <f>SUM(AN29*AN30)</f>
        <v>0.15</v>
      </c>
      <c r="AO31" s="173">
        <f>SUM(AO29*AO30)</f>
        <v>0.45</v>
      </c>
      <c r="AP31" s="174">
        <f>SUM(AK37)</f>
        <v>0</v>
      </c>
      <c r="AQ31" s="175">
        <f>SUM(AN31:AO31)*AP31</f>
        <v>0</v>
      </c>
      <c r="AR31" s="176"/>
      <c r="AS31" s="117"/>
      <c r="AU31" s="109">
        <v>26</v>
      </c>
      <c r="AV31" s="110"/>
      <c r="AW31" s="110"/>
      <c r="AX31" s="107">
        <f>SUM(AV31:AW31)</f>
        <v>0</v>
      </c>
      <c r="AY31" s="107"/>
      <c r="AZ31" s="110"/>
      <c r="BA31" s="111"/>
      <c r="BC31" s="172">
        <f>SUM(BC29*BC30)</f>
        <v>0.2</v>
      </c>
      <c r="BD31" s="173">
        <f>SUM(BD29*BD30)</f>
        <v>0.48</v>
      </c>
      <c r="BE31" s="174">
        <f>SUM(AZ36)</f>
        <v>0</v>
      </c>
      <c r="BF31" s="175">
        <f>SUM(BC31:BD31)*BE31</f>
        <v>0</v>
      </c>
      <c r="BG31" s="176"/>
      <c r="BH31" s="117"/>
    </row>
    <row r="32" ht="14.25" customHeight="1" spans="1:60">
      <c r="A32" s="109">
        <v>27</v>
      </c>
      <c r="B32" s="106"/>
      <c r="C32" s="110"/>
      <c r="D32" s="107">
        <f>SUM(B32:C32)</f>
        <v>0</v>
      </c>
      <c r="E32" s="107"/>
      <c r="F32" s="110"/>
      <c r="G32" s="111"/>
      <c r="I32" s="187"/>
      <c r="J32" s="187"/>
      <c r="K32" s="188"/>
      <c r="L32" s="189"/>
      <c r="M32" s="189"/>
      <c r="N32" s="117"/>
      <c r="P32" s="117"/>
      <c r="Q32" s="109">
        <v>27</v>
      </c>
      <c r="R32" s="110"/>
      <c r="S32" s="110"/>
      <c r="T32" s="107">
        <f>SUM(R32:S32)</f>
        <v>0</v>
      </c>
      <c r="U32" s="107"/>
      <c r="V32" s="110"/>
      <c r="W32" s="111"/>
      <c r="Y32" s="187"/>
      <c r="Z32" s="187"/>
      <c r="AA32" s="188"/>
      <c r="AB32" s="189"/>
      <c r="AC32" s="189"/>
      <c r="AD32" s="117"/>
      <c r="AF32" s="109">
        <v>27</v>
      </c>
      <c r="AG32" s="110"/>
      <c r="AH32" s="110"/>
      <c r="AI32" s="107">
        <f>SUM(AG32:AH32)</f>
        <v>0</v>
      </c>
      <c r="AJ32" s="107"/>
      <c r="AK32" s="110"/>
      <c r="AL32" s="111"/>
      <c r="AN32" s="187"/>
      <c r="AO32" s="187"/>
      <c r="AP32" s="188"/>
      <c r="AQ32" s="189"/>
      <c r="AR32" s="189"/>
      <c r="AS32" s="117"/>
      <c r="AU32" s="109">
        <v>27</v>
      </c>
      <c r="AV32" s="110"/>
      <c r="AW32" s="110"/>
      <c r="AX32" s="107">
        <f>SUM(AV32:AW32)</f>
        <v>0</v>
      </c>
      <c r="AY32" s="107"/>
      <c r="AZ32" s="110"/>
      <c r="BA32" s="111"/>
      <c r="BC32" s="187"/>
      <c r="BD32" s="187"/>
      <c r="BE32" s="188"/>
      <c r="BF32" s="189"/>
      <c r="BG32" s="189"/>
      <c r="BH32" s="117"/>
    </row>
    <row r="33" ht="14.25" customHeight="1" spans="1:60">
      <c r="A33" s="109">
        <v>28</v>
      </c>
      <c r="B33" s="106"/>
      <c r="C33" s="110"/>
      <c r="D33" s="107">
        <f>SUM(B33:C33)</f>
        <v>0</v>
      </c>
      <c r="E33" s="107"/>
      <c r="F33" s="110"/>
      <c r="G33" s="111"/>
      <c r="I33" s="116"/>
      <c r="J33" s="190" t="s">
        <v>62</v>
      </c>
      <c r="K33" s="190"/>
      <c r="L33" s="190"/>
      <c r="M33" s="190"/>
      <c r="N33" s="190"/>
      <c r="P33" s="117"/>
      <c r="Q33" s="109">
        <v>28</v>
      </c>
      <c r="R33" s="110"/>
      <c r="S33" s="110"/>
      <c r="T33" s="107">
        <f>SUM(R33:S33)</f>
        <v>0</v>
      </c>
      <c r="U33" s="107"/>
      <c r="V33" s="110"/>
      <c r="W33" s="111"/>
      <c r="Y33" s="116"/>
      <c r="Z33" s="190" t="s">
        <v>62</v>
      </c>
      <c r="AA33" s="190"/>
      <c r="AB33" s="190"/>
      <c r="AC33" s="190"/>
      <c r="AD33" s="190"/>
      <c r="AF33" s="109">
        <v>28</v>
      </c>
      <c r="AG33" s="110"/>
      <c r="AH33" s="110"/>
      <c r="AI33" s="107">
        <f>SUM(AG33:AH33)</f>
        <v>0</v>
      </c>
      <c r="AJ33" s="107"/>
      <c r="AK33" s="110"/>
      <c r="AL33" s="111"/>
      <c r="AN33" s="116"/>
      <c r="AO33" s="190" t="s">
        <v>62</v>
      </c>
      <c r="AP33" s="190"/>
      <c r="AQ33" s="190"/>
      <c r="AR33" s="190"/>
      <c r="AS33" s="190"/>
      <c r="AU33" s="109">
        <v>28</v>
      </c>
      <c r="AV33" s="110"/>
      <c r="AW33" s="110"/>
      <c r="AX33" s="107">
        <f>SUM(AV33:AW33)</f>
        <v>0</v>
      </c>
      <c r="AY33" s="107"/>
      <c r="AZ33" s="110"/>
      <c r="BA33" s="111"/>
      <c r="BC33" s="116"/>
      <c r="BD33" s="190" t="s">
        <v>62</v>
      </c>
      <c r="BE33" s="190"/>
      <c r="BF33" s="190"/>
      <c r="BG33" s="190"/>
      <c r="BH33" s="190"/>
    </row>
    <row r="34" ht="14.25" customHeight="1" spans="1:60">
      <c r="A34" s="109">
        <v>29</v>
      </c>
      <c r="B34" s="106"/>
      <c r="C34" s="110"/>
      <c r="D34" s="107">
        <f>SUM(B34:C34)</f>
        <v>0</v>
      </c>
      <c r="E34" s="107"/>
      <c r="F34" s="110"/>
      <c r="G34" s="111"/>
      <c r="I34" s="116"/>
      <c r="J34" s="156"/>
      <c r="K34" s="156"/>
      <c r="L34" s="156"/>
      <c r="M34" s="156"/>
      <c r="P34" s="117"/>
      <c r="Q34" s="109">
        <v>29</v>
      </c>
      <c r="R34" s="110"/>
      <c r="S34" s="110"/>
      <c r="T34" s="107">
        <f>SUM(R34:S34)</f>
        <v>0</v>
      </c>
      <c r="U34" s="107"/>
      <c r="V34" s="110"/>
      <c r="W34" s="111"/>
      <c r="Y34" s="116"/>
      <c r="Z34" s="156"/>
      <c r="AA34" s="156"/>
      <c r="AB34" s="156"/>
      <c r="AC34" s="156"/>
      <c r="AF34" s="109">
        <v>29</v>
      </c>
      <c r="AG34" s="110"/>
      <c r="AH34" s="110"/>
      <c r="AI34" s="107">
        <f>SUM(AG34:AH34)</f>
        <v>0</v>
      </c>
      <c r="AJ34" s="107"/>
      <c r="AK34" s="110"/>
      <c r="AL34" s="111"/>
      <c r="AN34" s="116"/>
      <c r="AO34" s="156"/>
      <c r="AP34" s="156"/>
      <c r="AQ34" s="156"/>
      <c r="AR34" s="156"/>
      <c r="AU34" s="109">
        <v>29</v>
      </c>
      <c r="AV34" s="110"/>
      <c r="AW34" s="110"/>
      <c r="AX34" s="107">
        <f>SUM(AV34:AW34)</f>
        <v>0</v>
      </c>
      <c r="AY34" s="107"/>
      <c r="AZ34" s="110"/>
      <c r="BA34" s="111"/>
      <c r="BC34" s="116"/>
      <c r="BD34" s="156"/>
      <c r="BE34" s="156"/>
      <c r="BF34" s="156"/>
      <c r="BG34" s="156"/>
      <c r="BH34" s="190"/>
    </row>
    <row r="35" ht="14.25" customHeight="1" spans="1:55">
      <c r="A35" s="109">
        <v>30</v>
      </c>
      <c r="B35" s="106"/>
      <c r="C35" s="110"/>
      <c r="D35" s="107">
        <f>SUM(B35:C35)</f>
        <v>0</v>
      </c>
      <c r="E35" s="107"/>
      <c r="F35" s="110"/>
      <c r="G35" s="111"/>
      <c r="I35" s="116"/>
      <c r="N35" s="117"/>
      <c r="P35" s="117"/>
      <c r="Q35" s="112"/>
      <c r="R35" s="113">
        <f t="shared" ref="R35:W35" si="4">SUM(R6:R34)</f>
        <v>0</v>
      </c>
      <c r="S35" s="113">
        <f>SUM(S6:S34)</f>
        <v>0</v>
      </c>
      <c r="T35" s="114">
        <f>SUM(R35:S35)</f>
        <v>0</v>
      </c>
      <c r="U35" s="114">
        <f>SUM(U6:U34)</f>
        <v>0</v>
      </c>
      <c r="V35" s="113">
        <f>SUM(V6:V34)</f>
        <v>0</v>
      </c>
      <c r="W35" s="115">
        <f>SUM(W6:W34)</f>
        <v>0</v>
      </c>
      <c r="Y35" s="116"/>
      <c r="AD35" s="117"/>
      <c r="AF35" s="109">
        <v>30</v>
      </c>
      <c r="AG35" s="110"/>
      <c r="AH35" s="110"/>
      <c r="AI35" s="107">
        <f>SUM(AG35:AH35)</f>
        <v>0</v>
      </c>
      <c r="AJ35" s="107"/>
      <c r="AK35" s="110"/>
      <c r="AL35" s="111"/>
      <c r="AN35" s="116"/>
      <c r="AS35" s="117"/>
      <c r="AU35" s="109">
        <v>30</v>
      </c>
      <c r="AV35" s="110"/>
      <c r="AW35" s="110"/>
      <c r="AX35" s="107">
        <f>SUM(AV35:AW35)</f>
        <v>0</v>
      </c>
      <c r="AY35" s="107"/>
      <c r="AZ35" s="110"/>
      <c r="BA35" s="111"/>
      <c r="BC35" s="116"/>
    </row>
    <row r="36" ht="14.25" customHeight="1" spans="1:60">
      <c r="A36" s="109">
        <v>31</v>
      </c>
      <c r="B36" s="106"/>
      <c r="C36" s="110"/>
      <c r="D36" s="107">
        <f>SUM(B36:C36)</f>
        <v>0</v>
      </c>
      <c r="E36" s="107"/>
      <c r="F36" s="110"/>
      <c r="G36" s="111"/>
      <c r="I36" s="116"/>
      <c r="J36" s="117"/>
      <c r="K36" s="117"/>
      <c r="L36" s="117"/>
      <c r="M36" s="117"/>
      <c r="N36" s="191"/>
      <c r="P36" s="117"/>
      <c r="R36" s="116"/>
      <c r="S36" s="117"/>
      <c r="T36" s="117"/>
      <c r="U36" s="117"/>
      <c r="V36" s="117"/>
      <c r="W36" s="117"/>
      <c r="Y36" s="116"/>
      <c r="Z36" s="117"/>
      <c r="AA36" s="117"/>
      <c r="AB36" s="117"/>
      <c r="AC36" s="117"/>
      <c r="AD36" s="191"/>
      <c r="AF36" s="109">
        <v>31</v>
      </c>
      <c r="AG36" s="110"/>
      <c r="AH36" s="110"/>
      <c r="AI36" s="107">
        <f>SUM(AG36:AH36)</f>
        <v>0</v>
      </c>
      <c r="AJ36" s="107"/>
      <c r="AK36" s="110"/>
      <c r="AL36" s="111"/>
      <c r="AN36" s="116"/>
      <c r="AO36" s="117"/>
      <c r="AP36" s="117"/>
      <c r="AQ36" s="117"/>
      <c r="AR36" s="117"/>
      <c r="AS36" s="191"/>
      <c r="AU36" s="112"/>
      <c r="AV36" s="113">
        <f t="shared" ref="AV36:BA36" si="5">SUM(AV6:AV35)</f>
        <v>0</v>
      </c>
      <c r="AW36" s="113">
        <f>SUM(AW6:AW35)</f>
        <v>0</v>
      </c>
      <c r="AX36" s="114">
        <f>SUM(AV36:AW36)</f>
        <v>0</v>
      </c>
      <c r="AY36" s="114">
        <f>SUM(AY6:AY35)</f>
        <v>0</v>
      </c>
      <c r="AZ36" s="113">
        <f>SUM(AZ6:AZ35)</f>
        <v>0</v>
      </c>
      <c r="BA36" s="115">
        <f>SUM(BA6:BA35)</f>
        <v>0</v>
      </c>
      <c r="BC36" s="116"/>
      <c r="BD36" s="117"/>
      <c r="BE36" s="117"/>
      <c r="BF36" s="117"/>
      <c r="BG36" s="117"/>
      <c r="BH36" s="117"/>
    </row>
    <row r="37" ht="16.5" customHeight="1" spans="1:60">
      <c r="A37" s="112"/>
      <c r="B37" s="113">
        <f t="shared" ref="B37:G37" si="6">SUM(B6:B36)</f>
        <v>0</v>
      </c>
      <c r="C37" s="113">
        <f>SUM(C6:C36)</f>
        <v>0</v>
      </c>
      <c r="D37" s="114">
        <f>SUM(B37:C37)</f>
        <v>0</v>
      </c>
      <c r="E37" s="114">
        <f>SUM(E6:E36)</f>
        <v>0</v>
      </c>
      <c r="F37" s="113">
        <f>SUM(F6:F36)</f>
        <v>0</v>
      </c>
      <c r="G37" s="115">
        <f>SUM(G6:G36)</f>
        <v>0</v>
      </c>
      <c r="I37" s="116"/>
      <c r="J37" s="191" t="s">
        <v>63</v>
      </c>
      <c r="K37" s="191"/>
      <c r="L37" s="191"/>
      <c r="M37" s="191"/>
      <c r="P37" s="117"/>
      <c r="Y37" s="116"/>
      <c r="Z37" s="191" t="s">
        <v>63</v>
      </c>
      <c r="AA37" s="191"/>
      <c r="AB37" s="191"/>
      <c r="AC37" s="191"/>
      <c r="AF37" s="112"/>
      <c r="AG37" s="113">
        <f t="shared" ref="AG37:AL37" si="7">SUM(AG6:AG36)</f>
        <v>0</v>
      </c>
      <c r="AH37" s="113">
        <f>SUM(AH6:AH36)</f>
        <v>0</v>
      </c>
      <c r="AI37" s="114">
        <f>SUM(AG37:AH37)</f>
        <v>0</v>
      </c>
      <c r="AJ37" s="114">
        <f>SUM(AJ6:AJ36)</f>
        <v>0</v>
      </c>
      <c r="AK37" s="113">
        <f>SUM(AK6:AK36)</f>
        <v>0</v>
      </c>
      <c r="AL37" s="115">
        <f>SUM(AL6:AL36)</f>
        <v>0</v>
      </c>
      <c r="AN37" s="116"/>
      <c r="AO37" s="191" t="s">
        <v>63</v>
      </c>
      <c r="AP37" s="191"/>
      <c r="AQ37" s="191"/>
      <c r="AR37" s="191"/>
      <c r="AV37" s="116"/>
      <c r="AW37" s="117"/>
      <c r="AX37" s="117"/>
      <c r="AY37" s="117"/>
      <c r="AZ37" s="117"/>
      <c r="BA37" s="117"/>
      <c r="BC37" s="116"/>
      <c r="BD37" s="191" t="s">
        <v>63</v>
      </c>
      <c r="BE37" s="191"/>
      <c r="BF37" s="191"/>
      <c r="BG37" s="191"/>
      <c r="BH37" s="191"/>
    </row>
    <row r="38" ht="14.25" customHeight="1" spans="2:59">
      <c r="B38" s="116"/>
      <c r="C38" s="117"/>
      <c r="D38" s="117"/>
      <c r="E38" s="117"/>
      <c r="F38" s="117"/>
      <c r="G38" s="117"/>
      <c r="H38" s="117"/>
      <c r="I38" s="116"/>
      <c r="J38" s="117"/>
      <c r="K38" s="117"/>
      <c r="L38" s="117"/>
      <c r="M38" s="117"/>
      <c r="O38" s="117"/>
      <c r="P38" s="117"/>
      <c r="X38" s="117"/>
      <c r="Y38" s="116"/>
      <c r="Z38" s="117"/>
      <c r="AA38" s="117"/>
      <c r="AB38" s="117"/>
      <c r="AC38" s="117"/>
      <c r="AG38" s="116"/>
      <c r="AH38" s="117"/>
      <c r="AI38" s="117"/>
      <c r="AJ38" s="117"/>
      <c r="AK38" s="117"/>
      <c r="AL38" s="117"/>
      <c r="AM38" s="117"/>
      <c r="AN38" s="116"/>
      <c r="AO38" s="117"/>
      <c r="AP38" s="117"/>
      <c r="AQ38" s="117"/>
      <c r="AR38" s="117"/>
      <c r="BB38" s="117"/>
      <c r="BC38" s="116"/>
      <c r="BD38" s="117"/>
      <c r="BE38" s="117"/>
      <c r="BF38" s="117"/>
      <c r="BG38" s="117"/>
    </row>
    <row r="39" spans="9:59">
      <c r="I39" s="116"/>
      <c r="J39" s="117"/>
      <c r="K39" s="117"/>
      <c r="L39" s="117"/>
      <c r="M39" s="117"/>
      <c r="P39" s="117"/>
      <c r="X39" s="117"/>
      <c r="Y39" s="116"/>
      <c r="Z39" s="117"/>
      <c r="AA39" s="117"/>
      <c r="AB39" s="117"/>
      <c r="AC39" s="117"/>
      <c r="AN39" s="116"/>
      <c r="AO39" s="117"/>
      <c r="AP39" s="117"/>
      <c r="AQ39" s="117"/>
      <c r="AR39" s="117"/>
      <c r="BC39" s="116"/>
      <c r="BD39" s="117"/>
      <c r="BE39" s="117"/>
      <c r="BF39" s="117"/>
      <c r="BG39" s="117"/>
    </row>
    <row r="40" ht="22.5" customHeight="1" spans="4:60">
      <c r="D40" s="95" t="s">
        <v>20</v>
      </c>
      <c r="E40" s="96" t="str">
        <f>([1]Kal.Gaji!A7)</f>
        <v>1. HENNI</v>
      </c>
      <c r="F40" s="97"/>
      <c r="G40" s="98"/>
      <c r="I40" s="118" t="s">
        <v>21</v>
      </c>
      <c r="J40" s="118"/>
      <c r="K40" s="118"/>
      <c r="L40" s="118"/>
      <c r="M40" s="118"/>
      <c r="N40" s="118"/>
      <c r="T40" s="95" t="s">
        <v>20</v>
      </c>
      <c r="U40" s="96" t="str">
        <f>([1]Kal.Gaji!A7)</f>
        <v>1. HENNI</v>
      </c>
      <c r="V40" s="97"/>
      <c r="W40" s="98"/>
      <c r="Y40" s="118" t="s">
        <v>21</v>
      </c>
      <c r="Z40" s="118"/>
      <c r="AA40" s="118"/>
      <c r="AB40" s="118"/>
      <c r="AC40" s="118"/>
      <c r="AD40" s="118"/>
      <c r="AI40" s="95" t="s">
        <v>20</v>
      </c>
      <c r="AJ40" s="96" t="str">
        <f>([1]Kal.Gaji!A7)</f>
        <v>1. HENNI</v>
      </c>
      <c r="AK40" s="97"/>
      <c r="AL40" s="98"/>
      <c r="AN40" s="118" t="s">
        <v>21</v>
      </c>
      <c r="AO40" s="118"/>
      <c r="AP40" s="118"/>
      <c r="AQ40" s="118"/>
      <c r="AR40" s="118"/>
      <c r="AS40" s="118"/>
      <c r="AX40" s="95" t="s">
        <v>20</v>
      </c>
      <c r="AY40" s="96" t="str">
        <f>([1]Kal.Gaji!A7)</f>
        <v>1. HENNI</v>
      </c>
      <c r="AZ40" s="97"/>
      <c r="BA40" s="98"/>
      <c r="BC40" s="118" t="s">
        <v>21</v>
      </c>
      <c r="BD40" s="118"/>
      <c r="BE40" s="118"/>
      <c r="BF40" s="118"/>
      <c r="BG40" s="118"/>
      <c r="BH40" s="118"/>
    </row>
    <row r="41" ht="22.5" customHeight="1" spans="4:60">
      <c r="D41" s="95" t="s">
        <v>3</v>
      </c>
      <c r="E41" s="96" t="s">
        <v>64</v>
      </c>
      <c r="F41" s="97"/>
      <c r="G41" s="98"/>
      <c r="I41" s="119"/>
      <c r="J41" s="119"/>
      <c r="K41" s="119"/>
      <c r="L41" s="120"/>
      <c r="M41" s="120"/>
      <c r="N41" s="120"/>
      <c r="T41" s="95" t="s">
        <v>3</v>
      </c>
      <c r="U41" s="96" t="s">
        <v>65</v>
      </c>
      <c r="V41" s="97"/>
      <c r="W41" s="98"/>
      <c r="Y41" s="119"/>
      <c r="Z41" s="119"/>
      <c r="AA41" s="119"/>
      <c r="AB41" s="120"/>
      <c r="AC41" s="120"/>
      <c r="AD41" s="120"/>
      <c r="AI41" s="95" t="s">
        <v>3</v>
      </c>
      <c r="AJ41" s="96" t="s">
        <v>66</v>
      </c>
      <c r="AK41" s="97"/>
      <c r="AL41" s="98"/>
      <c r="AN41" s="119"/>
      <c r="AO41" s="119"/>
      <c r="AP41" s="119"/>
      <c r="AQ41" s="120"/>
      <c r="AR41" s="120"/>
      <c r="AS41" s="120"/>
      <c r="AX41" s="95" t="s">
        <v>3</v>
      </c>
      <c r="AY41" s="96" t="s">
        <v>67</v>
      </c>
      <c r="AZ41" s="97"/>
      <c r="BA41" s="98"/>
      <c r="BC41" s="119"/>
      <c r="BD41" s="119"/>
      <c r="BE41" s="119"/>
      <c r="BF41" s="120"/>
      <c r="BG41" s="120"/>
      <c r="BH41" s="118"/>
    </row>
    <row r="42" ht="22.5" customHeight="1" spans="4:60">
      <c r="D42" s="95" t="s">
        <v>26</v>
      </c>
      <c r="E42" s="96">
        <f>SUM('Kal. Gaji'!A3:M3)</f>
        <v>2016</v>
      </c>
      <c r="F42" s="97"/>
      <c r="G42" s="98"/>
      <c r="I42" s="121" t="str">
        <f>(E40)</f>
        <v>1. HENNI</v>
      </c>
      <c r="J42" s="121"/>
      <c r="K42" s="121"/>
      <c r="L42" s="121"/>
      <c r="M42" s="121"/>
      <c r="N42" s="122" t="s">
        <v>68</v>
      </c>
      <c r="T42" s="95" t="s">
        <v>26</v>
      </c>
      <c r="U42" s="96">
        <f>SUM('Kal. Gaji'!A3:M3)</f>
        <v>2016</v>
      </c>
      <c r="V42" s="97"/>
      <c r="W42" s="98"/>
      <c r="Y42" s="121" t="str">
        <f>(U40)</f>
        <v>1. HENNI</v>
      </c>
      <c r="Z42" s="121"/>
      <c r="AA42" s="121"/>
      <c r="AB42" s="121"/>
      <c r="AC42" s="121"/>
      <c r="AD42" s="122" t="s">
        <v>69</v>
      </c>
      <c r="AI42" s="95" t="s">
        <v>26</v>
      </c>
      <c r="AJ42" s="96">
        <f>SUM('Kal. Gaji'!A3:M3)</f>
        <v>2016</v>
      </c>
      <c r="AK42" s="97"/>
      <c r="AL42" s="98"/>
      <c r="AN42" s="121" t="str">
        <f>(AJ40)</f>
        <v>1. HENNI</v>
      </c>
      <c r="AO42" s="121"/>
      <c r="AP42" s="121"/>
      <c r="AQ42" s="121"/>
      <c r="AR42" s="121"/>
      <c r="AS42" s="122" t="s">
        <v>70</v>
      </c>
      <c r="AX42" s="95" t="s">
        <v>26</v>
      </c>
      <c r="AY42" s="96">
        <f>SUM('Kal. Gaji'!A3:M3)</f>
        <v>2016</v>
      </c>
      <c r="AZ42" s="97"/>
      <c r="BA42" s="98"/>
      <c r="BC42" s="121" t="str">
        <f>(AY40)</f>
        <v>1. HENNI</v>
      </c>
      <c r="BD42" s="121"/>
      <c r="BE42" s="121"/>
      <c r="BF42" s="121"/>
      <c r="BG42" s="121"/>
      <c r="BH42" s="122" t="s">
        <v>71</v>
      </c>
    </row>
    <row r="43" ht="25.5" customHeight="1" spans="1:60">
      <c r="A43" s="99" t="s">
        <v>2</v>
      </c>
      <c r="B43" s="99"/>
      <c r="C43" s="99"/>
      <c r="D43" s="99"/>
      <c r="E43" s="99"/>
      <c r="F43" s="99"/>
      <c r="G43" s="99"/>
      <c r="I43" s="123" t="s">
        <v>31</v>
      </c>
      <c r="J43" s="124" t="s">
        <v>32</v>
      </c>
      <c r="K43" s="125" t="s">
        <v>33</v>
      </c>
      <c r="L43" s="126"/>
      <c r="M43" s="126"/>
      <c r="N43" s="127"/>
      <c r="Q43" s="99" t="s">
        <v>2</v>
      </c>
      <c r="R43" s="99"/>
      <c r="S43" s="99"/>
      <c r="T43" s="99"/>
      <c r="U43" s="99"/>
      <c r="V43" s="99"/>
      <c r="W43" s="99"/>
      <c r="Y43" s="123" t="s">
        <v>31</v>
      </c>
      <c r="Z43" s="124" t="s">
        <v>32</v>
      </c>
      <c r="AA43" s="125" t="s">
        <v>33</v>
      </c>
      <c r="AB43" s="126"/>
      <c r="AC43" s="126"/>
      <c r="AD43" s="127"/>
      <c r="AF43" s="99" t="s">
        <v>2</v>
      </c>
      <c r="AG43" s="99"/>
      <c r="AH43" s="99"/>
      <c r="AI43" s="99"/>
      <c r="AJ43" s="99"/>
      <c r="AK43" s="99"/>
      <c r="AL43" s="99"/>
      <c r="AN43" s="123" t="s">
        <v>31</v>
      </c>
      <c r="AO43" s="124" t="s">
        <v>32</v>
      </c>
      <c r="AP43" s="125" t="s">
        <v>33</v>
      </c>
      <c r="AQ43" s="126"/>
      <c r="AR43" s="126"/>
      <c r="AS43" s="127"/>
      <c r="AU43" s="99" t="s">
        <v>2</v>
      </c>
      <c r="AV43" s="99"/>
      <c r="AW43" s="99"/>
      <c r="AX43" s="99"/>
      <c r="AY43" s="99"/>
      <c r="AZ43" s="99"/>
      <c r="BA43" s="99"/>
      <c r="BC43" s="123" t="s">
        <v>31</v>
      </c>
      <c r="BD43" s="124" t="s">
        <v>32</v>
      </c>
      <c r="BE43" s="125" t="s">
        <v>33</v>
      </c>
      <c r="BF43" s="126"/>
      <c r="BG43" s="126"/>
      <c r="BH43" s="127"/>
    </row>
    <row r="44" ht="16.5" customHeight="1" spans="1:60">
      <c r="A44" s="100" t="s">
        <v>34</v>
      </c>
      <c r="B44" s="101" t="s">
        <v>35</v>
      </c>
      <c r="C44" s="101" t="s">
        <v>36</v>
      </c>
      <c r="D44" s="102" t="s">
        <v>37</v>
      </c>
      <c r="E44" s="102" t="s">
        <v>38</v>
      </c>
      <c r="F44" s="103" t="s">
        <v>39</v>
      </c>
      <c r="G44" s="104" t="s">
        <v>40</v>
      </c>
      <c r="I44" s="129" t="s">
        <v>41</v>
      </c>
      <c r="J44" s="130">
        <f>SUM('Kal. Gaji'!F8)</f>
        <v>5</v>
      </c>
      <c r="K44" s="216" t="s">
        <v>42</v>
      </c>
      <c r="L44" s="217"/>
      <c r="M44" s="217"/>
      <c r="N44" s="218"/>
      <c r="Q44" s="100" t="s">
        <v>34</v>
      </c>
      <c r="R44" s="101" t="s">
        <v>35</v>
      </c>
      <c r="S44" s="101" t="s">
        <v>36</v>
      </c>
      <c r="T44" s="102" t="s">
        <v>37</v>
      </c>
      <c r="U44" s="102" t="s">
        <v>38</v>
      </c>
      <c r="V44" s="192" t="s">
        <v>39</v>
      </c>
      <c r="W44" s="104" t="s">
        <v>40</v>
      </c>
      <c r="Y44" s="129" t="s">
        <v>41</v>
      </c>
      <c r="Z44" s="130">
        <f>SUM('Kal. Gaji'!G8)</f>
        <v>6</v>
      </c>
      <c r="AA44" s="131" t="s">
        <v>42</v>
      </c>
      <c r="AB44" s="132"/>
      <c r="AC44" s="132"/>
      <c r="AD44" s="133"/>
      <c r="AF44" s="100" t="s">
        <v>34</v>
      </c>
      <c r="AG44" s="101" t="s">
        <v>35</v>
      </c>
      <c r="AH44" s="101" t="s">
        <v>36</v>
      </c>
      <c r="AI44" s="102" t="s">
        <v>37</v>
      </c>
      <c r="AJ44" s="102" t="s">
        <v>38</v>
      </c>
      <c r="AK44" s="192" t="s">
        <v>39</v>
      </c>
      <c r="AL44" s="104" t="s">
        <v>40</v>
      </c>
      <c r="AN44" s="129" t="s">
        <v>41</v>
      </c>
      <c r="AO44" s="130">
        <f>SUM('Kal. Gaji'!H8)</f>
        <v>7</v>
      </c>
      <c r="AP44" s="131" t="s">
        <v>42</v>
      </c>
      <c r="AQ44" s="132"/>
      <c r="AR44" s="132"/>
      <c r="AS44" s="133"/>
      <c r="AU44" s="100" t="s">
        <v>34</v>
      </c>
      <c r="AV44" s="101" t="s">
        <v>35</v>
      </c>
      <c r="AW44" s="101" t="s">
        <v>36</v>
      </c>
      <c r="AX44" s="102" t="s">
        <v>37</v>
      </c>
      <c r="AY44" s="102" t="s">
        <v>38</v>
      </c>
      <c r="AZ44" s="192" t="s">
        <v>39</v>
      </c>
      <c r="BA44" s="104" t="s">
        <v>40</v>
      </c>
      <c r="BC44" s="129" t="s">
        <v>41</v>
      </c>
      <c r="BD44" s="130">
        <f>SUM('Kal. Gaji'!I8)</f>
        <v>8</v>
      </c>
      <c r="BE44" s="216" t="s">
        <v>42</v>
      </c>
      <c r="BF44" s="217"/>
      <c r="BG44" s="217"/>
      <c r="BH44" s="218"/>
    </row>
    <row r="45" ht="14.25" customHeight="1" spans="1:60">
      <c r="A45" s="239" t="s">
        <v>43</v>
      </c>
      <c r="B45" s="106">
        <v>1</v>
      </c>
      <c r="C45" s="106"/>
      <c r="D45" s="107">
        <f>SUM(B45:C45)</f>
        <v>1</v>
      </c>
      <c r="E45" s="107"/>
      <c r="F45" s="106"/>
      <c r="G45" s="108"/>
      <c r="I45" s="134" t="s">
        <v>44</v>
      </c>
      <c r="J45" s="130">
        <f>SUM('Kal. Gaji'!F9)</f>
        <v>17</v>
      </c>
      <c r="K45" s="135" t="s">
        <v>42</v>
      </c>
      <c r="L45" s="136"/>
      <c r="M45" s="136"/>
      <c r="N45" s="137"/>
      <c r="Q45" s="239" t="s">
        <v>43</v>
      </c>
      <c r="R45" s="106"/>
      <c r="S45" s="106"/>
      <c r="T45" s="107">
        <f>SUM(R45:S45)</f>
        <v>0</v>
      </c>
      <c r="U45" s="107"/>
      <c r="V45" s="106"/>
      <c r="W45" s="108"/>
      <c r="Y45" s="134" t="s">
        <v>44</v>
      </c>
      <c r="Z45" s="130">
        <f>SUM('Kal. Gaji'!G9)</f>
        <v>18</v>
      </c>
      <c r="AA45" s="135" t="s">
        <v>42</v>
      </c>
      <c r="AB45" s="136"/>
      <c r="AC45" s="136"/>
      <c r="AD45" s="137"/>
      <c r="AF45" s="239" t="s">
        <v>43</v>
      </c>
      <c r="AG45" s="106"/>
      <c r="AH45" s="106"/>
      <c r="AI45" s="107">
        <f>SUM(AG45:AH45)</f>
        <v>0</v>
      </c>
      <c r="AJ45" s="107"/>
      <c r="AK45" s="106"/>
      <c r="AL45" s="108"/>
      <c r="AN45" s="134" t="s">
        <v>44</v>
      </c>
      <c r="AO45" s="130">
        <f>SUM('Kal. Gaji'!H9)</f>
        <v>19</v>
      </c>
      <c r="AP45" s="135" t="s">
        <v>42</v>
      </c>
      <c r="AQ45" s="136"/>
      <c r="AR45" s="136"/>
      <c r="AS45" s="137"/>
      <c r="AU45" s="239" t="s">
        <v>43</v>
      </c>
      <c r="AV45" s="106"/>
      <c r="AW45" s="106"/>
      <c r="AX45" s="107">
        <f>SUM(AV45:AW45)</f>
        <v>0</v>
      </c>
      <c r="AY45" s="107"/>
      <c r="AZ45" s="106"/>
      <c r="BA45" s="108"/>
      <c r="BC45" s="134" t="s">
        <v>44</v>
      </c>
      <c r="BD45" s="130">
        <f>SUM('Kal. Gaji'!I9)</f>
        <v>20</v>
      </c>
      <c r="BE45" s="135" t="s">
        <v>42</v>
      </c>
      <c r="BF45" s="136"/>
      <c r="BG45" s="136"/>
      <c r="BH45" s="137"/>
    </row>
    <row r="46" ht="14.25" customHeight="1" spans="1:60">
      <c r="A46" s="240" t="s">
        <v>45</v>
      </c>
      <c r="B46" s="110">
        <v>1</v>
      </c>
      <c r="C46" s="110"/>
      <c r="D46" s="107">
        <f t="shared" ref="D46:D76" si="8">SUM(B46:C46)</f>
        <v>1</v>
      </c>
      <c r="E46" s="107"/>
      <c r="F46" s="110"/>
      <c r="G46" s="111"/>
      <c r="I46" s="134" t="s">
        <v>46</v>
      </c>
      <c r="J46" s="130">
        <f>SUM('Kal. Gaji'!F10)</f>
        <v>29</v>
      </c>
      <c r="K46" s="139" t="e">
        <f>SUM([1]Kal.Gaji!F10)</f>
        <v>#REF!</v>
      </c>
      <c r="L46" s="140" t="s">
        <v>47</v>
      </c>
      <c r="M46" s="141">
        <f>SUM(D76)</f>
        <v>31</v>
      </c>
      <c r="N46" s="142" t="s">
        <v>48</v>
      </c>
      <c r="Q46" s="240" t="s">
        <v>45</v>
      </c>
      <c r="R46" s="110"/>
      <c r="S46" s="110"/>
      <c r="T46" s="107">
        <f t="shared" ref="T46:T75" si="9">SUM(R46:S46)</f>
        <v>0</v>
      </c>
      <c r="U46" s="107"/>
      <c r="V46" s="110"/>
      <c r="W46" s="111"/>
      <c r="Y46" s="134" t="s">
        <v>46</v>
      </c>
      <c r="Z46" s="130">
        <f>SUM('Kal. Gaji'!G10)</f>
        <v>30</v>
      </c>
      <c r="AA46" s="139" t="e">
        <f>SUM([1]Kal.Gaji!G10)</f>
        <v>#REF!</v>
      </c>
      <c r="AB46" s="140" t="s">
        <v>47</v>
      </c>
      <c r="AC46" s="141">
        <f>SUM(T75)</f>
        <v>0</v>
      </c>
      <c r="AD46" s="142" t="s">
        <v>48</v>
      </c>
      <c r="AF46" s="240" t="s">
        <v>45</v>
      </c>
      <c r="AG46" s="110"/>
      <c r="AH46" s="110"/>
      <c r="AI46" s="107">
        <f t="shared" ref="AI46:AI76" si="10">SUM(AG46:AH46)</f>
        <v>0</v>
      </c>
      <c r="AJ46" s="107"/>
      <c r="AK46" s="110"/>
      <c r="AL46" s="111"/>
      <c r="AN46" s="134" t="s">
        <v>46</v>
      </c>
      <c r="AO46" s="130">
        <f>SUM('Kal. Gaji'!H10)</f>
        <v>31</v>
      </c>
      <c r="AP46" s="139" t="e">
        <f>SUM([1]Kal.Gaji!H10)</f>
        <v>#REF!</v>
      </c>
      <c r="AQ46" s="140" t="s">
        <v>47</v>
      </c>
      <c r="AR46" s="141">
        <f>SUM(AI76)</f>
        <v>0</v>
      </c>
      <c r="AS46" s="142" t="s">
        <v>48</v>
      </c>
      <c r="AU46" s="240" t="s">
        <v>45</v>
      </c>
      <c r="AV46" s="110"/>
      <c r="AW46" s="110"/>
      <c r="AX46" s="107">
        <f t="shared" ref="AX46:AX76" si="11">SUM(AV46:AW46)</f>
        <v>0</v>
      </c>
      <c r="AY46" s="107"/>
      <c r="AZ46" s="110"/>
      <c r="BA46" s="111"/>
      <c r="BC46" s="134" t="s">
        <v>46</v>
      </c>
      <c r="BD46" s="130">
        <f>SUM('Kal. Gaji'!I10)</f>
        <v>32</v>
      </c>
      <c r="BE46" s="139" t="e">
        <f>SUM([1]Kal.Gaji!I10)</f>
        <v>#REF!</v>
      </c>
      <c r="BF46" s="140" t="s">
        <v>47</v>
      </c>
      <c r="BG46" s="141">
        <f>SUM(AX76)</f>
        <v>0</v>
      </c>
      <c r="BH46" s="142" t="s">
        <v>48</v>
      </c>
    </row>
    <row r="47" ht="14.25" customHeight="1" spans="1:60">
      <c r="A47" s="240" t="s">
        <v>49</v>
      </c>
      <c r="B47" s="110">
        <v>1</v>
      </c>
      <c r="C47" s="110"/>
      <c r="D47" s="107">
        <f>SUM(B47:C47)</f>
        <v>1</v>
      </c>
      <c r="E47" s="107"/>
      <c r="F47" s="110"/>
      <c r="G47" s="111"/>
      <c r="I47" s="134" t="s">
        <v>38</v>
      </c>
      <c r="J47" s="130">
        <f>SUM(K47*M47)</f>
        <v>0</v>
      </c>
      <c r="K47" s="143">
        <v>1500</v>
      </c>
      <c r="L47" s="144" t="s">
        <v>47</v>
      </c>
      <c r="M47" s="145">
        <f>SUM(E76)</f>
        <v>0</v>
      </c>
      <c r="N47" s="146" t="s">
        <v>50</v>
      </c>
      <c r="Q47" s="240" t="s">
        <v>49</v>
      </c>
      <c r="R47" s="110"/>
      <c r="S47" s="110"/>
      <c r="T47" s="107">
        <f>SUM(R47:S47)</f>
        <v>0</v>
      </c>
      <c r="U47" s="107"/>
      <c r="V47" s="110"/>
      <c r="W47" s="111"/>
      <c r="Y47" s="134" t="s">
        <v>38</v>
      </c>
      <c r="Z47" s="130">
        <f>SUM(AA47*AC47)</f>
        <v>0</v>
      </c>
      <c r="AA47" s="143">
        <v>1500</v>
      </c>
      <c r="AB47" s="144" t="s">
        <v>47</v>
      </c>
      <c r="AC47" s="145">
        <f>SUM(U75)</f>
        <v>0</v>
      </c>
      <c r="AD47" s="146" t="s">
        <v>50</v>
      </c>
      <c r="AF47" s="240" t="s">
        <v>49</v>
      </c>
      <c r="AG47" s="110"/>
      <c r="AH47" s="110"/>
      <c r="AI47" s="107">
        <f>SUM(AG47:AH47)</f>
        <v>0</v>
      </c>
      <c r="AJ47" s="107"/>
      <c r="AK47" s="110"/>
      <c r="AL47" s="111"/>
      <c r="AN47" s="134" t="s">
        <v>38</v>
      </c>
      <c r="AO47" s="130">
        <f>SUM(AP47*AR47)</f>
        <v>0</v>
      </c>
      <c r="AP47" s="143">
        <v>1500</v>
      </c>
      <c r="AQ47" s="144" t="s">
        <v>47</v>
      </c>
      <c r="AR47" s="145">
        <f>SUM(AJ76)</f>
        <v>0</v>
      </c>
      <c r="AS47" s="146" t="s">
        <v>50</v>
      </c>
      <c r="AU47" s="240" t="s">
        <v>49</v>
      </c>
      <c r="AV47" s="110"/>
      <c r="AW47" s="110"/>
      <c r="AX47" s="107">
        <f>SUM(AV47:AW47)</f>
        <v>0</v>
      </c>
      <c r="AY47" s="107"/>
      <c r="AZ47" s="110"/>
      <c r="BA47" s="111"/>
      <c r="BC47" s="134" t="s">
        <v>38</v>
      </c>
      <c r="BD47" s="130">
        <f>SUM(BE47*BG47)</f>
        <v>0</v>
      </c>
      <c r="BE47" s="143">
        <v>1500</v>
      </c>
      <c r="BF47" s="144" t="s">
        <v>47</v>
      </c>
      <c r="BG47" s="145">
        <f>SUM(AY76)</f>
        <v>0</v>
      </c>
      <c r="BH47" s="146" t="s">
        <v>50</v>
      </c>
    </row>
    <row r="48" ht="14.25" customHeight="1" spans="1:60">
      <c r="A48" s="240" t="s">
        <v>51</v>
      </c>
      <c r="B48" s="110">
        <v>1</v>
      </c>
      <c r="C48" s="110"/>
      <c r="D48" s="107">
        <f>SUM(B48:C48)</f>
        <v>1</v>
      </c>
      <c r="E48" s="107"/>
      <c r="F48" s="110"/>
      <c r="G48" s="111"/>
      <c r="I48" s="134" t="s">
        <v>40</v>
      </c>
      <c r="J48" s="143">
        <f>SUM(L57)</f>
        <v>0</v>
      </c>
      <c r="K48" s="139"/>
      <c r="L48" s="144"/>
      <c r="M48" s="145"/>
      <c r="N48" s="146"/>
      <c r="Q48" s="240" t="s">
        <v>51</v>
      </c>
      <c r="R48" s="110"/>
      <c r="S48" s="110"/>
      <c r="T48" s="107">
        <f>SUM(R48:S48)</f>
        <v>0</v>
      </c>
      <c r="U48" s="107"/>
      <c r="V48" s="110"/>
      <c r="W48" s="111"/>
      <c r="Y48" s="134" t="s">
        <v>40</v>
      </c>
      <c r="Z48" s="143">
        <f>SUM(AB57)</f>
        <v>0</v>
      </c>
      <c r="AA48" s="139"/>
      <c r="AB48" s="144"/>
      <c r="AC48" s="145"/>
      <c r="AD48" s="146"/>
      <c r="AF48" s="240" t="s">
        <v>51</v>
      </c>
      <c r="AG48" s="110"/>
      <c r="AH48" s="110"/>
      <c r="AI48" s="107">
        <f>SUM(AG48:AH48)</f>
        <v>0</v>
      </c>
      <c r="AJ48" s="107"/>
      <c r="AK48" s="110"/>
      <c r="AL48" s="111"/>
      <c r="AN48" s="134" t="s">
        <v>40</v>
      </c>
      <c r="AO48" s="143">
        <f>SUM(AQ57)</f>
        <v>0</v>
      </c>
      <c r="AP48" s="139"/>
      <c r="AQ48" s="144"/>
      <c r="AR48" s="145"/>
      <c r="AS48" s="146"/>
      <c r="AU48" s="240" t="s">
        <v>51</v>
      </c>
      <c r="AV48" s="110"/>
      <c r="AW48" s="110"/>
      <c r="AX48" s="107">
        <f>SUM(AV48:AW48)</f>
        <v>0</v>
      </c>
      <c r="AY48" s="107"/>
      <c r="AZ48" s="110"/>
      <c r="BA48" s="111"/>
      <c r="BC48" s="134" t="s">
        <v>40</v>
      </c>
      <c r="BD48" s="220">
        <f>SUM(BF57)</f>
        <v>0</v>
      </c>
      <c r="BE48" s="143"/>
      <c r="BF48" s="144"/>
      <c r="BG48" s="145"/>
      <c r="BH48" s="146"/>
    </row>
    <row r="49" ht="14.25" customHeight="1" spans="1:60">
      <c r="A49" s="240" t="s">
        <v>52</v>
      </c>
      <c r="B49" s="110">
        <v>1</v>
      </c>
      <c r="C49" s="110"/>
      <c r="D49" s="107">
        <f>SUM(B49:C49)</f>
        <v>1</v>
      </c>
      <c r="E49" s="107"/>
      <c r="F49" s="110"/>
      <c r="G49" s="111"/>
      <c r="I49" s="134" t="s">
        <v>53</v>
      </c>
      <c r="J49" s="143">
        <f>SUM(K64)</f>
        <v>0</v>
      </c>
      <c r="K49" s="139"/>
      <c r="L49" s="144"/>
      <c r="M49" s="145"/>
      <c r="N49" s="146"/>
      <c r="Q49" s="240" t="s">
        <v>52</v>
      </c>
      <c r="R49" s="110"/>
      <c r="S49" s="110"/>
      <c r="T49" s="107">
        <f>SUM(R49:S49)</f>
        <v>0</v>
      </c>
      <c r="U49" s="107"/>
      <c r="V49" s="110"/>
      <c r="W49" s="111"/>
      <c r="Y49" s="134" t="s">
        <v>53</v>
      </c>
      <c r="Z49" s="143">
        <f>SUM(AA64)</f>
        <v>0</v>
      </c>
      <c r="AA49" s="139"/>
      <c r="AB49" s="144"/>
      <c r="AC49" s="145"/>
      <c r="AD49" s="146"/>
      <c r="AF49" s="240" t="s">
        <v>52</v>
      </c>
      <c r="AG49" s="110"/>
      <c r="AH49" s="110"/>
      <c r="AI49" s="107">
        <f>SUM(AG49:AH49)</f>
        <v>0</v>
      </c>
      <c r="AJ49" s="107"/>
      <c r="AK49" s="110"/>
      <c r="AL49" s="111"/>
      <c r="AN49" s="134" t="s">
        <v>53</v>
      </c>
      <c r="AO49" s="143">
        <f>SUM(AP64)</f>
        <v>0</v>
      </c>
      <c r="AP49" s="139"/>
      <c r="AQ49" s="144"/>
      <c r="AR49" s="145"/>
      <c r="AS49" s="146"/>
      <c r="AU49" s="240" t="s">
        <v>52</v>
      </c>
      <c r="AV49" s="110"/>
      <c r="AW49" s="110"/>
      <c r="AX49" s="107">
        <f>SUM(AV49:AW49)</f>
        <v>0</v>
      </c>
      <c r="AY49" s="107"/>
      <c r="AZ49" s="110"/>
      <c r="BA49" s="111"/>
      <c r="BC49" s="134" t="s">
        <v>53</v>
      </c>
      <c r="BD49" s="143">
        <f>SUM(BE64)</f>
        <v>0</v>
      </c>
      <c r="BE49" s="139"/>
      <c r="BF49" s="144"/>
      <c r="BG49" s="145"/>
      <c r="BH49" s="146"/>
    </row>
    <row r="50" ht="14.25" customHeight="1" spans="1:60">
      <c r="A50" s="240" t="s">
        <v>54</v>
      </c>
      <c r="B50" s="110">
        <v>1</v>
      </c>
      <c r="C50" s="110"/>
      <c r="D50" s="107">
        <f>SUM(B50:C50)</f>
        <v>1</v>
      </c>
      <c r="E50" s="107"/>
      <c r="F50" s="110"/>
      <c r="G50" s="111"/>
      <c r="I50" s="134" t="s">
        <v>55</v>
      </c>
      <c r="J50" s="147">
        <f>SUM(L70)</f>
        <v>0</v>
      </c>
      <c r="K50" s="148"/>
      <c r="L50" s="144"/>
      <c r="M50" s="144"/>
      <c r="N50" s="149"/>
      <c r="Q50" s="240" t="s">
        <v>54</v>
      </c>
      <c r="R50" s="110"/>
      <c r="S50" s="110"/>
      <c r="T50" s="107">
        <f>SUM(R50:S50)</f>
        <v>0</v>
      </c>
      <c r="U50" s="107"/>
      <c r="V50" s="110"/>
      <c r="W50" s="111"/>
      <c r="Y50" s="134" t="s">
        <v>55</v>
      </c>
      <c r="Z50" s="147">
        <f>SUM(AB70)</f>
        <v>0</v>
      </c>
      <c r="AA50" s="148"/>
      <c r="AB50" s="144"/>
      <c r="AC50" s="144"/>
      <c r="AD50" s="149"/>
      <c r="AF50" s="240" t="s">
        <v>54</v>
      </c>
      <c r="AG50" s="110"/>
      <c r="AH50" s="110"/>
      <c r="AI50" s="107">
        <f>SUM(AG50:AH50)</f>
        <v>0</v>
      </c>
      <c r="AJ50" s="107"/>
      <c r="AK50" s="110"/>
      <c r="AL50" s="111"/>
      <c r="AN50" s="134" t="s">
        <v>55</v>
      </c>
      <c r="AO50" s="147">
        <f>SUM(AQ70)</f>
        <v>0</v>
      </c>
      <c r="AP50" s="148"/>
      <c r="AQ50" s="144"/>
      <c r="AR50" s="144"/>
      <c r="AS50" s="149"/>
      <c r="AU50" s="240" t="s">
        <v>54</v>
      </c>
      <c r="AV50" s="110"/>
      <c r="AW50" s="110"/>
      <c r="AX50" s="107">
        <f>SUM(AV50:AW50)</f>
        <v>0</v>
      </c>
      <c r="AY50" s="107"/>
      <c r="AZ50" s="110"/>
      <c r="BA50" s="111"/>
      <c r="BC50" s="134" t="s">
        <v>55</v>
      </c>
      <c r="BD50" s="147">
        <f>SUM(BF70)</f>
        <v>0</v>
      </c>
      <c r="BE50" s="148"/>
      <c r="BF50" s="144"/>
      <c r="BG50" s="144"/>
      <c r="BH50" s="149"/>
    </row>
    <row r="51" ht="14.25" customHeight="1" spans="1:60">
      <c r="A51" s="240" t="s">
        <v>56</v>
      </c>
      <c r="B51" s="110">
        <v>1</v>
      </c>
      <c r="C51" s="110"/>
      <c r="D51" s="107">
        <f>SUM(B51:C51)</f>
        <v>1</v>
      </c>
      <c r="E51" s="107"/>
      <c r="F51" s="110"/>
      <c r="G51" s="111"/>
      <c r="I51" s="150" t="s">
        <v>57</v>
      </c>
      <c r="J51" s="151">
        <f>SUM(J44:J49)-J50</f>
        <v>51</v>
      </c>
      <c r="K51" s="152"/>
      <c r="L51" s="153"/>
      <c r="M51" s="153"/>
      <c r="N51" s="154"/>
      <c r="Q51" s="240" t="s">
        <v>56</v>
      </c>
      <c r="R51" s="110"/>
      <c r="S51" s="110"/>
      <c r="T51" s="107">
        <f>SUM(R51:S51)</f>
        <v>0</v>
      </c>
      <c r="U51" s="107"/>
      <c r="V51" s="110"/>
      <c r="W51" s="111"/>
      <c r="Y51" s="150" t="s">
        <v>57</v>
      </c>
      <c r="Z51" s="151">
        <f>SUM(Z44:Z49)-Z50</f>
        <v>54</v>
      </c>
      <c r="AA51" s="152"/>
      <c r="AB51" s="153"/>
      <c r="AC51" s="153"/>
      <c r="AD51" s="154"/>
      <c r="AF51" s="240" t="s">
        <v>56</v>
      </c>
      <c r="AG51" s="110"/>
      <c r="AH51" s="110"/>
      <c r="AI51" s="107">
        <f>SUM(AG51:AH51)</f>
        <v>0</v>
      </c>
      <c r="AJ51" s="107"/>
      <c r="AK51" s="110"/>
      <c r="AL51" s="111"/>
      <c r="AN51" s="150" t="s">
        <v>57</v>
      </c>
      <c r="AO51" s="151">
        <f>SUM(AO44:AO49)-AO50</f>
        <v>57</v>
      </c>
      <c r="AP51" s="152"/>
      <c r="AQ51" s="153"/>
      <c r="AR51" s="153"/>
      <c r="AS51" s="154"/>
      <c r="AU51" s="240" t="s">
        <v>56</v>
      </c>
      <c r="AV51" s="110"/>
      <c r="AW51" s="110"/>
      <c r="AX51" s="107">
        <f>SUM(AV51:AW51)</f>
        <v>0</v>
      </c>
      <c r="AY51" s="107"/>
      <c r="AZ51" s="110"/>
      <c r="BA51" s="111"/>
      <c r="BC51" s="150" t="s">
        <v>57</v>
      </c>
      <c r="BD51" s="151">
        <f>SUM(BD44:BD49)-BD50</f>
        <v>60</v>
      </c>
      <c r="BE51" s="152"/>
      <c r="BF51" s="153"/>
      <c r="BG51" s="153"/>
      <c r="BH51" s="154"/>
    </row>
    <row r="52" ht="14.25" customHeight="1" spans="1:60">
      <c r="A52" s="240" t="s">
        <v>58</v>
      </c>
      <c r="B52" s="110">
        <v>1</v>
      </c>
      <c r="C52" s="110"/>
      <c r="D52" s="107">
        <f>SUM(B52:C52)</f>
        <v>1</v>
      </c>
      <c r="E52" s="107"/>
      <c r="F52" s="110"/>
      <c r="G52" s="111"/>
      <c r="I52" s="155"/>
      <c r="J52" s="156"/>
      <c r="K52" s="156"/>
      <c r="L52" s="156"/>
      <c r="M52" s="156"/>
      <c r="N52" s="156"/>
      <c r="Q52" s="240" t="s">
        <v>58</v>
      </c>
      <c r="R52" s="110"/>
      <c r="S52" s="110"/>
      <c r="T52" s="107">
        <f>SUM(R52:S52)</f>
        <v>0</v>
      </c>
      <c r="U52" s="107"/>
      <c r="V52" s="110"/>
      <c r="W52" s="111"/>
      <c r="Y52" s="155"/>
      <c r="Z52" s="156"/>
      <c r="AA52" s="156"/>
      <c r="AB52" s="156"/>
      <c r="AC52" s="156"/>
      <c r="AD52" s="156"/>
      <c r="AF52" s="240" t="s">
        <v>58</v>
      </c>
      <c r="AG52" s="110"/>
      <c r="AH52" s="110"/>
      <c r="AI52" s="107">
        <f>SUM(AG52:AH52)</f>
        <v>0</v>
      </c>
      <c r="AJ52" s="107"/>
      <c r="AK52" s="110"/>
      <c r="AL52" s="111"/>
      <c r="AN52" s="155"/>
      <c r="AO52" s="156"/>
      <c r="AP52" s="156"/>
      <c r="AQ52" s="156"/>
      <c r="AR52" s="156"/>
      <c r="AS52" s="156"/>
      <c r="AU52" s="240" t="s">
        <v>58</v>
      </c>
      <c r="AV52" s="110"/>
      <c r="AW52" s="110"/>
      <c r="AX52" s="107">
        <f>SUM(AV52:AW52)</f>
        <v>0</v>
      </c>
      <c r="AY52" s="107"/>
      <c r="AZ52" s="110"/>
      <c r="BA52" s="111"/>
      <c r="BC52" s="155"/>
      <c r="BD52" s="156"/>
      <c r="BE52" s="156"/>
      <c r="BF52" s="156"/>
      <c r="BG52" s="156"/>
      <c r="BH52" s="156"/>
    </row>
    <row r="53" ht="14.25" customHeight="1" spans="1:60">
      <c r="A53" s="240" t="s">
        <v>59</v>
      </c>
      <c r="B53" s="110">
        <v>1</v>
      </c>
      <c r="C53" s="110"/>
      <c r="D53" s="107">
        <f>SUM(B53:C53)</f>
        <v>1</v>
      </c>
      <c r="E53" s="107"/>
      <c r="F53" s="110"/>
      <c r="G53" s="111"/>
      <c r="I53" s="157" t="s">
        <v>40</v>
      </c>
      <c r="J53" s="158"/>
      <c r="K53" s="158"/>
      <c r="L53" s="158"/>
      <c r="M53" s="158"/>
      <c r="N53" s="117"/>
      <c r="Q53" s="240" t="s">
        <v>59</v>
      </c>
      <c r="R53" s="110"/>
      <c r="S53" s="110"/>
      <c r="T53" s="107">
        <f>SUM(R53:S53)</f>
        <v>0</v>
      </c>
      <c r="U53" s="107"/>
      <c r="V53" s="110"/>
      <c r="W53" s="111"/>
      <c r="Y53" s="157" t="s">
        <v>40</v>
      </c>
      <c r="Z53" s="158"/>
      <c r="AA53" s="158"/>
      <c r="AB53" s="158"/>
      <c r="AC53" s="158"/>
      <c r="AD53" s="117"/>
      <c r="AF53" s="240" t="s">
        <v>59</v>
      </c>
      <c r="AG53" s="110"/>
      <c r="AH53" s="110"/>
      <c r="AI53" s="107">
        <f>SUM(AG53:AH53)</f>
        <v>0</v>
      </c>
      <c r="AJ53" s="107"/>
      <c r="AK53" s="110"/>
      <c r="AL53" s="111"/>
      <c r="AN53" s="157" t="s">
        <v>40</v>
      </c>
      <c r="AO53" s="158"/>
      <c r="AP53" s="158"/>
      <c r="AQ53" s="158"/>
      <c r="AR53" s="158"/>
      <c r="AS53" s="117"/>
      <c r="AU53" s="240" t="s">
        <v>59</v>
      </c>
      <c r="AV53" s="110"/>
      <c r="AW53" s="110"/>
      <c r="AX53" s="107">
        <f>SUM(AV53:AW53)</f>
        <v>0</v>
      </c>
      <c r="AY53" s="107"/>
      <c r="AZ53" s="110"/>
      <c r="BA53" s="111"/>
      <c r="BC53" s="157" t="s">
        <v>40</v>
      </c>
      <c r="BD53" s="158"/>
      <c r="BE53" s="158"/>
      <c r="BF53" s="158"/>
      <c r="BG53" s="158"/>
      <c r="BH53" s="117"/>
    </row>
    <row r="54" ht="14.25" customHeight="1" spans="1:60">
      <c r="A54" s="109">
        <v>10</v>
      </c>
      <c r="B54" s="110">
        <v>1</v>
      </c>
      <c r="C54" s="110"/>
      <c r="D54" s="107">
        <f>SUM(B54:C54)</f>
        <v>1</v>
      </c>
      <c r="E54" s="107"/>
      <c r="F54" s="110"/>
      <c r="G54" s="111"/>
      <c r="I54" s="159" t="s">
        <v>60</v>
      </c>
      <c r="J54" s="160" t="s">
        <v>44</v>
      </c>
      <c r="K54" s="161" t="s">
        <v>40</v>
      </c>
      <c r="L54" s="162" t="s">
        <v>61</v>
      </c>
      <c r="M54" s="163"/>
      <c r="N54" s="117"/>
      <c r="Q54" s="109">
        <v>10</v>
      </c>
      <c r="R54" s="110"/>
      <c r="S54" s="110"/>
      <c r="T54" s="107">
        <f>SUM(R54:S54)</f>
        <v>0</v>
      </c>
      <c r="U54" s="107"/>
      <c r="V54" s="110"/>
      <c r="W54" s="111"/>
      <c r="Y54" s="159" t="s">
        <v>60</v>
      </c>
      <c r="Z54" s="160" t="s">
        <v>44</v>
      </c>
      <c r="AA54" s="161" t="s">
        <v>40</v>
      </c>
      <c r="AB54" s="162" t="s">
        <v>61</v>
      </c>
      <c r="AC54" s="163"/>
      <c r="AD54" s="117"/>
      <c r="AF54" s="109">
        <v>10</v>
      </c>
      <c r="AG54" s="110"/>
      <c r="AH54" s="110"/>
      <c r="AI54" s="107">
        <f>SUM(AG54:AH54)</f>
        <v>0</v>
      </c>
      <c r="AJ54" s="107"/>
      <c r="AK54" s="110"/>
      <c r="AL54" s="111"/>
      <c r="AN54" s="159" t="s">
        <v>60</v>
      </c>
      <c r="AO54" s="160" t="s">
        <v>44</v>
      </c>
      <c r="AP54" s="161" t="s">
        <v>40</v>
      </c>
      <c r="AQ54" s="162" t="s">
        <v>61</v>
      </c>
      <c r="AR54" s="163"/>
      <c r="AS54" s="117"/>
      <c r="AU54" s="109">
        <v>10</v>
      </c>
      <c r="AV54" s="110"/>
      <c r="AW54" s="110"/>
      <c r="AX54" s="107">
        <f>SUM(AV54:AW54)</f>
        <v>0</v>
      </c>
      <c r="AY54" s="107"/>
      <c r="AZ54" s="110"/>
      <c r="BA54" s="111"/>
      <c r="BC54" s="159" t="s">
        <v>60</v>
      </c>
      <c r="BD54" s="160" t="s">
        <v>44</v>
      </c>
      <c r="BE54" s="161" t="s">
        <v>40</v>
      </c>
      <c r="BF54" s="162" t="s">
        <v>61</v>
      </c>
      <c r="BG54" s="163"/>
      <c r="BH54" s="117"/>
    </row>
    <row r="55" ht="14.25" customHeight="1" spans="1:60">
      <c r="A55" s="109">
        <v>11</v>
      </c>
      <c r="B55" s="110">
        <v>1</v>
      </c>
      <c r="C55" s="110"/>
      <c r="D55" s="107">
        <f>SUM(B55:C55)</f>
        <v>1</v>
      </c>
      <c r="E55" s="107"/>
      <c r="F55" s="110"/>
      <c r="G55" s="111"/>
      <c r="I55" s="164">
        <f>SUM(J44)</f>
        <v>5</v>
      </c>
      <c r="J55" s="165">
        <f>SUM(J45)</f>
        <v>17</v>
      </c>
      <c r="K55" s="166"/>
      <c r="L55" s="167"/>
      <c r="M55" s="168"/>
      <c r="N55" s="117"/>
      <c r="Q55" s="109">
        <v>11</v>
      </c>
      <c r="R55" s="110"/>
      <c r="S55" s="110"/>
      <c r="T55" s="107">
        <f>SUM(R55:S55)</f>
        <v>0</v>
      </c>
      <c r="U55" s="107"/>
      <c r="V55" s="110"/>
      <c r="W55" s="111"/>
      <c r="Y55" s="164">
        <f>SUM(Z44)</f>
        <v>6</v>
      </c>
      <c r="Z55" s="165">
        <f>SUM(Z45)</f>
        <v>18</v>
      </c>
      <c r="AA55" s="166"/>
      <c r="AB55" s="167"/>
      <c r="AC55" s="168"/>
      <c r="AD55" s="117"/>
      <c r="AF55" s="109">
        <v>11</v>
      </c>
      <c r="AG55" s="110"/>
      <c r="AH55" s="110"/>
      <c r="AI55" s="107">
        <f>SUM(AG55:AH55)</f>
        <v>0</v>
      </c>
      <c r="AJ55" s="107"/>
      <c r="AK55" s="110"/>
      <c r="AL55" s="111"/>
      <c r="AN55" s="164">
        <f>SUM(AO44)</f>
        <v>7</v>
      </c>
      <c r="AO55" s="165">
        <f>SUM(AO45)</f>
        <v>19</v>
      </c>
      <c r="AP55" s="166"/>
      <c r="AQ55" s="167"/>
      <c r="AR55" s="168"/>
      <c r="AS55" s="117"/>
      <c r="AU55" s="109">
        <v>11</v>
      </c>
      <c r="AV55" s="110"/>
      <c r="AW55" s="110"/>
      <c r="AX55" s="107">
        <f>SUM(AV55:AW55)</f>
        <v>0</v>
      </c>
      <c r="AY55" s="107"/>
      <c r="AZ55" s="110"/>
      <c r="BA55" s="111"/>
      <c r="BC55" s="164">
        <f>SUM(BD44)</f>
        <v>8</v>
      </c>
      <c r="BD55" s="165">
        <f>SUM(BD45)</f>
        <v>20</v>
      </c>
      <c r="BE55" s="166"/>
      <c r="BF55" s="167"/>
      <c r="BG55" s="168"/>
      <c r="BH55" s="117"/>
    </row>
    <row r="56" ht="14.25" customHeight="1" spans="1:60">
      <c r="A56" s="109">
        <v>12</v>
      </c>
      <c r="B56" s="110">
        <v>1</v>
      </c>
      <c r="C56" s="110"/>
      <c r="D56" s="107">
        <f>SUM(B56:C56)</f>
        <v>1</v>
      </c>
      <c r="E56" s="107"/>
      <c r="F56" s="110"/>
      <c r="G56" s="111"/>
      <c r="I56" s="169">
        <v>0.05</v>
      </c>
      <c r="J56" s="170">
        <v>0.03</v>
      </c>
      <c r="K56" s="106"/>
      <c r="L56" s="107"/>
      <c r="M56" s="171"/>
      <c r="N56" s="117"/>
      <c r="Q56" s="109">
        <v>12</v>
      </c>
      <c r="R56" s="110"/>
      <c r="S56" s="110"/>
      <c r="T56" s="107">
        <f>SUM(R56:S56)</f>
        <v>0</v>
      </c>
      <c r="U56" s="107"/>
      <c r="V56" s="110"/>
      <c r="W56" s="111"/>
      <c r="Y56" s="169">
        <v>0.05</v>
      </c>
      <c r="Z56" s="170">
        <v>0.03</v>
      </c>
      <c r="AA56" s="106"/>
      <c r="AB56" s="107"/>
      <c r="AC56" s="171"/>
      <c r="AD56" s="117"/>
      <c r="AF56" s="109">
        <v>12</v>
      </c>
      <c r="AG56" s="110"/>
      <c r="AH56" s="110"/>
      <c r="AI56" s="107">
        <f>SUM(AG56:AH56)</f>
        <v>0</v>
      </c>
      <c r="AJ56" s="107"/>
      <c r="AK56" s="110"/>
      <c r="AL56" s="111"/>
      <c r="AN56" s="169">
        <v>0.05</v>
      </c>
      <c r="AO56" s="170">
        <v>0.03</v>
      </c>
      <c r="AP56" s="106"/>
      <c r="AQ56" s="107"/>
      <c r="AR56" s="171"/>
      <c r="AS56" s="117"/>
      <c r="AU56" s="109">
        <v>12</v>
      </c>
      <c r="AV56" s="110"/>
      <c r="AW56" s="110"/>
      <c r="AX56" s="107">
        <f>SUM(AV56:AW56)</f>
        <v>0</v>
      </c>
      <c r="AY56" s="107"/>
      <c r="AZ56" s="110"/>
      <c r="BA56" s="111"/>
      <c r="BC56" s="169">
        <v>0.05</v>
      </c>
      <c r="BD56" s="170">
        <v>0.03</v>
      </c>
      <c r="BE56" s="106"/>
      <c r="BF56" s="107"/>
      <c r="BG56" s="171"/>
      <c r="BH56" s="117"/>
    </row>
    <row r="57" ht="14.25" customHeight="1" spans="1:60">
      <c r="A57" s="109">
        <v>13</v>
      </c>
      <c r="B57" s="110">
        <v>1</v>
      </c>
      <c r="C57" s="110"/>
      <c r="D57" s="107">
        <f>SUM(B57:C57)</f>
        <v>1</v>
      </c>
      <c r="E57" s="107"/>
      <c r="F57" s="110"/>
      <c r="G57" s="111"/>
      <c r="I57" s="172">
        <f>SUM(I55*I56)</f>
        <v>0.25</v>
      </c>
      <c r="J57" s="173">
        <f>SUM(J55*J56)</f>
        <v>0.51</v>
      </c>
      <c r="K57" s="174">
        <f>SUM(G76)</f>
        <v>0</v>
      </c>
      <c r="L57" s="175">
        <f>SUM(I57:J57)*K57</f>
        <v>0</v>
      </c>
      <c r="M57" s="176"/>
      <c r="N57" s="117"/>
      <c r="Q57" s="109">
        <v>13</v>
      </c>
      <c r="R57" s="110"/>
      <c r="S57" s="110"/>
      <c r="T57" s="107">
        <f>SUM(R57:S57)</f>
        <v>0</v>
      </c>
      <c r="U57" s="107"/>
      <c r="V57" s="110"/>
      <c r="W57" s="111"/>
      <c r="Y57" s="172">
        <f>SUM(Y55*Y56)</f>
        <v>0.3</v>
      </c>
      <c r="Z57" s="173">
        <f>SUM(Z55*Z56)</f>
        <v>0.54</v>
      </c>
      <c r="AA57" s="174">
        <f>SUM(W75)</f>
        <v>0</v>
      </c>
      <c r="AB57" s="175">
        <f>SUM(Y57:Z57)*AA57</f>
        <v>0</v>
      </c>
      <c r="AC57" s="176"/>
      <c r="AD57" s="117"/>
      <c r="AF57" s="109">
        <v>13</v>
      </c>
      <c r="AG57" s="110"/>
      <c r="AH57" s="110"/>
      <c r="AI57" s="107">
        <f>SUM(AG57:AH57)</f>
        <v>0</v>
      </c>
      <c r="AJ57" s="107"/>
      <c r="AK57" s="110"/>
      <c r="AL57" s="111"/>
      <c r="AN57" s="172">
        <f>SUM(AN55*AN56)</f>
        <v>0.35</v>
      </c>
      <c r="AO57" s="173">
        <f>SUM(AO55*AO56)</f>
        <v>0.57</v>
      </c>
      <c r="AP57" s="174">
        <f>SUM(AL76)</f>
        <v>0</v>
      </c>
      <c r="AQ57" s="175">
        <f>SUM(AN57:AO57)*AP57</f>
        <v>0</v>
      </c>
      <c r="AR57" s="176"/>
      <c r="AS57" s="117"/>
      <c r="AU57" s="109">
        <v>13</v>
      </c>
      <c r="AV57" s="110"/>
      <c r="AW57" s="110"/>
      <c r="AX57" s="107">
        <f>SUM(AV57:AW57)</f>
        <v>0</v>
      </c>
      <c r="AY57" s="107"/>
      <c r="AZ57" s="110"/>
      <c r="BA57" s="111"/>
      <c r="BC57" s="172">
        <f>SUM(BC55*BC56)</f>
        <v>0.4</v>
      </c>
      <c r="BD57" s="173">
        <f>SUM(BD55*BD56)</f>
        <v>0.6</v>
      </c>
      <c r="BE57" s="174">
        <f>SUM(BA76)</f>
        <v>0</v>
      </c>
      <c r="BF57" s="175">
        <f>SUM(BC57:BD57)*BE57</f>
        <v>0</v>
      </c>
      <c r="BG57" s="176"/>
      <c r="BH57" s="117"/>
    </row>
    <row r="58" ht="14.25" customHeight="1" spans="1:60">
      <c r="A58" s="109">
        <v>14</v>
      </c>
      <c r="B58" s="110">
        <v>1</v>
      </c>
      <c r="C58" s="110"/>
      <c r="D58" s="107">
        <f>SUM(B58:C58)</f>
        <v>1</v>
      </c>
      <c r="E58" s="107"/>
      <c r="F58" s="110"/>
      <c r="G58" s="111"/>
      <c r="I58" s="116"/>
      <c r="J58" s="117"/>
      <c r="K58" s="117"/>
      <c r="L58" s="117"/>
      <c r="M58" s="117"/>
      <c r="N58" s="117"/>
      <c r="Q58" s="109">
        <v>14</v>
      </c>
      <c r="R58" s="110"/>
      <c r="S58" s="110"/>
      <c r="T58" s="107">
        <f>SUM(R58:S58)</f>
        <v>0</v>
      </c>
      <c r="U58" s="107"/>
      <c r="V58" s="110"/>
      <c r="W58" s="111"/>
      <c r="Y58" s="116"/>
      <c r="Z58" s="117"/>
      <c r="AA58" s="117"/>
      <c r="AB58" s="117"/>
      <c r="AC58" s="117"/>
      <c r="AD58" s="117"/>
      <c r="AF58" s="109">
        <v>14</v>
      </c>
      <c r="AG58" s="110"/>
      <c r="AH58" s="110"/>
      <c r="AI58" s="107">
        <f>SUM(AG58:AH58)</f>
        <v>0</v>
      </c>
      <c r="AJ58" s="107"/>
      <c r="AK58" s="110"/>
      <c r="AL58" s="111"/>
      <c r="AN58" s="116"/>
      <c r="AO58" s="117"/>
      <c r="AP58" s="117"/>
      <c r="AQ58" s="117"/>
      <c r="AR58" s="117"/>
      <c r="AS58" s="117"/>
      <c r="AU58" s="109">
        <v>14</v>
      </c>
      <c r="AV58" s="110"/>
      <c r="AW58" s="110"/>
      <c r="AX58" s="107">
        <f>SUM(AV58:AW58)</f>
        <v>0</v>
      </c>
      <c r="AY58" s="107"/>
      <c r="AZ58" s="110"/>
      <c r="BA58" s="111"/>
      <c r="BC58" s="116"/>
      <c r="BD58" s="117"/>
      <c r="BE58" s="117"/>
      <c r="BF58" s="117"/>
      <c r="BG58" s="117"/>
      <c r="BH58" s="117"/>
    </row>
    <row r="59" ht="14.25" customHeight="1" spans="1:60">
      <c r="A59" s="109">
        <v>15</v>
      </c>
      <c r="B59" s="110">
        <v>1</v>
      </c>
      <c r="C59" s="110"/>
      <c r="D59" s="107">
        <f>SUM(B59:C59)</f>
        <v>1</v>
      </c>
      <c r="E59" s="107"/>
      <c r="F59" s="110"/>
      <c r="G59" s="111"/>
      <c r="I59" s="157" t="s">
        <v>53</v>
      </c>
      <c r="J59" s="158"/>
      <c r="K59" s="158"/>
      <c r="L59" s="158"/>
      <c r="M59" s="158"/>
      <c r="N59" s="117"/>
      <c r="Q59" s="109">
        <v>15</v>
      </c>
      <c r="R59" s="110"/>
      <c r="S59" s="110"/>
      <c r="T59" s="107">
        <f>SUM(R59:S59)</f>
        <v>0</v>
      </c>
      <c r="U59" s="107"/>
      <c r="V59" s="110"/>
      <c r="W59" s="111"/>
      <c r="Y59" s="157" t="s">
        <v>53</v>
      </c>
      <c r="Z59" s="158"/>
      <c r="AA59" s="158"/>
      <c r="AB59" s="158"/>
      <c r="AC59" s="158"/>
      <c r="AD59" s="117"/>
      <c r="AF59" s="109">
        <v>15</v>
      </c>
      <c r="AG59" s="110"/>
      <c r="AH59" s="110"/>
      <c r="AI59" s="107">
        <f>SUM(AG59:AH59)</f>
        <v>0</v>
      </c>
      <c r="AJ59" s="107"/>
      <c r="AK59" s="110"/>
      <c r="AL59" s="111"/>
      <c r="AN59" s="157" t="s">
        <v>53</v>
      </c>
      <c r="AO59" s="158"/>
      <c r="AP59" s="158"/>
      <c r="AQ59" s="158"/>
      <c r="AR59" s="158"/>
      <c r="AS59" s="117"/>
      <c r="AU59" s="109">
        <v>15</v>
      </c>
      <c r="AV59" s="110"/>
      <c r="AW59" s="110"/>
      <c r="AX59" s="107">
        <f>SUM(AV59:AW59)</f>
        <v>0</v>
      </c>
      <c r="AY59" s="107"/>
      <c r="AZ59" s="110"/>
      <c r="BA59" s="111"/>
      <c r="BC59" s="157" t="s">
        <v>53</v>
      </c>
      <c r="BD59" s="158"/>
      <c r="BE59" s="158"/>
      <c r="BF59" s="158"/>
      <c r="BG59" s="158"/>
      <c r="BH59" s="117"/>
    </row>
    <row r="60" ht="14.25" customHeight="1" spans="1:60">
      <c r="A60" s="109">
        <v>16</v>
      </c>
      <c r="B60" s="110">
        <v>1</v>
      </c>
      <c r="C60" s="110"/>
      <c r="D60" s="107">
        <f>SUM(B60:C60)</f>
        <v>1</v>
      </c>
      <c r="E60" s="107"/>
      <c r="F60" s="110"/>
      <c r="G60" s="111"/>
      <c r="I60" s="159" t="s">
        <v>33</v>
      </c>
      <c r="J60" s="160" t="s">
        <v>37</v>
      </c>
      <c r="K60" s="162" t="s">
        <v>61</v>
      </c>
      <c r="L60" s="177"/>
      <c r="M60" s="163"/>
      <c r="N60" s="117"/>
      <c r="Q60" s="109">
        <v>16</v>
      </c>
      <c r="R60" s="110"/>
      <c r="S60" s="110"/>
      <c r="T60" s="107">
        <f>SUM(R60:S60)</f>
        <v>0</v>
      </c>
      <c r="U60" s="107"/>
      <c r="V60" s="110"/>
      <c r="W60" s="111"/>
      <c r="Y60" s="159" t="s">
        <v>33</v>
      </c>
      <c r="Z60" s="160" t="s">
        <v>37</v>
      </c>
      <c r="AA60" s="162" t="s">
        <v>61</v>
      </c>
      <c r="AB60" s="177"/>
      <c r="AC60" s="163"/>
      <c r="AD60" s="117"/>
      <c r="AF60" s="109">
        <v>16</v>
      </c>
      <c r="AG60" s="110"/>
      <c r="AH60" s="110"/>
      <c r="AI60" s="107">
        <f>SUM(AG60:AH60)</f>
        <v>0</v>
      </c>
      <c r="AJ60" s="107"/>
      <c r="AK60" s="110"/>
      <c r="AL60" s="111"/>
      <c r="AN60" s="159" t="s">
        <v>33</v>
      </c>
      <c r="AO60" s="160" t="s">
        <v>37</v>
      </c>
      <c r="AP60" s="162" t="s">
        <v>61</v>
      </c>
      <c r="AQ60" s="177"/>
      <c r="AR60" s="163"/>
      <c r="AS60" s="117"/>
      <c r="AU60" s="109">
        <v>16</v>
      </c>
      <c r="AV60" s="110"/>
      <c r="AW60" s="110"/>
      <c r="AX60" s="107">
        <f>SUM(AV60:AW60)</f>
        <v>0</v>
      </c>
      <c r="AY60" s="107"/>
      <c r="AZ60" s="110"/>
      <c r="BA60" s="111"/>
      <c r="BC60" s="159" t="s">
        <v>33</v>
      </c>
      <c r="BD60" s="160" t="s">
        <v>37</v>
      </c>
      <c r="BE60" s="162" t="s">
        <v>61</v>
      </c>
      <c r="BF60" s="177"/>
      <c r="BG60" s="163"/>
      <c r="BH60" s="117"/>
    </row>
    <row r="61" ht="14.25" customHeight="1" spans="1:60">
      <c r="A61" s="109">
        <v>17</v>
      </c>
      <c r="B61" s="110">
        <v>1</v>
      </c>
      <c r="C61" s="110"/>
      <c r="D61" s="107">
        <f>SUM(B61:C61)</f>
        <v>1</v>
      </c>
      <c r="E61" s="107"/>
      <c r="F61" s="110"/>
      <c r="G61" s="111"/>
      <c r="I61" s="196"/>
      <c r="J61" s="180"/>
      <c r="K61" s="167"/>
      <c r="L61" s="178"/>
      <c r="M61" s="168"/>
      <c r="N61" s="117"/>
      <c r="Q61" s="109">
        <v>17</v>
      </c>
      <c r="R61" s="110"/>
      <c r="S61" s="110"/>
      <c r="T61" s="107">
        <f>SUM(R61:S61)</f>
        <v>0</v>
      </c>
      <c r="U61" s="107"/>
      <c r="V61" s="110"/>
      <c r="W61" s="111"/>
      <c r="Y61" s="196"/>
      <c r="Z61" s="180"/>
      <c r="AA61" s="167"/>
      <c r="AB61" s="178"/>
      <c r="AC61" s="168"/>
      <c r="AD61" s="117"/>
      <c r="AF61" s="109">
        <v>17</v>
      </c>
      <c r="AG61" s="110"/>
      <c r="AH61" s="110"/>
      <c r="AI61" s="107">
        <f>SUM(AG61:AH61)</f>
        <v>0</v>
      </c>
      <c r="AJ61" s="107"/>
      <c r="AK61" s="110"/>
      <c r="AL61" s="111"/>
      <c r="AN61" s="196"/>
      <c r="AO61" s="180"/>
      <c r="AP61" s="167"/>
      <c r="AQ61" s="178"/>
      <c r="AR61" s="168"/>
      <c r="AS61" s="117"/>
      <c r="AU61" s="109">
        <v>17</v>
      </c>
      <c r="AV61" s="110"/>
      <c r="AW61" s="110"/>
      <c r="AX61" s="107">
        <f>SUM(AV61:AW61)</f>
        <v>0</v>
      </c>
      <c r="AY61" s="107"/>
      <c r="AZ61" s="110"/>
      <c r="BA61" s="111"/>
      <c r="BC61" s="196"/>
      <c r="BD61" s="180"/>
      <c r="BE61" s="167"/>
      <c r="BF61" s="178"/>
      <c r="BG61" s="168"/>
      <c r="BH61" s="117"/>
    </row>
    <row r="62" ht="14.25" customHeight="1" spans="1:60">
      <c r="A62" s="109">
        <v>18</v>
      </c>
      <c r="B62" s="110">
        <v>1</v>
      </c>
      <c r="C62" s="110"/>
      <c r="D62" s="107">
        <f>SUM(B62:C62)</f>
        <v>1</v>
      </c>
      <c r="E62" s="107"/>
      <c r="F62" s="110"/>
      <c r="G62" s="111"/>
      <c r="I62" s="179"/>
      <c r="J62" s="195"/>
      <c r="K62" s="181"/>
      <c r="L62" s="138"/>
      <c r="M62" s="182"/>
      <c r="N62" s="117"/>
      <c r="Q62" s="109">
        <v>18</v>
      </c>
      <c r="R62" s="110"/>
      <c r="S62" s="110"/>
      <c r="T62" s="107">
        <f>SUM(R62:S62)</f>
        <v>0</v>
      </c>
      <c r="U62" s="107"/>
      <c r="V62" s="110"/>
      <c r="W62" s="111"/>
      <c r="Y62" s="179"/>
      <c r="Z62" s="195"/>
      <c r="AA62" s="181"/>
      <c r="AB62" s="138"/>
      <c r="AC62" s="182"/>
      <c r="AD62" s="117"/>
      <c r="AF62" s="109">
        <v>18</v>
      </c>
      <c r="AG62" s="110"/>
      <c r="AH62" s="110"/>
      <c r="AI62" s="107">
        <f>SUM(AG62:AH62)</f>
        <v>0</v>
      </c>
      <c r="AJ62" s="107"/>
      <c r="AK62" s="110"/>
      <c r="AL62" s="111"/>
      <c r="AN62" s="179"/>
      <c r="AO62" s="195"/>
      <c r="AP62" s="181"/>
      <c r="AQ62" s="138"/>
      <c r="AR62" s="182"/>
      <c r="AS62" s="117"/>
      <c r="AU62" s="109">
        <v>18</v>
      </c>
      <c r="AV62" s="110"/>
      <c r="AW62" s="110"/>
      <c r="AX62" s="107">
        <f>SUM(AV62:AW62)</f>
        <v>0</v>
      </c>
      <c r="AY62" s="107"/>
      <c r="AZ62" s="110"/>
      <c r="BA62" s="111"/>
      <c r="BC62" s="179"/>
      <c r="BD62" s="195"/>
      <c r="BE62" s="181"/>
      <c r="BF62" s="138"/>
      <c r="BG62" s="182"/>
      <c r="BH62" s="117"/>
    </row>
    <row r="63" ht="14.25" customHeight="1" spans="1:60">
      <c r="A63" s="109">
        <v>19</v>
      </c>
      <c r="B63" s="110">
        <v>1</v>
      </c>
      <c r="C63" s="110"/>
      <c r="D63" s="107">
        <f>SUM(B63:C63)</f>
        <v>1</v>
      </c>
      <c r="E63" s="107"/>
      <c r="F63" s="110"/>
      <c r="G63" s="111"/>
      <c r="I63" s="196"/>
      <c r="J63" s="180"/>
      <c r="K63" s="107"/>
      <c r="L63" s="183"/>
      <c r="M63" s="171"/>
      <c r="N63" s="117"/>
      <c r="Q63" s="109">
        <v>19</v>
      </c>
      <c r="R63" s="110"/>
      <c r="S63" s="110"/>
      <c r="T63" s="107">
        <f>SUM(R63:S63)</f>
        <v>0</v>
      </c>
      <c r="U63" s="107"/>
      <c r="V63" s="110"/>
      <c r="W63" s="111"/>
      <c r="Y63" s="196"/>
      <c r="Z63" s="180"/>
      <c r="AA63" s="107"/>
      <c r="AB63" s="183"/>
      <c r="AC63" s="171"/>
      <c r="AD63" s="117"/>
      <c r="AF63" s="109">
        <v>19</v>
      </c>
      <c r="AG63" s="110"/>
      <c r="AH63" s="110"/>
      <c r="AI63" s="107">
        <f>SUM(AG63:AH63)</f>
        <v>0</v>
      </c>
      <c r="AJ63" s="107"/>
      <c r="AK63" s="110"/>
      <c r="AL63" s="111"/>
      <c r="AN63" s="196"/>
      <c r="AO63" s="180"/>
      <c r="AP63" s="107"/>
      <c r="AQ63" s="183"/>
      <c r="AR63" s="171"/>
      <c r="AS63" s="117"/>
      <c r="AU63" s="109">
        <v>19</v>
      </c>
      <c r="AV63" s="110"/>
      <c r="AW63" s="110"/>
      <c r="AX63" s="107">
        <f>SUM(AV63:AW63)</f>
        <v>0</v>
      </c>
      <c r="AY63" s="107"/>
      <c r="AZ63" s="110"/>
      <c r="BA63" s="111"/>
      <c r="BC63" s="196"/>
      <c r="BD63" s="180"/>
      <c r="BE63" s="107"/>
      <c r="BF63" s="183"/>
      <c r="BG63" s="171"/>
      <c r="BH63" s="117"/>
    </row>
    <row r="64" ht="14.25" customHeight="1" spans="1:60">
      <c r="A64" s="109">
        <v>20</v>
      </c>
      <c r="B64" s="110">
        <v>1</v>
      </c>
      <c r="C64" s="110"/>
      <c r="D64" s="107">
        <f>SUM(B64:C64)</f>
        <v>1</v>
      </c>
      <c r="E64" s="107"/>
      <c r="F64" s="110"/>
      <c r="G64" s="111"/>
      <c r="I64" s="172"/>
      <c r="J64" s="173"/>
      <c r="K64" s="184">
        <f>SUM(J61:J64)</f>
        <v>0</v>
      </c>
      <c r="L64" s="185"/>
      <c r="M64" s="186"/>
      <c r="N64" s="117"/>
      <c r="Q64" s="109">
        <v>20</v>
      </c>
      <c r="R64" s="110"/>
      <c r="S64" s="110"/>
      <c r="T64" s="107">
        <f>SUM(R64:S64)</f>
        <v>0</v>
      </c>
      <c r="U64" s="107"/>
      <c r="V64" s="110"/>
      <c r="W64" s="111"/>
      <c r="Y64" s="172"/>
      <c r="Z64" s="173"/>
      <c r="AA64" s="184">
        <f>SUM(Z61:Z64)</f>
        <v>0</v>
      </c>
      <c r="AB64" s="185"/>
      <c r="AC64" s="186"/>
      <c r="AD64" s="117"/>
      <c r="AF64" s="109">
        <v>20</v>
      </c>
      <c r="AG64" s="110"/>
      <c r="AH64" s="110"/>
      <c r="AI64" s="107">
        <f>SUM(AG64:AH64)</f>
        <v>0</v>
      </c>
      <c r="AJ64" s="107"/>
      <c r="AK64" s="110"/>
      <c r="AL64" s="111"/>
      <c r="AN64" s="172"/>
      <c r="AO64" s="173"/>
      <c r="AP64" s="184">
        <f>SUM(AO61:AO64)</f>
        <v>0</v>
      </c>
      <c r="AQ64" s="185"/>
      <c r="AR64" s="186"/>
      <c r="AS64" s="117"/>
      <c r="AU64" s="109">
        <v>20</v>
      </c>
      <c r="AV64" s="110"/>
      <c r="AW64" s="110"/>
      <c r="AX64" s="107">
        <f>SUM(AV64:AW64)</f>
        <v>0</v>
      </c>
      <c r="AY64" s="107"/>
      <c r="AZ64" s="110"/>
      <c r="BA64" s="111"/>
      <c r="BC64" s="172"/>
      <c r="BD64" s="173"/>
      <c r="BE64" s="184">
        <f>SUM(BD61:BD64)</f>
        <v>0</v>
      </c>
      <c r="BF64" s="185"/>
      <c r="BG64" s="186"/>
      <c r="BH64" s="117"/>
    </row>
    <row r="65" ht="14.25" customHeight="1" spans="1:60">
      <c r="A65" s="109">
        <v>21</v>
      </c>
      <c r="B65" s="110">
        <v>1</v>
      </c>
      <c r="C65" s="110"/>
      <c r="D65" s="107">
        <f>SUM(B65:C65)</f>
        <v>1</v>
      </c>
      <c r="E65" s="107"/>
      <c r="F65" s="110"/>
      <c r="G65" s="111"/>
      <c r="I65" s="116"/>
      <c r="J65" s="117"/>
      <c r="K65" s="117"/>
      <c r="L65" s="117"/>
      <c r="M65" s="117"/>
      <c r="N65" s="117"/>
      <c r="Q65" s="109">
        <v>21</v>
      </c>
      <c r="R65" s="110"/>
      <c r="S65" s="110"/>
      <c r="T65" s="107">
        <f>SUM(R65:S65)</f>
        <v>0</v>
      </c>
      <c r="U65" s="107"/>
      <c r="V65" s="110"/>
      <c r="W65" s="111"/>
      <c r="Y65" s="116"/>
      <c r="Z65" s="117"/>
      <c r="AA65" s="117"/>
      <c r="AB65" s="117"/>
      <c r="AC65" s="117"/>
      <c r="AD65" s="117"/>
      <c r="AF65" s="109">
        <v>21</v>
      </c>
      <c r="AG65" s="110"/>
      <c r="AH65" s="110"/>
      <c r="AI65" s="107">
        <f>SUM(AG65:AH65)</f>
        <v>0</v>
      </c>
      <c r="AJ65" s="107"/>
      <c r="AK65" s="110"/>
      <c r="AL65" s="111"/>
      <c r="AN65" s="116"/>
      <c r="AO65" s="117"/>
      <c r="AP65" s="117"/>
      <c r="AQ65" s="117"/>
      <c r="AR65" s="117"/>
      <c r="AS65" s="117"/>
      <c r="AU65" s="109">
        <v>21</v>
      </c>
      <c r="AV65" s="110"/>
      <c r="AW65" s="110"/>
      <c r="AX65" s="107">
        <f>SUM(AV65:AW65)</f>
        <v>0</v>
      </c>
      <c r="AY65" s="107"/>
      <c r="AZ65" s="110"/>
      <c r="BA65" s="111"/>
      <c r="BC65" s="116"/>
      <c r="BD65" s="117"/>
      <c r="BE65" s="117"/>
      <c r="BF65" s="117"/>
      <c r="BG65" s="117"/>
      <c r="BH65" s="117"/>
    </row>
    <row r="66" ht="14.25" customHeight="1" spans="1:60">
      <c r="A66" s="109">
        <v>22</v>
      </c>
      <c r="B66" s="110">
        <v>1</v>
      </c>
      <c r="C66" s="110"/>
      <c r="D66" s="107">
        <f>SUM(B66:C66)</f>
        <v>1</v>
      </c>
      <c r="E66" s="107"/>
      <c r="F66" s="110"/>
      <c r="G66" s="111"/>
      <c r="I66" s="157" t="s">
        <v>55</v>
      </c>
      <c r="J66" s="158"/>
      <c r="K66" s="158"/>
      <c r="L66" s="158"/>
      <c r="M66" s="158"/>
      <c r="N66" s="117"/>
      <c r="Q66" s="109">
        <v>22</v>
      </c>
      <c r="R66" s="110"/>
      <c r="S66" s="110"/>
      <c r="T66" s="107">
        <f>SUM(R66:S66)</f>
        <v>0</v>
      </c>
      <c r="U66" s="107"/>
      <c r="V66" s="110"/>
      <c r="W66" s="111"/>
      <c r="Y66" s="157" t="s">
        <v>55</v>
      </c>
      <c r="Z66" s="158"/>
      <c r="AA66" s="158"/>
      <c r="AB66" s="158"/>
      <c r="AC66" s="158"/>
      <c r="AD66" s="117"/>
      <c r="AF66" s="109">
        <v>22</v>
      </c>
      <c r="AG66" s="110"/>
      <c r="AH66" s="110"/>
      <c r="AI66" s="107">
        <f>SUM(AG66:AH66)</f>
        <v>0</v>
      </c>
      <c r="AJ66" s="107"/>
      <c r="AK66" s="110"/>
      <c r="AL66" s="111"/>
      <c r="AN66" s="157" t="s">
        <v>55</v>
      </c>
      <c r="AO66" s="158"/>
      <c r="AP66" s="158"/>
      <c r="AQ66" s="158"/>
      <c r="AR66" s="158"/>
      <c r="AS66" s="117"/>
      <c r="AU66" s="109">
        <v>22</v>
      </c>
      <c r="AV66" s="110"/>
      <c r="AW66" s="110"/>
      <c r="AX66" s="107">
        <f>SUM(AV66:AW66)</f>
        <v>0</v>
      </c>
      <c r="AY66" s="107"/>
      <c r="AZ66" s="110"/>
      <c r="BA66" s="111"/>
      <c r="BC66" s="157" t="s">
        <v>55</v>
      </c>
      <c r="BD66" s="158"/>
      <c r="BE66" s="158"/>
      <c r="BF66" s="158"/>
      <c r="BG66" s="158"/>
      <c r="BH66" s="117"/>
    </row>
    <row r="67" ht="14.25" customHeight="1" spans="1:60">
      <c r="A67" s="109">
        <v>23</v>
      </c>
      <c r="B67" s="110">
        <v>1</v>
      </c>
      <c r="C67" s="110"/>
      <c r="D67" s="107">
        <f>SUM(B67:C67)</f>
        <v>1</v>
      </c>
      <c r="E67" s="107"/>
      <c r="F67" s="110"/>
      <c r="G67" s="111"/>
      <c r="I67" s="159" t="s">
        <v>60</v>
      </c>
      <c r="J67" s="160" t="s">
        <v>44</v>
      </c>
      <c r="K67" s="161" t="s">
        <v>40</v>
      </c>
      <c r="L67" s="162" t="s">
        <v>61</v>
      </c>
      <c r="M67" s="163"/>
      <c r="N67" s="117"/>
      <c r="Q67" s="109">
        <v>23</v>
      </c>
      <c r="R67" s="110"/>
      <c r="S67" s="110"/>
      <c r="T67" s="107">
        <f>SUM(R67:S67)</f>
        <v>0</v>
      </c>
      <c r="U67" s="107"/>
      <c r="V67" s="110"/>
      <c r="W67" s="111"/>
      <c r="Y67" s="159" t="s">
        <v>60</v>
      </c>
      <c r="Z67" s="160" t="s">
        <v>44</v>
      </c>
      <c r="AA67" s="161" t="s">
        <v>40</v>
      </c>
      <c r="AB67" s="162" t="s">
        <v>61</v>
      </c>
      <c r="AC67" s="163"/>
      <c r="AD67" s="117"/>
      <c r="AF67" s="109">
        <v>23</v>
      </c>
      <c r="AG67" s="110"/>
      <c r="AH67" s="110"/>
      <c r="AI67" s="107">
        <f>SUM(AG67:AH67)</f>
        <v>0</v>
      </c>
      <c r="AJ67" s="107"/>
      <c r="AK67" s="110"/>
      <c r="AL67" s="111"/>
      <c r="AN67" s="159" t="s">
        <v>60</v>
      </c>
      <c r="AO67" s="160" t="s">
        <v>44</v>
      </c>
      <c r="AP67" s="161" t="s">
        <v>40</v>
      </c>
      <c r="AQ67" s="162" t="s">
        <v>61</v>
      </c>
      <c r="AR67" s="163"/>
      <c r="AS67" s="117"/>
      <c r="AU67" s="109">
        <v>23</v>
      </c>
      <c r="AV67" s="110"/>
      <c r="AW67" s="110"/>
      <c r="AX67" s="107">
        <f>SUM(AV67:AW67)</f>
        <v>0</v>
      </c>
      <c r="AY67" s="107"/>
      <c r="AZ67" s="110"/>
      <c r="BA67" s="111"/>
      <c r="BC67" s="159" t="s">
        <v>60</v>
      </c>
      <c r="BD67" s="160" t="s">
        <v>44</v>
      </c>
      <c r="BE67" s="161" t="s">
        <v>40</v>
      </c>
      <c r="BF67" s="162" t="s">
        <v>61</v>
      </c>
      <c r="BG67" s="163"/>
      <c r="BH67" s="117"/>
    </row>
    <row r="68" ht="14.25" customHeight="1" spans="1:60">
      <c r="A68" s="109">
        <v>24</v>
      </c>
      <c r="B68" s="110">
        <v>1</v>
      </c>
      <c r="C68" s="110"/>
      <c r="D68" s="107">
        <f>SUM(B68:C68)</f>
        <v>1</v>
      </c>
      <c r="E68" s="107"/>
      <c r="F68" s="110"/>
      <c r="G68" s="111"/>
      <c r="I68" s="164">
        <f>SUM(J44)</f>
        <v>5</v>
      </c>
      <c r="J68" s="165">
        <f>SUM(J45)</f>
        <v>17</v>
      </c>
      <c r="K68" s="166"/>
      <c r="L68" s="167"/>
      <c r="M68" s="168"/>
      <c r="N68" s="117"/>
      <c r="Q68" s="109">
        <v>24</v>
      </c>
      <c r="R68" s="110"/>
      <c r="S68" s="110"/>
      <c r="T68" s="107">
        <f>SUM(R68:S68)</f>
        <v>0</v>
      </c>
      <c r="U68" s="107"/>
      <c r="V68" s="110"/>
      <c r="W68" s="111"/>
      <c r="Y68" s="164">
        <f>SUM(Z44)</f>
        <v>6</v>
      </c>
      <c r="Z68" s="165">
        <f>SUM(Z45)</f>
        <v>18</v>
      </c>
      <c r="AA68" s="166"/>
      <c r="AB68" s="167"/>
      <c r="AC68" s="168"/>
      <c r="AD68" s="117"/>
      <c r="AF68" s="109">
        <v>24</v>
      </c>
      <c r="AG68" s="110"/>
      <c r="AH68" s="110"/>
      <c r="AI68" s="107">
        <f>SUM(AG68:AH68)</f>
        <v>0</v>
      </c>
      <c r="AJ68" s="107"/>
      <c r="AK68" s="110"/>
      <c r="AL68" s="111"/>
      <c r="AN68" s="164">
        <f>SUM(AO44)</f>
        <v>7</v>
      </c>
      <c r="AO68" s="165">
        <f>SUM(AO45)</f>
        <v>19</v>
      </c>
      <c r="AP68" s="166"/>
      <c r="AQ68" s="167"/>
      <c r="AR68" s="168"/>
      <c r="AS68" s="117"/>
      <c r="AU68" s="109">
        <v>24</v>
      </c>
      <c r="AV68" s="110"/>
      <c r="AW68" s="110"/>
      <c r="AX68" s="107">
        <f>SUM(AV68:AW68)</f>
        <v>0</v>
      </c>
      <c r="AY68" s="107"/>
      <c r="AZ68" s="110"/>
      <c r="BA68" s="111"/>
      <c r="BC68" s="164">
        <f>SUM(BD44)</f>
        <v>8</v>
      </c>
      <c r="BD68" s="165">
        <f>SUM(BD45)</f>
        <v>20</v>
      </c>
      <c r="BE68" s="166"/>
      <c r="BF68" s="167"/>
      <c r="BG68" s="168"/>
      <c r="BH68" s="117"/>
    </row>
    <row r="69" ht="14.25" customHeight="1" spans="1:60">
      <c r="A69" s="109">
        <v>25</v>
      </c>
      <c r="B69" s="110">
        <v>1</v>
      </c>
      <c r="C69" s="110"/>
      <c r="D69" s="107">
        <f>SUM(B69:C69)</f>
        <v>1</v>
      </c>
      <c r="E69" s="107"/>
      <c r="F69" s="110"/>
      <c r="G69" s="111"/>
      <c r="I69" s="169">
        <v>0.05</v>
      </c>
      <c r="J69" s="170">
        <v>0.03</v>
      </c>
      <c r="K69" s="106"/>
      <c r="L69" s="107"/>
      <c r="M69" s="171"/>
      <c r="N69" s="117"/>
      <c r="Q69" s="109">
        <v>25</v>
      </c>
      <c r="R69" s="110"/>
      <c r="S69" s="110"/>
      <c r="T69" s="107">
        <f>SUM(R69:S69)</f>
        <v>0</v>
      </c>
      <c r="U69" s="107"/>
      <c r="V69" s="110"/>
      <c r="W69" s="111"/>
      <c r="Y69" s="169">
        <v>0.05</v>
      </c>
      <c r="Z69" s="170">
        <v>0.03</v>
      </c>
      <c r="AA69" s="106"/>
      <c r="AB69" s="107"/>
      <c r="AC69" s="171"/>
      <c r="AD69" s="117"/>
      <c r="AF69" s="109">
        <v>25</v>
      </c>
      <c r="AG69" s="110"/>
      <c r="AH69" s="110"/>
      <c r="AI69" s="107">
        <f>SUM(AG69:AH69)</f>
        <v>0</v>
      </c>
      <c r="AJ69" s="107"/>
      <c r="AK69" s="110"/>
      <c r="AL69" s="111"/>
      <c r="AN69" s="169">
        <v>0.05</v>
      </c>
      <c r="AO69" s="170">
        <v>0.03</v>
      </c>
      <c r="AP69" s="106"/>
      <c r="AQ69" s="107"/>
      <c r="AR69" s="171"/>
      <c r="AS69" s="117"/>
      <c r="AU69" s="109">
        <v>25</v>
      </c>
      <c r="AV69" s="110"/>
      <c r="AW69" s="110"/>
      <c r="AX69" s="107">
        <f>SUM(AV69:AW69)</f>
        <v>0</v>
      </c>
      <c r="AY69" s="107"/>
      <c r="AZ69" s="110"/>
      <c r="BA69" s="111"/>
      <c r="BC69" s="169">
        <v>0.05</v>
      </c>
      <c r="BD69" s="170">
        <v>0.03</v>
      </c>
      <c r="BE69" s="106"/>
      <c r="BF69" s="107"/>
      <c r="BG69" s="171"/>
      <c r="BH69" s="117"/>
    </row>
    <row r="70" ht="14.25" customHeight="1" spans="1:60">
      <c r="A70" s="109">
        <v>26</v>
      </c>
      <c r="B70" s="110">
        <v>1</v>
      </c>
      <c r="C70" s="110"/>
      <c r="D70" s="107">
        <f>SUM(B70:C70)</f>
        <v>1</v>
      </c>
      <c r="E70" s="107"/>
      <c r="F70" s="110"/>
      <c r="G70" s="111"/>
      <c r="I70" s="172">
        <f>SUM(I68*I69)</f>
        <v>0.25</v>
      </c>
      <c r="J70" s="173">
        <f>SUM(J68*J69)</f>
        <v>0.51</v>
      </c>
      <c r="K70" s="174">
        <f>SUM(F76)</f>
        <v>0</v>
      </c>
      <c r="L70" s="175">
        <f>SUM(I70:J70)*K70</f>
        <v>0</v>
      </c>
      <c r="M70" s="176"/>
      <c r="N70" s="117"/>
      <c r="Q70" s="109">
        <v>26</v>
      </c>
      <c r="R70" s="110"/>
      <c r="S70" s="110"/>
      <c r="T70" s="107">
        <f>SUM(R70:S70)</f>
        <v>0</v>
      </c>
      <c r="U70" s="107"/>
      <c r="V70" s="110"/>
      <c r="W70" s="111"/>
      <c r="Y70" s="172">
        <f>SUM(Y68*Y69)</f>
        <v>0.3</v>
      </c>
      <c r="Z70" s="173">
        <f>SUM(Z68*Z69)</f>
        <v>0.54</v>
      </c>
      <c r="AA70" s="174">
        <f>SUM(V75)</f>
        <v>0</v>
      </c>
      <c r="AB70" s="175">
        <f>SUM(Y70:Z70)*AA70</f>
        <v>0</v>
      </c>
      <c r="AC70" s="176"/>
      <c r="AD70" s="117"/>
      <c r="AF70" s="109">
        <v>26</v>
      </c>
      <c r="AG70" s="110"/>
      <c r="AH70" s="110"/>
      <c r="AI70" s="107">
        <f>SUM(AG70:AH70)</f>
        <v>0</v>
      </c>
      <c r="AJ70" s="107"/>
      <c r="AK70" s="110"/>
      <c r="AL70" s="111"/>
      <c r="AN70" s="172">
        <f>SUM(AN68*AN69)</f>
        <v>0.35</v>
      </c>
      <c r="AO70" s="173">
        <f>SUM(AO68*AO69)</f>
        <v>0.57</v>
      </c>
      <c r="AP70" s="174">
        <f>SUM(AK76)</f>
        <v>0</v>
      </c>
      <c r="AQ70" s="175">
        <f>SUM(AN70:AO70)*AP70</f>
        <v>0</v>
      </c>
      <c r="AR70" s="176"/>
      <c r="AS70" s="117"/>
      <c r="AU70" s="109">
        <v>26</v>
      </c>
      <c r="AV70" s="110"/>
      <c r="AW70" s="110"/>
      <c r="AX70" s="107">
        <f>SUM(AV70:AW70)</f>
        <v>0</v>
      </c>
      <c r="AY70" s="107"/>
      <c r="AZ70" s="110"/>
      <c r="BA70" s="111"/>
      <c r="BC70" s="172">
        <f>SUM(BC68*BC69)</f>
        <v>0.4</v>
      </c>
      <c r="BD70" s="173">
        <f>SUM(BD68*BD69)</f>
        <v>0.6</v>
      </c>
      <c r="BE70" s="174">
        <f>SUM(AZ76)</f>
        <v>0</v>
      </c>
      <c r="BF70" s="175">
        <f>SUM(BC70:BD70)*BE70</f>
        <v>0</v>
      </c>
      <c r="BG70" s="176"/>
      <c r="BH70" s="117"/>
    </row>
    <row r="71" ht="14.25" customHeight="1" spans="1:60">
      <c r="A71" s="109">
        <v>27</v>
      </c>
      <c r="B71" s="110">
        <v>1</v>
      </c>
      <c r="C71" s="110"/>
      <c r="D71" s="107">
        <f>SUM(B71:C71)</f>
        <v>1</v>
      </c>
      <c r="E71" s="107"/>
      <c r="F71" s="110"/>
      <c r="G71" s="111"/>
      <c r="I71" s="187"/>
      <c r="J71" s="187"/>
      <c r="K71" s="188"/>
      <c r="L71" s="189"/>
      <c r="M71" s="189"/>
      <c r="N71" s="117"/>
      <c r="Q71" s="109">
        <v>27</v>
      </c>
      <c r="R71" s="110"/>
      <c r="S71" s="110"/>
      <c r="T71" s="107">
        <f>SUM(R71:S71)</f>
        <v>0</v>
      </c>
      <c r="U71" s="107"/>
      <c r="V71" s="110"/>
      <c r="W71" s="111"/>
      <c r="Y71" s="187"/>
      <c r="Z71" s="187"/>
      <c r="AA71" s="188"/>
      <c r="AB71" s="189"/>
      <c r="AC71" s="189"/>
      <c r="AD71" s="117"/>
      <c r="AF71" s="109">
        <v>27</v>
      </c>
      <c r="AG71" s="110"/>
      <c r="AH71" s="110"/>
      <c r="AI71" s="107">
        <f>SUM(AG71:AH71)</f>
        <v>0</v>
      </c>
      <c r="AJ71" s="107"/>
      <c r="AK71" s="110"/>
      <c r="AL71" s="111"/>
      <c r="AN71" s="187"/>
      <c r="AO71" s="187"/>
      <c r="AP71" s="188"/>
      <c r="AQ71" s="189"/>
      <c r="AR71" s="189"/>
      <c r="AS71" s="117"/>
      <c r="AU71" s="109">
        <v>27</v>
      </c>
      <c r="AV71" s="110"/>
      <c r="AW71" s="110"/>
      <c r="AX71" s="107">
        <f>SUM(AV71:AW71)</f>
        <v>0</v>
      </c>
      <c r="AY71" s="107"/>
      <c r="AZ71" s="110"/>
      <c r="BA71" s="111"/>
      <c r="BC71" s="187"/>
      <c r="BD71" s="187"/>
      <c r="BE71" s="188"/>
      <c r="BF71" s="189"/>
      <c r="BG71" s="189"/>
      <c r="BH71" s="117"/>
    </row>
    <row r="72" ht="14.25" customHeight="1" spans="1:60">
      <c r="A72" s="109">
        <v>28</v>
      </c>
      <c r="B72" s="110">
        <v>1</v>
      </c>
      <c r="C72" s="110"/>
      <c r="D72" s="107">
        <f>SUM(B72:C72)</f>
        <v>1</v>
      </c>
      <c r="E72" s="107"/>
      <c r="F72" s="110"/>
      <c r="G72" s="111"/>
      <c r="I72" s="116"/>
      <c r="J72" s="190" t="s">
        <v>62</v>
      </c>
      <c r="K72" s="190"/>
      <c r="L72" s="190"/>
      <c r="M72" s="190"/>
      <c r="N72" s="190"/>
      <c r="Q72" s="109">
        <v>28</v>
      </c>
      <c r="R72" s="110"/>
      <c r="S72" s="110"/>
      <c r="T72" s="107">
        <f>SUM(R72:S72)</f>
        <v>0</v>
      </c>
      <c r="U72" s="107"/>
      <c r="V72" s="110"/>
      <c r="W72" s="111"/>
      <c r="Y72" s="116"/>
      <c r="Z72" s="190" t="s">
        <v>62</v>
      </c>
      <c r="AA72" s="190"/>
      <c r="AB72" s="190"/>
      <c r="AC72" s="190"/>
      <c r="AD72" s="190"/>
      <c r="AF72" s="109">
        <v>28</v>
      </c>
      <c r="AG72" s="110"/>
      <c r="AH72" s="110"/>
      <c r="AI72" s="107">
        <f>SUM(AG72:AH72)</f>
        <v>0</v>
      </c>
      <c r="AJ72" s="107"/>
      <c r="AK72" s="110"/>
      <c r="AL72" s="111"/>
      <c r="AN72" s="116"/>
      <c r="AO72" s="190" t="s">
        <v>62</v>
      </c>
      <c r="AP72" s="190"/>
      <c r="AQ72" s="190"/>
      <c r="AR72" s="190"/>
      <c r="AS72" s="190"/>
      <c r="AU72" s="109">
        <v>28</v>
      </c>
      <c r="AV72" s="110"/>
      <c r="AW72" s="110"/>
      <c r="AX72" s="107">
        <f>SUM(AV72:AW72)</f>
        <v>0</v>
      </c>
      <c r="AY72" s="107"/>
      <c r="AZ72" s="110"/>
      <c r="BA72" s="111"/>
      <c r="BC72" s="116"/>
      <c r="BD72" s="190" t="s">
        <v>62</v>
      </c>
      <c r="BE72" s="190"/>
      <c r="BF72" s="190"/>
      <c r="BG72" s="190"/>
      <c r="BH72" s="190"/>
    </row>
    <row r="73" ht="14.25" customHeight="1" spans="1:59">
      <c r="A73" s="109">
        <v>29</v>
      </c>
      <c r="B73" s="110">
        <v>1</v>
      </c>
      <c r="C73" s="110"/>
      <c r="D73" s="107">
        <f>SUM(B73:C73)</f>
        <v>1</v>
      </c>
      <c r="E73" s="107"/>
      <c r="F73" s="110"/>
      <c r="G73" s="111"/>
      <c r="I73" s="116"/>
      <c r="J73" s="156"/>
      <c r="K73" s="156"/>
      <c r="L73" s="156"/>
      <c r="M73" s="156"/>
      <c r="Q73" s="109">
        <v>29</v>
      </c>
      <c r="R73" s="110"/>
      <c r="S73" s="110"/>
      <c r="T73" s="107">
        <f>SUM(R73:S73)</f>
        <v>0</v>
      </c>
      <c r="U73" s="107"/>
      <c r="V73" s="110"/>
      <c r="W73" s="111"/>
      <c r="Y73" s="116"/>
      <c r="Z73" s="156"/>
      <c r="AA73" s="156"/>
      <c r="AB73" s="156"/>
      <c r="AC73" s="156"/>
      <c r="AF73" s="109">
        <v>29</v>
      </c>
      <c r="AG73" s="110"/>
      <c r="AH73" s="110"/>
      <c r="AI73" s="107">
        <f>SUM(AG73:AH73)</f>
        <v>0</v>
      </c>
      <c r="AJ73" s="107"/>
      <c r="AK73" s="110"/>
      <c r="AL73" s="111"/>
      <c r="AN73" s="116"/>
      <c r="AO73" s="156"/>
      <c r="AP73" s="156"/>
      <c r="AQ73" s="156"/>
      <c r="AR73" s="156"/>
      <c r="AU73" s="109">
        <v>29</v>
      </c>
      <c r="AV73" s="110"/>
      <c r="AW73" s="110"/>
      <c r="AX73" s="107">
        <f>SUM(AV73:AW73)</f>
        <v>0</v>
      </c>
      <c r="AY73" s="107"/>
      <c r="AZ73" s="110"/>
      <c r="BA73" s="111"/>
      <c r="BC73" s="116"/>
      <c r="BD73" s="156"/>
      <c r="BE73" s="156"/>
      <c r="BF73" s="156"/>
      <c r="BG73" s="156"/>
    </row>
    <row r="74" ht="14.25" customHeight="1" spans="1:60">
      <c r="A74" s="109">
        <v>30</v>
      </c>
      <c r="B74" s="110">
        <v>1</v>
      </c>
      <c r="C74" s="110"/>
      <c r="D74" s="107">
        <f>SUM(B74:C74)</f>
        <v>1</v>
      </c>
      <c r="E74" s="107"/>
      <c r="F74" s="110"/>
      <c r="G74" s="111"/>
      <c r="I74" s="116"/>
      <c r="N74" s="117"/>
      <c r="Q74" s="109">
        <v>30</v>
      </c>
      <c r="R74" s="110"/>
      <c r="S74" s="110"/>
      <c r="T74" s="107">
        <f>SUM(R74:S74)</f>
        <v>0</v>
      </c>
      <c r="U74" s="107"/>
      <c r="V74" s="110"/>
      <c r="W74" s="111"/>
      <c r="Y74" s="116"/>
      <c r="AD74" s="117"/>
      <c r="AF74" s="109">
        <v>30</v>
      </c>
      <c r="AG74" s="110"/>
      <c r="AH74" s="110"/>
      <c r="AI74" s="107">
        <f>SUM(AG74:AH74)</f>
        <v>0</v>
      </c>
      <c r="AJ74" s="107"/>
      <c r="AK74" s="110"/>
      <c r="AL74" s="111"/>
      <c r="AN74" s="116"/>
      <c r="AS74" s="117"/>
      <c r="AU74" s="109">
        <v>30</v>
      </c>
      <c r="AV74" s="110"/>
      <c r="AW74" s="110"/>
      <c r="AX74" s="107">
        <f>SUM(AV74:AW74)</f>
        <v>0</v>
      </c>
      <c r="AY74" s="107"/>
      <c r="AZ74" s="110"/>
      <c r="BA74" s="111"/>
      <c r="BC74" s="116"/>
      <c r="BH74" s="117"/>
    </row>
    <row r="75" ht="14.25" customHeight="1" spans="1:60">
      <c r="A75" s="109">
        <v>31</v>
      </c>
      <c r="B75" s="110">
        <v>1</v>
      </c>
      <c r="C75" s="110"/>
      <c r="D75" s="107">
        <f>SUM(B75:C75)</f>
        <v>1</v>
      </c>
      <c r="E75" s="107"/>
      <c r="F75" s="110"/>
      <c r="G75" s="111"/>
      <c r="I75" s="116"/>
      <c r="J75" s="117"/>
      <c r="K75" s="117"/>
      <c r="L75" s="117"/>
      <c r="M75" s="117"/>
      <c r="N75" s="191"/>
      <c r="Q75" s="112"/>
      <c r="R75" s="113">
        <f t="shared" ref="R75:W75" si="12">SUM(R45:R74)</f>
        <v>0</v>
      </c>
      <c r="S75" s="113">
        <f>SUM(S45:S74)</f>
        <v>0</v>
      </c>
      <c r="T75" s="114">
        <f>SUM(R75:S75)</f>
        <v>0</v>
      </c>
      <c r="U75" s="114">
        <f>SUM(U45:U74)</f>
        <v>0</v>
      </c>
      <c r="V75" s="113">
        <f>SUM(V45:V74)</f>
        <v>0</v>
      </c>
      <c r="W75" s="115">
        <f>SUM(W45:W74)</f>
        <v>0</v>
      </c>
      <c r="Y75" s="116"/>
      <c r="Z75" s="117"/>
      <c r="AA75" s="117"/>
      <c r="AB75" s="117"/>
      <c r="AC75" s="117"/>
      <c r="AD75" s="191"/>
      <c r="AF75" s="109">
        <v>31</v>
      </c>
      <c r="AG75" s="110"/>
      <c r="AH75" s="110"/>
      <c r="AI75" s="107">
        <f>SUM(AG75:AH75)</f>
        <v>0</v>
      </c>
      <c r="AJ75" s="107"/>
      <c r="AK75" s="110"/>
      <c r="AL75" s="111"/>
      <c r="AN75" s="116"/>
      <c r="AO75" s="117"/>
      <c r="AP75" s="117"/>
      <c r="AQ75" s="117"/>
      <c r="AR75" s="117"/>
      <c r="AS75" s="191"/>
      <c r="AU75" s="109">
        <v>31</v>
      </c>
      <c r="AV75" s="110"/>
      <c r="AW75" s="110"/>
      <c r="AX75" s="107">
        <f>SUM(AV75:AW75)</f>
        <v>0</v>
      </c>
      <c r="AY75" s="107"/>
      <c r="AZ75" s="110"/>
      <c r="BA75" s="111"/>
      <c r="BC75" s="116"/>
      <c r="BD75" s="117"/>
      <c r="BE75" s="117"/>
      <c r="BF75" s="117"/>
      <c r="BG75" s="117"/>
      <c r="BH75" s="191"/>
    </row>
    <row r="76" ht="16.5" customHeight="1" spans="1:59">
      <c r="A76" s="112"/>
      <c r="B76" s="113">
        <f t="shared" ref="B76:G76" si="13">SUM(B45:B75)</f>
        <v>31</v>
      </c>
      <c r="C76" s="113">
        <f>SUM(C45:C75)</f>
        <v>0</v>
      </c>
      <c r="D76" s="114">
        <f>SUM(B76:C76)</f>
        <v>31</v>
      </c>
      <c r="E76" s="114">
        <f>SUM(E45:E75)</f>
        <v>0</v>
      </c>
      <c r="F76" s="113">
        <f>SUM(F45:F75)</f>
        <v>0</v>
      </c>
      <c r="G76" s="115">
        <f>SUM(G45:G75)</f>
        <v>0</v>
      </c>
      <c r="I76" s="116"/>
      <c r="J76" s="191" t="s">
        <v>63</v>
      </c>
      <c r="K76" s="191"/>
      <c r="L76" s="191"/>
      <c r="M76" s="191"/>
      <c r="Y76" s="116"/>
      <c r="Z76" s="191" t="s">
        <v>63</v>
      </c>
      <c r="AA76" s="191"/>
      <c r="AB76" s="191"/>
      <c r="AC76" s="191"/>
      <c r="AF76" s="112"/>
      <c r="AG76" s="113">
        <f t="shared" ref="AG76:AL76" si="14">SUM(AG45:AG75)</f>
        <v>0</v>
      </c>
      <c r="AH76" s="113">
        <f>SUM(AH45:AH75)</f>
        <v>0</v>
      </c>
      <c r="AI76" s="114">
        <f>SUM(AG76:AH76)</f>
        <v>0</v>
      </c>
      <c r="AJ76" s="114">
        <f>SUM(AJ45:AJ75)</f>
        <v>0</v>
      </c>
      <c r="AK76" s="113">
        <f>SUM(AK45:AK75)</f>
        <v>0</v>
      </c>
      <c r="AL76" s="115">
        <f>SUM(AL45:AL75)</f>
        <v>0</v>
      </c>
      <c r="AN76" s="116"/>
      <c r="AO76" s="191" t="s">
        <v>63</v>
      </c>
      <c r="AP76" s="191"/>
      <c r="AQ76" s="191"/>
      <c r="AR76" s="191"/>
      <c r="AU76" s="112"/>
      <c r="AV76" s="113">
        <f t="shared" ref="AV76:BA76" si="15">SUM(AV45:AV75)</f>
        <v>0</v>
      </c>
      <c r="AW76" s="113">
        <f>SUM(AW45:AW75)</f>
        <v>0</v>
      </c>
      <c r="AX76" s="114">
        <f>SUM(AV76:AW76)</f>
        <v>0</v>
      </c>
      <c r="AY76" s="114">
        <f>SUM(AY45:AY75)</f>
        <v>0</v>
      </c>
      <c r="AZ76" s="113">
        <f>SUM(AZ45:AZ75)</f>
        <v>0</v>
      </c>
      <c r="BA76" s="115">
        <f>SUM(BA45:BA75)</f>
        <v>0</v>
      </c>
      <c r="BC76" s="116"/>
      <c r="BD76" s="191" t="s">
        <v>63</v>
      </c>
      <c r="BE76" s="191"/>
      <c r="BF76" s="191"/>
      <c r="BG76" s="191"/>
    </row>
    <row r="77" ht="12.75"/>
    <row r="79" ht="22.5" customHeight="1" spans="4:60">
      <c r="D79" s="95" t="s">
        <v>20</v>
      </c>
      <c r="E79" s="96" t="str">
        <f>([1]Kal.Gaji!A7)</f>
        <v>1. HENNI</v>
      </c>
      <c r="F79" s="97"/>
      <c r="G79" s="98"/>
      <c r="I79" s="118" t="s">
        <v>21</v>
      </c>
      <c r="J79" s="118"/>
      <c r="K79" s="118"/>
      <c r="L79" s="118"/>
      <c r="M79" s="118"/>
      <c r="N79" s="118"/>
      <c r="T79" s="95" t="s">
        <v>20</v>
      </c>
      <c r="U79" s="96" t="str">
        <f>([1]Kal.Gaji!A7)</f>
        <v>1. HENNI</v>
      </c>
      <c r="V79" s="97"/>
      <c r="W79" s="98"/>
      <c r="Y79" s="118" t="s">
        <v>21</v>
      </c>
      <c r="Z79" s="118"/>
      <c r="AA79" s="118"/>
      <c r="AB79" s="118"/>
      <c r="AC79" s="118"/>
      <c r="AD79" s="118"/>
      <c r="AI79" s="95" t="s">
        <v>20</v>
      </c>
      <c r="AJ79" s="96" t="str">
        <f>([1]Kal.Gaji!A7)</f>
        <v>1. HENNI</v>
      </c>
      <c r="AK79" s="97"/>
      <c r="AL79" s="98"/>
      <c r="AN79" s="118" t="s">
        <v>21</v>
      </c>
      <c r="AO79" s="118"/>
      <c r="AP79" s="118"/>
      <c r="AQ79" s="118"/>
      <c r="AR79" s="118"/>
      <c r="AS79" s="118"/>
      <c r="AX79" s="95" t="s">
        <v>20</v>
      </c>
      <c r="AY79" s="96" t="str">
        <f>([1]Kal.Gaji!A7)</f>
        <v>1. HENNI</v>
      </c>
      <c r="AZ79" s="97"/>
      <c r="BA79" s="98"/>
      <c r="BC79" s="118" t="s">
        <v>21</v>
      </c>
      <c r="BD79" s="118"/>
      <c r="BE79" s="118"/>
      <c r="BF79" s="118"/>
      <c r="BG79" s="118"/>
      <c r="BH79" s="118"/>
    </row>
    <row r="80" ht="22.5" customHeight="1" spans="4:60">
      <c r="D80" s="95" t="s">
        <v>3</v>
      </c>
      <c r="E80" s="96" t="s">
        <v>72</v>
      </c>
      <c r="F80" s="97"/>
      <c r="G80" s="98"/>
      <c r="I80" s="119"/>
      <c r="J80" s="119"/>
      <c r="K80" s="119"/>
      <c r="L80" s="120"/>
      <c r="M80" s="120"/>
      <c r="N80" s="120"/>
      <c r="T80" s="95" t="s">
        <v>3</v>
      </c>
      <c r="U80" s="96" t="s">
        <v>73</v>
      </c>
      <c r="V80" s="97"/>
      <c r="W80" s="98"/>
      <c r="Y80" s="119"/>
      <c r="Z80" s="119"/>
      <c r="AA80" s="119"/>
      <c r="AB80" s="120"/>
      <c r="AC80" s="120"/>
      <c r="AD80" s="120"/>
      <c r="AI80" s="95" t="s">
        <v>3</v>
      </c>
      <c r="AJ80" s="96" t="s">
        <v>74</v>
      </c>
      <c r="AK80" s="97"/>
      <c r="AL80" s="98"/>
      <c r="AN80" s="119"/>
      <c r="AO80" s="119"/>
      <c r="AP80" s="119"/>
      <c r="AQ80" s="120"/>
      <c r="AR80" s="120"/>
      <c r="AS80" s="120"/>
      <c r="AX80" s="95" t="s">
        <v>3</v>
      </c>
      <c r="AY80" s="96" t="s">
        <v>75</v>
      </c>
      <c r="AZ80" s="97"/>
      <c r="BA80" s="98"/>
      <c r="BC80" s="119"/>
      <c r="BD80" s="119"/>
      <c r="BE80" s="119"/>
      <c r="BF80" s="120"/>
      <c r="BG80" s="120"/>
      <c r="BH80" s="120"/>
    </row>
    <row r="81" ht="22.5" customHeight="1" spans="4:60">
      <c r="D81" s="95" t="s">
        <v>26</v>
      </c>
      <c r="E81" s="96">
        <f>SUM('Kal. Gaji'!A3:M3)</f>
        <v>2016</v>
      </c>
      <c r="F81" s="97"/>
      <c r="G81" s="98"/>
      <c r="I81" s="121" t="str">
        <f>(E79)</f>
        <v>1. HENNI</v>
      </c>
      <c r="J81" s="121"/>
      <c r="K81" s="121"/>
      <c r="L81" s="121"/>
      <c r="M81" s="121"/>
      <c r="N81" s="122" t="s">
        <v>76</v>
      </c>
      <c r="T81" s="95" t="s">
        <v>26</v>
      </c>
      <c r="U81" s="96">
        <f>SUM('Kal. Gaji'!A3:M3)</f>
        <v>2016</v>
      </c>
      <c r="V81" s="97"/>
      <c r="W81" s="98"/>
      <c r="Y81" s="121" t="str">
        <f>(U79)</f>
        <v>1. HENNI</v>
      </c>
      <c r="Z81" s="121"/>
      <c r="AA81" s="121"/>
      <c r="AB81" s="121"/>
      <c r="AC81" s="121"/>
      <c r="AD81" s="122" t="s">
        <v>77</v>
      </c>
      <c r="AI81" s="95" t="s">
        <v>26</v>
      </c>
      <c r="AJ81" s="96">
        <f>SUM('Kal. Gaji'!A3:M3)</f>
        <v>2016</v>
      </c>
      <c r="AK81" s="97"/>
      <c r="AL81" s="98"/>
      <c r="AN81" s="121" t="str">
        <f>(AJ79)</f>
        <v>1. HENNI</v>
      </c>
      <c r="AO81" s="121"/>
      <c r="AP81" s="121"/>
      <c r="AQ81" s="121"/>
      <c r="AR81" s="121"/>
      <c r="AS81" s="122" t="s">
        <v>78</v>
      </c>
      <c r="AX81" s="95" t="s">
        <v>26</v>
      </c>
      <c r="AY81" s="96">
        <f>SUM('Kal. Gaji'!A3:M3)</f>
        <v>2016</v>
      </c>
      <c r="AZ81" s="97"/>
      <c r="BA81" s="98"/>
      <c r="BC81" s="121" t="str">
        <f>(AY79)</f>
        <v>1. HENNI</v>
      </c>
      <c r="BD81" s="121"/>
      <c r="BE81" s="121"/>
      <c r="BF81" s="121"/>
      <c r="BG81" s="121"/>
      <c r="BH81" s="122" t="s">
        <v>79</v>
      </c>
    </row>
    <row r="82" ht="25.5" customHeight="1" spans="1:60">
      <c r="A82" s="99" t="s">
        <v>2</v>
      </c>
      <c r="B82" s="99"/>
      <c r="C82" s="99"/>
      <c r="D82" s="99"/>
      <c r="E82" s="99"/>
      <c r="F82" s="99"/>
      <c r="G82" s="99"/>
      <c r="I82" s="123" t="s">
        <v>31</v>
      </c>
      <c r="J82" s="124" t="s">
        <v>32</v>
      </c>
      <c r="K82" s="125" t="s">
        <v>33</v>
      </c>
      <c r="L82" s="126"/>
      <c r="M82" s="126"/>
      <c r="N82" s="127"/>
      <c r="Q82" s="99" t="s">
        <v>2</v>
      </c>
      <c r="R82" s="99"/>
      <c r="S82" s="99"/>
      <c r="T82" s="99"/>
      <c r="U82" s="99"/>
      <c r="V82" s="99"/>
      <c r="W82" s="99"/>
      <c r="Y82" s="123" t="s">
        <v>31</v>
      </c>
      <c r="Z82" s="124" t="s">
        <v>32</v>
      </c>
      <c r="AA82" s="125" t="s">
        <v>33</v>
      </c>
      <c r="AB82" s="126"/>
      <c r="AC82" s="126"/>
      <c r="AD82" s="127"/>
      <c r="AF82" s="99" t="s">
        <v>2</v>
      </c>
      <c r="AG82" s="99"/>
      <c r="AH82" s="99"/>
      <c r="AI82" s="99"/>
      <c r="AJ82" s="99"/>
      <c r="AK82" s="99"/>
      <c r="AL82" s="99"/>
      <c r="AN82" s="123" t="s">
        <v>31</v>
      </c>
      <c r="AO82" s="124" t="s">
        <v>32</v>
      </c>
      <c r="AP82" s="125" t="s">
        <v>33</v>
      </c>
      <c r="AQ82" s="126"/>
      <c r="AR82" s="126"/>
      <c r="AS82" s="127"/>
      <c r="AU82" s="99" t="s">
        <v>2</v>
      </c>
      <c r="AV82" s="99"/>
      <c r="AW82" s="99"/>
      <c r="AX82" s="99"/>
      <c r="AY82" s="99"/>
      <c r="AZ82" s="99"/>
      <c r="BA82" s="99"/>
      <c r="BC82" s="123" t="s">
        <v>31</v>
      </c>
      <c r="BD82" s="124" t="s">
        <v>32</v>
      </c>
      <c r="BE82" s="125" t="s">
        <v>33</v>
      </c>
      <c r="BF82" s="126"/>
      <c r="BG82" s="126"/>
      <c r="BH82" s="127"/>
    </row>
    <row r="83" ht="16.5" spans="1:60">
      <c r="A83" s="100" t="s">
        <v>34</v>
      </c>
      <c r="B83" s="101" t="s">
        <v>35</v>
      </c>
      <c r="C83" s="101" t="s">
        <v>36</v>
      </c>
      <c r="D83" s="102" t="s">
        <v>37</v>
      </c>
      <c r="E83" s="102" t="s">
        <v>38</v>
      </c>
      <c r="F83" s="103" t="s">
        <v>39</v>
      </c>
      <c r="G83" s="104" t="s">
        <v>40</v>
      </c>
      <c r="I83" s="129" t="s">
        <v>41</v>
      </c>
      <c r="J83" s="130">
        <f>SUM('Kal. Gaji'!J8)</f>
        <v>9</v>
      </c>
      <c r="K83" s="216" t="s">
        <v>42</v>
      </c>
      <c r="L83" s="217"/>
      <c r="M83" s="217"/>
      <c r="N83" s="218"/>
      <c r="Q83" s="100" t="s">
        <v>34</v>
      </c>
      <c r="R83" s="101" t="s">
        <v>35</v>
      </c>
      <c r="S83" s="101" t="s">
        <v>36</v>
      </c>
      <c r="T83" s="102" t="s">
        <v>37</v>
      </c>
      <c r="U83" s="102" t="s">
        <v>38</v>
      </c>
      <c r="V83" s="192" t="s">
        <v>39</v>
      </c>
      <c r="W83" s="104" t="s">
        <v>40</v>
      </c>
      <c r="Y83" s="129" t="s">
        <v>41</v>
      </c>
      <c r="Z83" s="130">
        <f>SUM('Kal. Gaji'!K8)</f>
        <v>10</v>
      </c>
      <c r="AA83" s="131" t="s">
        <v>42</v>
      </c>
      <c r="AB83" s="132"/>
      <c r="AC83" s="132"/>
      <c r="AD83" s="133"/>
      <c r="AF83" s="100" t="s">
        <v>34</v>
      </c>
      <c r="AG83" s="101" t="s">
        <v>35</v>
      </c>
      <c r="AH83" s="101" t="s">
        <v>36</v>
      </c>
      <c r="AI83" s="102" t="s">
        <v>37</v>
      </c>
      <c r="AJ83" s="102" t="s">
        <v>38</v>
      </c>
      <c r="AK83" s="192" t="s">
        <v>39</v>
      </c>
      <c r="AL83" s="104" t="s">
        <v>40</v>
      </c>
      <c r="AN83" s="129" t="s">
        <v>41</v>
      </c>
      <c r="AO83" s="130">
        <f>SUM('Kal. Gaji'!L8)</f>
        <v>11</v>
      </c>
      <c r="AP83" s="131" t="s">
        <v>42</v>
      </c>
      <c r="AQ83" s="132"/>
      <c r="AR83" s="132"/>
      <c r="AS83" s="133"/>
      <c r="AU83" s="100" t="s">
        <v>34</v>
      </c>
      <c r="AV83" s="101" t="s">
        <v>35</v>
      </c>
      <c r="AW83" s="101" t="s">
        <v>36</v>
      </c>
      <c r="AX83" s="102" t="s">
        <v>37</v>
      </c>
      <c r="AY83" s="102" t="s">
        <v>38</v>
      </c>
      <c r="AZ83" s="192" t="s">
        <v>39</v>
      </c>
      <c r="BA83" s="104" t="s">
        <v>40</v>
      </c>
      <c r="BC83" s="129" t="s">
        <v>41</v>
      </c>
      <c r="BD83" s="130">
        <f>SUM('Kal. Gaji'!M8)</f>
        <v>12</v>
      </c>
      <c r="BE83" s="216" t="s">
        <v>42</v>
      </c>
      <c r="BF83" s="217"/>
      <c r="BG83" s="217"/>
      <c r="BH83" s="218"/>
    </row>
    <row r="84" ht="14.25" customHeight="1" spans="1:60">
      <c r="A84" s="239" t="s">
        <v>43</v>
      </c>
      <c r="B84" s="106"/>
      <c r="C84" s="106"/>
      <c r="D84" s="107">
        <f>SUM(B84:C84)</f>
        <v>0</v>
      </c>
      <c r="E84" s="107"/>
      <c r="F84" s="106"/>
      <c r="G84" s="108"/>
      <c r="I84" s="134" t="s">
        <v>44</v>
      </c>
      <c r="J84" s="130">
        <f>SUM('Kal. Gaji'!J9)</f>
        <v>21</v>
      </c>
      <c r="K84" s="135" t="s">
        <v>42</v>
      </c>
      <c r="L84" s="136"/>
      <c r="M84" s="136"/>
      <c r="N84" s="137"/>
      <c r="Q84" s="239" t="s">
        <v>43</v>
      </c>
      <c r="R84" s="106"/>
      <c r="S84" s="106"/>
      <c r="T84" s="107">
        <f>SUM(R84:S84)</f>
        <v>0</v>
      </c>
      <c r="U84" s="107"/>
      <c r="V84" s="106"/>
      <c r="W84" s="108"/>
      <c r="Y84" s="134" t="s">
        <v>44</v>
      </c>
      <c r="Z84" s="130">
        <f>SUM('Kal. Gaji'!K9)</f>
        <v>22</v>
      </c>
      <c r="AA84" s="135" t="s">
        <v>42</v>
      </c>
      <c r="AB84" s="136"/>
      <c r="AC84" s="136"/>
      <c r="AD84" s="137"/>
      <c r="AF84" s="239" t="s">
        <v>43</v>
      </c>
      <c r="AG84" s="106"/>
      <c r="AH84" s="110"/>
      <c r="AI84" s="107">
        <f>SUM(AG84:AH84)</f>
        <v>0</v>
      </c>
      <c r="AJ84" s="107"/>
      <c r="AK84" s="106"/>
      <c r="AL84" s="108"/>
      <c r="AN84" s="134" t="s">
        <v>44</v>
      </c>
      <c r="AO84" s="130">
        <f>SUM('Kal. Gaji'!L9)</f>
        <v>23</v>
      </c>
      <c r="AP84" s="135" t="s">
        <v>42</v>
      </c>
      <c r="AQ84" s="136"/>
      <c r="AR84" s="136"/>
      <c r="AS84" s="137"/>
      <c r="AU84" s="239" t="s">
        <v>43</v>
      </c>
      <c r="AV84" s="110"/>
      <c r="AW84" s="110"/>
      <c r="AX84" s="107">
        <f>SUM(AV84:AW84)</f>
        <v>0</v>
      </c>
      <c r="AY84" s="107"/>
      <c r="AZ84" s="106"/>
      <c r="BA84" s="108"/>
      <c r="BC84" s="134" t="s">
        <v>44</v>
      </c>
      <c r="BD84" s="130">
        <f>SUM('Kal. Gaji'!M9)</f>
        <v>24</v>
      </c>
      <c r="BE84" s="135" t="s">
        <v>42</v>
      </c>
      <c r="BF84" s="136"/>
      <c r="BG84" s="136"/>
      <c r="BH84" s="137"/>
    </row>
    <row r="85" ht="14.25" customHeight="1" spans="1:60">
      <c r="A85" s="240" t="s">
        <v>45</v>
      </c>
      <c r="B85" s="110"/>
      <c r="C85" s="110"/>
      <c r="D85" s="107">
        <f t="shared" ref="D85:D114" si="16">SUM(B85:C85)</f>
        <v>0</v>
      </c>
      <c r="E85" s="107"/>
      <c r="F85" s="110"/>
      <c r="G85" s="111"/>
      <c r="I85" s="134" t="s">
        <v>46</v>
      </c>
      <c r="J85" s="130">
        <f>SUM('Kal. Gaji'!J10)</f>
        <v>33</v>
      </c>
      <c r="K85" s="139" t="e">
        <f>SUM([1]Kal.Gaji!J10)</f>
        <v>#REF!</v>
      </c>
      <c r="L85" s="140" t="s">
        <v>47</v>
      </c>
      <c r="M85" s="141">
        <f>SUM(D114)</f>
        <v>0</v>
      </c>
      <c r="N85" s="142" t="s">
        <v>48</v>
      </c>
      <c r="Q85" s="240" t="s">
        <v>45</v>
      </c>
      <c r="R85" s="106"/>
      <c r="S85" s="110"/>
      <c r="T85" s="107">
        <f t="shared" ref="T85:T115" si="17">SUM(R85:S85)</f>
        <v>0</v>
      </c>
      <c r="U85" s="107"/>
      <c r="V85" s="110"/>
      <c r="W85" s="111"/>
      <c r="Y85" s="134" t="s">
        <v>46</v>
      </c>
      <c r="Z85" s="130">
        <f>SUM('Kal. Gaji'!K10)</f>
        <v>34</v>
      </c>
      <c r="AA85" s="139" t="e">
        <f>SUM([1]Kal.Gaji!K10)</f>
        <v>#REF!</v>
      </c>
      <c r="AB85" s="140" t="s">
        <v>47</v>
      </c>
      <c r="AC85" s="141">
        <f>SUM(T115)</f>
        <v>0</v>
      </c>
      <c r="AD85" s="142" t="s">
        <v>48</v>
      </c>
      <c r="AF85" s="240" t="s">
        <v>45</v>
      </c>
      <c r="AG85" s="106"/>
      <c r="AH85" s="110"/>
      <c r="AI85" s="107">
        <f t="shared" ref="AI85:AI114" si="18">SUM(AG85:AH85)</f>
        <v>0</v>
      </c>
      <c r="AJ85" s="107"/>
      <c r="AK85" s="110"/>
      <c r="AL85" s="111"/>
      <c r="AN85" s="134" t="s">
        <v>46</v>
      </c>
      <c r="AO85" s="130">
        <f>SUM('Kal. Gaji'!L10)</f>
        <v>35</v>
      </c>
      <c r="AP85" s="139" t="e">
        <f>SUM([1]Kal.Gaji!L10)</f>
        <v>#REF!</v>
      </c>
      <c r="AQ85" s="140" t="s">
        <v>47</v>
      </c>
      <c r="AR85" s="141">
        <f>SUM(AI114)</f>
        <v>0</v>
      </c>
      <c r="AS85" s="142" t="s">
        <v>48</v>
      </c>
      <c r="AU85" s="240" t="s">
        <v>45</v>
      </c>
      <c r="AV85" s="110"/>
      <c r="AW85" s="110"/>
      <c r="AX85" s="107">
        <f t="shared" ref="AX85:AX115" si="19">SUM(AV85:AW85)</f>
        <v>0</v>
      </c>
      <c r="AY85" s="107"/>
      <c r="AZ85" s="110"/>
      <c r="BA85" s="111"/>
      <c r="BC85" s="134" t="s">
        <v>46</v>
      </c>
      <c r="BD85" s="130">
        <f>SUM('Kal. Gaji'!M10)</f>
        <v>36</v>
      </c>
      <c r="BE85" s="139" t="e">
        <f>SUM([1]Kal.Gaji!M10)</f>
        <v>#REF!</v>
      </c>
      <c r="BF85" s="140" t="s">
        <v>47</v>
      </c>
      <c r="BG85" s="141">
        <f>SUM(AX115)</f>
        <v>0</v>
      </c>
      <c r="BH85" s="142" t="s">
        <v>48</v>
      </c>
    </row>
    <row r="86" ht="14.25" customHeight="1" spans="1:60">
      <c r="A86" s="240" t="s">
        <v>49</v>
      </c>
      <c r="B86" s="110"/>
      <c r="C86" s="110"/>
      <c r="D86" s="107">
        <f>SUM(B86:C86)</f>
        <v>0</v>
      </c>
      <c r="E86" s="107"/>
      <c r="F86" s="110"/>
      <c r="G86" s="111"/>
      <c r="I86" s="134" t="s">
        <v>38</v>
      </c>
      <c r="J86" s="130">
        <f>SUM(K86*M86)</f>
        <v>0</v>
      </c>
      <c r="K86" s="143">
        <v>1500</v>
      </c>
      <c r="L86" s="144" t="s">
        <v>47</v>
      </c>
      <c r="M86" s="145">
        <f>SUM(E114)</f>
        <v>0</v>
      </c>
      <c r="N86" s="146" t="s">
        <v>50</v>
      </c>
      <c r="Q86" s="240" t="s">
        <v>49</v>
      </c>
      <c r="R86" s="106"/>
      <c r="S86" s="110"/>
      <c r="T86" s="107">
        <f>SUM(R86:S86)</f>
        <v>0</v>
      </c>
      <c r="U86" s="107"/>
      <c r="V86" s="110"/>
      <c r="W86" s="111"/>
      <c r="Y86" s="134" t="s">
        <v>38</v>
      </c>
      <c r="Z86" s="130">
        <f>SUM(AA86*AC86)</f>
        <v>0</v>
      </c>
      <c r="AA86" s="143">
        <v>1500</v>
      </c>
      <c r="AB86" s="144" t="s">
        <v>47</v>
      </c>
      <c r="AC86" s="145">
        <f>SUM(U115)</f>
        <v>0</v>
      </c>
      <c r="AD86" s="146" t="s">
        <v>50</v>
      </c>
      <c r="AF86" s="240" t="s">
        <v>49</v>
      </c>
      <c r="AG86" s="106"/>
      <c r="AH86" s="110"/>
      <c r="AI86" s="107">
        <f>SUM(AG86:AH86)</f>
        <v>0</v>
      </c>
      <c r="AJ86" s="107"/>
      <c r="AK86" s="110"/>
      <c r="AL86" s="193"/>
      <c r="AN86" s="134" t="s">
        <v>38</v>
      </c>
      <c r="AO86" s="130">
        <f>SUM(AP86*AR86)</f>
        <v>0</v>
      </c>
      <c r="AP86" s="143">
        <v>1500</v>
      </c>
      <c r="AQ86" s="144" t="s">
        <v>47</v>
      </c>
      <c r="AR86" s="145">
        <f>SUM(AJ114)</f>
        <v>0</v>
      </c>
      <c r="AS86" s="146" t="s">
        <v>50</v>
      </c>
      <c r="AU86" s="240" t="s">
        <v>49</v>
      </c>
      <c r="AV86" s="110"/>
      <c r="AW86" s="110"/>
      <c r="AX86" s="107">
        <f>SUM(AV86:AW86)</f>
        <v>0</v>
      </c>
      <c r="AY86" s="107"/>
      <c r="AZ86" s="110"/>
      <c r="BA86" s="111"/>
      <c r="BC86" s="134" t="s">
        <v>38</v>
      </c>
      <c r="BD86" s="130">
        <f>SUM(BE86*BG86)</f>
        <v>0</v>
      </c>
      <c r="BE86" s="143">
        <v>1500</v>
      </c>
      <c r="BF86" s="144" t="s">
        <v>47</v>
      </c>
      <c r="BG86" s="145">
        <f>SUM(AY115)</f>
        <v>0</v>
      </c>
      <c r="BH86" s="146" t="s">
        <v>50</v>
      </c>
    </row>
    <row r="87" ht="14.25" customHeight="1" spans="1:60">
      <c r="A87" s="240" t="s">
        <v>51</v>
      </c>
      <c r="B87" s="110"/>
      <c r="C87" s="110"/>
      <c r="D87" s="107">
        <f>SUM(B87:C87)</f>
        <v>0</v>
      </c>
      <c r="E87" s="107"/>
      <c r="F87" s="110"/>
      <c r="G87" s="111"/>
      <c r="I87" s="134" t="s">
        <v>40</v>
      </c>
      <c r="J87" s="143">
        <f>SUM(L96)</f>
        <v>0</v>
      </c>
      <c r="K87" s="139"/>
      <c r="L87" s="144"/>
      <c r="M87" s="145"/>
      <c r="N87" s="146"/>
      <c r="Q87" s="240" t="s">
        <v>51</v>
      </c>
      <c r="R87" s="106"/>
      <c r="S87" s="110"/>
      <c r="T87" s="107">
        <f>SUM(R87:S87)</f>
        <v>0</v>
      </c>
      <c r="U87" s="107"/>
      <c r="V87" s="110"/>
      <c r="W87" s="111"/>
      <c r="Y87" s="134" t="s">
        <v>40</v>
      </c>
      <c r="Z87" s="143">
        <f>SUM(AB96)</f>
        <v>0</v>
      </c>
      <c r="AA87" s="139"/>
      <c r="AB87" s="144"/>
      <c r="AC87" s="145"/>
      <c r="AD87" s="146"/>
      <c r="AF87" s="240" t="s">
        <v>51</v>
      </c>
      <c r="AG87" s="106"/>
      <c r="AH87" s="110"/>
      <c r="AI87" s="107">
        <f>SUM(AG87:AH87)</f>
        <v>0</v>
      </c>
      <c r="AJ87" s="107"/>
      <c r="AK87" s="110"/>
      <c r="AL87" s="111"/>
      <c r="AN87" s="134" t="s">
        <v>40</v>
      </c>
      <c r="AO87" s="143">
        <f>SUM(AQ96)</f>
        <v>0</v>
      </c>
      <c r="AP87" s="143"/>
      <c r="AQ87" s="144"/>
      <c r="AR87" s="145"/>
      <c r="AS87" s="146"/>
      <c r="AU87" s="240" t="s">
        <v>51</v>
      </c>
      <c r="AV87" s="110"/>
      <c r="AW87" s="110"/>
      <c r="AX87" s="107">
        <f>SUM(AV87:AW87)</f>
        <v>0</v>
      </c>
      <c r="AY87" s="107"/>
      <c r="AZ87" s="110"/>
      <c r="BA87" s="111"/>
      <c r="BC87" s="134" t="s">
        <v>40</v>
      </c>
      <c r="BD87" s="220">
        <f>SUM(BF96)</f>
        <v>0</v>
      </c>
      <c r="BE87" s="143"/>
      <c r="BF87" s="144"/>
      <c r="BG87" s="145"/>
      <c r="BH87" s="146"/>
    </row>
    <row r="88" ht="14.25" customHeight="1" spans="1:60">
      <c r="A88" s="240" t="s">
        <v>52</v>
      </c>
      <c r="B88" s="110"/>
      <c r="C88" s="110"/>
      <c r="D88" s="107">
        <f>SUM(B88:C88)</f>
        <v>0</v>
      </c>
      <c r="E88" s="107"/>
      <c r="F88" s="110"/>
      <c r="G88" s="111"/>
      <c r="I88" s="134" t="s">
        <v>53</v>
      </c>
      <c r="J88" s="143">
        <f>SUM(K103)</f>
        <v>0</v>
      </c>
      <c r="K88" s="139"/>
      <c r="L88" s="144"/>
      <c r="M88" s="145"/>
      <c r="N88" s="146"/>
      <c r="Q88" s="240" t="s">
        <v>52</v>
      </c>
      <c r="R88" s="106"/>
      <c r="S88" s="110"/>
      <c r="T88" s="107">
        <f>SUM(R88:S88)</f>
        <v>0</v>
      </c>
      <c r="U88" s="107"/>
      <c r="V88" s="110"/>
      <c r="W88" s="111"/>
      <c r="Y88" s="134" t="s">
        <v>53</v>
      </c>
      <c r="Z88" s="143">
        <f>SUM(AA103)</f>
        <v>0</v>
      </c>
      <c r="AA88" s="139"/>
      <c r="AB88" s="144"/>
      <c r="AC88" s="145"/>
      <c r="AD88" s="146"/>
      <c r="AF88" s="240" t="s">
        <v>52</v>
      </c>
      <c r="AG88" s="106"/>
      <c r="AH88" s="110"/>
      <c r="AI88" s="107">
        <f>SUM(AG88:AH88)</f>
        <v>0</v>
      </c>
      <c r="AJ88" s="107"/>
      <c r="AK88" s="110"/>
      <c r="AL88" s="111"/>
      <c r="AN88" s="134" t="s">
        <v>53</v>
      </c>
      <c r="AO88" s="143">
        <f>SUM(AP103)</f>
        <v>0</v>
      </c>
      <c r="AP88" s="139"/>
      <c r="AQ88" s="144"/>
      <c r="AR88" s="145"/>
      <c r="AS88" s="146"/>
      <c r="AU88" s="240" t="s">
        <v>52</v>
      </c>
      <c r="AV88" s="110"/>
      <c r="AW88" s="110"/>
      <c r="AX88" s="107">
        <f>SUM(AV88:AW88)</f>
        <v>0</v>
      </c>
      <c r="AY88" s="107"/>
      <c r="AZ88" s="110"/>
      <c r="BA88" s="111"/>
      <c r="BC88" s="134" t="s">
        <v>53</v>
      </c>
      <c r="BD88" s="143">
        <f>SUM(BE103)</f>
        <v>0</v>
      </c>
      <c r="BE88" s="139"/>
      <c r="BF88" s="144"/>
      <c r="BG88" s="145"/>
      <c r="BH88" s="146"/>
    </row>
    <row r="89" ht="14.25" customHeight="1" spans="1:60">
      <c r="A89" s="240" t="s">
        <v>54</v>
      </c>
      <c r="B89" s="110"/>
      <c r="C89" s="110"/>
      <c r="D89" s="107">
        <f>SUM(B89:C89)</f>
        <v>0</v>
      </c>
      <c r="E89" s="107"/>
      <c r="F89" s="110"/>
      <c r="G89" s="111"/>
      <c r="I89" s="134" t="s">
        <v>55</v>
      </c>
      <c r="J89" s="147">
        <f>SUM(L109)</f>
        <v>0</v>
      </c>
      <c r="K89" s="148"/>
      <c r="L89" s="144"/>
      <c r="M89" s="144"/>
      <c r="N89" s="149"/>
      <c r="Q89" s="240" t="s">
        <v>54</v>
      </c>
      <c r="R89" s="106"/>
      <c r="S89" s="110"/>
      <c r="T89" s="107">
        <f>SUM(R89:S89)</f>
        <v>0</v>
      </c>
      <c r="U89" s="107"/>
      <c r="V89" s="110"/>
      <c r="W89" s="111"/>
      <c r="Y89" s="134" t="s">
        <v>55</v>
      </c>
      <c r="Z89" s="147">
        <f>SUM(AB109)</f>
        <v>0</v>
      </c>
      <c r="AA89" s="148"/>
      <c r="AB89" s="144"/>
      <c r="AC89" s="144"/>
      <c r="AD89" s="149"/>
      <c r="AF89" s="240" t="s">
        <v>54</v>
      </c>
      <c r="AG89" s="106"/>
      <c r="AH89" s="110"/>
      <c r="AI89" s="107">
        <f>SUM(AG89:AH89)</f>
        <v>0</v>
      </c>
      <c r="AJ89" s="107"/>
      <c r="AK89" s="110"/>
      <c r="AL89" s="111"/>
      <c r="AN89" s="134" t="s">
        <v>55</v>
      </c>
      <c r="AO89" s="147">
        <f>SUM(AQ109)</f>
        <v>0</v>
      </c>
      <c r="AP89" s="148"/>
      <c r="AQ89" s="144"/>
      <c r="AR89" s="144"/>
      <c r="AS89" s="149"/>
      <c r="AU89" s="240" t="s">
        <v>54</v>
      </c>
      <c r="AV89" s="110"/>
      <c r="AW89" s="110"/>
      <c r="AX89" s="107">
        <f>SUM(AV89:AW89)</f>
        <v>0</v>
      </c>
      <c r="AY89" s="107"/>
      <c r="AZ89" s="110"/>
      <c r="BA89" s="111"/>
      <c r="BC89" s="134" t="s">
        <v>55</v>
      </c>
      <c r="BD89" s="147">
        <f>SUM(BF109)</f>
        <v>0</v>
      </c>
      <c r="BE89" s="148"/>
      <c r="BF89" s="144"/>
      <c r="BG89" s="144"/>
      <c r="BH89" s="149"/>
    </row>
    <row r="90" ht="14.25" customHeight="1" spans="1:60">
      <c r="A90" s="240" t="s">
        <v>56</v>
      </c>
      <c r="B90" s="110"/>
      <c r="C90" s="110"/>
      <c r="D90" s="107">
        <f>SUM(B90:C90)</f>
        <v>0</v>
      </c>
      <c r="E90" s="107"/>
      <c r="F90" s="110"/>
      <c r="G90" s="111"/>
      <c r="I90" s="150" t="s">
        <v>57</v>
      </c>
      <c r="J90" s="151">
        <f>SUM(J83:J88)-J89</f>
        <v>63</v>
      </c>
      <c r="K90" s="152"/>
      <c r="L90" s="153"/>
      <c r="M90" s="153"/>
      <c r="N90" s="154"/>
      <c r="Q90" s="240" t="s">
        <v>56</v>
      </c>
      <c r="R90" s="106"/>
      <c r="S90" s="110"/>
      <c r="T90" s="107">
        <f>SUM(R90:S90)</f>
        <v>0</v>
      </c>
      <c r="U90" s="107"/>
      <c r="V90" s="110"/>
      <c r="W90" s="111"/>
      <c r="Y90" s="150" t="s">
        <v>57</v>
      </c>
      <c r="Z90" s="151">
        <f>SUM(Z83:Z88)-Z89</f>
        <v>66</v>
      </c>
      <c r="AA90" s="152"/>
      <c r="AB90" s="153"/>
      <c r="AC90" s="153"/>
      <c r="AD90" s="154"/>
      <c r="AF90" s="240" t="s">
        <v>56</v>
      </c>
      <c r="AG90" s="106"/>
      <c r="AH90" s="110"/>
      <c r="AI90" s="107">
        <f>SUM(AG90:AH90)</f>
        <v>0</v>
      </c>
      <c r="AJ90" s="107"/>
      <c r="AK90" s="110"/>
      <c r="AL90" s="111"/>
      <c r="AN90" s="150" t="s">
        <v>57</v>
      </c>
      <c r="AO90" s="151">
        <f>SUM(AO83:AO88)-AO89</f>
        <v>69</v>
      </c>
      <c r="AP90" s="152"/>
      <c r="AQ90" s="153"/>
      <c r="AR90" s="153"/>
      <c r="AS90" s="154"/>
      <c r="AU90" s="240" t="s">
        <v>56</v>
      </c>
      <c r="AV90" s="110"/>
      <c r="AW90" s="110"/>
      <c r="AX90" s="107">
        <f>SUM(AV90:AW90)</f>
        <v>0</v>
      </c>
      <c r="AY90" s="107"/>
      <c r="AZ90" s="110"/>
      <c r="BA90" s="111"/>
      <c r="BC90" s="150" t="s">
        <v>57</v>
      </c>
      <c r="BD90" s="151">
        <f>SUM(BD83:BD88)-BD89</f>
        <v>72</v>
      </c>
      <c r="BE90" s="152"/>
      <c r="BF90" s="153"/>
      <c r="BG90" s="153"/>
      <c r="BH90" s="154"/>
    </row>
    <row r="91" ht="14.25" customHeight="1" spans="1:60">
      <c r="A91" s="240" t="s">
        <v>58</v>
      </c>
      <c r="B91" s="110"/>
      <c r="C91" s="110"/>
      <c r="D91" s="107">
        <f>SUM(B91:C91)</f>
        <v>0</v>
      </c>
      <c r="E91" s="107"/>
      <c r="F91" s="110"/>
      <c r="G91" s="111"/>
      <c r="I91" s="155"/>
      <c r="J91" s="156"/>
      <c r="K91" s="156"/>
      <c r="L91" s="156"/>
      <c r="M91" s="156"/>
      <c r="N91" s="156"/>
      <c r="Q91" s="240" t="s">
        <v>58</v>
      </c>
      <c r="R91" s="106"/>
      <c r="S91" s="110"/>
      <c r="T91" s="107">
        <f>SUM(R91:S91)</f>
        <v>0</v>
      </c>
      <c r="U91" s="107"/>
      <c r="V91" s="110"/>
      <c r="W91" s="111"/>
      <c r="Y91" s="155"/>
      <c r="Z91" s="156"/>
      <c r="AA91" s="156"/>
      <c r="AB91" s="156"/>
      <c r="AC91" s="156"/>
      <c r="AD91" s="156"/>
      <c r="AF91" s="240" t="s">
        <v>58</v>
      </c>
      <c r="AG91" s="106"/>
      <c r="AH91" s="110"/>
      <c r="AI91" s="107">
        <f>SUM(AG91:AH91)</f>
        <v>0</v>
      </c>
      <c r="AJ91" s="107"/>
      <c r="AK91" s="110"/>
      <c r="AL91" s="111"/>
      <c r="AN91" s="155"/>
      <c r="AO91" s="156"/>
      <c r="AP91" s="156"/>
      <c r="AQ91" s="156"/>
      <c r="AR91" s="156"/>
      <c r="AS91" s="156"/>
      <c r="AU91" s="240" t="s">
        <v>58</v>
      </c>
      <c r="AV91" s="110"/>
      <c r="AW91" s="110"/>
      <c r="AX91" s="107">
        <f>SUM(AV91:AW91)</f>
        <v>0</v>
      </c>
      <c r="AY91" s="107"/>
      <c r="AZ91" s="110"/>
      <c r="BA91" s="111"/>
      <c r="BC91" s="155"/>
      <c r="BD91" s="156"/>
      <c r="BE91" s="156"/>
      <c r="BF91" s="156"/>
      <c r="BG91" s="156"/>
      <c r="BH91" s="156"/>
    </row>
    <row r="92" ht="14.25" customHeight="1" spans="1:60">
      <c r="A92" s="240" t="s">
        <v>59</v>
      </c>
      <c r="B92" s="110"/>
      <c r="C92" s="110"/>
      <c r="D92" s="107">
        <f>SUM(B92:C92)</f>
        <v>0</v>
      </c>
      <c r="E92" s="107"/>
      <c r="F92" s="110"/>
      <c r="G92" s="111"/>
      <c r="I92" s="157" t="s">
        <v>40</v>
      </c>
      <c r="J92" s="158"/>
      <c r="K92" s="158"/>
      <c r="L92" s="158"/>
      <c r="M92" s="158"/>
      <c r="N92" s="117"/>
      <c r="Q92" s="240" t="s">
        <v>59</v>
      </c>
      <c r="R92" s="106"/>
      <c r="S92" s="110"/>
      <c r="T92" s="107">
        <f>SUM(R92:S92)</f>
        <v>0</v>
      </c>
      <c r="U92" s="107"/>
      <c r="V92" s="110"/>
      <c r="W92" s="111"/>
      <c r="Y92" s="157" t="s">
        <v>40</v>
      </c>
      <c r="Z92" s="158"/>
      <c r="AA92" s="158"/>
      <c r="AB92" s="158"/>
      <c r="AC92" s="158"/>
      <c r="AD92" s="117"/>
      <c r="AF92" s="240" t="s">
        <v>59</v>
      </c>
      <c r="AG92" s="106"/>
      <c r="AH92" s="110"/>
      <c r="AI92" s="107">
        <f>SUM(AG92:AH92)</f>
        <v>0</v>
      </c>
      <c r="AJ92" s="107"/>
      <c r="AK92" s="110"/>
      <c r="AL92" s="111"/>
      <c r="AN92" s="157" t="s">
        <v>40</v>
      </c>
      <c r="AO92" s="158"/>
      <c r="AP92" s="158"/>
      <c r="AQ92" s="158"/>
      <c r="AR92" s="158"/>
      <c r="AS92" s="117"/>
      <c r="AU92" s="240" t="s">
        <v>59</v>
      </c>
      <c r="AV92" s="110"/>
      <c r="AW92" s="110"/>
      <c r="AX92" s="107">
        <f>SUM(AV92:AW92)</f>
        <v>0</v>
      </c>
      <c r="AY92" s="107"/>
      <c r="AZ92" s="110"/>
      <c r="BA92" s="111"/>
      <c r="BC92" s="157" t="s">
        <v>40</v>
      </c>
      <c r="BD92" s="158"/>
      <c r="BE92" s="158"/>
      <c r="BF92" s="158"/>
      <c r="BG92" s="158"/>
      <c r="BH92" s="117"/>
    </row>
    <row r="93" ht="14.25" customHeight="1" spans="1:60">
      <c r="A93" s="109">
        <v>10</v>
      </c>
      <c r="B93" s="110"/>
      <c r="C93" s="110"/>
      <c r="D93" s="107">
        <f>SUM(B93:C93)</f>
        <v>0</v>
      </c>
      <c r="E93" s="107"/>
      <c r="F93" s="110"/>
      <c r="G93" s="111"/>
      <c r="I93" s="159" t="s">
        <v>60</v>
      </c>
      <c r="J93" s="160" t="s">
        <v>44</v>
      </c>
      <c r="K93" s="161" t="s">
        <v>40</v>
      </c>
      <c r="L93" s="162" t="s">
        <v>61</v>
      </c>
      <c r="M93" s="163"/>
      <c r="N93" s="117"/>
      <c r="Q93" s="109">
        <v>10</v>
      </c>
      <c r="R93" s="106"/>
      <c r="S93" s="110"/>
      <c r="T93" s="107">
        <f>SUM(R93:S93)</f>
        <v>0</v>
      </c>
      <c r="U93" s="107"/>
      <c r="V93" s="110"/>
      <c r="W93" s="111"/>
      <c r="Y93" s="159" t="s">
        <v>60</v>
      </c>
      <c r="Z93" s="160" t="s">
        <v>44</v>
      </c>
      <c r="AA93" s="161" t="s">
        <v>40</v>
      </c>
      <c r="AB93" s="162" t="s">
        <v>61</v>
      </c>
      <c r="AC93" s="163"/>
      <c r="AD93" s="117"/>
      <c r="AF93" s="109">
        <v>10</v>
      </c>
      <c r="AG93" s="106"/>
      <c r="AH93" s="110"/>
      <c r="AI93" s="107">
        <f>SUM(AG93:AH93)</f>
        <v>0</v>
      </c>
      <c r="AJ93" s="107"/>
      <c r="AK93" s="110"/>
      <c r="AL93" s="111"/>
      <c r="AN93" s="159" t="s">
        <v>60</v>
      </c>
      <c r="AO93" s="160" t="s">
        <v>44</v>
      </c>
      <c r="AP93" s="161" t="s">
        <v>40</v>
      </c>
      <c r="AQ93" s="162" t="s">
        <v>61</v>
      </c>
      <c r="AR93" s="163"/>
      <c r="AS93" s="117"/>
      <c r="AU93" s="109">
        <v>10</v>
      </c>
      <c r="AV93" s="110"/>
      <c r="AW93" s="110"/>
      <c r="AX93" s="107">
        <f>SUM(AV93:AW93)</f>
        <v>0</v>
      </c>
      <c r="AY93" s="107"/>
      <c r="AZ93" s="110"/>
      <c r="BA93" s="111"/>
      <c r="BC93" s="159" t="s">
        <v>60</v>
      </c>
      <c r="BD93" s="160" t="s">
        <v>44</v>
      </c>
      <c r="BE93" s="161" t="s">
        <v>40</v>
      </c>
      <c r="BF93" s="162" t="s">
        <v>61</v>
      </c>
      <c r="BG93" s="163"/>
      <c r="BH93" s="117"/>
    </row>
    <row r="94" ht="14.25" customHeight="1" spans="1:60">
      <c r="A94" s="109">
        <v>11</v>
      </c>
      <c r="B94" s="110"/>
      <c r="C94" s="110"/>
      <c r="D94" s="107">
        <f>SUM(B94:C94)</f>
        <v>0</v>
      </c>
      <c r="E94" s="107"/>
      <c r="F94" s="110"/>
      <c r="G94" s="111"/>
      <c r="I94" s="164">
        <f>SUM(J83)</f>
        <v>9</v>
      </c>
      <c r="J94" s="165">
        <f>SUM(J84)</f>
        <v>21</v>
      </c>
      <c r="K94" s="166"/>
      <c r="L94" s="167"/>
      <c r="M94" s="168"/>
      <c r="N94" s="117"/>
      <c r="Q94" s="109">
        <v>11</v>
      </c>
      <c r="R94" s="106"/>
      <c r="S94" s="110"/>
      <c r="T94" s="107">
        <f>SUM(R94:S94)</f>
        <v>0</v>
      </c>
      <c r="U94" s="107"/>
      <c r="V94" s="110"/>
      <c r="W94" s="111"/>
      <c r="Y94" s="164">
        <f>SUM(Z83)</f>
        <v>10</v>
      </c>
      <c r="Z94" s="165">
        <f>SUM(Z84)</f>
        <v>22</v>
      </c>
      <c r="AA94" s="166"/>
      <c r="AB94" s="167"/>
      <c r="AC94" s="168"/>
      <c r="AD94" s="117"/>
      <c r="AF94" s="109">
        <v>11</v>
      </c>
      <c r="AG94" s="106"/>
      <c r="AH94" s="110"/>
      <c r="AI94" s="107">
        <f>SUM(AG94:AH94)</f>
        <v>0</v>
      </c>
      <c r="AJ94" s="107"/>
      <c r="AK94" s="110"/>
      <c r="AL94" s="111"/>
      <c r="AN94" s="164">
        <f>SUM(AO83)</f>
        <v>11</v>
      </c>
      <c r="AO94" s="165">
        <f>SUM(AO84)</f>
        <v>23</v>
      </c>
      <c r="AP94" s="166"/>
      <c r="AQ94" s="167"/>
      <c r="AR94" s="168"/>
      <c r="AS94" s="117"/>
      <c r="AU94" s="109">
        <v>11</v>
      </c>
      <c r="AV94" s="110"/>
      <c r="AW94" s="110"/>
      <c r="AX94" s="107">
        <f>SUM(AV94:AW94)</f>
        <v>0</v>
      </c>
      <c r="AY94" s="107"/>
      <c r="AZ94" s="110"/>
      <c r="BA94" s="111"/>
      <c r="BC94" s="164">
        <f>SUM(BD83)</f>
        <v>12</v>
      </c>
      <c r="BD94" s="165">
        <f>SUM(BD84)</f>
        <v>24</v>
      </c>
      <c r="BE94" s="166"/>
      <c r="BF94" s="167"/>
      <c r="BG94" s="168"/>
      <c r="BH94" s="117"/>
    </row>
    <row r="95" ht="14.25" customHeight="1" spans="1:60">
      <c r="A95" s="109">
        <v>12</v>
      </c>
      <c r="B95" s="110"/>
      <c r="C95" s="110"/>
      <c r="D95" s="107">
        <f>SUM(B95:C95)</f>
        <v>0</v>
      </c>
      <c r="E95" s="107"/>
      <c r="F95" s="110"/>
      <c r="G95" s="111"/>
      <c r="I95" s="169">
        <v>0.05</v>
      </c>
      <c r="J95" s="170">
        <v>0.03</v>
      </c>
      <c r="K95" s="106"/>
      <c r="L95" s="107"/>
      <c r="M95" s="171"/>
      <c r="N95" s="117"/>
      <c r="Q95" s="109">
        <v>12</v>
      </c>
      <c r="R95" s="106"/>
      <c r="S95" s="110"/>
      <c r="T95" s="107">
        <f>SUM(R95:S95)</f>
        <v>0</v>
      </c>
      <c r="U95" s="107"/>
      <c r="V95" s="110"/>
      <c r="W95" s="111"/>
      <c r="Y95" s="169">
        <v>0.05</v>
      </c>
      <c r="Z95" s="170">
        <v>0.03</v>
      </c>
      <c r="AA95" s="106"/>
      <c r="AB95" s="107"/>
      <c r="AC95" s="171"/>
      <c r="AD95" s="117"/>
      <c r="AF95" s="109">
        <v>12</v>
      </c>
      <c r="AG95" s="106"/>
      <c r="AH95" s="110"/>
      <c r="AI95" s="107">
        <f>SUM(AG95:AH95)</f>
        <v>0</v>
      </c>
      <c r="AJ95" s="107"/>
      <c r="AK95" s="110"/>
      <c r="AL95" s="111"/>
      <c r="AN95" s="169">
        <v>0.05</v>
      </c>
      <c r="AO95" s="170">
        <v>0.03</v>
      </c>
      <c r="AP95" s="106"/>
      <c r="AQ95" s="107"/>
      <c r="AR95" s="171"/>
      <c r="AS95" s="117"/>
      <c r="AU95" s="109">
        <v>12</v>
      </c>
      <c r="AV95" s="110"/>
      <c r="AW95" s="110"/>
      <c r="AX95" s="107">
        <f>SUM(AV95:AW95)</f>
        <v>0</v>
      </c>
      <c r="AY95" s="107"/>
      <c r="AZ95" s="110"/>
      <c r="BA95" s="111"/>
      <c r="BC95" s="169">
        <v>0.05</v>
      </c>
      <c r="BD95" s="170">
        <v>0.03</v>
      </c>
      <c r="BE95" s="106"/>
      <c r="BF95" s="107"/>
      <c r="BG95" s="171"/>
      <c r="BH95" s="117"/>
    </row>
    <row r="96" ht="14.25" customHeight="1" spans="1:60">
      <c r="A96" s="109">
        <v>13</v>
      </c>
      <c r="B96" s="110"/>
      <c r="C96" s="110"/>
      <c r="D96" s="107">
        <f>SUM(B96:C96)</f>
        <v>0</v>
      </c>
      <c r="E96" s="107"/>
      <c r="F96" s="110"/>
      <c r="G96" s="111"/>
      <c r="I96" s="172">
        <f>SUM(I94*I95)</f>
        <v>0.45</v>
      </c>
      <c r="J96" s="173">
        <f>SUM(J94*J95)</f>
        <v>0.63</v>
      </c>
      <c r="K96" s="174">
        <f>SUM(G114)</f>
        <v>0</v>
      </c>
      <c r="L96" s="175">
        <f>SUM(I96:J96)*K96</f>
        <v>0</v>
      </c>
      <c r="M96" s="176"/>
      <c r="N96" s="117"/>
      <c r="Q96" s="109">
        <v>13</v>
      </c>
      <c r="R96" s="106"/>
      <c r="S96" s="110"/>
      <c r="T96" s="107">
        <f>SUM(R96:S96)</f>
        <v>0</v>
      </c>
      <c r="U96" s="107"/>
      <c r="V96" s="110"/>
      <c r="W96" s="111"/>
      <c r="Y96" s="172">
        <f>SUM(Y94*Y95)</f>
        <v>0.5</v>
      </c>
      <c r="Z96" s="173">
        <f>SUM(Z94*Z95)</f>
        <v>0.66</v>
      </c>
      <c r="AA96" s="174">
        <f>SUM(W115)</f>
        <v>0</v>
      </c>
      <c r="AB96" s="175">
        <f>SUM(Y96:Z96)*AA96</f>
        <v>0</v>
      </c>
      <c r="AC96" s="176"/>
      <c r="AD96" s="117"/>
      <c r="AF96" s="109">
        <v>13</v>
      </c>
      <c r="AG96" s="106"/>
      <c r="AH96" s="110"/>
      <c r="AI96" s="107">
        <f>SUM(AG96:AH96)</f>
        <v>0</v>
      </c>
      <c r="AJ96" s="107"/>
      <c r="AK96" s="110"/>
      <c r="AL96" s="111"/>
      <c r="AN96" s="172">
        <f>SUM(AN94*AN95)</f>
        <v>0.55</v>
      </c>
      <c r="AO96" s="173">
        <f>SUM(AO94*AO95)</f>
        <v>0.69</v>
      </c>
      <c r="AP96" s="174">
        <f>SUM(AL114)</f>
        <v>0</v>
      </c>
      <c r="AQ96" s="175">
        <f>SUM(AN96:AO96)*AP96</f>
        <v>0</v>
      </c>
      <c r="AR96" s="176"/>
      <c r="AS96" s="117"/>
      <c r="AU96" s="109">
        <v>13</v>
      </c>
      <c r="AV96" s="110"/>
      <c r="AW96" s="110"/>
      <c r="AX96" s="107">
        <f>SUM(AV96:AW96)</f>
        <v>0</v>
      </c>
      <c r="AY96" s="107"/>
      <c r="AZ96" s="110"/>
      <c r="BA96" s="111"/>
      <c r="BC96" s="172">
        <f>SUM(BC94*BC95)</f>
        <v>0.6</v>
      </c>
      <c r="BD96" s="173">
        <f>SUM(BD94*BD95)</f>
        <v>0.72</v>
      </c>
      <c r="BE96" s="174">
        <f>SUM(BA115)</f>
        <v>0</v>
      </c>
      <c r="BF96" s="175">
        <f>SUM(BC96:BD96)*BE96</f>
        <v>0</v>
      </c>
      <c r="BG96" s="176"/>
      <c r="BH96" s="117"/>
    </row>
    <row r="97" ht="14.25" customHeight="1" spans="1:60">
      <c r="A97" s="109">
        <v>14</v>
      </c>
      <c r="B97" s="110"/>
      <c r="C97" s="110"/>
      <c r="D97" s="107">
        <f>SUM(B97:C97)</f>
        <v>0</v>
      </c>
      <c r="E97" s="107"/>
      <c r="F97" s="110"/>
      <c r="G97" s="111"/>
      <c r="I97" s="116"/>
      <c r="J97" s="117"/>
      <c r="K97" s="117"/>
      <c r="L97" s="117"/>
      <c r="M97" s="117"/>
      <c r="N97" s="117"/>
      <c r="Q97" s="109">
        <v>14</v>
      </c>
      <c r="R97" s="106"/>
      <c r="S97" s="110"/>
      <c r="T97" s="107">
        <f>SUM(R97:S97)</f>
        <v>0</v>
      </c>
      <c r="U97" s="107"/>
      <c r="V97" s="110"/>
      <c r="W97" s="111"/>
      <c r="Y97" s="116"/>
      <c r="Z97" s="117"/>
      <c r="AA97" s="117"/>
      <c r="AB97" s="117"/>
      <c r="AC97" s="117"/>
      <c r="AD97" s="117"/>
      <c r="AF97" s="109">
        <v>14</v>
      </c>
      <c r="AG97" s="106"/>
      <c r="AH97" s="110"/>
      <c r="AI97" s="107">
        <f>SUM(AG97:AH97)</f>
        <v>0</v>
      </c>
      <c r="AJ97" s="107"/>
      <c r="AK97" s="110"/>
      <c r="AL97" s="111"/>
      <c r="AN97" s="116"/>
      <c r="AO97" s="194"/>
      <c r="AP97" s="117"/>
      <c r="AQ97" s="117"/>
      <c r="AR97" s="117"/>
      <c r="AS97" s="117"/>
      <c r="AU97" s="109">
        <v>14</v>
      </c>
      <c r="AV97" s="110"/>
      <c r="AW97" s="110"/>
      <c r="AX97" s="107">
        <f>SUM(AV97:AW97)</f>
        <v>0</v>
      </c>
      <c r="AY97" s="107"/>
      <c r="AZ97" s="110"/>
      <c r="BA97" s="111"/>
      <c r="BC97" s="116"/>
      <c r="BD97" s="117"/>
      <c r="BE97" s="117"/>
      <c r="BF97" s="117"/>
      <c r="BG97" s="117"/>
      <c r="BH97" s="117"/>
    </row>
    <row r="98" ht="14.25" customHeight="1" spans="1:60">
      <c r="A98" s="109">
        <v>15</v>
      </c>
      <c r="B98" s="110"/>
      <c r="C98" s="110"/>
      <c r="D98" s="107">
        <f>SUM(B98:C98)</f>
        <v>0</v>
      </c>
      <c r="E98" s="107"/>
      <c r="F98" s="110"/>
      <c r="G98" s="111"/>
      <c r="I98" s="157" t="s">
        <v>53</v>
      </c>
      <c r="J98" s="158"/>
      <c r="K98" s="158"/>
      <c r="L98" s="158"/>
      <c r="M98" s="158"/>
      <c r="N98" s="117"/>
      <c r="Q98" s="109">
        <v>15</v>
      </c>
      <c r="R98" s="106"/>
      <c r="S98" s="110"/>
      <c r="T98" s="107">
        <f>SUM(R98:S98)</f>
        <v>0</v>
      </c>
      <c r="U98" s="107"/>
      <c r="V98" s="110"/>
      <c r="W98" s="111"/>
      <c r="Y98" s="157" t="s">
        <v>53</v>
      </c>
      <c r="Z98" s="158"/>
      <c r="AA98" s="158"/>
      <c r="AB98" s="158"/>
      <c r="AC98" s="158"/>
      <c r="AD98" s="117"/>
      <c r="AF98" s="109">
        <v>15</v>
      </c>
      <c r="AG98" s="106"/>
      <c r="AH98" s="110"/>
      <c r="AI98" s="107">
        <f>SUM(AG98:AH98)</f>
        <v>0</v>
      </c>
      <c r="AJ98" s="107"/>
      <c r="AK98" s="110"/>
      <c r="AL98" s="111"/>
      <c r="AN98" s="157" t="s">
        <v>53</v>
      </c>
      <c r="AO98" s="158"/>
      <c r="AP98" s="158"/>
      <c r="AQ98" s="158"/>
      <c r="AR98" s="158"/>
      <c r="AS98" s="117"/>
      <c r="AU98" s="109">
        <v>15</v>
      </c>
      <c r="AV98" s="110"/>
      <c r="AW98" s="110"/>
      <c r="AX98" s="107">
        <f>SUM(AV98:AW98)</f>
        <v>0</v>
      </c>
      <c r="AY98" s="107"/>
      <c r="AZ98" s="110"/>
      <c r="BA98" s="111"/>
      <c r="BC98" s="157" t="s">
        <v>53</v>
      </c>
      <c r="BD98" s="158"/>
      <c r="BE98" s="158"/>
      <c r="BF98" s="158"/>
      <c r="BG98" s="158"/>
      <c r="BH98" s="117"/>
    </row>
    <row r="99" ht="14.25" customHeight="1" spans="1:60">
      <c r="A99" s="109">
        <v>16</v>
      </c>
      <c r="B99" s="110"/>
      <c r="C99" s="110"/>
      <c r="D99" s="107">
        <f>SUM(B99:C99)</f>
        <v>0</v>
      </c>
      <c r="E99" s="107"/>
      <c r="F99" s="110"/>
      <c r="G99" s="111"/>
      <c r="I99" s="159" t="s">
        <v>33</v>
      </c>
      <c r="J99" s="160" t="s">
        <v>37</v>
      </c>
      <c r="K99" s="162" t="s">
        <v>61</v>
      </c>
      <c r="L99" s="177"/>
      <c r="M99" s="163"/>
      <c r="N99" s="117"/>
      <c r="Q99" s="109">
        <v>16</v>
      </c>
      <c r="R99" s="106"/>
      <c r="S99" s="110"/>
      <c r="T99" s="107">
        <f>SUM(R99:S99)</f>
        <v>0</v>
      </c>
      <c r="U99" s="107"/>
      <c r="V99" s="110"/>
      <c r="W99" s="111"/>
      <c r="Y99" s="159" t="s">
        <v>33</v>
      </c>
      <c r="Z99" s="160" t="s">
        <v>37</v>
      </c>
      <c r="AA99" s="162" t="s">
        <v>61</v>
      </c>
      <c r="AB99" s="177"/>
      <c r="AC99" s="163"/>
      <c r="AD99" s="117"/>
      <c r="AF99" s="109">
        <v>16</v>
      </c>
      <c r="AG99" s="106"/>
      <c r="AH99" s="110"/>
      <c r="AI99" s="107">
        <f>SUM(AG99:AH99)</f>
        <v>0</v>
      </c>
      <c r="AJ99" s="107"/>
      <c r="AK99" s="110"/>
      <c r="AL99" s="111"/>
      <c r="AN99" s="159" t="s">
        <v>33</v>
      </c>
      <c r="AO99" s="160" t="s">
        <v>37</v>
      </c>
      <c r="AP99" s="162" t="s">
        <v>61</v>
      </c>
      <c r="AQ99" s="177"/>
      <c r="AR99" s="163"/>
      <c r="AS99" s="117"/>
      <c r="AU99" s="109">
        <v>16</v>
      </c>
      <c r="AV99" s="110"/>
      <c r="AW99" s="110"/>
      <c r="AX99" s="107">
        <f>SUM(AV99:AW99)</f>
        <v>0</v>
      </c>
      <c r="AY99" s="107"/>
      <c r="AZ99" s="110"/>
      <c r="BA99" s="111"/>
      <c r="BC99" s="159" t="s">
        <v>33</v>
      </c>
      <c r="BD99" s="160" t="s">
        <v>37</v>
      </c>
      <c r="BE99" s="162" t="s">
        <v>61</v>
      </c>
      <c r="BF99" s="177"/>
      <c r="BG99" s="163"/>
      <c r="BH99" s="117"/>
    </row>
    <row r="100" ht="14.25" customHeight="1" spans="1:60">
      <c r="A100" s="109">
        <v>17</v>
      </c>
      <c r="B100" s="110"/>
      <c r="C100" s="110"/>
      <c r="D100" s="107">
        <f>SUM(B100:C100)</f>
        <v>0</v>
      </c>
      <c r="E100" s="107"/>
      <c r="F100" s="110"/>
      <c r="G100" s="111"/>
      <c r="I100" s="196"/>
      <c r="J100" s="180"/>
      <c r="K100" s="167"/>
      <c r="L100" s="178"/>
      <c r="M100" s="168"/>
      <c r="N100" s="117"/>
      <c r="Q100" s="109">
        <v>17</v>
      </c>
      <c r="R100" s="106"/>
      <c r="S100" s="110"/>
      <c r="T100" s="107">
        <f>SUM(R100:S100)</f>
        <v>0</v>
      </c>
      <c r="U100" s="107"/>
      <c r="V100" s="110"/>
      <c r="W100" s="111"/>
      <c r="Y100" s="196"/>
      <c r="Z100" s="180"/>
      <c r="AA100" s="167"/>
      <c r="AB100" s="178"/>
      <c r="AC100" s="168"/>
      <c r="AD100" s="117"/>
      <c r="AF100" s="109">
        <v>17</v>
      </c>
      <c r="AG100" s="106"/>
      <c r="AH100" s="110"/>
      <c r="AI100" s="107">
        <f>SUM(AG100:AH100)</f>
        <v>0</v>
      </c>
      <c r="AJ100" s="107"/>
      <c r="AK100" s="110"/>
      <c r="AL100" s="111"/>
      <c r="AN100" s="196"/>
      <c r="AO100" s="180"/>
      <c r="AP100" s="167"/>
      <c r="AQ100" s="178"/>
      <c r="AR100" s="168"/>
      <c r="AS100" s="117"/>
      <c r="AU100" s="109">
        <v>17</v>
      </c>
      <c r="AV100" s="110"/>
      <c r="AW100" s="110"/>
      <c r="AX100" s="107">
        <f>SUM(AV100:AW100)</f>
        <v>0</v>
      </c>
      <c r="AY100" s="107"/>
      <c r="AZ100" s="110"/>
      <c r="BA100" s="111"/>
      <c r="BC100" s="196"/>
      <c r="BD100" s="180"/>
      <c r="BE100" s="167"/>
      <c r="BF100" s="178"/>
      <c r="BG100" s="168"/>
      <c r="BH100" s="117"/>
    </row>
    <row r="101" ht="14.25" customHeight="1" spans="1:60">
      <c r="A101" s="109">
        <v>18</v>
      </c>
      <c r="B101" s="110"/>
      <c r="C101" s="110"/>
      <c r="D101" s="107">
        <f>SUM(B101:C101)</f>
        <v>0</v>
      </c>
      <c r="E101" s="107"/>
      <c r="F101" s="110"/>
      <c r="G101" s="111"/>
      <c r="I101" s="196"/>
      <c r="J101" s="180"/>
      <c r="K101" s="181"/>
      <c r="L101" s="138"/>
      <c r="M101" s="182"/>
      <c r="N101" s="117"/>
      <c r="Q101" s="109">
        <v>18</v>
      </c>
      <c r="R101" s="106"/>
      <c r="S101" s="110"/>
      <c r="T101" s="107">
        <f>SUM(R101:S101)</f>
        <v>0</v>
      </c>
      <c r="U101" s="107"/>
      <c r="V101" s="110"/>
      <c r="W101" s="111"/>
      <c r="Y101" s="179"/>
      <c r="Z101" s="195"/>
      <c r="AA101" s="181"/>
      <c r="AB101" s="138"/>
      <c r="AC101" s="182"/>
      <c r="AD101" s="117"/>
      <c r="AF101" s="109">
        <v>18</v>
      </c>
      <c r="AG101" s="106"/>
      <c r="AH101" s="110"/>
      <c r="AI101" s="107">
        <f>SUM(AG101:AH101)</f>
        <v>0</v>
      </c>
      <c r="AJ101" s="107"/>
      <c r="AK101" s="110"/>
      <c r="AL101" s="111"/>
      <c r="AN101" s="179"/>
      <c r="AO101" s="195"/>
      <c r="AP101" s="181"/>
      <c r="AQ101" s="138"/>
      <c r="AR101" s="182"/>
      <c r="AS101" s="117"/>
      <c r="AU101" s="109">
        <v>18</v>
      </c>
      <c r="AV101" s="110"/>
      <c r="AW101" s="110"/>
      <c r="AX101" s="107">
        <f>SUM(AV101:AW101)</f>
        <v>0</v>
      </c>
      <c r="AY101" s="107"/>
      <c r="AZ101" s="110"/>
      <c r="BA101" s="111"/>
      <c r="BC101" s="179"/>
      <c r="BD101" s="195"/>
      <c r="BE101" s="181"/>
      <c r="BF101" s="138"/>
      <c r="BG101" s="182"/>
      <c r="BH101" s="117"/>
    </row>
    <row r="102" ht="14.25" customHeight="1" spans="1:60">
      <c r="A102" s="109">
        <v>19</v>
      </c>
      <c r="B102" s="110"/>
      <c r="C102" s="110"/>
      <c r="D102" s="107">
        <f>SUM(B102:C102)</f>
        <v>0</v>
      </c>
      <c r="E102" s="107"/>
      <c r="F102" s="110"/>
      <c r="G102" s="111"/>
      <c r="I102" s="196"/>
      <c r="J102" s="180"/>
      <c r="K102" s="107"/>
      <c r="L102" s="183"/>
      <c r="M102" s="171"/>
      <c r="N102" s="117"/>
      <c r="Q102" s="109">
        <v>19</v>
      </c>
      <c r="R102" s="106"/>
      <c r="S102" s="110"/>
      <c r="T102" s="107">
        <f>SUM(R102:S102)</f>
        <v>0</v>
      </c>
      <c r="U102" s="107"/>
      <c r="V102" s="110"/>
      <c r="W102" s="111"/>
      <c r="Y102" s="196"/>
      <c r="Z102" s="180"/>
      <c r="AA102" s="107"/>
      <c r="AB102" s="183"/>
      <c r="AC102" s="171"/>
      <c r="AD102" s="117"/>
      <c r="AF102" s="109">
        <v>19</v>
      </c>
      <c r="AG102" s="106"/>
      <c r="AH102" s="110"/>
      <c r="AI102" s="107">
        <f>SUM(AG102:AH102)</f>
        <v>0</v>
      </c>
      <c r="AJ102" s="107"/>
      <c r="AK102" s="110"/>
      <c r="AL102" s="111"/>
      <c r="AN102" s="196"/>
      <c r="AO102" s="180"/>
      <c r="AP102" s="107"/>
      <c r="AQ102" s="183"/>
      <c r="AR102" s="171"/>
      <c r="AS102" s="117"/>
      <c r="AU102" s="109">
        <v>19</v>
      </c>
      <c r="AV102" s="110"/>
      <c r="AW102" s="110"/>
      <c r="AX102" s="107">
        <f>SUM(AV102:AW102)</f>
        <v>0</v>
      </c>
      <c r="AY102" s="107"/>
      <c r="AZ102" s="110"/>
      <c r="BA102" s="111"/>
      <c r="BC102" s="196"/>
      <c r="BD102" s="180"/>
      <c r="BE102" s="107"/>
      <c r="BF102" s="183"/>
      <c r="BG102" s="171"/>
      <c r="BH102" s="117"/>
    </row>
    <row r="103" ht="14.25" customHeight="1" spans="1:60">
      <c r="A103" s="109">
        <v>20</v>
      </c>
      <c r="B103" s="110"/>
      <c r="C103" s="110"/>
      <c r="D103" s="107">
        <f>SUM(B103:C103)</f>
        <v>0</v>
      </c>
      <c r="E103" s="107"/>
      <c r="F103" s="110"/>
      <c r="G103" s="111"/>
      <c r="I103" s="172"/>
      <c r="J103" s="173"/>
      <c r="K103" s="184">
        <f>SUM(J100:J103)</f>
        <v>0</v>
      </c>
      <c r="L103" s="185"/>
      <c r="M103" s="186"/>
      <c r="N103" s="117"/>
      <c r="Q103" s="109">
        <v>20</v>
      </c>
      <c r="R103" s="106"/>
      <c r="S103" s="110"/>
      <c r="T103" s="107">
        <f>SUM(R103:S103)</f>
        <v>0</v>
      </c>
      <c r="U103" s="107"/>
      <c r="V103" s="110"/>
      <c r="W103" s="111"/>
      <c r="Y103" s="172"/>
      <c r="Z103" s="173"/>
      <c r="AA103" s="184">
        <f>SUM(Z100:Z103)</f>
        <v>0</v>
      </c>
      <c r="AB103" s="185"/>
      <c r="AC103" s="186"/>
      <c r="AD103" s="117"/>
      <c r="AF103" s="109">
        <v>20</v>
      </c>
      <c r="AG103" s="106"/>
      <c r="AH103" s="110"/>
      <c r="AI103" s="107">
        <f>SUM(AG103:AH103)</f>
        <v>0</v>
      </c>
      <c r="AJ103" s="107"/>
      <c r="AK103" s="110"/>
      <c r="AL103" s="111"/>
      <c r="AN103" s="172"/>
      <c r="AO103" s="173"/>
      <c r="AP103" s="184">
        <f>SUM(AO100:AO103)</f>
        <v>0</v>
      </c>
      <c r="AQ103" s="185"/>
      <c r="AR103" s="186"/>
      <c r="AS103" s="117"/>
      <c r="AU103" s="109">
        <v>20</v>
      </c>
      <c r="AV103" s="110"/>
      <c r="AW103" s="110"/>
      <c r="AX103" s="107">
        <f>SUM(AV103:AW103)</f>
        <v>0</v>
      </c>
      <c r="AY103" s="107"/>
      <c r="AZ103" s="110"/>
      <c r="BA103" s="111"/>
      <c r="BC103" s="197"/>
      <c r="BD103" s="173"/>
      <c r="BE103" s="184">
        <f>SUM(BD100:BD103)</f>
        <v>0</v>
      </c>
      <c r="BF103" s="185"/>
      <c r="BG103" s="186"/>
      <c r="BH103" s="117"/>
    </row>
    <row r="104" ht="14.25" customHeight="1" spans="1:60">
      <c r="A104" s="109">
        <v>21</v>
      </c>
      <c r="B104" s="110"/>
      <c r="C104" s="110"/>
      <c r="D104" s="107">
        <f>SUM(B104:C104)</f>
        <v>0</v>
      </c>
      <c r="E104" s="107"/>
      <c r="F104" s="110"/>
      <c r="G104" s="111"/>
      <c r="I104" s="116"/>
      <c r="J104" s="117"/>
      <c r="K104" s="117"/>
      <c r="L104" s="117"/>
      <c r="M104" s="117"/>
      <c r="N104" s="117"/>
      <c r="Q104" s="109">
        <v>21</v>
      </c>
      <c r="R104" s="106"/>
      <c r="S104" s="110"/>
      <c r="T104" s="107">
        <f>SUM(R104:S104)</f>
        <v>0</v>
      </c>
      <c r="U104" s="107"/>
      <c r="V104" s="110"/>
      <c r="W104" s="111"/>
      <c r="Y104" s="116"/>
      <c r="Z104" s="117"/>
      <c r="AA104" s="117"/>
      <c r="AB104" s="117"/>
      <c r="AC104" s="117"/>
      <c r="AD104" s="117"/>
      <c r="AF104" s="109">
        <v>21</v>
      </c>
      <c r="AG104" s="106"/>
      <c r="AH104" s="110"/>
      <c r="AI104" s="107">
        <f>SUM(AG104:AH104)</f>
        <v>0</v>
      </c>
      <c r="AJ104" s="107"/>
      <c r="AK104" s="110"/>
      <c r="AL104" s="111"/>
      <c r="AN104" s="116"/>
      <c r="AO104" s="117"/>
      <c r="AP104" s="117"/>
      <c r="AQ104" s="117"/>
      <c r="AR104" s="117"/>
      <c r="AS104" s="117"/>
      <c r="AU104" s="109">
        <v>21</v>
      </c>
      <c r="AV104" s="110"/>
      <c r="AW104" s="110"/>
      <c r="AX104" s="107">
        <f>SUM(AV104:AW104)</f>
        <v>0</v>
      </c>
      <c r="AY104" s="107"/>
      <c r="AZ104" s="110"/>
      <c r="BA104" s="111"/>
      <c r="BC104" s="116"/>
      <c r="BD104" s="117"/>
      <c r="BE104" s="117"/>
      <c r="BF104" s="117"/>
      <c r="BG104" s="117"/>
      <c r="BH104" s="117"/>
    </row>
    <row r="105" ht="14.25" customHeight="1" spans="1:60">
      <c r="A105" s="109">
        <v>22</v>
      </c>
      <c r="B105" s="110"/>
      <c r="C105" s="110"/>
      <c r="D105" s="107">
        <f>SUM(B105:C105)</f>
        <v>0</v>
      </c>
      <c r="E105" s="107"/>
      <c r="F105" s="110"/>
      <c r="G105" s="111"/>
      <c r="I105" s="157" t="s">
        <v>55</v>
      </c>
      <c r="J105" s="158"/>
      <c r="K105" s="158"/>
      <c r="L105" s="158"/>
      <c r="M105" s="158"/>
      <c r="N105" s="117"/>
      <c r="Q105" s="109">
        <v>22</v>
      </c>
      <c r="R105" s="106"/>
      <c r="S105" s="110"/>
      <c r="T105" s="107">
        <f>SUM(R105:S105)</f>
        <v>0</v>
      </c>
      <c r="U105" s="107"/>
      <c r="V105" s="110"/>
      <c r="W105" s="111"/>
      <c r="Y105" s="157" t="s">
        <v>55</v>
      </c>
      <c r="Z105" s="158"/>
      <c r="AA105" s="158"/>
      <c r="AB105" s="158"/>
      <c r="AC105" s="158"/>
      <c r="AD105" s="117"/>
      <c r="AF105" s="109">
        <v>22</v>
      </c>
      <c r="AG105" s="106"/>
      <c r="AH105" s="110"/>
      <c r="AI105" s="107">
        <f>SUM(AG105:AH105)</f>
        <v>0</v>
      </c>
      <c r="AJ105" s="107"/>
      <c r="AK105" s="110"/>
      <c r="AL105" s="111"/>
      <c r="AN105" s="157" t="s">
        <v>55</v>
      </c>
      <c r="AO105" s="158"/>
      <c r="AP105" s="158"/>
      <c r="AQ105" s="158"/>
      <c r="AR105" s="158"/>
      <c r="AS105" s="117"/>
      <c r="AU105" s="109">
        <v>22</v>
      </c>
      <c r="AV105" s="110"/>
      <c r="AW105" s="110"/>
      <c r="AX105" s="107">
        <f>SUM(AV105:AW105)</f>
        <v>0</v>
      </c>
      <c r="AY105" s="107"/>
      <c r="AZ105" s="110"/>
      <c r="BA105" s="111"/>
      <c r="BC105" s="157" t="s">
        <v>55</v>
      </c>
      <c r="BD105" s="158"/>
      <c r="BE105" s="158"/>
      <c r="BF105" s="158"/>
      <c r="BG105" s="158"/>
      <c r="BH105" s="117"/>
    </row>
    <row r="106" ht="14.25" customHeight="1" spans="1:60">
      <c r="A106" s="109">
        <v>23</v>
      </c>
      <c r="B106" s="110"/>
      <c r="C106" s="110"/>
      <c r="D106" s="107">
        <f>SUM(B106:C106)</f>
        <v>0</v>
      </c>
      <c r="E106" s="107"/>
      <c r="F106" s="110"/>
      <c r="G106" s="111"/>
      <c r="I106" s="159" t="s">
        <v>60</v>
      </c>
      <c r="J106" s="160" t="s">
        <v>44</v>
      </c>
      <c r="K106" s="161" t="s">
        <v>40</v>
      </c>
      <c r="L106" s="162" t="s">
        <v>61</v>
      </c>
      <c r="M106" s="163"/>
      <c r="N106" s="117"/>
      <c r="Q106" s="109">
        <v>23</v>
      </c>
      <c r="R106" s="106"/>
      <c r="S106" s="110"/>
      <c r="T106" s="107">
        <f>SUM(R106:S106)</f>
        <v>0</v>
      </c>
      <c r="U106" s="107"/>
      <c r="V106" s="110"/>
      <c r="W106" s="111"/>
      <c r="Y106" s="159" t="s">
        <v>60</v>
      </c>
      <c r="Z106" s="160" t="s">
        <v>44</v>
      </c>
      <c r="AA106" s="161" t="s">
        <v>40</v>
      </c>
      <c r="AB106" s="162" t="s">
        <v>61</v>
      </c>
      <c r="AC106" s="163"/>
      <c r="AD106" s="117"/>
      <c r="AF106" s="109">
        <v>23</v>
      </c>
      <c r="AG106" s="106"/>
      <c r="AH106" s="110"/>
      <c r="AI106" s="107">
        <f>SUM(AG106:AH106)</f>
        <v>0</v>
      </c>
      <c r="AJ106" s="107"/>
      <c r="AK106" s="110"/>
      <c r="AL106" s="111"/>
      <c r="AN106" s="159" t="s">
        <v>60</v>
      </c>
      <c r="AO106" s="160" t="s">
        <v>44</v>
      </c>
      <c r="AP106" s="161" t="s">
        <v>40</v>
      </c>
      <c r="AQ106" s="162" t="s">
        <v>61</v>
      </c>
      <c r="AR106" s="163"/>
      <c r="AS106" s="117"/>
      <c r="AU106" s="109">
        <v>23</v>
      </c>
      <c r="AV106" s="110"/>
      <c r="AW106" s="110"/>
      <c r="AX106" s="107">
        <f>SUM(AV106:AW106)</f>
        <v>0</v>
      </c>
      <c r="AY106" s="107"/>
      <c r="AZ106" s="110"/>
      <c r="BA106" s="111"/>
      <c r="BC106" s="159" t="s">
        <v>60</v>
      </c>
      <c r="BD106" s="160" t="s">
        <v>44</v>
      </c>
      <c r="BE106" s="161" t="s">
        <v>40</v>
      </c>
      <c r="BF106" s="162" t="s">
        <v>61</v>
      </c>
      <c r="BG106" s="163"/>
      <c r="BH106" s="117"/>
    </row>
    <row r="107" ht="14.25" customHeight="1" spans="1:60">
      <c r="A107" s="109">
        <v>24</v>
      </c>
      <c r="B107" s="110"/>
      <c r="C107" s="110"/>
      <c r="D107" s="107">
        <f>SUM(B107:C107)</f>
        <v>0</v>
      </c>
      <c r="E107" s="107"/>
      <c r="F107" s="110"/>
      <c r="G107" s="111"/>
      <c r="I107" s="164">
        <f>SUM(J83)</f>
        <v>9</v>
      </c>
      <c r="J107" s="165">
        <f>SUM(J84)</f>
        <v>21</v>
      </c>
      <c r="K107" s="166"/>
      <c r="L107" s="167"/>
      <c r="M107" s="168"/>
      <c r="N107" s="117"/>
      <c r="Q107" s="109">
        <v>24</v>
      </c>
      <c r="R107" s="106"/>
      <c r="S107" s="110"/>
      <c r="T107" s="107">
        <f>SUM(R107:S107)</f>
        <v>0</v>
      </c>
      <c r="U107" s="107"/>
      <c r="V107" s="110"/>
      <c r="W107" s="111"/>
      <c r="Y107" s="164">
        <f>SUM(Z83)</f>
        <v>10</v>
      </c>
      <c r="Z107" s="165">
        <f>SUM(Z84)</f>
        <v>22</v>
      </c>
      <c r="AA107" s="166"/>
      <c r="AB107" s="167"/>
      <c r="AC107" s="168"/>
      <c r="AD107" s="117"/>
      <c r="AF107" s="109">
        <v>24</v>
      </c>
      <c r="AG107" s="106"/>
      <c r="AH107" s="110"/>
      <c r="AI107" s="107">
        <f>SUM(AG107:AH107)</f>
        <v>0</v>
      </c>
      <c r="AJ107" s="107"/>
      <c r="AK107" s="110"/>
      <c r="AL107" s="111"/>
      <c r="AN107" s="164">
        <f>SUM(AO83)</f>
        <v>11</v>
      </c>
      <c r="AO107" s="165">
        <f>SUM(AO84)</f>
        <v>23</v>
      </c>
      <c r="AP107" s="166"/>
      <c r="AQ107" s="167"/>
      <c r="AR107" s="168"/>
      <c r="AS107" s="117"/>
      <c r="AU107" s="109">
        <v>24</v>
      </c>
      <c r="AV107" s="110"/>
      <c r="AW107" s="110"/>
      <c r="AX107" s="107">
        <f>SUM(AV107:AW107)</f>
        <v>0</v>
      </c>
      <c r="AY107" s="107"/>
      <c r="AZ107" s="110"/>
      <c r="BA107" s="111"/>
      <c r="BC107" s="164">
        <f>SUM(BD83)</f>
        <v>12</v>
      </c>
      <c r="BD107" s="165">
        <f>SUM(BD84)</f>
        <v>24</v>
      </c>
      <c r="BE107" s="166"/>
      <c r="BF107" s="167"/>
      <c r="BG107" s="168"/>
      <c r="BH107" s="117"/>
    </row>
    <row r="108" ht="14.25" customHeight="1" spans="1:60">
      <c r="A108" s="109">
        <v>25</v>
      </c>
      <c r="B108" s="110"/>
      <c r="C108" s="110"/>
      <c r="D108" s="107">
        <f>SUM(B108:C108)</f>
        <v>0</v>
      </c>
      <c r="E108" s="107"/>
      <c r="F108" s="110"/>
      <c r="G108" s="111"/>
      <c r="I108" s="169">
        <v>0.05</v>
      </c>
      <c r="J108" s="170">
        <v>0.03</v>
      </c>
      <c r="K108" s="106"/>
      <c r="L108" s="107"/>
      <c r="M108" s="171"/>
      <c r="N108" s="117"/>
      <c r="Q108" s="109">
        <v>25</v>
      </c>
      <c r="R108" s="106"/>
      <c r="S108" s="110"/>
      <c r="T108" s="107">
        <f>SUM(R108:S108)</f>
        <v>0</v>
      </c>
      <c r="U108" s="107"/>
      <c r="V108" s="110"/>
      <c r="W108" s="111"/>
      <c r="Y108" s="169">
        <v>0.05</v>
      </c>
      <c r="Z108" s="170">
        <v>0.03</v>
      </c>
      <c r="AA108" s="106"/>
      <c r="AB108" s="107"/>
      <c r="AC108" s="171"/>
      <c r="AD108" s="117"/>
      <c r="AF108" s="109">
        <v>25</v>
      </c>
      <c r="AG108" s="106"/>
      <c r="AH108" s="110"/>
      <c r="AI108" s="107">
        <f>SUM(AG108:AH108)</f>
        <v>0</v>
      </c>
      <c r="AJ108" s="107"/>
      <c r="AK108" s="110"/>
      <c r="AL108" s="111"/>
      <c r="AN108" s="169">
        <v>0.05</v>
      </c>
      <c r="AO108" s="170">
        <v>0.03</v>
      </c>
      <c r="AP108" s="106"/>
      <c r="AQ108" s="107"/>
      <c r="AR108" s="171"/>
      <c r="AS108" s="117"/>
      <c r="AU108" s="109">
        <v>25</v>
      </c>
      <c r="AV108" s="110"/>
      <c r="AW108" s="110"/>
      <c r="AX108" s="107">
        <f>SUM(AV108:AW108)</f>
        <v>0</v>
      </c>
      <c r="AY108" s="107"/>
      <c r="AZ108" s="110"/>
      <c r="BA108" s="111"/>
      <c r="BC108" s="169">
        <v>0.05</v>
      </c>
      <c r="BD108" s="170">
        <v>0.03</v>
      </c>
      <c r="BE108" s="106"/>
      <c r="BF108" s="107"/>
      <c r="BG108" s="171"/>
      <c r="BH108" s="117"/>
    </row>
    <row r="109" ht="14.25" customHeight="1" spans="1:60">
      <c r="A109" s="109">
        <v>26</v>
      </c>
      <c r="B109" s="110"/>
      <c r="C109" s="110"/>
      <c r="D109" s="107">
        <f>SUM(B109:C109)</f>
        <v>0</v>
      </c>
      <c r="E109" s="107"/>
      <c r="F109" s="110"/>
      <c r="G109" s="111"/>
      <c r="I109" s="172">
        <f>SUM(I107*I108)</f>
        <v>0.45</v>
      </c>
      <c r="J109" s="173">
        <f>SUM(J107*J108)</f>
        <v>0.63</v>
      </c>
      <c r="K109" s="174">
        <f>SUM(F114)</f>
        <v>0</v>
      </c>
      <c r="L109" s="175">
        <f>SUM(I109:J109)*K109</f>
        <v>0</v>
      </c>
      <c r="M109" s="176"/>
      <c r="N109" s="117"/>
      <c r="Q109" s="109">
        <v>26</v>
      </c>
      <c r="R109" s="106"/>
      <c r="S109" s="110"/>
      <c r="T109" s="107">
        <f>SUM(R109:S109)</f>
        <v>0</v>
      </c>
      <c r="U109" s="107"/>
      <c r="V109" s="110"/>
      <c r="W109" s="111"/>
      <c r="Y109" s="172">
        <f>SUM(Y107*Y108)</f>
        <v>0.5</v>
      </c>
      <c r="Z109" s="173">
        <f>SUM(Z107*Z108)</f>
        <v>0.66</v>
      </c>
      <c r="AA109" s="174">
        <f>SUM(V115)</f>
        <v>0</v>
      </c>
      <c r="AB109" s="175">
        <f>SUM(Y109:Z109)*AA109</f>
        <v>0</v>
      </c>
      <c r="AC109" s="176"/>
      <c r="AD109" s="117"/>
      <c r="AF109" s="109">
        <v>26</v>
      </c>
      <c r="AG109" s="106"/>
      <c r="AH109" s="110"/>
      <c r="AI109" s="107">
        <f>SUM(AG109:AH109)</f>
        <v>0</v>
      </c>
      <c r="AJ109" s="107"/>
      <c r="AK109" s="110"/>
      <c r="AL109" s="111"/>
      <c r="AN109" s="172">
        <f>SUM(AN107*AN108)</f>
        <v>0.55</v>
      </c>
      <c r="AO109" s="173">
        <f>SUM(AO107*AO108)</f>
        <v>0.69</v>
      </c>
      <c r="AP109" s="174">
        <f>SUM(AK114)</f>
        <v>0</v>
      </c>
      <c r="AQ109" s="175">
        <f>SUM(AN109:AO109)*AP109</f>
        <v>0</v>
      </c>
      <c r="AR109" s="176"/>
      <c r="AS109" s="117"/>
      <c r="AU109" s="109">
        <v>26</v>
      </c>
      <c r="AV109" s="110"/>
      <c r="AW109" s="110"/>
      <c r="AX109" s="107">
        <f>SUM(AV109:AW109)</f>
        <v>0</v>
      </c>
      <c r="AY109" s="107"/>
      <c r="AZ109" s="110"/>
      <c r="BA109" s="111"/>
      <c r="BC109" s="172">
        <f>SUM(BC107*BC108)</f>
        <v>0.6</v>
      </c>
      <c r="BD109" s="173">
        <f>SUM(BD107*BD108)</f>
        <v>0.72</v>
      </c>
      <c r="BE109" s="174">
        <f>SUM(AZ115)</f>
        <v>0</v>
      </c>
      <c r="BF109" s="175">
        <f>SUM(BC109:BD109)*BE109</f>
        <v>0</v>
      </c>
      <c r="BG109" s="176"/>
      <c r="BH109" s="117"/>
    </row>
    <row r="110" ht="14.25" customHeight="1" spans="1:60">
      <c r="A110" s="109">
        <v>27</v>
      </c>
      <c r="B110" s="110"/>
      <c r="C110" s="110"/>
      <c r="D110" s="107">
        <f>SUM(B110:C110)</f>
        <v>0</v>
      </c>
      <c r="E110" s="107"/>
      <c r="F110" s="110"/>
      <c r="G110" s="111"/>
      <c r="I110" s="187"/>
      <c r="J110" s="187"/>
      <c r="K110" s="188"/>
      <c r="L110" s="189"/>
      <c r="M110" s="189"/>
      <c r="N110" s="117"/>
      <c r="Q110" s="109">
        <v>27</v>
      </c>
      <c r="R110" s="106"/>
      <c r="S110" s="110"/>
      <c r="T110" s="107">
        <f>SUM(R110:S110)</f>
        <v>0</v>
      </c>
      <c r="U110" s="107"/>
      <c r="V110" s="110"/>
      <c r="W110" s="111"/>
      <c r="Y110" s="187"/>
      <c r="Z110" s="187"/>
      <c r="AA110" s="188"/>
      <c r="AB110" s="189"/>
      <c r="AC110" s="189"/>
      <c r="AD110" s="117"/>
      <c r="AF110" s="109">
        <v>27</v>
      </c>
      <c r="AG110" s="106"/>
      <c r="AH110" s="110"/>
      <c r="AI110" s="107">
        <f>SUM(AG110:AH110)</f>
        <v>0</v>
      </c>
      <c r="AJ110" s="107"/>
      <c r="AK110" s="110"/>
      <c r="AL110" s="111"/>
      <c r="AN110" s="187"/>
      <c r="AO110" s="187"/>
      <c r="AP110" s="188"/>
      <c r="AQ110" s="189"/>
      <c r="AR110" s="189"/>
      <c r="AS110" s="117"/>
      <c r="AU110" s="109">
        <v>27</v>
      </c>
      <c r="AV110" s="110"/>
      <c r="AW110" s="110"/>
      <c r="AX110" s="107">
        <f>SUM(AV110:AW110)</f>
        <v>0</v>
      </c>
      <c r="AY110" s="107"/>
      <c r="AZ110" s="110"/>
      <c r="BA110" s="111"/>
      <c r="BC110" s="187"/>
      <c r="BD110" s="187"/>
      <c r="BE110" s="188"/>
      <c r="BF110" s="189"/>
      <c r="BG110" s="189"/>
      <c r="BH110" s="117"/>
    </row>
    <row r="111" ht="14.25" customHeight="1" spans="1:60">
      <c r="A111" s="109">
        <v>28</v>
      </c>
      <c r="B111" s="110"/>
      <c r="C111" s="110"/>
      <c r="D111" s="107">
        <f>SUM(B111:C111)</f>
        <v>0</v>
      </c>
      <c r="E111" s="107"/>
      <c r="F111" s="110"/>
      <c r="G111" s="111"/>
      <c r="I111" s="116"/>
      <c r="J111" s="190" t="s">
        <v>62</v>
      </c>
      <c r="K111" s="190"/>
      <c r="L111" s="190"/>
      <c r="M111" s="190"/>
      <c r="N111" s="190"/>
      <c r="Q111" s="109">
        <v>28</v>
      </c>
      <c r="R111" s="106"/>
      <c r="S111" s="110"/>
      <c r="T111" s="107">
        <f>SUM(R111:S111)</f>
        <v>0</v>
      </c>
      <c r="U111" s="107"/>
      <c r="V111" s="110"/>
      <c r="W111" s="111"/>
      <c r="Y111" s="116"/>
      <c r="Z111" s="190" t="s">
        <v>62</v>
      </c>
      <c r="AA111" s="190"/>
      <c r="AB111" s="190"/>
      <c r="AC111" s="190"/>
      <c r="AD111" s="190"/>
      <c r="AF111" s="109">
        <v>28</v>
      </c>
      <c r="AG111" s="106"/>
      <c r="AH111" s="110"/>
      <c r="AI111" s="107">
        <f>SUM(AG111:AH111)</f>
        <v>0</v>
      </c>
      <c r="AJ111" s="107"/>
      <c r="AK111" s="110"/>
      <c r="AL111" s="111"/>
      <c r="AN111" s="116"/>
      <c r="AO111" s="190" t="s">
        <v>62</v>
      </c>
      <c r="AP111" s="190"/>
      <c r="AQ111" s="190"/>
      <c r="AR111" s="190"/>
      <c r="AS111" s="190"/>
      <c r="AU111" s="109">
        <v>28</v>
      </c>
      <c r="AV111" s="110"/>
      <c r="AW111" s="110"/>
      <c r="AX111" s="107">
        <f>SUM(AV111:AW111)</f>
        <v>0</v>
      </c>
      <c r="AY111" s="107"/>
      <c r="AZ111" s="110"/>
      <c r="BA111" s="111"/>
      <c r="BC111" s="116"/>
      <c r="BD111" s="190" t="s">
        <v>62</v>
      </c>
      <c r="BE111" s="190"/>
      <c r="BF111" s="190"/>
      <c r="BG111" s="190"/>
      <c r="BH111" s="190"/>
    </row>
    <row r="112" ht="14.25" customHeight="1" spans="1:59">
      <c r="A112" s="109">
        <v>29</v>
      </c>
      <c r="B112" s="110"/>
      <c r="C112" s="110"/>
      <c r="D112" s="107">
        <f>SUM(B112:C112)</f>
        <v>0</v>
      </c>
      <c r="E112" s="107"/>
      <c r="F112" s="110"/>
      <c r="G112" s="111"/>
      <c r="I112" s="116"/>
      <c r="J112" s="156"/>
      <c r="K112" s="156"/>
      <c r="L112" s="156"/>
      <c r="M112" s="156"/>
      <c r="Q112" s="109">
        <v>29</v>
      </c>
      <c r="R112" s="106"/>
      <c r="S112" s="110"/>
      <c r="T112" s="107">
        <f>SUM(R112:S112)</f>
        <v>0</v>
      </c>
      <c r="U112" s="107"/>
      <c r="V112" s="110"/>
      <c r="W112" s="111"/>
      <c r="Y112" s="116"/>
      <c r="Z112" s="156"/>
      <c r="AA112" s="156"/>
      <c r="AB112" s="156"/>
      <c r="AC112" s="156"/>
      <c r="AF112" s="109">
        <v>29</v>
      </c>
      <c r="AG112" s="106"/>
      <c r="AH112" s="110"/>
      <c r="AI112" s="107">
        <f>SUM(AG112:AH112)</f>
        <v>0</v>
      </c>
      <c r="AJ112" s="107"/>
      <c r="AK112" s="110"/>
      <c r="AL112" s="111"/>
      <c r="AN112" s="116"/>
      <c r="AO112" s="156"/>
      <c r="AP112" s="156"/>
      <c r="AQ112" s="156"/>
      <c r="AR112" s="156"/>
      <c r="AU112" s="109">
        <v>29</v>
      </c>
      <c r="AV112" s="110"/>
      <c r="AW112" s="110"/>
      <c r="AX112" s="107">
        <f>SUM(AV112:AW112)</f>
        <v>0</v>
      </c>
      <c r="AY112" s="107"/>
      <c r="AZ112" s="110"/>
      <c r="BA112" s="111"/>
      <c r="BC112" s="116"/>
      <c r="BD112" s="156"/>
      <c r="BE112" s="156"/>
      <c r="BF112" s="156"/>
      <c r="BG112" s="156"/>
    </row>
    <row r="113" ht="14.25" customHeight="1" spans="1:60">
      <c r="A113" s="109">
        <v>30</v>
      </c>
      <c r="B113" s="110"/>
      <c r="C113" s="110"/>
      <c r="D113" s="107">
        <f>SUM(B113:C113)</f>
        <v>0</v>
      </c>
      <c r="E113" s="107"/>
      <c r="F113" s="110"/>
      <c r="G113" s="111"/>
      <c r="I113" s="116"/>
      <c r="N113" s="117"/>
      <c r="Q113" s="109">
        <v>30</v>
      </c>
      <c r="R113" s="106"/>
      <c r="S113" s="110"/>
      <c r="T113" s="107">
        <f>SUM(R113:S113)</f>
        <v>0</v>
      </c>
      <c r="U113" s="107"/>
      <c r="V113" s="110"/>
      <c r="W113" s="111"/>
      <c r="Y113" s="116"/>
      <c r="AD113" s="117"/>
      <c r="AF113" s="109">
        <v>30</v>
      </c>
      <c r="AG113" s="106"/>
      <c r="AH113" s="110"/>
      <c r="AI113" s="107">
        <f>SUM(AG113:AH113)</f>
        <v>0</v>
      </c>
      <c r="AJ113" s="107"/>
      <c r="AK113" s="110"/>
      <c r="AL113" s="111"/>
      <c r="AN113" s="116"/>
      <c r="AS113" s="117"/>
      <c r="AU113" s="109">
        <v>30</v>
      </c>
      <c r="AV113" s="110"/>
      <c r="AW113" s="110"/>
      <c r="AX113" s="107">
        <f>SUM(AV113:AW113)</f>
        <v>0</v>
      </c>
      <c r="AY113" s="107"/>
      <c r="AZ113" s="110"/>
      <c r="BA113" s="111"/>
      <c r="BC113" s="116"/>
      <c r="BH113" s="117"/>
    </row>
    <row r="114" ht="14.25" customHeight="1" spans="1:60">
      <c r="A114" s="112"/>
      <c r="B114" s="113">
        <f t="shared" ref="B114:G114" si="20">SUM(B84:B113)</f>
        <v>0</v>
      </c>
      <c r="C114" s="113">
        <f>SUM(C84:C113)</f>
        <v>0</v>
      </c>
      <c r="D114" s="114">
        <f>SUM(B114:C114)</f>
        <v>0</v>
      </c>
      <c r="E114" s="114">
        <f>SUM(E84:E113)</f>
        <v>0</v>
      </c>
      <c r="F114" s="113">
        <f>SUM(F84:F113)</f>
        <v>0</v>
      </c>
      <c r="G114" s="115">
        <f>SUM(G84:G113)</f>
        <v>0</v>
      </c>
      <c r="I114" s="116"/>
      <c r="J114" s="117"/>
      <c r="K114" s="117"/>
      <c r="L114" s="117"/>
      <c r="M114" s="117"/>
      <c r="N114" s="191"/>
      <c r="Q114" s="109">
        <v>31</v>
      </c>
      <c r="R114" s="106"/>
      <c r="S114" s="110"/>
      <c r="T114" s="107">
        <f>SUM(R114:S114)</f>
        <v>0</v>
      </c>
      <c r="U114" s="107"/>
      <c r="V114" s="110"/>
      <c r="W114" s="111"/>
      <c r="Y114" s="116"/>
      <c r="Z114" s="117"/>
      <c r="AA114" s="117"/>
      <c r="AB114" s="117"/>
      <c r="AC114" s="117"/>
      <c r="AD114" s="191"/>
      <c r="AF114" s="112"/>
      <c r="AG114" s="113">
        <f t="shared" ref="AG114:AL114" si="21">SUM(AG84:AG113)</f>
        <v>0</v>
      </c>
      <c r="AH114" s="113">
        <f>SUM(AH84:AH113)</f>
        <v>0</v>
      </c>
      <c r="AI114" s="114">
        <f>SUM(AG114:AH114)</f>
        <v>0</v>
      </c>
      <c r="AJ114" s="114">
        <f>SUM(AJ84:AJ113)</f>
        <v>0</v>
      </c>
      <c r="AK114" s="113">
        <f>SUM(AK84:AK113)</f>
        <v>0</v>
      </c>
      <c r="AL114" s="115">
        <f>SUM(AL84:AL113)</f>
        <v>0</v>
      </c>
      <c r="AN114" s="116"/>
      <c r="AO114" s="117"/>
      <c r="AP114" s="117"/>
      <c r="AQ114" s="117"/>
      <c r="AR114" s="117"/>
      <c r="AS114" s="191"/>
      <c r="AU114" s="109">
        <v>31</v>
      </c>
      <c r="AV114" s="110"/>
      <c r="AW114" s="110"/>
      <c r="AX114" s="107">
        <f>SUM(AV114:AW114)</f>
        <v>0</v>
      </c>
      <c r="AY114" s="107"/>
      <c r="AZ114" s="110"/>
      <c r="BA114" s="111"/>
      <c r="BC114" s="116"/>
      <c r="BD114" s="117"/>
      <c r="BE114" s="117"/>
      <c r="BF114" s="117"/>
      <c r="BG114" s="117"/>
      <c r="BH114" s="191"/>
    </row>
    <row r="115" ht="15.75" customHeight="1" spans="9:59">
      <c r="I115" s="116"/>
      <c r="J115" s="191" t="s">
        <v>63</v>
      </c>
      <c r="K115" s="191"/>
      <c r="L115" s="191"/>
      <c r="M115" s="191"/>
      <c r="Q115" s="112"/>
      <c r="R115" s="113">
        <f t="shared" ref="R115:W115" si="22">SUM(R84:R114)</f>
        <v>0</v>
      </c>
      <c r="S115" s="113">
        <f>SUM(S84:S114)</f>
        <v>0</v>
      </c>
      <c r="T115" s="114">
        <f>SUM(R115:S115)</f>
        <v>0</v>
      </c>
      <c r="U115" s="114">
        <f>SUM(U84:U114)</f>
        <v>0</v>
      </c>
      <c r="V115" s="113">
        <f>SUM(V84:V114)</f>
        <v>0</v>
      </c>
      <c r="W115" s="115">
        <f>SUM(W84:W114)</f>
        <v>0</v>
      </c>
      <c r="Y115" s="116"/>
      <c r="Z115" s="191" t="s">
        <v>63</v>
      </c>
      <c r="AA115" s="191"/>
      <c r="AB115" s="191"/>
      <c r="AC115" s="191"/>
      <c r="AN115" s="116"/>
      <c r="AO115" s="191" t="s">
        <v>63</v>
      </c>
      <c r="AP115" s="191"/>
      <c r="AQ115" s="191"/>
      <c r="AR115" s="191"/>
      <c r="AU115" s="112"/>
      <c r="AV115" s="113">
        <f t="shared" ref="AV115:BA115" si="23">SUM(AV84:AV114)</f>
        <v>0</v>
      </c>
      <c r="AW115" s="113">
        <f>SUM(AW84:AW114)</f>
        <v>0</v>
      </c>
      <c r="AX115" s="114">
        <f>SUM(AV115:AW115)</f>
        <v>0</v>
      </c>
      <c r="AY115" s="114">
        <f>SUM(AY84:AY114)</f>
        <v>0</v>
      </c>
      <c r="AZ115" s="113">
        <f>SUM(AZ84:AZ114)</f>
        <v>0</v>
      </c>
      <c r="BA115" s="115">
        <f>SUM(BA84:BA114)</f>
        <v>0</v>
      </c>
      <c r="BC115" s="116"/>
      <c r="BD115" s="191" t="s">
        <v>63</v>
      </c>
      <c r="BE115" s="191"/>
      <c r="BF115" s="191"/>
      <c r="BG115" s="191"/>
    </row>
    <row r="116" ht="12.75"/>
  </sheetData>
  <mergeCells count="256">
    <mergeCell ref="E1:G1"/>
    <mergeCell ref="I1:N1"/>
    <mergeCell ref="U1:W1"/>
    <mergeCell ref="Y1:AD1"/>
    <mergeCell ref="AJ1:AL1"/>
    <mergeCell ref="AN1:AS1"/>
    <mergeCell ref="AY1:BA1"/>
    <mergeCell ref="BC1:BH1"/>
    <mergeCell ref="E2:G2"/>
    <mergeCell ref="L2:N2"/>
    <mergeCell ref="U2:W2"/>
    <mergeCell ref="AB2:AD2"/>
    <mergeCell ref="AJ2:AL2"/>
    <mergeCell ref="AQ2:AS2"/>
    <mergeCell ref="AY2:BA2"/>
    <mergeCell ref="BF2:BH2"/>
    <mergeCell ref="E3:G3"/>
    <mergeCell ref="I3:J3"/>
    <mergeCell ref="U3:W3"/>
    <mergeCell ref="Y3:Z3"/>
    <mergeCell ref="AJ3:AL3"/>
    <mergeCell ref="AN3:AO3"/>
    <mergeCell ref="AY3:BA3"/>
    <mergeCell ref="BC3:BD3"/>
    <mergeCell ref="A4:G4"/>
    <mergeCell ref="K4:N4"/>
    <mergeCell ref="Q4:W4"/>
    <mergeCell ref="AA4:AD4"/>
    <mergeCell ref="AF4:AL4"/>
    <mergeCell ref="AP4:AS4"/>
    <mergeCell ref="AU4:BA4"/>
    <mergeCell ref="BE4:BH4"/>
    <mergeCell ref="K5:N5"/>
    <mergeCell ref="AA5:AD5"/>
    <mergeCell ref="AP5:AS5"/>
    <mergeCell ref="BE5:BH5"/>
    <mergeCell ref="K6:N6"/>
    <mergeCell ref="AA6:AD6"/>
    <mergeCell ref="AP6:AS6"/>
    <mergeCell ref="BE6:BH6"/>
    <mergeCell ref="K12:N12"/>
    <mergeCell ref="AA12:AD12"/>
    <mergeCell ref="AP12:AS12"/>
    <mergeCell ref="BE12:BH12"/>
    <mergeCell ref="L15:M15"/>
    <mergeCell ref="AB15:AC15"/>
    <mergeCell ref="AQ15:AR15"/>
    <mergeCell ref="BF15:BG15"/>
    <mergeCell ref="L18:M18"/>
    <mergeCell ref="AB18:AC18"/>
    <mergeCell ref="AQ18:AR18"/>
    <mergeCell ref="BF18:BG18"/>
    <mergeCell ref="K21:M21"/>
    <mergeCell ref="AA21:AC21"/>
    <mergeCell ref="AP21:AR21"/>
    <mergeCell ref="BE21:BG21"/>
    <mergeCell ref="K25:M25"/>
    <mergeCell ref="AA25:AC25"/>
    <mergeCell ref="AP25:AR25"/>
    <mergeCell ref="BE25:BG25"/>
    <mergeCell ref="L28:M28"/>
    <mergeCell ref="AB28:AC28"/>
    <mergeCell ref="AQ28:AR28"/>
    <mergeCell ref="BF28:BG28"/>
    <mergeCell ref="L31:M31"/>
    <mergeCell ref="AB31:AC31"/>
    <mergeCell ref="AQ31:AR31"/>
    <mergeCell ref="BF31:BG31"/>
    <mergeCell ref="E40:G40"/>
    <mergeCell ref="I40:N40"/>
    <mergeCell ref="U40:W40"/>
    <mergeCell ref="Y40:AD40"/>
    <mergeCell ref="AJ40:AL40"/>
    <mergeCell ref="AN40:AS40"/>
    <mergeCell ref="AY40:BA40"/>
    <mergeCell ref="BC40:BH40"/>
    <mergeCell ref="E41:G41"/>
    <mergeCell ref="U41:W41"/>
    <mergeCell ref="AB41:AD41"/>
    <mergeCell ref="AJ41:AL41"/>
    <mergeCell ref="AQ41:AS41"/>
    <mergeCell ref="AY41:BA41"/>
    <mergeCell ref="E42:G42"/>
    <mergeCell ref="I42:J42"/>
    <mergeCell ref="U42:W42"/>
    <mergeCell ref="Y42:Z42"/>
    <mergeCell ref="AJ42:AL42"/>
    <mergeCell ref="AN42:AO42"/>
    <mergeCell ref="AY42:BA42"/>
    <mergeCell ref="BC42:BD42"/>
    <mergeCell ref="A43:G43"/>
    <mergeCell ref="K43:N43"/>
    <mergeCell ref="Q43:W43"/>
    <mergeCell ref="AA43:AD43"/>
    <mergeCell ref="AF43:AL43"/>
    <mergeCell ref="AP43:AS43"/>
    <mergeCell ref="AU43:BA43"/>
    <mergeCell ref="BE43:BH43"/>
    <mergeCell ref="K44:N44"/>
    <mergeCell ref="AA44:AD44"/>
    <mergeCell ref="AP44:AS44"/>
    <mergeCell ref="BE44:BH44"/>
    <mergeCell ref="K45:N45"/>
    <mergeCell ref="AA45:AD45"/>
    <mergeCell ref="AP45:AS45"/>
    <mergeCell ref="BE45:BH45"/>
    <mergeCell ref="AA51:AD51"/>
    <mergeCell ref="AP51:AS51"/>
    <mergeCell ref="L54:M54"/>
    <mergeCell ref="AB54:AC54"/>
    <mergeCell ref="AQ54:AR54"/>
    <mergeCell ref="BF54:BG54"/>
    <mergeCell ref="L57:M57"/>
    <mergeCell ref="AB57:AC57"/>
    <mergeCell ref="AQ57:AR57"/>
    <mergeCell ref="BF57:BG57"/>
    <mergeCell ref="K60:M60"/>
    <mergeCell ref="AA60:AC60"/>
    <mergeCell ref="AP60:AR60"/>
    <mergeCell ref="BE60:BG60"/>
    <mergeCell ref="K64:M64"/>
    <mergeCell ref="AA64:AC64"/>
    <mergeCell ref="AP64:AR64"/>
    <mergeCell ref="BE64:BG64"/>
    <mergeCell ref="L67:M67"/>
    <mergeCell ref="AB67:AC67"/>
    <mergeCell ref="AQ67:AR67"/>
    <mergeCell ref="BF67:BG67"/>
    <mergeCell ref="L70:M70"/>
    <mergeCell ref="AB70:AC70"/>
    <mergeCell ref="AQ70:AR70"/>
    <mergeCell ref="BF70:BG70"/>
    <mergeCell ref="E79:G79"/>
    <mergeCell ref="I79:N79"/>
    <mergeCell ref="U79:W79"/>
    <mergeCell ref="Y79:AD79"/>
    <mergeCell ref="AJ79:AL79"/>
    <mergeCell ref="AN79:AS79"/>
    <mergeCell ref="AY79:BA79"/>
    <mergeCell ref="BC79:BH79"/>
    <mergeCell ref="E80:G80"/>
    <mergeCell ref="U80:W80"/>
    <mergeCell ref="AB80:AD80"/>
    <mergeCell ref="AJ80:AL80"/>
    <mergeCell ref="AQ80:AS80"/>
    <mergeCell ref="AY80:BA80"/>
    <mergeCell ref="E81:G81"/>
    <mergeCell ref="I81:J81"/>
    <mergeCell ref="U81:W81"/>
    <mergeCell ref="Y81:Z81"/>
    <mergeCell ref="AJ81:AL81"/>
    <mergeCell ref="AN81:AO81"/>
    <mergeCell ref="AY81:BA81"/>
    <mergeCell ref="BC81:BD81"/>
    <mergeCell ref="A82:G82"/>
    <mergeCell ref="K82:N82"/>
    <mergeCell ref="Q82:W82"/>
    <mergeCell ref="AA82:AD82"/>
    <mergeCell ref="AF82:AL82"/>
    <mergeCell ref="AP82:AS82"/>
    <mergeCell ref="AU82:BA82"/>
    <mergeCell ref="BE82:BH82"/>
    <mergeCell ref="K83:N83"/>
    <mergeCell ref="AA83:AD83"/>
    <mergeCell ref="AP83:AS83"/>
    <mergeCell ref="BE83:BH83"/>
    <mergeCell ref="K84:N84"/>
    <mergeCell ref="AA84:AD84"/>
    <mergeCell ref="AP84:AS84"/>
    <mergeCell ref="BE84:BH84"/>
    <mergeCell ref="AA90:AD90"/>
    <mergeCell ref="AP90:AS90"/>
    <mergeCell ref="L93:M93"/>
    <mergeCell ref="AB93:AC93"/>
    <mergeCell ref="AQ93:AR93"/>
    <mergeCell ref="BF93:BG93"/>
    <mergeCell ref="L96:M96"/>
    <mergeCell ref="AB96:AC96"/>
    <mergeCell ref="AQ96:AR96"/>
    <mergeCell ref="BF96:BG96"/>
    <mergeCell ref="K99:M99"/>
    <mergeCell ref="AA99:AC99"/>
    <mergeCell ref="AP99:AR99"/>
    <mergeCell ref="BE99:BG99"/>
    <mergeCell ref="K103:M103"/>
    <mergeCell ref="AA103:AC103"/>
    <mergeCell ref="AP103:AR103"/>
    <mergeCell ref="BE103:BG103"/>
    <mergeCell ref="L106:M106"/>
    <mergeCell ref="AB106:AC106"/>
    <mergeCell ref="AQ106:AR106"/>
    <mergeCell ref="BF106:BG106"/>
    <mergeCell ref="L109:M109"/>
    <mergeCell ref="AB109:AC109"/>
    <mergeCell ref="AQ109:AR109"/>
    <mergeCell ref="BF109:BG109"/>
    <mergeCell ref="K16:K17"/>
    <mergeCell ref="K29:K30"/>
    <mergeCell ref="K55:K56"/>
    <mergeCell ref="K68:K69"/>
    <mergeCell ref="K94:K95"/>
    <mergeCell ref="K107:K108"/>
    <mergeCell ref="AA16:AA17"/>
    <mergeCell ref="AA29:AA30"/>
    <mergeCell ref="AA55:AA56"/>
    <mergeCell ref="AA68:AA69"/>
    <mergeCell ref="AA94:AA95"/>
    <mergeCell ref="AA107:AA108"/>
    <mergeCell ref="AP16:AP17"/>
    <mergeCell ref="AP29:AP30"/>
    <mergeCell ref="AP55:AP56"/>
    <mergeCell ref="AP68:AP69"/>
    <mergeCell ref="AP94:AP95"/>
    <mergeCell ref="AP107:AP108"/>
    <mergeCell ref="BE16:BE17"/>
    <mergeCell ref="BE29:BE30"/>
    <mergeCell ref="BE55:BE56"/>
    <mergeCell ref="BE68:BE69"/>
    <mergeCell ref="BE94:BE95"/>
    <mergeCell ref="BE107:BE108"/>
    <mergeCell ref="L107:M108"/>
    <mergeCell ref="AB107:AC108"/>
    <mergeCell ref="BF107:BG108"/>
    <mergeCell ref="AQ107:AR108"/>
    <mergeCell ref="K100:M102"/>
    <mergeCell ref="AA100:AC102"/>
    <mergeCell ref="AP100:AR102"/>
    <mergeCell ref="BE100:BG102"/>
    <mergeCell ref="L94:M95"/>
    <mergeCell ref="AB94:AC95"/>
    <mergeCell ref="BF94:BG95"/>
    <mergeCell ref="AQ94:AR95"/>
    <mergeCell ref="L68:M69"/>
    <mergeCell ref="AB68:AC69"/>
    <mergeCell ref="BF68:BG69"/>
    <mergeCell ref="AQ68:AR69"/>
    <mergeCell ref="K61:M63"/>
    <mergeCell ref="AA61:AC63"/>
    <mergeCell ref="AP61:AR63"/>
    <mergeCell ref="BE61:BG63"/>
    <mergeCell ref="L55:M56"/>
    <mergeCell ref="AB55:AC56"/>
    <mergeCell ref="BF55:BG56"/>
    <mergeCell ref="AQ55:AR56"/>
    <mergeCell ref="L29:M30"/>
    <mergeCell ref="AB29:AC30"/>
    <mergeCell ref="BF29:BG30"/>
    <mergeCell ref="AQ29:AR30"/>
    <mergeCell ref="K22:M24"/>
    <mergeCell ref="AA22:AC24"/>
    <mergeCell ref="AP22:AR24"/>
    <mergeCell ref="BE22:BG24"/>
    <mergeCell ref="L16:M17"/>
    <mergeCell ref="AB16:AC17"/>
    <mergeCell ref="BF16:BG17"/>
    <mergeCell ref="AQ16:AR17"/>
  </mergeCells>
  <pageMargins left="0.699305555555556" right="0.699305555555556" top="0.75" bottom="0.75" header="0.299305555555556" footer="0.299305555555556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16"/>
  <sheetViews>
    <sheetView topLeftCell="J1" workbookViewId="0">
      <selection activeCell="U5" sqref="U5"/>
    </sheetView>
  </sheetViews>
  <sheetFormatPr defaultColWidth="9" defaultRowHeight="12"/>
  <cols>
    <col min="1" max="1" width="3.85333333333333" style="75" customWidth="1"/>
    <col min="2" max="2" width="7.71333333333333" style="75" customWidth="1"/>
    <col min="3" max="3" width="7.85333333333333" style="75" customWidth="1"/>
    <col min="4" max="5" width="7.14" style="75" customWidth="1"/>
    <col min="6" max="6" width="9.14" style="75"/>
    <col min="7" max="7" width="6.57333333333333" style="75" customWidth="1"/>
    <col min="8" max="8" width="2.57333333333333" style="75" customWidth="1"/>
    <col min="9" max="9" width="16.7133333333333" style="75" customWidth="1"/>
    <col min="10" max="10" width="13.2866666666667" style="75" customWidth="1"/>
    <col min="11" max="11" width="9.57333333333333" style="75" customWidth="1"/>
    <col min="12" max="12" width="4.28666666666667" style="75" customWidth="1"/>
    <col min="13" max="13" width="5.71333333333333" style="75" customWidth="1"/>
    <col min="14" max="14" width="7.85333333333333" style="75" customWidth="1"/>
    <col min="15" max="15" width="5.42666666666667" style="75" customWidth="1"/>
    <col min="16" max="16" width="7.71333333333333" style="75" hidden="1" customWidth="1"/>
    <col min="17" max="17" width="3.71333333333333" style="75" customWidth="1"/>
    <col min="18" max="18" width="7.85333333333333" style="75" customWidth="1"/>
    <col min="19" max="19" width="7.71333333333333" style="75" customWidth="1"/>
    <col min="20" max="21" width="7.14" style="75" customWidth="1"/>
    <col min="22" max="22" width="9.14" style="75"/>
    <col min="23" max="23" width="6.57333333333333" style="75" customWidth="1"/>
    <col min="24" max="24" width="2.57333333333333" style="75" customWidth="1"/>
    <col min="25" max="25" width="17" style="75" customWidth="1"/>
    <col min="26" max="26" width="13.4266666666667" style="75" customWidth="1"/>
    <col min="27" max="27" width="9.42666666666667" style="75" customWidth="1"/>
    <col min="28" max="28" width="4.28666666666667" style="75" customWidth="1"/>
    <col min="29" max="29" width="5.71333333333333" style="75" customWidth="1"/>
    <col min="30" max="30" width="7.71333333333333" style="75" customWidth="1"/>
    <col min="31" max="31" width="5.42666666666667" style="75" customWidth="1"/>
    <col min="32" max="32" width="3.85333333333333" style="75" customWidth="1"/>
    <col min="33" max="34" width="7.85333333333333" style="75" customWidth="1"/>
    <col min="35" max="36" width="7.28666666666667" style="75" customWidth="1"/>
    <col min="37" max="37" width="9.14" style="75"/>
    <col min="38" max="38" width="6.57333333333333" style="75" customWidth="1"/>
    <col min="39" max="39" width="2.57333333333333" style="75" customWidth="1"/>
    <col min="40" max="40" width="16.7133333333333" style="75" customWidth="1"/>
    <col min="41" max="41" width="13.2866666666667" style="75" customWidth="1"/>
    <col min="42" max="42" width="9.42666666666667" style="75" customWidth="1"/>
    <col min="43" max="43" width="4.42666666666667" style="75" customWidth="1"/>
    <col min="44" max="44" width="5.71333333333333" style="75" customWidth="1"/>
    <col min="45" max="45" width="7.85333333333333" style="75" customWidth="1"/>
    <col min="46" max="46" width="5.71333333333333" style="75" customWidth="1"/>
    <col min="47" max="47" width="3.71333333333333" style="75" customWidth="1"/>
    <col min="48" max="49" width="7.71333333333333" style="75" customWidth="1"/>
    <col min="50" max="51" width="7.14" style="75" customWidth="1"/>
    <col min="52" max="52" width="9.14" style="75"/>
    <col min="53" max="53" width="6.57333333333333" style="75" customWidth="1"/>
    <col min="54" max="54" width="2.71333333333333" style="75" customWidth="1"/>
    <col min="55" max="55" width="16.7133333333333" style="75" customWidth="1"/>
    <col min="56" max="56" width="13.2866666666667" style="75" customWidth="1"/>
    <col min="57" max="57" width="9.42666666666667" style="75" customWidth="1"/>
    <col min="58" max="58" width="4.28666666666667" style="75" customWidth="1"/>
    <col min="59" max="59" width="5.57333333333333" style="75" customWidth="1"/>
    <col min="60" max="60" width="7.71333333333333" style="75" customWidth="1"/>
    <col min="61" max="16384" width="9.14" style="75"/>
  </cols>
  <sheetData>
    <row r="1" ht="22.5" customHeight="1" spans="4:60">
      <c r="D1" s="95" t="s">
        <v>20</v>
      </c>
      <c r="E1" s="96">
        <f>([1]Kal.Gaji!A11)</f>
        <v>2</v>
      </c>
      <c r="F1" s="97"/>
      <c r="G1" s="98"/>
      <c r="I1" s="118" t="s">
        <v>21</v>
      </c>
      <c r="J1" s="118"/>
      <c r="K1" s="118"/>
      <c r="L1" s="118"/>
      <c r="M1" s="118"/>
      <c r="N1" s="118"/>
      <c r="P1" s="117"/>
      <c r="T1" s="95" t="s">
        <v>20</v>
      </c>
      <c r="U1" s="96">
        <f>([1]Kal.Gaji!A11)</f>
        <v>2</v>
      </c>
      <c r="V1" s="97"/>
      <c r="W1" s="98"/>
      <c r="Y1" s="118" t="s">
        <v>21</v>
      </c>
      <c r="Z1" s="118"/>
      <c r="AA1" s="118"/>
      <c r="AB1" s="118"/>
      <c r="AC1" s="118"/>
      <c r="AD1" s="118"/>
      <c r="AI1" s="95" t="s">
        <v>20</v>
      </c>
      <c r="AJ1" s="96">
        <f>([1]Kal.Gaji!A11)</f>
        <v>2</v>
      </c>
      <c r="AK1" s="97"/>
      <c r="AL1" s="98"/>
      <c r="AN1" s="118" t="s">
        <v>21</v>
      </c>
      <c r="AO1" s="118"/>
      <c r="AP1" s="118"/>
      <c r="AQ1" s="118"/>
      <c r="AR1" s="118"/>
      <c r="AS1" s="118"/>
      <c r="AX1" s="95" t="s">
        <v>20</v>
      </c>
      <c r="AY1" s="96">
        <f>([1]Kal.Gaji!A11)</f>
        <v>2</v>
      </c>
      <c r="AZ1" s="97"/>
      <c r="BA1" s="98"/>
      <c r="BC1" s="118" t="s">
        <v>21</v>
      </c>
      <c r="BD1" s="118"/>
      <c r="BE1" s="118"/>
      <c r="BF1" s="118"/>
      <c r="BG1" s="118"/>
      <c r="BH1" s="118"/>
    </row>
    <row r="2" ht="22.5" customHeight="1" spans="4:60">
      <c r="D2" s="95" t="s">
        <v>3</v>
      </c>
      <c r="E2" s="96" t="str">
        <f>([1]H!E2)</f>
        <v>JANUARI</v>
      </c>
      <c r="F2" s="97"/>
      <c r="G2" s="98"/>
      <c r="I2" s="119"/>
      <c r="J2" s="119"/>
      <c r="K2" s="119"/>
      <c r="L2" s="120"/>
      <c r="M2" s="120"/>
      <c r="N2" s="120"/>
      <c r="P2" s="117"/>
      <c r="T2" s="95" t="s">
        <v>3</v>
      </c>
      <c r="U2" s="96" t="str">
        <f>([1]H!U2)</f>
        <v>FEBUARI</v>
      </c>
      <c r="V2" s="97"/>
      <c r="W2" s="98"/>
      <c r="Y2" s="119"/>
      <c r="Z2" s="119"/>
      <c r="AA2" s="119"/>
      <c r="AB2" s="120"/>
      <c r="AC2" s="120"/>
      <c r="AD2" s="120"/>
      <c r="AI2" s="95" t="s">
        <v>3</v>
      </c>
      <c r="AJ2" s="96" t="str">
        <f>([1]H!AJ2)</f>
        <v>MARET</v>
      </c>
      <c r="AK2" s="97"/>
      <c r="AL2" s="98"/>
      <c r="AN2" s="119"/>
      <c r="AO2" s="119"/>
      <c r="AP2" s="119"/>
      <c r="AQ2" s="120"/>
      <c r="AR2" s="120"/>
      <c r="AS2" s="120"/>
      <c r="AX2" s="95" t="s">
        <v>3</v>
      </c>
      <c r="AY2" s="96" t="str">
        <f>([1]H!AY2)</f>
        <v>APRIL</v>
      </c>
      <c r="AZ2" s="97"/>
      <c r="BA2" s="98"/>
      <c r="BC2" s="119"/>
      <c r="BD2" s="119"/>
      <c r="BE2" s="119"/>
      <c r="BF2" s="120"/>
      <c r="BG2" s="120"/>
      <c r="BH2" s="120"/>
    </row>
    <row r="3" ht="22.5" customHeight="1" spans="4:60">
      <c r="D3" s="95" t="s">
        <v>26</v>
      </c>
      <c r="E3" s="96">
        <f>SUM('Kal. Gaji'!A3:M3)</f>
        <v>2016</v>
      </c>
      <c r="F3" s="97"/>
      <c r="G3" s="98"/>
      <c r="I3" s="121">
        <f>(E1)</f>
        <v>2</v>
      </c>
      <c r="J3" s="121"/>
      <c r="K3" s="121"/>
      <c r="L3" s="121"/>
      <c r="M3" s="121"/>
      <c r="N3" s="122" t="s">
        <v>27</v>
      </c>
      <c r="P3" s="117"/>
      <c r="T3" s="95" t="s">
        <v>26</v>
      </c>
      <c r="U3" s="96">
        <f>SUM('Kal. Gaji'!A3:M3)</f>
        <v>2016</v>
      </c>
      <c r="V3" s="97"/>
      <c r="W3" s="98"/>
      <c r="Y3" s="121">
        <f>(U1)</f>
        <v>2</v>
      </c>
      <c r="Z3" s="121"/>
      <c r="AA3" s="121"/>
      <c r="AB3" s="121"/>
      <c r="AC3" s="121"/>
      <c r="AD3" s="122" t="s">
        <v>28</v>
      </c>
      <c r="AI3" s="95" t="s">
        <v>26</v>
      </c>
      <c r="AJ3" s="96">
        <f>SUM('Kal. Gaji'!A3:M3)</f>
        <v>2016</v>
      </c>
      <c r="AK3" s="97"/>
      <c r="AL3" s="98"/>
      <c r="AN3" s="121">
        <f>(AJ1)</f>
        <v>2</v>
      </c>
      <c r="AO3" s="121"/>
      <c r="AP3" s="121"/>
      <c r="AQ3" s="121"/>
      <c r="AR3" s="121"/>
      <c r="AS3" s="122" t="s">
        <v>29</v>
      </c>
      <c r="AX3" s="95" t="s">
        <v>26</v>
      </c>
      <c r="AY3" s="96">
        <f>SUM('Kal. Gaji'!A3:M3)</f>
        <v>2016</v>
      </c>
      <c r="AZ3" s="97"/>
      <c r="BA3" s="98"/>
      <c r="BC3" s="121">
        <f>(AY1)</f>
        <v>2</v>
      </c>
      <c r="BD3" s="121"/>
      <c r="BE3" s="121"/>
      <c r="BF3" s="121"/>
      <c r="BG3" s="121"/>
      <c r="BH3" s="122" t="s">
        <v>30</v>
      </c>
    </row>
    <row r="4" ht="25.5" customHeight="1" spans="1:60">
      <c r="A4" s="99" t="s">
        <v>2</v>
      </c>
      <c r="B4" s="99"/>
      <c r="C4" s="99"/>
      <c r="D4" s="99"/>
      <c r="E4" s="99"/>
      <c r="F4" s="99"/>
      <c r="G4" s="99"/>
      <c r="I4" s="123" t="s">
        <v>31</v>
      </c>
      <c r="J4" s="124" t="s">
        <v>32</v>
      </c>
      <c r="K4" s="125" t="s">
        <v>33</v>
      </c>
      <c r="L4" s="126"/>
      <c r="M4" s="126"/>
      <c r="N4" s="127"/>
      <c r="P4" s="128"/>
      <c r="Q4" s="99" t="s">
        <v>2</v>
      </c>
      <c r="R4" s="99"/>
      <c r="S4" s="99"/>
      <c r="T4" s="99"/>
      <c r="U4" s="99"/>
      <c r="V4" s="99"/>
      <c r="W4" s="99"/>
      <c r="Y4" s="123" t="s">
        <v>31</v>
      </c>
      <c r="Z4" s="124" t="s">
        <v>32</v>
      </c>
      <c r="AA4" s="125" t="s">
        <v>33</v>
      </c>
      <c r="AB4" s="126"/>
      <c r="AC4" s="126"/>
      <c r="AD4" s="127"/>
      <c r="AF4" s="99" t="s">
        <v>2</v>
      </c>
      <c r="AG4" s="99"/>
      <c r="AH4" s="99"/>
      <c r="AI4" s="99"/>
      <c r="AJ4" s="99"/>
      <c r="AK4" s="99"/>
      <c r="AL4" s="99"/>
      <c r="AN4" s="123" t="s">
        <v>31</v>
      </c>
      <c r="AO4" s="124" t="s">
        <v>32</v>
      </c>
      <c r="AP4" s="125" t="s">
        <v>33</v>
      </c>
      <c r="AQ4" s="126"/>
      <c r="AR4" s="126"/>
      <c r="AS4" s="127"/>
      <c r="AU4" s="99" t="s">
        <v>2</v>
      </c>
      <c r="AV4" s="99"/>
      <c r="AW4" s="99"/>
      <c r="AX4" s="99"/>
      <c r="AY4" s="99"/>
      <c r="AZ4" s="99"/>
      <c r="BA4" s="99"/>
      <c r="BC4" s="123" t="s">
        <v>31</v>
      </c>
      <c r="BD4" s="124" t="s">
        <v>32</v>
      </c>
      <c r="BE4" s="125" t="s">
        <v>33</v>
      </c>
      <c r="BF4" s="126"/>
      <c r="BG4" s="126"/>
      <c r="BH4" s="127"/>
    </row>
    <row r="5" ht="16.5" customHeight="1" spans="1:60">
      <c r="A5" s="100" t="s">
        <v>34</v>
      </c>
      <c r="B5" s="101" t="s">
        <v>35</v>
      </c>
      <c r="C5" s="101" t="s">
        <v>36</v>
      </c>
      <c r="D5" s="102" t="s">
        <v>37</v>
      </c>
      <c r="E5" s="102" t="s">
        <v>38</v>
      </c>
      <c r="F5" s="103" t="s">
        <v>39</v>
      </c>
      <c r="G5" s="104" t="s">
        <v>40</v>
      </c>
      <c r="I5" s="129" t="s">
        <v>41</v>
      </c>
      <c r="J5" s="130">
        <f>SUM('Kal. Gaji'!B12)</f>
        <v>1</v>
      </c>
      <c r="K5" s="131" t="s">
        <v>42</v>
      </c>
      <c r="L5" s="132"/>
      <c r="M5" s="132"/>
      <c r="N5" s="133"/>
      <c r="P5" s="128"/>
      <c r="Q5" s="100" t="s">
        <v>34</v>
      </c>
      <c r="R5" s="101" t="s">
        <v>35</v>
      </c>
      <c r="S5" s="101" t="s">
        <v>36</v>
      </c>
      <c r="T5" s="102" t="s">
        <v>37</v>
      </c>
      <c r="U5" s="102" t="s">
        <v>38</v>
      </c>
      <c r="V5" s="192" t="s">
        <v>39</v>
      </c>
      <c r="W5" s="104" t="s">
        <v>40</v>
      </c>
      <c r="Y5" s="129" t="s">
        <v>41</v>
      </c>
      <c r="Z5" s="130">
        <f>SUM('Kal. Gaji'!C12)</f>
        <v>2</v>
      </c>
      <c r="AA5" s="131" t="s">
        <v>42</v>
      </c>
      <c r="AB5" s="132"/>
      <c r="AC5" s="132"/>
      <c r="AD5" s="133"/>
      <c r="AF5" s="100" t="s">
        <v>34</v>
      </c>
      <c r="AG5" s="101" t="s">
        <v>35</v>
      </c>
      <c r="AH5" s="101" t="s">
        <v>36</v>
      </c>
      <c r="AI5" s="102" t="s">
        <v>37</v>
      </c>
      <c r="AJ5" s="102" t="s">
        <v>38</v>
      </c>
      <c r="AK5" s="192" t="s">
        <v>39</v>
      </c>
      <c r="AL5" s="104" t="s">
        <v>40</v>
      </c>
      <c r="AN5" s="129" t="s">
        <v>41</v>
      </c>
      <c r="AO5" s="130">
        <f>SUM('Kal. Gaji'!D12)</f>
        <v>3</v>
      </c>
      <c r="AP5" s="131" t="s">
        <v>42</v>
      </c>
      <c r="AQ5" s="132"/>
      <c r="AR5" s="132"/>
      <c r="AS5" s="133"/>
      <c r="AU5" s="100" t="s">
        <v>34</v>
      </c>
      <c r="AV5" s="101" t="s">
        <v>35</v>
      </c>
      <c r="AW5" s="101" t="s">
        <v>36</v>
      </c>
      <c r="AX5" s="102" t="s">
        <v>37</v>
      </c>
      <c r="AY5" s="102" t="s">
        <v>38</v>
      </c>
      <c r="AZ5" s="192" t="s">
        <v>39</v>
      </c>
      <c r="BA5" s="104" t="s">
        <v>40</v>
      </c>
      <c r="BC5" s="129" t="s">
        <v>41</v>
      </c>
      <c r="BD5" s="130">
        <f>SUM('Kal. Gaji'!E12)</f>
        <v>4</v>
      </c>
      <c r="BE5" s="131" t="s">
        <v>42</v>
      </c>
      <c r="BF5" s="132"/>
      <c r="BG5" s="132"/>
      <c r="BH5" s="133"/>
    </row>
    <row r="6" ht="14.25" customHeight="1" spans="1:60">
      <c r="A6" s="239" t="s">
        <v>43</v>
      </c>
      <c r="B6" s="106"/>
      <c r="C6" s="106"/>
      <c r="D6" s="107">
        <f t="shared" ref="D6:D37" si="0">SUM(B6:C6)</f>
        <v>0</v>
      </c>
      <c r="E6" s="107"/>
      <c r="F6" s="106"/>
      <c r="G6" s="108"/>
      <c r="I6" s="134" t="s">
        <v>44</v>
      </c>
      <c r="J6" s="130">
        <f>SUM('Kal. Gaji'!B13)</f>
        <v>13</v>
      </c>
      <c r="K6" s="135" t="s">
        <v>42</v>
      </c>
      <c r="L6" s="136"/>
      <c r="M6" s="136"/>
      <c r="N6" s="137"/>
      <c r="P6" s="138"/>
      <c r="Q6" s="239" t="s">
        <v>43</v>
      </c>
      <c r="R6" s="106"/>
      <c r="S6" s="106"/>
      <c r="T6" s="107">
        <f t="shared" ref="T6:T35" si="1">SUM(R6:S6)</f>
        <v>0</v>
      </c>
      <c r="U6" s="107"/>
      <c r="V6" s="106"/>
      <c r="W6" s="108"/>
      <c r="Y6" s="134" t="s">
        <v>44</v>
      </c>
      <c r="Z6" s="130">
        <f>SUM('Kal. Gaji'!C13)</f>
        <v>14</v>
      </c>
      <c r="AA6" s="135" t="s">
        <v>42</v>
      </c>
      <c r="AB6" s="136"/>
      <c r="AC6" s="136"/>
      <c r="AD6" s="137"/>
      <c r="AF6" s="239" t="s">
        <v>43</v>
      </c>
      <c r="AG6" s="110"/>
      <c r="AH6" s="106"/>
      <c r="AI6" s="107">
        <f t="shared" ref="AI6:AI37" si="2">SUM(AG6:AH6)</f>
        <v>0</v>
      </c>
      <c r="AJ6" s="107"/>
      <c r="AK6" s="106"/>
      <c r="AL6" s="108"/>
      <c r="AN6" s="134" t="s">
        <v>44</v>
      </c>
      <c r="AO6" s="130">
        <f>SUM('Kal. Gaji'!D13)</f>
        <v>15</v>
      </c>
      <c r="AP6" s="135" t="s">
        <v>42</v>
      </c>
      <c r="AQ6" s="136"/>
      <c r="AR6" s="136"/>
      <c r="AS6" s="137"/>
      <c r="AU6" s="239" t="s">
        <v>43</v>
      </c>
      <c r="AV6" s="106"/>
      <c r="AW6" s="106"/>
      <c r="AX6" s="107">
        <f t="shared" ref="AX6:AX36" si="3">SUM(AV6:AW6)</f>
        <v>0</v>
      </c>
      <c r="AY6" s="107"/>
      <c r="AZ6" s="106"/>
      <c r="BA6" s="108"/>
      <c r="BC6" s="134" t="s">
        <v>44</v>
      </c>
      <c r="BD6" s="130">
        <f>SUM('Kal. Gaji'!E13)</f>
        <v>16</v>
      </c>
      <c r="BE6" s="135" t="s">
        <v>42</v>
      </c>
      <c r="BF6" s="136"/>
      <c r="BG6" s="136"/>
      <c r="BH6" s="137"/>
    </row>
    <row r="7" ht="14.25" customHeight="1" spans="1:60">
      <c r="A7" s="240" t="s">
        <v>45</v>
      </c>
      <c r="B7" s="110"/>
      <c r="C7" s="110"/>
      <c r="D7" s="107">
        <f>SUM(B7:C7)</f>
        <v>0</v>
      </c>
      <c r="E7" s="107"/>
      <c r="F7" s="110"/>
      <c r="G7" s="111"/>
      <c r="I7" s="134" t="s">
        <v>46</v>
      </c>
      <c r="J7" s="130">
        <f>SUM('Kal. Gaji'!B14)</f>
        <v>25</v>
      </c>
      <c r="K7" s="139" t="e">
        <f>SUM([1]Kal.Gaji!B14)</f>
        <v>#REF!</v>
      </c>
      <c r="L7" s="140" t="s">
        <v>47</v>
      </c>
      <c r="M7" s="141">
        <f>SUM(D37)</f>
        <v>0</v>
      </c>
      <c r="N7" s="142" t="s">
        <v>48</v>
      </c>
      <c r="P7" s="117"/>
      <c r="Q7" s="240" t="s">
        <v>45</v>
      </c>
      <c r="R7" s="110"/>
      <c r="S7" s="110"/>
      <c r="T7" s="107">
        <f>SUM(R7:S7)</f>
        <v>0</v>
      </c>
      <c r="U7" s="107"/>
      <c r="V7" s="110"/>
      <c r="W7" s="111"/>
      <c r="Y7" s="134" t="s">
        <v>46</v>
      </c>
      <c r="Z7" s="130">
        <f>SUM('Kal. Gaji'!C14)</f>
        <v>26</v>
      </c>
      <c r="AA7" s="139" t="e">
        <f>SUM([1]Kal.Gaji!C14)</f>
        <v>#REF!</v>
      </c>
      <c r="AB7" s="140" t="s">
        <v>47</v>
      </c>
      <c r="AC7" s="141">
        <f>SUM(T35)</f>
        <v>0</v>
      </c>
      <c r="AD7" s="142" t="s">
        <v>48</v>
      </c>
      <c r="AF7" s="240" t="s">
        <v>45</v>
      </c>
      <c r="AG7" s="110"/>
      <c r="AH7" s="110"/>
      <c r="AI7" s="107">
        <f>SUM(AG7:AH7)</f>
        <v>0</v>
      </c>
      <c r="AJ7" s="107"/>
      <c r="AK7" s="110"/>
      <c r="AL7" s="111"/>
      <c r="AN7" s="134" t="s">
        <v>46</v>
      </c>
      <c r="AO7" s="130">
        <f>SUM('Kal. Gaji'!D14)</f>
        <v>27</v>
      </c>
      <c r="AP7" s="139" t="e">
        <f>SUM([1]Kal.Gaji!D14)</f>
        <v>#REF!</v>
      </c>
      <c r="AQ7" s="140" t="s">
        <v>47</v>
      </c>
      <c r="AR7" s="141">
        <f>SUM(AI37)</f>
        <v>0</v>
      </c>
      <c r="AS7" s="142" t="s">
        <v>48</v>
      </c>
      <c r="AU7" s="240" t="s">
        <v>45</v>
      </c>
      <c r="AV7" s="110"/>
      <c r="AW7" s="110"/>
      <c r="AX7" s="107">
        <f>SUM(AV7:AW7)</f>
        <v>0</v>
      </c>
      <c r="AY7" s="107"/>
      <c r="AZ7" s="110"/>
      <c r="BA7" s="111"/>
      <c r="BC7" s="134" t="s">
        <v>46</v>
      </c>
      <c r="BD7" s="130">
        <f>SUM('Kal. Gaji'!E14)</f>
        <v>28</v>
      </c>
      <c r="BE7" s="139" t="e">
        <f>SUM([1]Kal.Gaji!E14)</f>
        <v>#REF!</v>
      </c>
      <c r="BF7" s="140" t="s">
        <v>47</v>
      </c>
      <c r="BG7" s="141">
        <f>SUM(AX36)</f>
        <v>0</v>
      </c>
      <c r="BH7" s="142" t="s">
        <v>48</v>
      </c>
    </row>
    <row r="8" ht="14.25" customHeight="1" spans="1:60">
      <c r="A8" s="240" t="s">
        <v>49</v>
      </c>
      <c r="B8" s="110"/>
      <c r="C8" s="110"/>
      <c r="D8" s="107">
        <f>SUM(B8:C8)</f>
        <v>0</v>
      </c>
      <c r="E8" s="107"/>
      <c r="F8" s="110"/>
      <c r="G8" s="111"/>
      <c r="I8" s="134" t="s">
        <v>38</v>
      </c>
      <c r="J8" s="130">
        <f>SUM(K8*M8)</f>
        <v>0</v>
      </c>
      <c r="K8" s="143">
        <v>1500</v>
      </c>
      <c r="L8" s="144" t="s">
        <v>47</v>
      </c>
      <c r="M8" s="145">
        <f>SUM(E37)</f>
        <v>0</v>
      </c>
      <c r="N8" s="146" t="s">
        <v>50</v>
      </c>
      <c r="P8" s="117"/>
      <c r="Q8" s="240" t="s">
        <v>49</v>
      </c>
      <c r="R8" s="110"/>
      <c r="S8" s="110"/>
      <c r="T8" s="107">
        <f>SUM(R8:S8)</f>
        <v>0</v>
      </c>
      <c r="U8" s="107"/>
      <c r="V8" s="110"/>
      <c r="W8" s="111"/>
      <c r="Y8" s="134" t="str">
        <f>[1]H!I8</f>
        <v>Lembur</v>
      </c>
      <c r="Z8" s="130">
        <f>SUM(AA8*AC8)</f>
        <v>0</v>
      </c>
      <c r="AA8" s="139">
        <f>[1]H!K8</f>
        <v>1500</v>
      </c>
      <c r="AB8" s="144" t="str">
        <f>[1]H!L8</f>
        <v>X</v>
      </c>
      <c r="AC8" s="145">
        <f>SUM(U35)</f>
        <v>0</v>
      </c>
      <c r="AD8" s="146" t="str">
        <f>[1]H!N8</f>
        <v>Jam</v>
      </c>
      <c r="AF8" s="240" t="s">
        <v>49</v>
      </c>
      <c r="AG8" s="110"/>
      <c r="AH8" s="110"/>
      <c r="AI8" s="107">
        <f>SUM(AG8:AH8)</f>
        <v>0</v>
      </c>
      <c r="AJ8" s="107"/>
      <c r="AK8" s="110"/>
      <c r="AL8" s="111"/>
      <c r="AN8" s="134" t="s">
        <v>38</v>
      </c>
      <c r="AO8" s="130">
        <f>SUM(AP8*AR8)</f>
        <v>0</v>
      </c>
      <c r="AP8" s="143">
        <v>1500</v>
      </c>
      <c r="AQ8" s="144" t="s">
        <v>47</v>
      </c>
      <c r="AR8" s="145">
        <f>SUM(AJ37)</f>
        <v>0</v>
      </c>
      <c r="AS8" s="146" t="s">
        <v>50</v>
      </c>
      <c r="AU8" s="240" t="s">
        <v>49</v>
      </c>
      <c r="AV8" s="110"/>
      <c r="AW8" s="110"/>
      <c r="AX8" s="107">
        <f>SUM(AV8:AW8)</f>
        <v>0</v>
      </c>
      <c r="AY8" s="107"/>
      <c r="AZ8" s="110"/>
      <c r="BA8" s="111"/>
      <c r="BC8" s="134" t="s">
        <v>38</v>
      </c>
      <c r="BD8" s="130">
        <f>SUM(BE8*BG8)</f>
        <v>0</v>
      </c>
      <c r="BE8" s="143">
        <v>1500</v>
      </c>
      <c r="BF8" s="144" t="s">
        <v>47</v>
      </c>
      <c r="BG8" s="145">
        <f>SUM(AY36)</f>
        <v>0</v>
      </c>
      <c r="BH8" s="146" t="s">
        <v>50</v>
      </c>
    </row>
    <row r="9" ht="14.25" customHeight="1" spans="1:60">
      <c r="A9" s="240" t="s">
        <v>51</v>
      </c>
      <c r="B9" s="110"/>
      <c r="C9" s="110"/>
      <c r="D9" s="107">
        <f>SUM(B9:C9)</f>
        <v>0</v>
      </c>
      <c r="E9" s="107"/>
      <c r="F9" s="110"/>
      <c r="G9" s="111"/>
      <c r="I9" s="134" t="s">
        <v>40</v>
      </c>
      <c r="J9" s="143">
        <f>SUM(L18)</f>
        <v>0</v>
      </c>
      <c r="K9" s="139"/>
      <c r="L9" s="144"/>
      <c r="M9" s="145"/>
      <c r="N9" s="146"/>
      <c r="P9" s="117"/>
      <c r="Q9" s="240" t="s">
        <v>51</v>
      </c>
      <c r="R9" s="110"/>
      <c r="S9" s="110"/>
      <c r="T9" s="107">
        <f>SUM(R9:S9)</f>
        <v>0</v>
      </c>
      <c r="U9" s="107"/>
      <c r="V9" s="110"/>
      <c r="W9" s="111"/>
      <c r="Y9" s="134" t="s">
        <v>40</v>
      </c>
      <c r="Z9" s="143">
        <f>SUM(AB18)</f>
        <v>0</v>
      </c>
      <c r="AA9" s="143"/>
      <c r="AB9" s="144"/>
      <c r="AC9" s="145"/>
      <c r="AD9" s="146"/>
      <c r="AF9" s="240" t="s">
        <v>51</v>
      </c>
      <c r="AG9" s="110"/>
      <c r="AH9" s="110"/>
      <c r="AI9" s="107">
        <f>SUM(AG9:AH9)</f>
        <v>0</v>
      </c>
      <c r="AJ9" s="107"/>
      <c r="AK9" s="110"/>
      <c r="AL9" s="111"/>
      <c r="AN9" s="134" t="s">
        <v>40</v>
      </c>
      <c r="AO9" s="143">
        <f>SUM(AQ18)</f>
        <v>0</v>
      </c>
      <c r="AP9" s="139"/>
      <c r="AQ9" s="144"/>
      <c r="AR9" s="145"/>
      <c r="AS9" s="146"/>
      <c r="AU9" s="240" t="s">
        <v>51</v>
      </c>
      <c r="AV9" s="110"/>
      <c r="AW9" s="110"/>
      <c r="AX9" s="107">
        <f>SUM(AV9:AW9)</f>
        <v>0</v>
      </c>
      <c r="AY9" s="107"/>
      <c r="AZ9" s="110"/>
      <c r="BA9" s="111"/>
      <c r="BC9" s="134" t="s">
        <v>40</v>
      </c>
      <c r="BD9" s="143">
        <f>SUM(BF18)</f>
        <v>0</v>
      </c>
      <c r="BE9" s="139"/>
      <c r="BF9" s="144"/>
      <c r="BG9" s="145"/>
      <c r="BH9" s="146"/>
    </row>
    <row r="10" ht="14.25" customHeight="1" spans="1:60">
      <c r="A10" s="240" t="s">
        <v>52</v>
      </c>
      <c r="B10" s="110"/>
      <c r="C10" s="110"/>
      <c r="D10" s="107">
        <f>SUM(B10:C10)</f>
        <v>0</v>
      </c>
      <c r="E10" s="107"/>
      <c r="F10" s="110"/>
      <c r="G10" s="111"/>
      <c r="I10" s="134" t="s">
        <v>53</v>
      </c>
      <c r="J10" s="143">
        <f>SUM(K25)</f>
        <v>0</v>
      </c>
      <c r="K10" s="139"/>
      <c r="L10" s="144"/>
      <c r="M10" s="145"/>
      <c r="N10" s="146"/>
      <c r="P10" s="117"/>
      <c r="Q10" s="240" t="s">
        <v>52</v>
      </c>
      <c r="R10" s="110"/>
      <c r="S10" s="110"/>
      <c r="T10" s="107">
        <f>SUM(R10:S10)</f>
        <v>0</v>
      </c>
      <c r="U10" s="107"/>
      <c r="V10" s="110"/>
      <c r="W10" s="111"/>
      <c r="Y10" s="134" t="s">
        <v>53</v>
      </c>
      <c r="Z10" s="143">
        <f>SUM(AA25)</f>
        <v>0</v>
      </c>
      <c r="AA10" s="139"/>
      <c r="AB10" s="144"/>
      <c r="AC10" s="145"/>
      <c r="AD10" s="146"/>
      <c r="AF10" s="240" t="s">
        <v>52</v>
      </c>
      <c r="AG10" s="110"/>
      <c r="AH10" s="110"/>
      <c r="AI10" s="107">
        <f>SUM(AG10:AH10)</f>
        <v>0</v>
      </c>
      <c r="AJ10" s="107"/>
      <c r="AK10" s="110"/>
      <c r="AL10" s="111"/>
      <c r="AN10" s="134" t="s">
        <v>53</v>
      </c>
      <c r="AO10" s="143">
        <f>SUM(AP25)</f>
        <v>0</v>
      </c>
      <c r="AP10" s="139"/>
      <c r="AQ10" s="144"/>
      <c r="AR10" s="145"/>
      <c r="AS10" s="146"/>
      <c r="AU10" s="240" t="s">
        <v>52</v>
      </c>
      <c r="AV10" s="110"/>
      <c r="AW10" s="110"/>
      <c r="AX10" s="107">
        <f>SUM(AV10:AW10)</f>
        <v>0</v>
      </c>
      <c r="AY10" s="107"/>
      <c r="AZ10" s="110"/>
      <c r="BA10" s="111"/>
      <c r="BC10" s="134" t="s">
        <v>53</v>
      </c>
      <c r="BD10" s="143">
        <f>SUM(BE25)</f>
        <v>0</v>
      </c>
      <c r="BE10" s="139"/>
      <c r="BF10" s="144"/>
      <c r="BG10" s="145"/>
      <c r="BH10" s="146"/>
    </row>
    <row r="11" ht="14.25" customHeight="1" spans="1:60">
      <c r="A11" s="240" t="s">
        <v>54</v>
      </c>
      <c r="B11" s="110"/>
      <c r="C11" s="110"/>
      <c r="D11" s="107">
        <f>SUM(B11:C11)</f>
        <v>0</v>
      </c>
      <c r="E11" s="107"/>
      <c r="F11" s="110"/>
      <c r="G11" s="111"/>
      <c r="I11" s="134" t="s">
        <v>55</v>
      </c>
      <c r="J11" s="147">
        <f>SUM(L31)</f>
        <v>0</v>
      </c>
      <c r="K11" s="148"/>
      <c r="L11" s="144"/>
      <c r="M11" s="144"/>
      <c r="N11" s="149"/>
      <c r="P11" s="117"/>
      <c r="Q11" s="240" t="s">
        <v>54</v>
      </c>
      <c r="R11" s="110"/>
      <c r="S11" s="110"/>
      <c r="T11" s="107">
        <f>SUM(R11:S11)</f>
        <v>0</v>
      </c>
      <c r="U11" s="107"/>
      <c r="V11" s="110"/>
      <c r="W11" s="111"/>
      <c r="Y11" s="134" t="s">
        <v>55</v>
      </c>
      <c r="Z11" s="147">
        <f>SUM(AB31)</f>
        <v>0</v>
      </c>
      <c r="AA11" s="148"/>
      <c r="AB11" s="144"/>
      <c r="AC11" s="144"/>
      <c r="AD11" s="149"/>
      <c r="AF11" s="240" t="s">
        <v>54</v>
      </c>
      <c r="AG11" s="110"/>
      <c r="AH11" s="110"/>
      <c r="AI11" s="107">
        <f>SUM(AG11:AH11)</f>
        <v>0</v>
      </c>
      <c r="AJ11" s="107"/>
      <c r="AK11" s="110"/>
      <c r="AL11" s="111"/>
      <c r="AN11" s="134" t="s">
        <v>55</v>
      </c>
      <c r="AO11" s="147">
        <f>SUM(AQ31)</f>
        <v>0</v>
      </c>
      <c r="AP11" s="148"/>
      <c r="AQ11" s="144"/>
      <c r="AR11" s="144"/>
      <c r="AS11" s="149"/>
      <c r="AU11" s="240" t="s">
        <v>54</v>
      </c>
      <c r="AV11" s="110"/>
      <c r="AW11" s="110"/>
      <c r="AX11" s="107">
        <f>SUM(AV11:AW11)</f>
        <v>0</v>
      </c>
      <c r="AY11" s="107"/>
      <c r="AZ11" s="110"/>
      <c r="BA11" s="111"/>
      <c r="BC11" s="134" t="s">
        <v>55</v>
      </c>
      <c r="BD11" s="147">
        <f>SUM(BF31)</f>
        <v>0</v>
      </c>
      <c r="BE11" s="148"/>
      <c r="BF11" s="144"/>
      <c r="BG11" s="144"/>
      <c r="BH11" s="149"/>
    </row>
    <row r="12" ht="14.25" customHeight="1" spans="1:60">
      <c r="A12" s="240" t="s">
        <v>56</v>
      </c>
      <c r="B12" s="110"/>
      <c r="C12" s="110"/>
      <c r="D12" s="107">
        <f>SUM(B12:C12)</f>
        <v>0</v>
      </c>
      <c r="E12" s="107"/>
      <c r="F12" s="110"/>
      <c r="G12" s="111"/>
      <c r="I12" s="150" t="s">
        <v>57</v>
      </c>
      <c r="J12" s="151">
        <f>SUM(J5:J10)-J11</f>
        <v>39</v>
      </c>
      <c r="K12" s="152"/>
      <c r="L12" s="153"/>
      <c r="M12" s="153"/>
      <c r="N12" s="154"/>
      <c r="P12" s="117"/>
      <c r="Q12" s="240" t="s">
        <v>56</v>
      </c>
      <c r="R12" s="110"/>
      <c r="S12" s="110"/>
      <c r="T12" s="107">
        <f>SUM(R12:S12)</f>
        <v>0</v>
      </c>
      <c r="U12" s="107"/>
      <c r="V12" s="110"/>
      <c r="W12" s="111"/>
      <c r="Y12" s="150" t="s">
        <v>57</v>
      </c>
      <c r="Z12" s="151">
        <f>SUM(Z5:Z10)-Z11</f>
        <v>42</v>
      </c>
      <c r="AA12" s="152"/>
      <c r="AB12" s="153"/>
      <c r="AC12" s="153"/>
      <c r="AD12" s="154"/>
      <c r="AF12" s="240" t="s">
        <v>56</v>
      </c>
      <c r="AG12" s="110"/>
      <c r="AH12" s="110"/>
      <c r="AI12" s="107">
        <f>SUM(AG12:AH12)</f>
        <v>0</v>
      </c>
      <c r="AJ12" s="107"/>
      <c r="AK12" s="110"/>
      <c r="AL12" s="111"/>
      <c r="AN12" s="150" t="s">
        <v>57</v>
      </c>
      <c r="AO12" s="151">
        <f>SUM(AO5:AO10)-AO11</f>
        <v>45</v>
      </c>
      <c r="AP12" s="152"/>
      <c r="AQ12" s="153"/>
      <c r="AR12" s="153"/>
      <c r="AS12" s="154"/>
      <c r="AU12" s="240" t="s">
        <v>56</v>
      </c>
      <c r="AV12" s="110"/>
      <c r="AW12" s="110"/>
      <c r="AX12" s="107">
        <f>SUM(AV12:AW12)</f>
        <v>0</v>
      </c>
      <c r="AY12" s="107"/>
      <c r="AZ12" s="110"/>
      <c r="BA12" s="111"/>
      <c r="BC12" s="150" t="s">
        <v>57</v>
      </c>
      <c r="BD12" s="151">
        <f>SUM(BD5:BD10)-BD11</f>
        <v>48</v>
      </c>
      <c r="BE12" s="152"/>
      <c r="BF12" s="153"/>
      <c r="BG12" s="153"/>
      <c r="BH12" s="154"/>
    </row>
    <row r="13" ht="14.25" customHeight="1" spans="1:60">
      <c r="A13" s="240" t="s">
        <v>58</v>
      </c>
      <c r="B13" s="110"/>
      <c r="C13" s="110"/>
      <c r="D13" s="107">
        <f>SUM(B13:C13)</f>
        <v>0</v>
      </c>
      <c r="E13" s="107"/>
      <c r="F13" s="110"/>
      <c r="G13" s="111"/>
      <c r="I13" s="155"/>
      <c r="J13" s="156"/>
      <c r="K13" s="156"/>
      <c r="L13" s="156"/>
      <c r="M13" s="156"/>
      <c r="N13" s="156"/>
      <c r="P13" s="117"/>
      <c r="Q13" s="240" t="s">
        <v>58</v>
      </c>
      <c r="R13" s="110"/>
      <c r="S13" s="110"/>
      <c r="T13" s="107">
        <f>SUM(R13:S13)</f>
        <v>0</v>
      </c>
      <c r="U13" s="107"/>
      <c r="V13" s="110"/>
      <c r="W13" s="111"/>
      <c r="Y13" s="155"/>
      <c r="Z13" s="156"/>
      <c r="AA13" s="156"/>
      <c r="AB13" s="156"/>
      <c r="AC13" s="156"/>
      <c r="AD13" s="156"/>
      <c r="AF13" s="240" t="s">
        <v>58</v>
      </c>
      <c r="AG13" s="110"/>
      <c r="AH13" s="110"/>
      <c r="AI13" s="107">
        <f>SUM(AG13:AH13)</f>
        <v>0</v>
      </c>
      <c r="AJ13" s="107"/>
      <c r="AK13" s="110"/>
      <c r="AL13" s="111"/>
      <c r="AN13" s="155"/>
      <c r="AO13" s="156"/>
      <c r="AP13" s="156"/>
      <c r="AQ13" s="156"/>
      <c r="AR13" s="156"/>
      <c r="AS13" s="156"/>
      <c r="AU13" s="240" t="s">
        <v>58</v>
      </c>
      <c r="AV13" s="110"/>
      <c r="AW13" s="110"/>
      <c r="AX13" s="107">
        <f>SUM(AV13:AW13)</f>
        <v>0</v>
      </c>
      <c r="AY13" s="107"/>
      <c r="AZ13" s="110"/>
      <c r="BA13" s="111"/>
      <c r="BC13" s="155"/>
      <c r="BD13" s="156"/>
      <c r="BE13" s="156"/>
      <c r="BF13" s="156"/>
      <c r="BG13" s="156"/>
      <c r="BH13" s="156"/>
    </row>
    <row r="14" ht="14.25" customHeight="1" spans="1:60">
      <c r="A14" s="240" t="s">
        <v>59</v>
      </c>
      <c r="B14" s="110"/>
      <c r="C14" s="110"/>
      <c r="D14" s="107">
        <f>SUM(B14:C14)</f>
        <v>0</v>
      </c>
      <c r="E14" s="107"/>
      <c r="F14" s="110"/>
      <c r="G14" s="111"/>
      <c r="I14" s="157" t="s">
        <v>40</v>
      </c>
      <c r="J14" s="158"/>
      <c r="K14" s="158"/>
      <c r="L14" s="158"/>
      <c r="M14" s="158"/>
      <c r="N14" s="117"/>
      <c r="P14" s="117"/>
      <c r="Q14" s="240" t="s">
        <v>59</v>
      </c>
      <c r="R14" s="110"/>
      <c r="S14" s="110"/>
      <c r="T14" s="107">
        <f>SUM(R14:S14)</f>
        <v>0</v>
      </c>
      <c r="U14" s="107"/>
      <c r="V14" s="110"/>
      <c r="W14" s="111"/>
      <c r="Y14" s="157" t="s">
        <v>40</v>
      </c>
      <c r="Z14" s="158"/>
      <c r="AA14" s="158"/>
      <c r="AB14" s="158"/>
      <c r="AC14" s="158"/>
      <c r="AD14" s="117"/>
      <c r="AF14" s="240" t="s">
        <v>59</v>
      </c>
      <c r="AG14" s="110"/>
      <c r="AH14" s="110"/>
      <c r="AI14" s="107">
        <f>SUM(AG14:AH14)</f>
        <v>0</v>
      </c>
      <c r="AJ14" s="107"/>
      <c r="AK14" s="110"/>
      <c r="AL14" s="111"/>
      <c r="AN14" s="157" t="s">
        <v>40</v>
      </c>
      <c r="AO14" s="158"/>
      <c r="AP14" s="158"/>
      <c r="AQ14" s="158"/>
      <c r="AR14" s="158"/>
      <c r="AS14" s="117"/>
      <c r="AU14" s="240" t="s">
        <v>59</v>
      </c>
      <c r="AV14" s="110"/>
      <c r="AW14" s="110"/>
      <c r="AX14" s="107">
        <f>SUM(AV14:AW14)</f>
        <v>0</v>
      </c>
      <c r="AY14" s="107"/>
      <c r="AZ14" s="110"/>
      <c r="BA14" s="111"/>
      <c r="BC14" s="157" t="s">
        <v>40</v>
      </c>
      <c r="BD14" s="158"/>
      <c r="BE14" s="158"/>
      <c r="BF14" s="158"/>
      <c r="BG14" s="158"/>
      <c r="BH14" s="117"/>
    </row>
    <row r="15" ht="14.25" customHeight="1" spans="1:60">
      <c r="A15" s="109">
        <v>10</v>
      </c>
      <c r="B15" s="110"/>
      <c r="C15" s="110"/>
      <c r="D15" s="107">
        <f>SUM(B15:C15)</f>
        <v>0</v>
      </c>
      <c r="E15" s="107"/>
      <c r="F15" s="110"/>
      <c r="G15" s="111"/>
      <c r="I15" s="159" t="s">
        <v>60</v>
      </c>
      <c r="J15" s="160" t="s">
        <v>44</v>
      </c>
      <c r="K15" s="161" t="s">
        <v>40</v>
      </c>
      <c r="L15" s="162" t="s">
        <v>61</v>
      </c>
      <c r="M15" s="163"/>
      <c r="N15" s="117"/>
      <c r="P15" s="117"/>
      <c r="Q15" s="109">
        <v>10</v>
      </c>
      <c r="R15" s="110"/>
      <c r="S15" s="110"/>
      <c r="T15" s="107">
        <f>SUM(R15:S15)</f>
        <v>0</v>
      </c>
      <c r="U15" s="107"/>
      <c r="V15" s="110"/>
      <c r="W15" s="111"/>
      <c r="Y15" s="159" t="s">
        <v>60</v>
      </c>
      <c r="Z15" s="160" t="s">
        <v>44</v>
      </c>
      <c r="AA15" s="161" t="s">
        <v>40</v>
      </c>
      <c r="AB15" s="162" t="s">
        <v>61</v>
      </c>
      <c r="AC15" s="163"/>
      <c r="AD15" s="117"/>
      <c r="AF15" s="109">
        <v>10</v>
      </c>
      <c r="AG15" s="110"/>
      <c r="AH15" s="110"/>
      <c r="AI15" s="107">
        <f>SUM(AG15:AH15)</f>
        <v>0</v>
      </c>
      <c r="AJ15" s="107"/>
      <c r="AK15" s="110"/>
      <c r="AL15" s="111"/>
      <c r="AN15" s="159" t="s">
        <v>60</v>
      </c>
      <c r="AO15" s="160" t="s">
        <v>44</v>
      </c>
      <c r="AP15" s="161" t="s">
        <v>40</v>
      </c>
      <c r="AQ15" s="162" t="s">
        <v>61</v>
      </c>
      <c r="AR15" s="163"/>
      <c r="AS15" s="117"/>
      <c r="AU15" s="109">
        <v>10</v>
      </c>
      <c r="AV15" s="110"/>
      <c r="AW15" s="110"/>
      <c r="AX15" s="107">
        <f>SUM(AV15:AW15)</f>
        <v>0</v>
      </c>
      <c r="AY15" s="107"/>
      <c r="AZ15" s="110"/>
      <c r="BA15" s="111"/>
      <c r="BC15" s="159" t="s">
        <v>60</v>
      </c>
      <c r="BD15" s="160" t="s">
        <v>44</v>
      </c>
      <c r="BE15" s="161" t="s">
        <v>40</v>
      </c>
      <c r="BF15" s="162" t="s">
        <v>61</v>
      </c>
      <c r="BG15" s="163"/>
      <c r="BH15" s="117"/>
    </row>
    <row r="16" ht="14.25" customHeight="1" spans="1:60">
      <c r="A16" s="109">
        <v>11</v>
      </c>
      <c r="B16" s="110"/>
      <c r="C16" s="110"/>
      <c r="D16" s="107">
        <f>SUM(B16:C16)</f>
        <v>0</v>
      </c>
      <c r="E16" s="107"/>
      <c r="F16" s="110"/>
      <c r="G16" s="111"/>
      <c r="I16" s="164">
        <f>SUM(J5)</f>
        <v>1</v>
      </c>
      <c r="J16" s="165">
        <f>SUM(J6)</f>
        <v>13</v>
      </c>
      <c r="K16" s="166"/>
      <c r="L16" s="167"/>
      <c r="M16" s="168"/>
      <c r="N16" s="117"/>
      <c r="P16" s="117"/>
      <c r="Q16" s="109">
        <v>11</v>
      </c>
      <c r="R16" s="110"/>
      <c r="S16" s="110"/>
      <c r="T16" s="107">
        <f>SUM(R16:S16)</f>
        <v>0</v>
      </c>
      <c r="U16" s="107"/>
      <c r="V16" s="110"/>
      <c r="W16" s="111"/>
      <c r="Y16" s="164">
        <f>SUM(Z5)</f>
        <v>2</v>
      </c>
      <c r="Z16" s="165">
        <f>SUM(Z6)</f>
        <v>14</v>
      </c>
      <c r="AA16" s="166"/>
      <c r="AB16" s="167"/>
      <c r="AC16" s="168"/>
      <c r="AD16" s="117"/>
      <c r="AF16" s="109">
        <v>11</v>
      </c>
      <c r="AG16" s="110"/>
      <c r="AH16" s="110"/>
      <c r="AI16" s="107">
        <f>SUM(AG16:AH16)</f>
        <v>0</v>
      </c>
      <c r="AJ16" s="107"/>
      <c r="AK16" s="110"/>
      <c r="AL16" s="111"/>
      <c r="AN16" s="164">
        <f>SUM(AO5)</f>
        <v>3</v>
      </c>
      <c r="AO16" s="165">
        <f>SUM(AO6)</f>
        <v>15</v>
      </c>
      <c r="AP16" s="166"/>
      <c r="AQ16" s="167"/>
      <c r="AR16" s="168"/>
      <c r="AS16" s="117"/>
      <c r="AU16" s="109">
        <v>11</v>
      </c>
      <c r="AV16" s="110"/>
      <c r="AW16" s="110"/>
      <c r="AX16" s="107">
        <f>SUM(AV16:AW16)</f>
        <v>0</v>
      </c>
      <c r="AY16" s="107"/>
      <c r="AZ16" s="110"/>
      <c r="BA16" s="111"/>
      <c r="BC16" s="164">
        <f>SUM(BD5)</f>
        <v>4</v>
      </c>
      <c r="BD16" s="165">
        <f>SUM(BD6)</f>
        <v>16</v>
      </c>
      <c r="BE16" s="166"/>
      <c r="BF16" s="167"/>
      <c r="BG16" s="168"/>
      <c r="BH16" s="117"/>
    </row>
    <row r="17" ht="14.25" customHeight="1" spans="1:60">
      <c r="A17" s="109">
        <v>12</v>
      </c>
      <c r="B17" s="110"/>
      <c r="C17" s="110"/>
      <c r="D17" s="107">
        <f>SUM(B17:C17)</f>
        <v>0</v>
      </c>
      <c r="E17" s="107"/>
      <c r="F17" s="110"/>
      <c r="G17" s="111"/>
      <c r="I17" s="169">
        <v>0.05</v>
      </c>
      <c r="J17" s="170">
        <v>0.03</v>
      </c>
      <c r="K17" s="106"/>
      <c r="L17" s="107"/>
      <c r="M17" s="171"/>
      <c r="N17" s="117"/>
      <c r="P17" s="117"/>
      <c r="Q17" s="109">
        <v>12</v>
      </c>
      <c r="R17" s="110"/>
      <c r="S17" s="110"/>
      <c r="T17" s="107">
        <f>SUM(R17:S17)</f>
        <v>0</v>
      </c>
      <c r="U17" s="107"/>
      <c r="V17" s="110"/>
      <c r="W17" s="111"/>
      <c r="Y17" s="169">
        <v>0.05</v>
      </c>
      <c r="Z17" s="170">
        <v>0.03</v>
      </c>
      <c r="AA17" s="106"/>
      <c r="AB17" s="107"/>
      <c r="AC17" s="171"/>
      <c r="AD17" s="117"/>
      <c r="AF17" s="109">
        <v>12</v>
      </c>
      <c r="AG17" s="110"/>
      <c r="AH17" s="110"/>
      <c r="AI17" s="107">
        <f>SUM(AG17:AH17)</f>
        <v>0</v>
      </c>
      <c r="AJ17" s="107"/>
      <c r="AK17" s="110"/>
      <c r="AL17" s="111"/>
      <c r="AN17" s="169">
        <v>0.05</v>
      </c>
      <c r="AO17" s="170">
        <v>0.03</v>
      </c>
      <c r="AP17" s="106"/>
      <c r="AQ17" s="107"/>
      <c r="AR17" s="171"/>
      <c r="AS17" s="117"/>
      <c r="AU17" s="109">
        <v>12</v>
      </c>
      <c r="AV17" s="110"/>
      <c r="AW17" s="110"/>
      <c r="AX17" s="107">
        <f>SUM(AV17:AW17)</f>
        <v>0</v>
      </c>
      <c r="AY17" s="107"/>
      <c r="AZ17" s="110"/>
      <c r="BA17" s="111"/>
      <c r="BC17" s="169">
        <v>0.05</v>
      </c>
      <c r="BD17" s="170">
        <v>0.03</v>
      </c>
      <c r="BE17" s="106"/>
      <c r="BF17" s="107"/>
      <c r="BG17" s="171"/>
      <c r="BH17" s="117"/>
    </row>
    <row r="18" ht="14.25" customHeight="1" spans="1:60">
      <c r="A18" s="109">
        <v>13</v>
      </c>
      <c r="B18" s="110"/>
      <c r="C18" s="110"/>
      <c r="D18" s="107">
        <f>SUM(B18:C18)</f>
        <v>0</v>
      </c>
      <c r="E18" s="107"/>
      <c r="F18" s="110"/>
      <c r="G18" s="111"/>
      <c r="I18" s="172">
        <f>SUM(I16*I17)</f>
        <v>0.05</v>
      </c>
      <c r="J18" s="173">
        <f>SUM(J16*J17)</f>
        <v>0.39</v>
      </c>
      <c r="K18" s="174">
        <f>SUM(G37)</f>
        <v>0</v>
      </c>
      <c r="L18" s="175">
        <f>SUM(I18:J18)*K18</f>
        <v>0</v>
      </c>
      <c r="M18" s="176"/>
      <c r="N18" s="117"/>
      <c r="P18" s="117"/>
      <c r="Q18" s="109">
        <v>13</v>
      </c>
      <c r="R18" s="110"/>
      <c r="S18" s="110"/>
      <c r="T18" s="107">
        <f>SUM(R18:S18)</f>
        <v>0</v>
      </c>
      <c r="U18" s="107"/>
      <c r="V18" s="110"/>
      <c r="W18" s="111"/>
      <c r="Y18" s="172">
        <f>SUM(Y16*Y17)</f>
        <v>0.1</v>
      </c>
      <c r="Z18" s="173">
        <f>SUM(Z16*Z17)</f>
        <v>0.42</v>
      </c>
      <c r="AA18" s="174">
        <f>SUM(W35)</f>
        <v>0</v>
      </c>
      <c r="AB18" s="175">
        <f>SUM(Y18:Z18)*AA18</f>
        <v>0</v>
      </c>
      <c r="AC18" s="176"/>
      <c r="AD18" s="117"/>
      <c r="AF18" s="109">
        <v>13</v>
      </c>
      <c r="AG18" s="110"/>
      <c r="AH18" s="110"/>
      <c r="AI18" s="107">
        <f>SUM(AG18:AH18)</f>
        <v>0</v>
      </c>
      <c r="AJ18" s="107"/>
      <c r="AK18" s="110"/>
      <c r="AL18" s="111"/>
      <c r="AN18" s="172">
        <f>SUM(AN16*AN17)</f>
        <v>0.15</v>
      </c>
      <c r="AO18" s="173">
        <f>SUM(AO16*AO17)</f>
        <v>0.45</v>
      </c>
      <c r="AP18" s="174">
        <f>SUM(AL37)</f>
        <v>0</v>
      </c>
      <c r="AQ18" s="175">
        <f>SUM(AN18:AO18)*AP18</f>
        <v>0</v>
      </c>
      <c r="AR18" s="176"/>
      <c r="AS18" s="117"/>
      <c r="AU18" s="109">
        <v>13</v>
      </c>
      <c r="AV18" s="110"/>
      <c r="AW18" s="110"/>
      <c r="AX18" s="107">
        <f>SUM(AV18:AW18)</f>
        <v>0</v>
      </c>
      <c r="AY18" s="107"/>
      <c r="AZ18" s="110"/>
      <c r="BA18" s="111"/>
      <c r="BC18" s="172">
        <f>SUM(BC16*BC17)</f>
        <v>0.2</v>
      </c>
      <c r="BD18" s="173">
        <f>SUM(BD16*BD17)</f>
        <v>0.48</v>
      </c>
      <c r="BE18" s="174">
        <f>SUM(BA36)</f>
        <v>0</v>
      </c>
      <c r="BF18" s="175">
        <f>SUM(BC18:BD18)*BE18</f>
        <v>0</v>
      </c>
      <c r="BG18" s="176"/>
      <c r="BH18" s="117"/>
    </row>
    <row r="19" ht="14.25" customHeight="1" spans="1:60">
      <c r="A19" s="109">
        <v>14</v>
      </c>
      <c r="B19" s="110"/>
      <c r="C19" s="110"/>
      <c r="D19" s="107">
        <f>SUM(B19:C19)</f>
        <v>0</v>
      </c>
      <c r="E19" s="107"/>
      <c r="F19" s="110"/>
      <c r="G19" s="111"/>
      <c r="I19" s="116"/>
      <c r="J19" s="117"/>
      <c r="K19" s="117"/>
      <c r="L19" s="117"/>
      <c r="M19" s="117"/>
      <c r="N19" s="117"/>
      <c r="P19" s="117"/>
      <c r="Q19" s="109">
        <v>14</v>
      </c>
      <c r="R19" s="110"/>
      <c r="S19" s="110"/>
      <c r="T19" s="107">
        <f>SUM(R19:S19)</f>
        <v>0</v>
      </c>
      <c r="U19" s="107"/>
      <c r="V19" s="110"/>
      <c r="W19" s="111"/>
      <c r="Y19" s="116"/>
      <c r="Z19" s="117"/>
      <c r="AA19" s="117"/>
      <c r="AB19" s="117"/>
      <c r="AC19" s="117"/>
      <c r="AD19" s="117"/>
      <c r="AF19" s="109">
        <v>14</v>
      </c>
      <c r="AG19" s="110"/>
      <c r="AH19" s="110"/>
      <c r="AI19" s="107">
        <f>SUM(AG19:AH19)</f>
        <v>0</v>
      </c>
      <c r="AJ19" s="107"/>
      <c r="AK19" s="110"/>
      <c r="AL19" s="111"/>
      <c r="AN19" s="116"/>
      <c r="AO19" s="117"/>
      <c r="AP19" s="117"/>
      <c r="AQ19" s="117"/>
      <c r="AR19" s="117"/>
      <c r="AS19" s="117"/>
      <c r="AU19" s="109">
        <v>14</v>
      </c>
      <c r="AV19" s="110"/>
      <c r="AW19" s="110"/>
      <c r="AX19" s="107">
        <f>SUM(AV19:AW19)</f>
        <v>0</v>
      </c>
      <c r="AY19" s="107"/>
      <c r="AZ19" s="110"/>
      <c r="BA19" s="111"/>
      <c r="BC19" s="116"/>
      <c r="BD19" s="117"/>
      <c r="BE19" s="117"/>
      <c r="BF19" s="117"/>
      <c r="BG19" s="117"/>
      <c r="BH19" s="117"/>
    </row>
    <row r="20" ht="14.25" customHeight="1" spans="1:60">
      <c r="A20" s="109">
        <v>15</v>
      </c>
      <c r="B20" s="110"/>
      <c r="C20" s="110"/>
      <c r="D20" s="107">
        <f>SUM(B20:C20)</f>
        <v>0</v>
      </c>
      <c r="E20" s="107"/>
      <c r="F20" s="110"/>
      <c r="G20" s="111"/>
      <c r="I20" s="157" t="s">
        <v>53</v>
      </c>
      <c r="J20" s="158"/>
      <c r="K20" s="158"/>
      <c r="L20" s="158"/>
      <c r="M20" s="158"/>
      <c r="N20" s="117"/>
      <c r="P20" s="117"/>
      <c r="Q20" s="109">
        <v>15</v>
      </c>
      <c r="R20" s="110"/>
      <c r="S20" s="110"/>
      <c r="T20" s="107">
        <f>SUM(R20:S20)</f>
        <v>0</v>
      </c>
      <c r="U20" s="107"/>
      <c r="V20" s="110"/>
      <c r="W20" s="111"/>
      <c r="Y20" s="157" t="s">
        <v>53</v>
      </c>
      <c r="Z20" s="158"/>
      <c r="AA20" s="158"/>
      <c r="AB20" s="158"/>
      <c r="AC20" s="158"/>
      <c r="AD20" s="117"/>
      <c r="AF20" s="109">
        <v>15</v>
      </c>
      <c r="AG20" s="110"/>
      <c r="AH20" s="110"/>
      <c r="AI20" s="107">
        <f>SUM(AG20:AH20)</f>
        <v>0</v>
      </c>
      <c r="AJ20" s="107"/>
      <c r="AK20" s="110"/>
      <c r="AL20" s="111"/>
      <c r="AN20" s="157" t="s">
        <v>53</v>
      </c>
      <c r="AO20" s="158"/>
      <c r="AP20" s="158"/>
      <c r="AQ20" s="158"/>
      <c r="AR20" s="158"/>
      <c r="AS20" s="117"/>
      <c r="AU20" s="109">
        <v>15</v>
      </c>
      <c r="AV20" s="110"/>
      <c r="AW20" s="110"/>
      <c r="AX20" s="107">
        <f>SUM(AV20:AW20)</f>
        <v>0</v>
      </c>
      <c r="AY20" s="107"/>
      <c r="AZ20" s="110"/>
      <c r="BA20" s="111"/>
      <c r="BC20" s="157" t="s">
        <v>53</v>
      </c>
      <c r="BD20" s="158"/>
      <c r="BE20" s="158"/>
      <c r="BF20" s="158"/>
      <c r="BG20" s="158"/>
      <c r="BH20" s="117"/>
    </row>
    <row r="21" ht="14.25" customHeight="1" spans="1:60">
      <c r="A21" s="109">
        <v>16</v>
      </c>
      <c r="B21" s="110"/>
      <c r="C21" s="110"/>
      <c r="D21" s="107">
        <f>SUM(B21:C21)</f>
        <v>0</v>
      </c>
      <c r="E21" s="107"/>
      <c r="F21" s="110"/>
      <c r="G21" s="111"/>
      <c r="I21" s="159" t="s">
        <v>33</v>
      </c>
      <c r="J21" s="160" t="s">
        <v>37</v>
      </c>
      <c r="K21" s="162" t="s">
        <v>61</v>
      </c>
      <c r="L21" s="177"/>
      <c r="M21" s="163"/>
      <c r="N21" s="117"/>
      <c r="P21" s="117"/>
      <c r="Q21" s="109">
        <v>16</v>
      </c>
      <c r="R21" s="110"/>
      <c r="S21" s="110"/>
      <c r="T21" s="107">
        <f>SUM(R21:S21)</f>
        <v>0</v>
      </c>
      <c r="U21" s="107"/>
      <c r="V21" s="110"/>
      <c r="W21" s="111"/>
      <c r="Y21" s="159" t="s">
        <v>33</v>
      </c>
      <c r="Z21" s="160" t="s">
        <v>37</v>
      </c>
      <c r="AA21" s="162" t="s">
        <v>61</v>
      </c>
      <c r="AB21" s="177"/>
      <c r="AC21" s="163"/>
      <c r="AD21" s="117"/>
      <c r="AF21" s="109">
        <v>16</v>
      </c>
      <c r="AG21" s="110"/>
      <c r="AH21" s="110"/>
      <c r="AI21" s="107">
        <f>SUM(AG21:AH21)</f>
        <v>0</v>
      </c>
      <c r="AJ21" s="107"/>
      <c r="AK21" s="110"/>
      <c r="AL21" s="111"/>
      <c r="AN21" s="159" t="s">
        <v>33</v>
      </c>
      <c r="AO21" s="160" t="s">
        <v>37</v>
      </c>
      <c r="AP21" s="162" t="s">
        <v>61</v>
      </c>
      <c r="AQ21" s="177"/>
      <c r="AR21" s="163"/>
      <c r="AS21" s="117"/>
      <c r="AU21" s="109">
        <v>16</v>
      </c>
      <c r="AV21" s="110"/>
      <c r="AW21" s="110"/>
      <c r="AX21" s="107">
        <f>SUM(AV21:AW21)</f>
        <v>0</v>
      </c>
      <c r="AY21" s="107"/>
      <c r="AZ21" s="110"/>
      <c r="BA21" s="111"/>
      <c r="BC21" s="159" t="s">
        <v>33</v>
      </c>
      <c r="BD21" s="160" t="s">
        <v>37</v>
      </c>
      <c r="BE21" s="162" t="s">
        <v>61</v>
      </c>
      <c r="BF21" s="177"/>
      <c r="BG21" s="163"/>
      <c r="BH21" s="117"/>
    </row>
    <row r="22" ht="14.25" customHeight="1" spans="1:60">
      <c r="A22" s="109">
        <v>17</v>
      </c>
      <c r="B22" s="110"/>
      <c r="C22" s="110"/>
      <c r="D22" s="107">
        <f>SUM(B22:C22)</f>
        <v>0</v>
      </c>
      <c r="E22" s="107"/>
      <c r="F22" s="110"/>
      <c r="G22" s="111"/>
      <c r="I22" s="196"/>
      <c r="J22" s="180"/>
      <c r="K22" s="167"/>
      <c r="L22" s="178"/>
      <c r="M22" s="168"/>
      <c r="N22" s="117"/>
      <c r="P22" s="117"/>
      <c r="Q22" s="109">
        <v>17</v>
      </c>
      <c r="R22" s="110"/>
      <c r="S22" s="110"/>
      <c r="T22" s="107">
        <f>SUM(R22:S22)</f>
        <v>0</v>
      </c>
      <c r="U22" s="107"/>
      <c r="V22" s="110"/>
      <c r="W22" s="111"/>
      <c r="Y22" s="164"/>
      <c r="Z22" s="165"/>
      <c r="AA22" s="167"/>
      <c r="AB22" s="178"/>
      <c r="AC22" s="168"/>
      <c r="AD22" s="117"/>
      <c r="AF22" s="109">
        <v>17</v>
      </c>
      <c r="AG22" s="110"/>
      <c r="AH22" s="110"/>
      <c r="AI22" s="107">
        <f>SUM(AG22:AH22)</f>
        <v>0</v>
      </c>
      <c r="AJ22" s="107"/>
      <c r="AK22" s="110"/>
      <c r="AL22" s="111"/>
      <c r="AN22" s="196"/>
      <c r="AO22" s="180"/>
      <c r="AP22" s="167"/>
      <c r="AQ22" s="178"/>
      <c r="AR22" s="168"/>
      <c r="AS22" s="117"/>
      <c r="AU22" s="109">
        <v>17</v>
      </c>
      <c r="AV22" s="110"/>
      <c r="AW22" s="110"/>
      <c r="AX22" s="107">
        <f>SUM(AV22:AW22)</f>
        <v>0</v>
      </c>
      <c r="AY22" s="107"/>
      <c r="AZ22" s="110"/>
      <c r="BA22" s="111"/>
      <c r="BC22" s="196"/>
      <c r="BD22" s="180"/>
      <c r="BE22" s="167"/>
      <c r="BF22" s="178"/>
      <c r="BG22" s="168"/>
      <c r="BH22" s="117"/>
    </row>
    <row r="23" ht="14.25" customHeight="1" spans="1:60">
      <c r="A23" s="109">
        <v>18</v>
      </c>
      <c r="B23" s="110"/>
      <c r="C23" s="110"/>
      <c r="D23" s="107">
        <f>SUM(B23:C23)</f>
        <v>0</v>
      </c>
      <c r="E23" s="107"/>
      <c r="F23" s="110"/>
      <c r="G23" s="111"/>
      <c r="I23" s="179"/>
      <c r="J23" s="195"/>
      <c r="K23" s="181"/>
      <c r="L23" s="138"/>
      <c r="M23" s="182"/>
      <c r="N23" s="117"/>
      <c r="P23" s="117"/>
      <c r="Q23" s="109">
        <v>18</v>
      </c>
      <c r="R23" s="110"/>
      <c r="S23" s="110"/>
      <c r="T23" s="107">
        <f>SUM(R23:S23)</f>
        <v>0</v>
      </c>
      <c r="U23" s="107"/>
      <c r="V23" s="110"/>
      <c r="W23" s="111"/>
      <c r="Y23" s="196"/>
      <c r="Z23" s="180"/>
      <c r="AA23" s="181"/>
      <c r="AB23" s="138"/>
      <c r="AC23" s="182"/>
      <c r="AD23" s="117"/>
      <c r="AF23" s="109">
        <v>18</v>
      </c>
      <c r="AG23" s="110"/>
      <c r="AH23" s="110"/>
      <c r="AI23" s="107">
        <f>SUM(AG23:AH23)</f>
        <v>0</v>
      </c>
      <c r="AJ23" s="107"/>
      <c r="AK23" s="110"/>
      <c r="AL23" s="111"/>
      <c r="AN23" s="196"/>
      <c r="AO23" s="180"/>
      <c r="AP23" s="181"/>
      <c r="AQ23" s="138"/>
      <c r="AR23" s="182"/>
      <c r="AS23" s="117"/>
      <c r="AU23" s="109">
        <v>18</v>
      </c>
      <c r="AV23" s="110"/>
      <c r="AW23" s="110"/>
      <c r="AX23" s="107">
        <f>SUM(AV23:AW23)</f>
        <v>0</v>
      </c>
      <c r="AY23" s="107"/>
      <c r="AZ23" s="110"/>
      <c r="BA23" s="111"/>
      <c r="BC23" s="179"/>
      <c r="BD23" s="195"/>
      <c r="BE23" s="181"/>
      <c r="BF23" s="138"/>
      <c r="BG23" s="182"/>
      <c r="BH23" s="117"/>
    </row>
    <row r="24" ht="14.25" customHeight="1" spans="1:60">
      <c r="A24" s="109">
        <v>19</v>
      </c>
      <c r="B24" s="110"/>
      <c r="C24" s="110"/>
      <c r="D24" s="107">
        <f>SUM(B24:C24)</f>
        <v>0</v>
      </c>
      <c r="E24" s="107"/>
      <c r="F24" s="110"/>
      <c r="G24" s="111"/>
      <c r="I24" s="196"/>
      <c r="J24" s="180"/>
      <c r="K24" s="107"/>
      <c r="L24" s="183"/>
      <c r="M24" s="171"/>
      <c r="N24" s="117"/>
      <c r="P24" s="117"/>
      <c r="Q24" s="109">
        <v>19</v>
      </c>
      <c r="R24" s="110"/>
      <c r="S24" s="110"/>
      <c r="T24" s="107">
        <f>SUM(R24:S24)</f>
        <v>0</v>
      </c>
      <c r="U24" s="107"/>
      <c r="V24" s="110"/>
      <c r="W24" s="111"/>
      <c r="Y24" s="196"/>
      <c r="Z24" s="180"/>
      <c r="AA24" s="107"/>
      <c r="AB24" s="183"/>
      <c r="AC24" s="171"/>
      <c r="AD24" s="117"/>
      <c r="AF24" s="109">
        <v>19</v>
      </c>
      <c r="AG24" s="110"/>
      <c r="AH24" s="110"/>
      <c r="AI24" s="107">
        <f>SUM(AG24:AH24)</f>
        <v>0</v>
      </c>
      <c r="AJ24" s="107"/>
      <c r="AK24" s="110"/>
      <c r="AL24" s="111"/>
      <c r="AN24" s="169"/>
      <c r="AO24" s="170"/>
      <c r="AP24" s="107"/>
      <c r="AQ24" s="183"/>
      <c r="AR24" s="171"/>
      <c r="AS24" s="117"/>
      <c r="AU24" s="109">
        <v>19</v>
      </c>
      <c r="AV24" s="110"/>
      <c r="AW24" s="110"/>
      <c r="AX24" s="107">
        <f>SUM(AV24:AW24)</f>
        <v>0</v>
      </c>
      <c r="AY24" s="107"/>
      <c r="AZ24" s="110"/>
      <c r="BA24" s="111"/>
      <c r="BC24" s="196"/>
      <c r="BD24" s="180"/>
      <c r="BE24" s="107"/>
      <c r="BF24" s="183"/>
      <c r="BG24" s="171"/>
      <c r="BH24" s="117"/>
    </row>
    <row r="25" ht="14.25" customHeight="1" spans="1:60">
      <c r="A25" s="109">
        <v>20</v>
      </c>
      <c r="B25" s="110"/>
      <c r="C25" s="110"/>
      <c r="D25" s="107">
        <f>SUM(B25:C25)</f>
        <v>0</v>
      </c>
      <c r="E25" s="107"/>
      <c r="F25" s="110"/>
      <c r="G25" s="111"/>
      <c r="I25" s="172"/>
      <c r="J25" s="173"/>
      <c r="K25" s="184">
        <f>SUM(J22:J25)</f>
        <v>0</v>
      </c>
      <c r="L25" s="185"/>
      <c r="M25" s="186"/>
      <c r="N25" s="117"/>
      <c r="P25" s="117"/>
      <c r="Q25" s="109">
        <v>20</v>
      </c>
      <c r="R25" s="110"/>
      <c r="S25" s="110"/>
      <c r="T25" s="107">
        <f>SUM(R25:S25)</f>
        <v>0</v>
      </c>
      <c r="U25" s="107"/>
      <c r="V25" s="110"/>
      <c r="W25" s="111"/>
      <c r="Y25" s="172"/>
      <c r="Z25" s="173"/>
      <c r="AA25" s="184">
        <f>SUM(Z22:Z25)</f>
        <v>0</v>
      </c>
      <c r="AB25" s="185"/>
      <c r="AC25" s="186"/>
      <c r="AD25" s="117"/>
      <c r="AF25" s="109">
        <v>20</v>
      </c>
      <c r="AG25" s="110"/>
      <c r="AH25" s="110"/>
      <c r="AI25" s="107">
        <f>SUM(AG25:AH25)</f>
        <v>0</v>
      </c>
      <c r="AJ25" s="107"/>
      <c r="AK25" s="110"/>
      <c r="AL25" s="111"/>
      <c r="AN25" s="172"/>
      <c r="AO25" s="173"/>
      <c r="AP25" s="184">
        <f>SUM(AO22:AO25)</f>
        <v>0</v>
      </c>
      <c r="AQ25" s="185"/>
      <c r="AR25" s="186"/>
      <c r="AS25" s="117"/>
      <c r="AU25" s="109">
        <v>20</v>
      </c>
      <c r="AV25" s="110"/>
      <c r="AW25" s="110"/>
      <c r="AX25" s="107">
        <f>SUM(AV25:AW25)</f>
        <v>0</v>
      </c>
      <c r="AY25" s="107"/>
      <c r="AZ25" s="110"/>
      <c r="BA25" s="111"/>
      <c r="BC25" s="172"/>
      <c r="BD25" s="173"/>
      <c r="BE25" s="184">
        <f>SUM(BD22:BD25)</f>
        <v>0</v>
      </c>
      <c r="BF25" s="185"/>
      <c r="BG25" s="186"/>
      <c r="BH25" s="117"/>
    </row>
    <row r="26" ht="14.25" customHeight="1" spans="1:60">
      <c r="A26" s="109">
        <v>21</v>
      </c>
      <c r="B26" s="110"/>
      <c r="C26" s="110"/>
      <c r="D26" s="107">
        <f>SUM(B26:C26)</f>
        <v>0</v>
      </c>
      <c r="E26" s="107"/>
      <c r="F26" s="110"/>
      <c r="G26" s="111"/>
      <c r="I26" s="116"/>
      <c r="J26" s="117"/>
      <c r="K26" s="117"/>
      <c r="L26" s="117"/>
      <c r="M26" s="117"/>
      <c r="N26" s="117"/>
      <c r="P26" s="117"/>
      <c r="Q26" s="109">
        <v>21</v>
      </c>
      <c r="R26" s="110"/>
      <c r="S26" s="110"/>
      <c r="T26" s="107">
        <f>SUM(R26:S26)</f>
        <v>0</v>
      </c>
      <c r="U26" s="107"/>
      <c r="V26" s="110"/>
      <c r="W26" s="111"/>
      <c r="Y26" s="116"/>
      <c r="Z26" s="117"/>
      <c r="AA26" s="117"/>
      <c r="AB26" s="117"/>
      <c r="AC26" s="117"/>
      <c r="AD26" s="117"/>
      <c r="AF26" s="109">
        <v>21</v>
      </c>
      <c r="AG26" s="110"/>
      <c r="AH26" s="110"/>
      <c r="AI26" s="107">
        <f>SUM(AG26:AH26)</f>
        <v>0</v>
      </c>
      <c r="AJ26" s="107"/>
      <c r="AK26" s="110"/>
      <c r="AL26" s="111"/>
      <c r="AN26" s="116"/>
      <c r="AO26" s="117"/>
      <c r="AP26" s="117"/>
      <c r="AQ26" s="117"/>
      <c r="AR26" s="117"/>
      <c r="AS26" s="117"/>
      <c r="AU26" s="109">
        <v>21</v>
      </c>
      <c r="AV26" s="110"/>
      <c r="AW26" s="110"/>
      <c r="AX26" s="107">
        <f>SUM(AV26:AW26)</f>
        <v>0</v>
      </c>
      <c r="AY26" s="107"/>
      <c r="AZ26" s="110"/>
      <c r="BA26" s="111"/>
      <c r="BC26" s="116"/>
      <c r="BD26" s="117"/>
      <c r="BE26" s="117"/>
      <c r="BF26" s="117"/>
      <c r="BG26" s="117"/>
      <c r="BH26" s="117"/>
    </row>
    <row r="27" ht="14.25" customHeight="1" spans="1:60">
      <c r="A27" s="109">
        <v>22</v>
      </c>
      <c r="B27" s="110"/>
      <c r="C27" s="110"/>
      <c r="D27" s="107">
        <f>SUM(B27:C27)</f>
        <v>0</v>
      </c>
      <c r="E27" s="107"/>
      <c r="F27" s="110"/>
      <c r="G27" s="111"/>
      <c r="I27" s="157" t="s">
        <v>55</v>
      </c>
      <c r="J27" s="158"/>
      <c r="K27" s="158"/>
      <c r="L27" s="158"/>
      <c r="M27" s="158"/>
      <c r="N27" s="117"/>
      <c r="P27" s="117"/>
      <c r="Q27" s="109">
        <v>22</v>
      </c>
      <c r="R27" s="110"/>
      <c r="S27" s="110"/>
      <c r="T27" s="107">
        <f>SUM(R27:S27)</f>
        <v>0</v>
      </c>
      <c r="U27" s="107"/>
      <c r="V27" s="110"/>
      <c r="W27" s="111"/>
      <c r="Y27" s="157" t="s">
        <v>55</v>
      </c>
      <c r="Z27" s="158"/>
      <c r="AA27" s="158"/>
      <c r="AB27" s="158"/>
      <c r="AC27" s="158"/>
      <c r="AD27" s="117"/>
      <c r="AF27" s="109">
        <v>22</v>
      </c>
      <c r="AG27" s="110"/>
      <c r="AH27" s="110"/>
      <c r="AI27" s="107">
        <f>SUM(AG27:AH27)</f>
        <v>0</v>
      </c>
      <c r="AJ27" s="107"/>
      <c r="AK27" s="110"/>
      <c r="AL27" s="111"/>
      <c r="AN27" s="157" t="s">
        <v>55</v>
      </c>
      <c r="AO27" s="158"/>
      <c r="AP27" s="158"/>
      <c r="AQ27" s="158"/>
      <c r="AR27" s="158"/>
      <c r="AS27" s="117"/>
      <c r="AU27" s="109">
        <v>22</v>
      </c>
      <c r="AV27" s="110"/>
      <c r="AW27" s="110"/>
      <c r="AX27" s="107">
        <f>SUM(AV27:AW27)</f>
        <v>0</v>
      </c>
      <c r="AY27" s="107"/>
      <c r="AZ27" s="110"/>
      <c r="BA27" s="111"/>
      <c r="BC27" s="157" t="s">
        <v>55</v>
      </c>
      <c r="BD27" s="158"/>
      <c r="BE27" s="158"/>
      <c r="BF27" s="158"/>
      <c r="BG27" s="158"/>
      <c r="BH27" s="117"/>
    </row>
    <row r="28" ht="14.25" customHeight="1" spans="1:60">
      <c r="A28" s="109">
        <v>23</v>
      </c>
      <c r="B28" s="110"/>
      <c r="C28" s="110"/>
      <c r="D28" s="107">
        <f>SUM(B28:C28)</f>
        <v>0</v>
      </c>
      <c r="E28" s="107"/>
      <c r="F28" s="110"/>
      <c r="G28" s="111"/>
      <c r="I28" s="159" t="s">
        <v>60</v>
      </c>
      <c r="J28" s="160" t="s">
        <v>44</v>
      </c>
      <c r="K28" s="161" t="s">
        <v>40</v>
      </c>
      <c r="L28" s="162" t="s">
        <v>61</v>
      </c>
      <c r="M28" s="163"/>
      <c r="N28" s="117"/>
      <c r="P28" s="117"/>
      <c r="Q28" s="109">
        <v>23</v>
      </c>
      <c r="R28" s="110"/>
      <c r="S28" s="110"/>
      <c r="T28" s="107">
        <f>SUM(R28:S28)</f>
        <v>0</v>
      </c>
      <c r="U28" s="107"/>
      <c r="V28" s="110"/>
      <c r="W28" s="111"/>
      <c r="Y28" s="159" t="s">
        <v>60</v>
      </c>
      <c r="Z28" s="160" t="s">
        <v>44</v>
      </c>
      <c r="AA28" s="161" t="s">
        <v>40</v>
      </c>
      <c r="AB28" s="162" t="s">
        <v>61</v>
      </c>
      <c r="AC28" s="163"/>
      <c r="AD28" s="117"/>
      <c r="AF28" s="109">
        <v>23</v>
      </c>
      <c r="AG28" s="110"/>
      <c r="AH28" s="110"/>
      <c r="AI28" s="107">
        <f>SUM(AG28:AH28)</f>
        <v>0</v>
      </c>
      <c r="AJ28" s="107"/>
      <c r="AK28" s="110"/>
      <c r="AL28" s="111"/>
      <c r="AN28" s="159" t="s">
        <v>60</v>
      </c>
      <c r="AO28" s="160" t="s">
        <v>44</v>
      </c>
      <c r="AP28" s="161" t="s">
        <v>40</v>
      </c>
      <c r="AQ28" s="162" t="s">
        <v>61</v>
      </c>
      <c r="AR28" s="163"/>
      <c r="AS28" s="117"/>
      <c r="AU28" s="109">
        <v>23</v>
      </c>
      <c r="AV28" s="110"/>
      <c r="AW28" s="110"/>
      <c r="AX28" s="107">
        <f>SUM(AV28:AW28)</f>
        <v>0</v>
      </c>
      <c r="AY28" s="107"/>
      <c r="AZ28" s="110"/>
      <c r="BA28" s="111"/>
      <c r="BC28" s="159" t="s">
        <v>60</v>
      </c>
      <c r="BD28" s="160" t="s">
        <v>44</v>
      </c>
      <c r="BE28" s="161" t="s">
        <v>40</v>
      </c>
      <c r="BF28" s="162" t="s">
        <v>61</v>
      </c>
      <c r="BG28" s="163"/>
      <c r="BH28" s="117"/>
    </row>
    <row r="29" ht="14.25" customHeight="1" spans="1:60">
      <c r="A29" s="109">
        <v>24</v>
      </c>
      <c r="B29" s="110"/>
      <c r="C29" s="110"/>
      <c r="D29" s="107">
        <f>SUM(B29:C29)</f>
        <v>0</v>
      </c>
      <c r="E29" s="107"/>
      <c r="F29" s="110"/>
      <c r="G29" s="111"/>
      <c r="I29" s="164">
        <f>SUM(J5)</f>
        <v>1</v>
      </c>
      <c r="J29" s="165">
        <f>SUM(J6)</f>
        <v>13</v>
      </c>
      <c r="K29" s="166"/>
      <c r="L29" s="167"/>
      <c r="M29" s="168"/>
      <c r="N29" s="117"/>
      <c r="P29" s="117"/>
      <c r="Q29" s="109">
        <v>24</v>
      </c>
      <c r="R29" s="110"/>
      <c r="S29" s="110"/>
      <c r="T29" s="107">
        <f>SUM(R29:S29)</f>
        <v>0</v>
      </c>
      <c r="U29" s="107"/>
      <c r="V29" s="110"/>
      <c r="W29" s="111"/>
      <c r="Y29" s="164">
        <f>SUM(Z5)</f>
        <v>2</v>
      </c>
      <c r="Z29" s="165">
        <f>SUM(Z6)</f>
        <v>14</v>
      </c>
      <c r="AA29" s="166"/>
      <c r="AB29" s="167"/>
      <c r="AC29" s="168"/>
      <c r="AD29" s="117"/>
      <c r="AF29" s="109">
        <v>24</v>
      </c>
      <c r="AG29" s="110"/>
      <c r="AH29" s="110"/>
      <c r="AI29" s="107">
        <f>SUM(AG29:AH29)</f>
        <v>0</v>
      </c>
      <c r="AJ29" s="107"/>
      <c r="AK29" s="110"/>
      <c r="AL29" s="111"/>
      <c r="AN29" s="164">
        <f>SUM(AO5)</f>
        <v>3</v>
      </c>
      <c r="AO29" s="165">
        <f>SUM(AO6)</f>
        <v>15</v>
      </c>
      <c r="AP29" s="166"/>
      <c r="AQ29" s="167"/>
      <c r="AR29" s="168"/>
      <c r="AS29" s="117"/>
      <c r="AU29" s="109">
        <v>24</v>
      </c>
      <c r="AV29" s="110"/>
      <c r="AW29" s="110"/>
      <c r="AX29" s="107">
        <f>SUM(AV29:AW29)</f>
        <v>0</v>
      </c>
      <c r="AY29" s="107"/>
      <c r="AZ29" s="110"/>
      <c r="BA29" s="111"/>
      <c r="BC29" s="164">
        <f>SUM(BD5)</f>
        <v>4</v>
      </c>
      <c r="BD29" s="165">
        <f>SUM(BD6)</f>
        <v>16</v>
      </c>
      <c r="BE29" s="166"/>
      <c r="BF29" s="167"/>
      <c r="BG29" s="168"/>
      <c r="BH29" s="117"/>
    </row>
    <row r="30" ht="14.25" customHeight="1" spans="1:60">
      <c r="A30" s="109">
        <v>25</v>
      </c>
      <c r="B30" s="110"/>
      <c r="C30" s="110"/>
      <c r="D30" s="107">
        <f>SUM(B30:C30)</f>
        <v>0</v>
      </c>
      <c r="E30" s="107"/>
      <c r="F30" s="110"/>
      <c r="G30" s="111"/>
      <c r="I30" s="169">
        <v>0.05</v>
      </c>
      <c r="J30" s="170">
        <v>0.03</v>
      </c>
      <c r="K30" s="106"/>
      <c r="L30" s="107"/>
      <c r="M30" s="171"/>
      <c r="N30" s="117"/>
      <c r="P30" s="117"/>
      <c r="Q30" s="109">
        <v>25</v>
      </c>
      <c r="R30" s="110"/>
      <c r="S30" s="110"/>
      <c r="T30" s="107">
        <f>SUM(R30:S30)</f>
        <v>0</v>
      </c>
      <c r="U30" s="107"/>
      <c r="V30" s="110"/>
      <c r="W30" s="111"/>
      <c r="Y30" s="169">
        <v>0.05</v>
      </c>
      <c r="Z30" s="170">
        <v>0.03</v>
      </c>
      <c r="AA30" s="106"/>
      <c r="AB30" s="107"/>
      <c r="AC30" s="171"/>
      <c r="AD30" s="117"/>
      <c r="AF30" s="109">
        <v>25</v>
      </c>
      <c r="AG30" s="110"/>
      <c r="AH30" s="110"/>
      <c r="AI30" s="107">
        <f>SUM(AG30:AH30)</f>
        <v>0</v>
      </c>
      <c r="AJ30" s="107"/>
      <c r="AK30" s="110"/>
      <c r="AL30" s="111"/>
      <c r="AN30" s="169">
        <v>0.05</v>
      </c>
      <c r="AO30" s="170">
        <v>0.03</v>
      </c>
      <c r="AP30" s="106"/>
      <c r="AQ30" s="107"/>
      <c r="AR30" s="171"/>
      <c r="AS30" s="117"/>
      <c r="AU30" s="109">
        <v>25</v>
      </c>
      <c r="AV30" s="110"/>
      <c r="AW30" s="110"/>
      <c r="AX30" s="107">
        <f>SUM(AV30:AW30)</f>
        <v>0</v>
      </c>
      <c r="AY30" s="107"/>
      <c r="AZ30" s="110"/>
      <c r="BA30" s="111"/>
      <c r="BC30" s="169">
        <v>0.05</v>
      </c>
      <c r="BD30" s="170">
        <v>0.03</v>
      </c>
      <c r="BE30" s="106"/>
      <c r="BF30" s="107"/>
      <c r="BG30" s="171"/>
      <c r="BH30" s="117"/>
    </row>
    <row r="31" ht="14.25" customHeight="1" spans="1:60">
      <c r="A31" s="109">
        <v>26</v>
      </c>
      <c r="B31" s="110"/>
      <c r="C31" s="110"/>
      <c r="D31" s="107">
        <f>SUM(B31:C31)</f>
        <v>0</v>
      </c>
      <c r="E31" s="107"/>
      <c r="F31" s="110"/>
      <c r="G31" s="111"/>
      <c r="I31" s="172">
        <f>SUM(I29*I30)</f>
        <v>0.05</v>
      </c>
      <c r="J31" s="173">
        <f>SUM(J29*J30)</f>
        <v>0.39</v>
      </c>
      <c r="K31" s="174">
        <f>SUM(F37)</f>
        <v>0</v>
      </c>
      <c r="L31" s="175">
        <f>SUM(I31:J31)*K31</f>
        <v>0</v>
      </c>
      <c r="M31" s="176"/>
      <c r="N31" s="117"/>
      <c r="P31" s="117"/>
      <c r="Q31" s="109">
        <v>26</v>
      </c>
      <c r="R31" s="110"/>
      <c r="S31" s="110"/>
      <c r="T31" s="107">
        <f>SUM(R31:S31)</f>
        <v>0</v>
      </c>
      <c r="U31" s="107"/>
      <c r="V31" s="110"/>
      <c r="W31" s="111"/>
      <c r="Y31" s="172">
        <f>SUM(Y29*Y30)</f>
        <v>0.1</v>
      </c>
      <c r="Z31" s="173">
        <f>SUM(Z29*Z30)</f>
        <v>0.42</v>
      </c>
      <c r="AA31" s="174">
        <f>SUM(V35)</f>
        <v>0</v>
      </c>
      <c r="AB31" s="175">
        <f>SUM(Y31:Z31)*AA31</f>
        <v>0</v>
      </c>
      <c r="AC31" s="176"/>
      <c r="AD31" s="117"/>
      <c r="AF31" s="109">
        <v>26</v>
      </c>
      <c r="AG31" s="110"/>
      <c r="AH31" s="110"/>
      <c r="AI31" s="107">
        <f>SUM(AG31:AH31)</f>
        <v>0</v>
      </c>
      <c r="AJ31" s="107"/>
      <c r="AK31" s="110"/>
      <c r="AL31" s="111"/>
      <c r="AN31" s="172">
        <f>SUM(AN29*AN30)</f>
        <v>0.15</v>
      </c>
      <c r="AO31" s="173">
        <f>SUM(AO29*AO30)</f>
        <v>0.45</v>
      </c>
      <c r="AP31" s="174">
        <f>SUM(AK37)</f>
        <v>0</v>
      </c>
      <c r="AQ31" s="175">
        <f>SUM(AN31:AO31)*AP31</f>
        <v>0</v>
      </c>
      <c r="AR31" s="176"/>
      <c r="AS31" s="117"/>
      <c r="AU31" s="109">
        <v>26</v>
      </c>
      <c r="AV31" s="110"/>
      <c r="AW31" s="110"/>
      <c r="AX31" s="107">
        <f>SUM(AV31:AW31)</f>
        <v>0</v>
      </c>
      <c r="AY31" s="107"/>
      <c r="AZ31" s="110"/>
      <c r="BA31" s="111"/>
      <c r="BC31" s="172">
        <f>SUM(BC29*BC30)</f>
        <v>0.2</v>
      </c>
      <c r="BD31" s="173">
        <f>SUM(BD29*BD30)</f>
        <v>0.48</v>
      </c>
      <c r="BE31" s="174">
        <f>SUM(AZ36)</f>
        <v>0</v>
      </c>
      <c r="BF31" s="175">
        <f>SUM(BC31:BD31)*BE31</f>
        <v>0</v>
      </c>
      <c r="BG31" s="176"/>
      <c r="BH31" s="117"/>
    </row>
    <row r="32" ht="14.25" customHeight="1" spans="1:60">
      <c r="A32" s="109">
        <v>27</v>
      </c>
      <c r="B32" s="110"/>
      <c r="C32" s="110"/>
      <c r="D32" s="107">
        <f>SUM(B32:C32)</f>
        <v>0</v>
      </c>
      <c r="E32" s="107"/>
      <c r="F32" s="110"/>
      <c r="G32" s="111"/>
      <c r="I32" s="187"/>
      <c r="J32" s="187"/>
      <c r="K32" s="188"/>
      <c r="L32" s="189"/>
      <c r="M32" s="189"/>
      <c r="N32" s="117"/>
      <c r="P32" s="117"/>
      <c r="Q32" s="109">
        <v>27</v>
      </c>
      <c r="R32" s="110"/>
      <c r="S32" s="110"/>
      <c r="T32" s="107">
        <f>SUM(R32:S32)</f>
        <v>0</v>
      </c>
      <c r="U32" s="107"/>
      <c r="V32" s="110"/>
      <c r="W32" s="111"/>
      <c r="Y32" s="187"/>
      <c r="Z32" s="187"/>
      <c r="AA32" s="188"/>
      <c r="AB32" s="189"/>
      <c r="AC32" s="189"/>
      <c r="AD32" s="117"/>
      <c r="AF32" s="109">
        <v>27</v>
      </c>
      <c r="AG32" s="110"/>
      <c r="AH32" s="110"/>
      <c r="AI32" s="107">
        <f>SUM(AG32:AH32)</f>
        <v>0</v>
      </c>
      <c r="AJ32" s="107"/>
      <c r="AK32" s="110"/>
      <c r="AL32" s="111"/>
      <c r="AN32" s="187"/>
      <c r="AO32" s="187"/>
      <c r="AP32" s="188"/>
      <c r="AQ32" s="189"/>
      <c r="AR32" s="189"/>
      <c r="AS32" s="117"/>
      <c r="AU32" s="109">
        <v>27</v>
      </c>
      <c r="AV32" s="110"/>
      <c r="AW32" s="110"/>
      <c r="AX32" s="107">
        <f>SUM(AV32:AW32)</f>
        <v>0</v>
      </c>
      <c r="AY32" s="107"/>
      <c r="AZ32" s="110"/>
      <c r="BA32" s="111"/>
      <c r="BC32" s="187"/>
      <c r="BD32" s="187"/>
      <c r="BE32" s="188"/>
      <c r="BF32" s="189"/>
      <c r="BG32" s="189"/>
      <c r="BH32" s="117"/>
    </row>
    <row r="33" ht="14.25" customHeight="1" spans="1:60">
      <c r="A33" s="109">
        <v>28</v>
      </c>
      <c r="B33" s="110"/>
      <c r="C33" s="110"/>
      <c r="D33" s="107">
        <f>SUM(B33:C33)</f>
        <v>0</v>
      </c>
      <c r="E33" s="107"/>
      <c r="F33" s="110"/>
      <c r="G33" s="111"/>
      <c r="I33" s="116"/>
      <c r="J33" s="190" t="s">
        <v>62</v>
      </c>
      <c r="K33" s="190"/>
      <c r="L33" s="190"/>
      <c r="M33" s="190"/>
      <c r="N33" s="190"/>
      <c r="P33" s="117"/>
      <c r="Q33" s="109">
        <v>28</v>
      </c>
      <c r="R33" s="110"/>
      <c r="S33" s="110"/>
      <c r="T33" s="107">
        <f>SUM(R33:S33)</f>
        <v>0</v>
      </c>
      <c r="U33" s="107"/>
      <c r="V33" s="110"/>
      <c r="W33" s="111"/>
      <c r="Y33" s="116"/>
      <c r="Z33" s="190" t="s">
        <v>62</v>
      </c>
      <c r="AA33" s="190"/>
      <c r="AB33" s="190"/>
      <c r="AC33" s="190"/>
      <c r="AD33" s="190"/>
      <c r="AF33" s="109">
        <v>28</v>
      </c>
      <c r="AG33" s="110"/>
      <c r="AH33" s="110"/>
      <c r="AI33" s="107">
        <f>SUM(AG33:AH33)</f>
        <v>0</v>
      </c>
      <c r="AJ33" s="107"/>
      <c r="AK33" s="110"/>
      <c r="AL33" s="111"/>
      <c r="AN33" s="116"/>
      <c r="AO33" s="190" t="s">
        <v>62</v>
      </c>
      <c r="AP33" s="190"/>
      <c r="AQ33" s="190"/>
      <c r="AR33" s="190"/>
      <c r="AS33" s="190"/>
      <c r="AU33" s="109">
        <v>28</v>
      </c>
      <c r="AV33" s="110"/>
      <c r="AW33" s="110"/>
      <c r="AX33" s="107">
        <f>SUM(AV33:AW33)</f>
        <v>0</v>
      </c>
      <c r="AY33" s="107"/>
      <c r="AZ33" s="110"/>
      <c r="BA33" s="111"/>
      <c r="BC33" s="116"/>
      <c r="BD33" s="190" t="s">
        <v>62</v>
      </c>
      <c r="BE33" s="190"/>
      <c r="BF33" s="190"/>
      <c r="BG33" s="190"/>
      <c r="BH33" s="190"/>
    </row>
    <row r="34" ht="14.25" customHeight="1" spans="1:59">
      <c r="A34" s="109">
        <v>29</v>
      </c>
      <c r="B34" s="110"/>
      <c r="C34" s="110"/>
      <c r="D34" s="107">
        <f>SUM(B34:C34)</f>
        <v>0</v>
      </c>
      <c r="E34" s="107"/>
      <c r="F34" s="110"/>
      <c r="G34" s="111"/>
      <c r="I34" s="116"/>
      <c r="J34" s="156"/>
      <c r="K34" s="156"/>
      <c r="L34" s="156"/>
      <c r="M34" s="156"/>
      <c r="P34" s="117"/>
      <c r="Q34" s="109">
        <v>29</v>
      </c>
      <c r="R34" s="110"/>
      <c r="S34" s="110"/>
      <c r="T34" s="107">
        <f>SUM(R34:S34)</f>
        <v>0</v>
      </c>
      <c r="U34" s="107"/>
      <c r="V34" s="110"/>
      <c r="W34" s="111"/>
      <c r="Y34" s="116"/>
      <c r="Z34" s="156"/>
      <c r="AA34" s="156"/>
      <c r="AB34" s="156"/>
      <c r="AC34" s="156"/>
      <c r="AF34" s="109">
        <v>29</v>
      </c>
      <c r="AG34" s="110"/>
      <c r="AH34" s="110"/>
      <c r="AI34" s="107">
        <f>SUM(AG34:AH34)</f>
        <v>0</v>
      </c>
      <c r="AJ34" s="107"/>
      <c r="AK34" s="110"/>
      <c r="AL34" s="111"/>
      <c r="AN34" s="116"/>
      <c r="AO34" s="156"/>
      <c r="AP34" s="156"/>
      <c r="AQ34" s="156"/>
      <c r="AR34" s="156"/>
      <c r="AU34" s="109">
        <v>29</v>
      </c>
      <c r="AV34" s="110"/>
      <c r="AW34" s="110"/>
      <c r="AX34" s="107">
        <f>SUM(AV34:AW34)</f>
        <v>0</v>
      </c>
      <c r="AY34" s="107"/>
      <c r="AZ34" s="110"/>
      <c r="BA34" s="111"/>
      <c r="BC34" s="116"/>
      <c r="BD34" s="156"/>
      <c r="BE34" s="156"/>
      <c r="BF34" s="156"/>
      <c r="BG34" s="156"/>
    </row>
    <row r="35" ht="14.25" customHeight="1" spans="1:60">
      <c r="A35" s="109">
        <v>30</v>
      </c>
      <c r="B35" s="110"/>
      <c r="C35" s="110"/>
      <c r="D35" s="107">
        <f>SUM(B35:C35)</f>
        <v>0</v>
      </c>
      <c r="E35" s="107"/>
      <c r="F35" s="110"/>
      <c r="G35" s="111"/>
      <c r="I35" s="116"/>
      <c r="N35" s="117"/>
      <c r="P35" s="117"/>
      <c r="Q35" s="112"/>
      <c r="R35" s="113">
        <f t="shared" ref="R35:W35" si="4">SUM(R6:R34)</f>
        <v>0</v>
      </c>
      <c r="S35" s="113">
        <f>SUM(S6:S34)</f>
        <v>0</v>
      </c>
      <c r="T35" s="114">
        <f>SUM(R35:S35)</f>
        <v>0</v>
      </c>
      <c r="U35" s="113">
        <f>SUM(U6:U34)</f>
        <v>0</v>
      </c>
      <c r="V35" s="113">
        <f>SUM(V6:V34)</f>
        <v>0</v>
      </c>
      <c r="W35" s="115">
        <f>SUM(W6:W34)</f>
        <v>0</v>
      </c>
      <c r="Y35" s="116"/>
      <c r="AD35" s="117"/>
      <c r="AF35" s="109">
        <v>30</v>
      </c>
      <c r="AG35" s="110"/>
      <c r="AH35" s="110"/>
      <c r="AI35" s="107">
        <f>SUM(AG35:AH35)</f>
        <v>0</v>
      </c>
      <c r="AJ35" s="107"/>
      <c r="AK35" s="110"/>
      <c r="AL35" s="111"/>
      <c r="AN35" s="116"/>
      <c r="AS35" s="117"/>
      <c r="AU35" s="109">
        <v>30</v>
      </c>
      <c r="AV35" s="110"/>
      <c r="AW35" s="110"/>
      <c r="AX35" s="107">
        <f>SUM(AV35:AW35)</f>
        <v>0</v>
      </c>
      <c r="AY35" s="107"/>
      <c r="AZ35" s="110"/>
      <c r="BA35" s="111"/>
      <c r="BC35" s="116"/>
      <c r="BH35" s="117"/>
    </row>
    <row r="36" ht="14.25" customHeight="1" spans="1:60">
      <c r="A36" s="109">
        <v>31</v>
      </c>
      <c r="B36" s="110"/>
      <c r="C36" s="110"/>
      <c r="D36" s="107">
        <f>SUM(B36:C36)</f>
        <v>0</v>
      </c>
      <c r="E36" s="107"/>
      <c r="F36" s="110"/>
      <c r="G36" s="111"/>
      <c r="I36" s="116"/>
      <c r="J36" s="117"/>
      <c r="K36" s="117"/>
      <c r="L36" s="117"/>
      <c r="M36" s="117"/>
      <c r="N36" s="191"/>
      <c r="P36" s="117"/>
      <c r="R36" s="116"/>
      <c r="S36" s="117"/>
      <c r="T36" s="117"/>
      <c r="U36" s="117"/>
      <c r="V36" s="117"/>
      <c r="W36" s="117"/>
      <c r="Y36" s="116"/>
      <c r="Z36" s="117"/>
      <c r="AA36" s="117"/>
      <c r="AB36" s="117"/>
      <c r="AC36" s="117"/>
      <c r="AD36" s="191"/>
      <c r="AF36" s="109">
        <v>31</v>
      </c>
      <c r="AG36" s="110"/>
      <c r="AH36" s="110"/>
      <c r="AI36" s="107">
        <f>SUM(AG36:AH36)</f>
        <v>0</v>
      </c>
      <c r="AJ36" s="107"/>
      <c r="AK36" s="110"/>
      <c r="AL36" s="111"/>
      <c r="AN36" s="116"/>
      <c r="AO36" s="117"/>
      <c r="AP36" s="117"/>
      <c r="AQ36" s="117"/>
      <c r="AR36" s="117"/>
      <c r="AS36" s="191"/>
      <c r="AU36" s="112"/>
      <c r="AV36" s="113">
        <f t="shared" ref="AV36:BA36" si="5">SUM(AV6:AV35)</f>
        <v>0</v>
      </c>
      <c r="AW36" s="113">
        <f>SUM(AW6:AW35)</f>
        <v>0</v>
      </c>
      <c r="AX36" s="114">
        <f>SUM(AV36:AW36)</f>
        <v>0</v>
      </c>
      <c r="AY36" s="114">
        <f>SUM(AY6:AY35)</f>
        <v>0</v>
      </c>
      <c r="AZ36" s="113">
        <f>SUM(AZ6:AZ35)</f>
        <v>0</v>
      </c>
      <c r="BA36" s="115">
        <f>SUM(BA6:BA35)</f>
        <v>0</v>
      </c>
      <c r="BC36" s="116"/>
      <c r="BD36" s="117"/>
      <c r="BE36" s="117"/>
      <c r="BF36" s="117"/>
      <c r="BG36" s="117"/>
      <c r="BH36" s="191"/>
    </row>
    <row r="37" ht="16.5" customHeight="1" spans="1:59">
      <c r="A37" s="112"/>
      <c r="B37" s="113">
        <f t="shared" ref="B37:G37" si="6">SUM(B6:B36)</f>
        <v>0</v>
      </c>
      <c r="C37" s="113">
        <f>SUM(C6:C36)</f>
        <v>0</v>
      </c>
      <c r="D37" s="114">
        <f>SUM(B37:C37)</f>
        <v>0</v>
      </c>
      <c r="E37" s="113">
        <f>SUM(E6:E36)</f>
        <v>0</v>
      </c>
      <c r="F37" s="113">
        <f>SUM(F6:F36)</f>
        <v>0</v>
      </c>
      <c r="G37" s="115">
        <f>SUM(G6:G36)</f>
        <v>0</v>
      </c>
      <c r="I37" s="116"/>
      <c r="J37" s="191" t="s">
        <v>63</v>
      </c>
      <c r="K37" s="191"/>
      <c r="L37" s="191"/>
      <c r="M37" s="191"/>
      <c r="P37" s="117"/>
      <c r="Y37" s="116"/>
      <c r="Z37" s="191" t="s">
        <v>63</v>
      </c>
      <c r="AA37" s="191"/>
      <c r="AB37" s="191"/>
      <c r="AC37" s="191"/>
      <c r="AF37" s="112"/>
      <c r="AG37" s="113">
        <f t="shared" ref="AG37:AL37" si="7">SUM(AG6:AG36)</f>
        <v>0</v>
      </c>
      <c r="AH37" s="113">
        <f>SUM(AH6:AH36)</f>
        <v>0</v>
      </c>
      <c r="AI37" s="114">
        <f>SUM(AG37:AH37)</f>
        <v>0</v>
      </c>
      <c r="AJ37" s="114">
        <f>SUM(AJ6:AJ36)</f>
        <v>0</v>
      </c>
      <c r="AK37" s="113">
        <f>SUM(AK6:AK36)</f>
        <v>0</v>
      </c>
      <c r="AL37" s="115">
        <f>SUM(AL6:AL36)</f>
        <v>0</v>
      </c>
      <c r="AN37" s="116"/>
      <c r="AO37" s="191" t="s">
        <v>63</v>
      </c>
      <c r="AP37" s="191"/>
      <c r="AQ37" s="191"/>
      <c r="AR37" s="191"/>
      <c r="AV37" s="116"/>
      <c r="AW37" s="117"/>
      <c r="AX37" s="117"/>
      <c r="AY37" s="117"/>
      <c r="AZ37" s="117"/>
      <c r="BA37" s="117"/>
      <c r="BC37" s="116"/>
      <c r="BD37" s="191" t="s">
        <v>63</v>
      </c>
      <c r="BE37" s="191"/>
      <c r="BF37" s="191"/>
      <c r="BG37" s="191"/>
    </row>
    <row r="38" ht="14.25" customHeight="1" spans="2:59">
      <c r="B38" s="116"/>
      <c r="C38" s="117"/>
      <c r="D38" s="117"/>
      <c r="E38" s="117"/>
      <c r="F38" s="117"/>
      <c r="G38" s="117"/>
      <c r="H38" s="117"/>
      <c r="I38" s="116"/>
      <c r="J38" s="117"/>
      <c r="K38" s="117"/>
      <c r="L38" s="117"/>
      <c r="M38" s="117"/>
      <c r="O38" s="117"/>
      <c r="P38" s="117"/>
      <c r="X38" s="117"/>
      <c r="Y38" s="116"/>
      <c r="Z38" s="117"/>
      <c r="AA38" s="117"/>
      <c r="AB38" s="117"/>
      <c r="AC38" s="117"/>
      <c r="AG38" s="116"/>
      <c r="AH38" s="117"/>
      <c r="AI38" s="117"/>
      <c r="AJ38" s="117"/>
      <c r="AK38" s="117"/>
      <c r="AL38" s="117"/>
      <c r="AM38" s="117"/>
      <c r="AN38" s="116"/>
      <c r="AO38" s="117"/>
      <c r="AP38" s="117"/>
      <c r="AQ38" s="117"/>
      <c r="AR38" s="117"/>
      <c r="BB38" s="117"/>
      <c r="BC38" s="116"/>
      <c r="BD38" s="117"/>
      <c r="BE38" s="117"/>
      <c r="BF38" s="117"/>
      <c r="BG38" s="117"/>
    </row>
    <row r="39" spans="9:59">
      <c r="I39" s="116"/>
      <c r="J39" s="117"/>
      <c r="K39" s="117"/>
      <c r="L39" s="117"/>
      <c r="M39" s="117"/>
      <c r="P39" s="117"/>
      <c r="X39" s="117"/>
      <c r="Y39" s="116"/>
      <c r="Z39" s="117"/>
      <c r="AA39" s="117"/>
      <c r="AB39" s="117"/>
      <c r="AC39" s="117"/>
      <c r="AN39" s="116"/>
      <c r="AO39" s="117"/>
      <c r="AP39" s="117"/>
      <c r="AQ39" s="117"/>
      <c r="AR39" s="117"/>
      <c r="BC39" s="116"/>
      <c r="BD39" s="117"/>
      <c r="BE39" s="117"/>
      <c r="BF39" s="117"/>
      <c r="BG39" s="117"/>
    </row>
    <row r="40" ht="22.5" customHeight="1" spans="4:60">
      <c r="D40" s="95" t="s">
        <v>20</v>
      </c>
      <c r="E40" s="96">
        <f>([1]Kal.Gaji!A11)</f>
        <v>2</v>
      </c>
      <c r="F40" s="97"/>
      <c r="G40" s="98"/>
      <c r="I40" s="118" t="s">
        <v>21</v>
      </c>
      <c r="J40" s="118"/>
      <c r="K40" s="118"/>
      <c r="L40" s="118"/>
      <c r="M40" s="118"/>
      <c r="N40" s="118"/>
      <c r="T40" s="95" t="s">
        <v>20</v>
      </c>
      <c r="U40" s="96">
        <f>([1]Kal.Gaji!A11)</f>
        <v>2</v>
      </c>
      <c r="V40" s="97"/>
      <c r="W40" s="98"/>
      <c r="Y40" s="118" t="s">
        <v>21</v>
      </c>
      <c r="Z40" s="118"/>
      <c r="AA40" s="118"/>
      <c r="AB40" s="118"/>
      <c r="AC40" s="118"/>
      <c r="AD40" s="118"/>
      <c r="AI40" s="95" t="s">
        <v>20</v>
      </c>
      <c r="AJ40" s="96">
        <f>([1]Kal.Gaji!A11)</f>
        <v>2</v>
      </c>
      <c r="AK40" s="97"/>
      <c r="AL40" s="98"/>
      <c r="AN40" s="118" t="s">
        <v>21</v>
      </c>
      <c r="AO40" s="118"/>
      <c r="AP40" s="118"/>
      <c r="AQ40" s="118"/>
      <c r="AR40" s="118"/>
      <c r="AS40" s="118"/>
      <c r="AX40" s="95" t="s">
        <v>20</v>
      </c>
      <c r="AY40" s="96">
        <f>([1]Kal.Gaji!A11)</f>
        <v>2</v>
      </c>
      <c r="AZ40" s="97"/>
      <c r="BA40" s="98"/>
      <c r="BC40" s="118" t="s">
        <v>21</v>
      </c>
      <c r="BD40" s="118"/>
      <c r="BE40" s="118"/>
      <c r="BF40" s="118"/>
      <c r="BG40" s="118"/>
      <c r="BH40" s="118"/>
    </row>
    <row r="41" ht="22.5" customHeight="1" spans="4:60">
      <c r="D41" s="95" t="s">
        <v>3</v>
      </c>
      <c r="E41" s="96" t="str">
        <f>([1]H!E41)</f>
        <v>MEI</v>
      </c>
      <c r="F41" s="97"/>
      <c r="G41" s="98"/>
      <c r="I41" s="119"/>
      <c r="J41" s="119"/>
      <c r="K41" s="119"/>
      <c r="L41" s="120"/>
      <c r="M41" s="120"/>
      <c r="N41" s="120"/>
      <c r="T41" s="95" t="s">
        <v>3</v>
      </c>
      <c r="U41" s="96" t="str">
        <f>([1]H!U41)</f>
        <v>JUNI</v>
      </c>
      <c r="V41" s="97"/>
      <c r="W41" s="98"/>
      <c r="Y41" s="119"/>
      <c r="Z41" s="119"/>
      <c r="AA41" s="119"/>
      <c r="AB41" s="120"/>
      <c r="AC41" s="120"/>
      <c r="AD41" s="120"/>
      <c r="AI41" s="95" t="s">
        <v>3</v>
      </c>
      <c r="AJ41" s="96" t="str">
        <f>([1]H!AJ41)</f>
        <v>JULI</v>
      </c>
      <c r="AK41" s="97"/>
      <c r="AL41" s="98"/>
      <c r="AN41" s="119"/>
      <c r="AO41" s="119"/>
      <c r="AP41" s="119"/>
      <c r="AQ41" s="120"/>
      <c r="AR41" s="120"/>
      <c r="AS41" s="120"/>
      <c r="AX41" s="95" t="s">
        <v>3</v>
      </c>
      <c r="AY41" s="96" t="str">
        <f>([1]H!AY41)</f>
        <v>AGUSTUS</v>
      </c>
      <c r="AZ41" s="97"/>
      <c r="BA41" s="98"/>
      <c r="BC41" s="119"/>
      <c r="BD41" s="119"/>
      <c r="BE41" s="119"/>
      <c r="BF41" s="120"/>
      <c r="BG41" s="120"/>
      <c r="BH41" s="120"/>
    </row>
    <row r="42" ht="22.5" customHeight="1" spans="4:60">
      <c r="D42" s="95" t="s">
        <v>26</v>
      </c>
      <c r="E42" s="96">
        <f>SUM('Kal. Gaji'!A3:M3)</f>
        <v>2016</v>
      </c>
      <c r="F42" s="97"/>
      <c r="G42" s="98"/>
      <c r="I42" s="121">
        <f>(E40)</f>
        <v>2</v>
      </c>
      <c r="J42" s="121"/>
      <c r="K42" s="121"/>
      <c r="L42" s="121"/>
      <c r="M42" s="121"/>
      <c r="N42" s="122" t="s">
        <v>68</v>
      </c>
      <c r="T42" s="95" t="s">
        <v>26</v>
      </c>
      <c r="U42" s="96">
        <f>SUM('Kal. Gaji'!A3:M3)</f>
        <v>2016</v>
      </c>
      <c r="V42" s="97"/>
      <c r="W42" s="98"/>
      <c r="Y42" s="121">
        <f>(U40)</f>
        <v>2</v>
      </c>
      <c r="Z42" s="121"/>
      <c r="AA42" s="121"/>
      <c r="AB42" s="121"/>
      <c r="AC42" s="121"/>
      <c r="AD42" s="122" t="s">
        <v>69</v>
      </c>
      <c r="AI42" s="95" t="s">
        <v>26</v>
      </c>
      <c r="AJ42" s="96">
        <f>SUM('Kal. Gaji'!A3:M3)</f>
        <v>2016</v>
      </c>
      <c r="AK42" s="97"/>
      <c r="AL42" s="98"/>
      <c r="AN42" s="121">
        <f>(AJ40)</f>
        <v>2</v>
      </c>
      <c r="AO42" s="121"/>
      <c r="AP42" s="121"/>
      <c r="AQ42" s="121"/>
      <c r="AR42" s="121"/>
      <c r="AS42" s="122" t="s">
        <v>70</v>
      </c>
      <c r="AX42" s="95" t="s">
        <v>26</v>
      </c>
      <c r="AY42" s="96">
        <f>SUM('Kal. Gaji'!A3:M3)</f>
        <v>2016</v>
      </c>
      <c r="AZ42" s="97"/>
      <c r="BA42" s="98"/>
      <c r="BC42" s="121">
        <f>(AY40)</f>
        <v>2</v>
      </c>
      <c r="BD42" s="121"/>
      <c r="BE42" s="121"/>
      <c r="BF42" s="121"/>
      <c r="BG42" s="121"/>
      <c r="BH42" s="122" t="s">
        <v>71</v>
      </c>
    </row>
    <row r="43" ht="25.5" customHeight="1" spans="1:60">
      <c r="A43" s="99" t="s">
        <v>2</v>
      </c>
      <c r="B43" s="99"/>
      <c r="C43" s="99"/>
      <c r="D43" s="99"/>
      <c r="E43" s="99"/>
      <c r="F43" s="99"/>
      <c r="G43" s="99"/>
      <c r="I43" s="123" t="s">
        <v>31</v>
      </c>
      <c r="J43" s="124" t="s">
        <v>32</v>
      </c>
      <c r="K43" s="125" t="s">
        <v>33</v>
      </c>
      <c r="L43" s="126"/>
      <c r="M43" s="126"/>
      <c r="N43" s="127"/>
      <c r="Q43" s="99" t="s">
        <v>2</v>
      </c>
      <c r="R43" s="99"/>
      <c r="S43" s="99"/>
      <c r="T43" s="99"/>
      <c r="U43" s="99"/>
      <c r="V43" s="99"/>
      <c r="W43" s="99"/>
      <c r="Y43" s="123" t="s">
        <v>31</v>
      </c>
      <c r="Z43" s="124" t="s">
        <v>32</v>
      </c>
      <c r="AA43" s="125" t="s">
        <v>33</v>
      </c>
      <c r="AB43" s="126"/>
      <c r="AC43" s="126"/>
      <c r="AD43" s="127"/>
      <c r="AF43" s="99" t="s">
        <v>2</v>
      </c>
      <c r="AG43" s="99"/>
      <c r="AH43" s="99"/>
      <c r="AI43" s="99"/>
      <c r="AJ43" s="99"/>
      <c r="AK43" s="99"/>
      <c r="AL43" s="99"/>
      <c r="AN43" s="123" t="s">
        <v>31</v>
      </c>
      <c r="AO43" s="124" t="s">
        <v>32</v>
      </c>
      <c r="AP43" s="125" t="s">
        <v>33</v>
      </c>
      <c r="AQ43" s="126"/>
      <c r="AR43" s="126"/>
      <c r="AS43" s="127"/>
      <c r="AU43" s="99" t="s">
        <v>2</v>
      </c>
      <c r="AV43" s="99"/>
      <c r="AW43" s="99"/>
      <c r="AX43" s="99"/>
      <c r="AY43" s="99"/>
      <c r="AZ43" s="99"/>
      <c r="BA43" s="99"/>
      <c r="BC43" s="123" t="s">
        <v>31</v>
      </c>
      <c r="BD43" s="124" t="s">
        <v>32</v>
      </c>
      <c r="BE43" s="125" t="s">
        <v>33</v>
      </c>
      <c r="BF43" s="126"/>
      <c r="BG43" s="126"/>
      <c r="BH43" s="127"/>
    </row>
    <row r="44" ht="16.5" customHeight="1" spans="1:60">
      <c r="A44" s="100" t="s">
        <v>34</v>
      </c>
      <c r="B44" s="101" t="s">
        <v>35</v>
      </c>
      <c r="C44" s="101" t="s">
        <v>36</v>
      </c>
      <c r="D44" s="102" t="s">
        <v>37</v>
      </c>
      <c r="E44" s="102" t="s">
        <v>38</v>
      </c>
      <c r="F44" s="103" t="s">
        <v>39</v>
      </c>
      <c r="G44" s="104" t="s">
        <v>40</v>
      </c>
      <c r="I44" s="129" t="s">
        <v>41</v>
      </c>
      <c r="J44" s="130">
        <f>SUM('Kal. Gaji'!F12)</f>
        <v>5</v>
      </c>
      <c r="K44" s="131" t="s">
        <v>42</v>
      </c>
      <c r="L44" s="132"/>
      <c r="M44" s="132"/>
      <c r="N44" s="133"/>
      <c r="Q44" s="100" t="s">
        <v>34</v>
      </c>
      <c r="R44" s="101" t="s">
        <v>35</v>
      </c>
      <c r="S44" s="101" t="s">
        <v>36</v>
      </c>
      <c r="T44" s="102" t="s">
        <v>37</v>
      </c>
      <c r="U44" s="102" t="s">
        <v>38</v>
      </c>
      <c r="V44" s="192" t="s">
        <v>39</v>
      </c>
      <c r="W44" s="104" t="s">
        <v>40</v>
      </c>
      <c r="Y44" s="129" t="s">
        <v>41</v>
      </c>
      <c r="Z44" s="130">
        <f>SUM('Kal. Gaji'!G12)</f>
        <v>6</v>
      </c>
      <c r="AA44" s="131" t="s">
        <v>42</v>
      </c>
      <c r="AB44" s="132"/>
      <c r="AC44" s="132"/>
      <c r="AD44" s="133"/>
      <c r="AF44" s="100" t="s">
        <v>34</v>
      </c>
      <c r="AG44" s="101" t="s">
        <v>35</v>
      </c>
      <c r="AH44" s="101" t="s">
        <v>36</v>
      </c>
      <c r="AI44" s="102" t="s">
        <v>37</v>
      </c>
      <c r="AJ44" s="102" t="s">
        <v>38</v>
      </c>
      <c r="AK44" s="192" t="s">
        <v>39</v>
      </c>
      <c r="AL44" s="104" t="s">
        <v>40</v>
      </c>
      <c r="AN44" s="129" t="s">
        <v>41</v>
      </c>
      <c r="AO44" s="130">
        <f>SUM('Kal. Gaji'!H12)</f>
        <v>7</v>
      </c>
      <c r="AP44" s="131" t="s">
        <v>42</v>
      </c>
      <c r="AQ44" s="132"/>
      <c r="AR44" s="132"/>
      <c r="AS44" s="133"/>
      <c r="AU44" s="100" t="s">
        <v>34</v>
      </c>
      <c r="AV44" s="101" t="s">
        <v>35</v>
      </c>
      <c r="AW44" s="101" t="s">
        <v>36</v>
      </c>
      <c r="AX44" s="102" t="s">
        <v>37</v>
      </c>
      <c r="AY44" s="102" t="s">
        <v>38</v>
      </c>
      <c r="AZ44" s="192" t="s">
        <v>39</v>
      </c>
      <c r="BA44" s="104" t="s">
        <v>40</v>
      </c>
      <c r="BC44" s="129" t="s">
        <v>41</v>
      </c>
      <c r="BD44" s="130">
        <f>SUM('Kal. Gaji'!I12)</f>
        <v>8</v>
      </c>
      <c r="BE44" s="216" t="s">
        <v>42</v>
      </c>
      <c r="BF44" s="217"/>
      <c r="BG44" s="217"/>
      <c r="BH44" s="218"/>
    </row>
    <row r="45" ht="14.25" customHeight="1" spans="1:60">
      <c r="A45" s="239" t="s">
        <v>43</v>
      </c>
      <c r="B45" s="106"/>
      <c r="C45" s="106"/>
      <c r="D45" s="107">
        <f t="shared" ref="D45:D76" si="8">SUM(B45:C45)</f>
        <v>0</v>
      </c>
      <c r="E45" s="107"/>
      <c r="F45" s="106"/>
      <c r="G45" s="108"/>
      <c r="I45" s="134" t="s">
        <v>44</v>
      </c>
      <c r="J45" s="130">
        <f>SUM('Kal. Gaji'!F13)</f>
        <v>17</v>
      </c>
      <c r="K45" s="135" t="s">
        <v>42</v>
      </c>
      <c r="L45" s="136"/>
      <c r="M45" s="136"/>
      <c r="N45" s="137"/>
      <c r="Q45" s="239" t="s">
        <v>43</v>
      </c>
      <c r="R45" s="106"/>
      <c r="S45" s="106"/>
      <c r="T45" s="107">
        <f t="shared" ref="T45:T75" si="9">SUM(R45:S45)</f>
        <v>0</v>
      </c>
      <c r="U45" s="107"/>
      <c r="V45" s="106"/>
      <c r="W45" s="108"/>
      <c r="Y45" s="134" t="s">
        <v>44</v>
      </c>
      <c r="Z45" s="130">
        <f>SUM('Kal. Gaji'!G13)</f>
        <v>18</v>
      </c>
      <c r="AA45" s="135" t="s">
        <v>42</v>
      </c>
      <c r="AB45" s="136"/>
      <c r="AC45" s="136"/>
      <c r="AD45" s="137"/>
      <c r="AF45" s="239" t="s">
        <v>43</v>
      </c>
      <c r="AG45" s="106"/>
      <c r="AH45" s="106"/>
      <c r="AI45" s="107">
        <f t="shared" ref="AI45:AI76" si="10">SUM(AG45:AH45)</f>
        <v>0</v>
      </c>
      <c r="AJ45" s="107"/>
      <c r="AK45" s="106"/>
      <c r="AL45" s="108"/>
      <c r="AN45" s="134" t="s">
        <v>44</v>
      </c>
      <c r="AO45" s="130">
        <f>SUM('Kal. Gaji'!H13)</f>
        <v>19</v>
      </c>
      <c r="AP45" s="135" t="s">
        <v>42</v>
      </c>
      <c r="AQ45" s="136"/>
      <c r="AR45" s="136"/>
      <c r="AS45" s="137"/>
      <c r="AU45" s="239" t="s">
        <v>43</v>
      </c>
      <c r="AV45" s="106"/>
      <c r="AW45" s="106"/>
      <c r="AX45" s="107">
        <f t="shared" ref="AX45:AX76" si="11">SUM(AV45:AW45)</f>
        <v>0</v>
      </c>
      <c r="AY45" s="107"/>
      <c r="AZ45" s="106"/>
      <c r="BA45" s="108"/>
      <c r="BC45" s="134" t="s">
        <v>44</v>
      </c>
      <c r="BD45" s="130">
        <f>SUM('Kal. Gaji'!I13)</f>
        <v>20</v>
      </c>
      <c r="BE45" s="135" t="s">
        <v>42</v>
      </c>
      <c r="BF45" s="136"/>
      <c r="BG45" s="136"/>
      <c r="BH45" s="137"/>
    </row>
    <row r="46" ht="14.25" customHeight="1" spans="1:60">
      <c r="A46" s="240" t="s">
        <v>45</v>
      </c>
      <c r="B46" s="110"/>
      <c r="C46" s="110"/>
      <c r="D46" s="107">
        <f>SUM(B46:C46)</f>
        <v>0</v>
      </c>
      <c r="E46" s="107"/>
      <c r="F46" s="110"/>
      <c r="G46" s="111"/>
      <c r="I46" s="134" t="s">
        <v>46</v>
      </c>
      <c r="J46" s="130">
        <f>SUM('Kal. Gaji'!F14)</f>
        <v>29</v>
      </c>
      <c r="K46" s="139" t="e">
        <f>SUM([1]Kal.Gaji!F14)</f>
        <v>#REF!</v>
      </c>
      <c r="L46" s="140" t="s">
        <v>47</v>
      </c>
      <c r="M46" s="141">
        <f>SUM(D76)</f>
        <v>0</v>
      </c>
      <c r="N46" s="142" t="s">
        <v>48</v>
      </c>
      <c r="Q46" s="240" t="s">
        <v>45</v>
      </c>
      <c r="R46" s="110"/>
      <c r="S46" s="110"/>
      <c r="T46" s="107">
        <f>SUM(R46:S46)</f>
        <v>0</v>
      </c>
      <c r="U46" s="107"/>
      <c r="V46" s="110"/>
      <c r="W46" s="111"/>
      <c r="Y46" s="134" t="s">
        <v>46</v>
      </c>
      <c r="Z46" s="130">
        <f>SUM('Kal. Gaji'!G14)</f>
        <v>30</v>
      </c>
      <c r="AA46" s="139" t="e">
        <f>SUM([1]Kal.Gaji!G14)</f>
        <v>#REF!</v>
      </c>
      <c r="AB46" s="140" t="s">
        <v>47</v>
      </c>
      <c r="AC46" s="141">
        <f>SUM(T75)</f>
        <v>0</v>
      </c>
      <c r="AD46" s="142" t="s">
        <v>48</v>
      </c>
      <c r="AF46" s="240" t="s">
        <v>45</v>
      </c>
      <c r="AG46" s="110"/>
      <c r="AH46" s="110"/>
      <c r="AI46" s="107">
        <f>SUM(AG46:AH46)</f>
        <v>0</v>
      </c>
      <c r="AJ46" s="107"/>
      <c r="AK46" s="110"/>
      <c r="AL46" s="111"/>
      <c r="AN46" s="134" t="s">
        <v>46</v>
      </c>
      <c r="AO46" s="130">
        <f>SUM('Kal. Gaji'!H14)</f>
        <v>31</v>
      </c>
      <c r="AP46" s="139" t="e">
        <f>SUM([1]Kal.Gaji!H14)</f>
        <v>#REF!</v>
      </c>
      <c r="AQ46" s="140" t="s">
        <v>47</v>
      </c>
      <c r="AR46" s="141">
        <f>SUM(AI76)</f>
        <v>0</v>
      </c>
      <c r="AS46" s="142" t="s">
        <v>48</v>
      </c>
      <c r="AU46" s="240" t="s">
        <v>45</v>
      </c>
      <c r="AV46" s="110"/>
      <c r="AW46" s="110"/>
      <c r="AX46" s="107">
        <f>SUM(AV46:AW46)</f>
        <v>0</v>
      </c>
      <c r="AY46" s="107"/>
      <c r="AZ46" s="110"/>
      <c r="BA46" s="111"/>
      <c r="BC46" s="134" t="s">
        <v>46</v>
      </c>
      <c r="BD46" s="130">
        <f>SUM('Kal. Gaji'!I14)</f>
        <v>32</v>
      </c>
      <c r="BE46" s="139" t="e">
        <f>SUM([1]Kal.Gaji!I14)</f>
        <v>#REF!</v>
      </c>
      <c r="BF46" s="140" t="s">
        <v>47</v>
      </c>
      <c r="BG46" s="141">
        <f>SUM(AX76)</f>
        <v>0</v>
      </c>
      <c r="BH46" s="142" t="s">
        <v>48</v>
      </c>
    </row>
    <row r="47" ht="14.25" customHeight="1" spans="1:60">
      <c r="A47" s="240" t="s">
        <v>49</v>
      </c>
      <c r="B47" s="110"/>
      <c r="C47" s="110"/>
      <c r="D47" s="107">
        <f>SUM(B47:C47)</f>
        <v>0</v>
      </c>
      <c r="E47" s="107"/>
      <c r="F47" s="110"/>
      <c r="G47" s="111"/>
      <c r="I47" s="134" t="s">
        <v>38</v>
      </c>
      <c r="J47" s="130">
        <f>SUM(K47*M47)</f>
        <v>0</v>
      </c>
      <c r="K47" s="143">
        <v>1500</v>
      </c>
      <c r="L47" s="144" t="s">
        <v>47</v>
      </c>
      <c r="M47" s="145">
        <f>SUM(E76)</f>
        <v>0</v>
      </c>
      <c r="N47" s="146" t="s">
        <v>50</v>
      </c>
      <c r="Q47" s="240" t="s">
        <v>49</v>
      </c>
      <c r="R47" s="110"/>
      <c r="S47" s="110"/>
      <c r="T47" s="107">
        <f>SUM(R47:S47)</f>
        <v>0</v>
      </c>
      <c r="U47" s="107"/>
      <c r="V47" s="110"/>
      <c r="W47" s="111"/>
      <c r="Y47" s="134" t="s">
        <v>38</v>
      </c>
      <c r="Z47" s="130">
        <f>SUM(AA47*AC47)</f>
        <v>0</v>
      </c>
      <c r="AA47" s="143">
        <v>1500</v>
      </c>
      <c r="AB47" s="144" t="s">
        <v>47</v>
      </c>
      <c r="AC47" s="145">
        <f>SUM(U75)</f>
        <v>0</v>
      </c>
      <c r="AD47" s="146" t="s">
        <v>50</v>
      </c>
      <c r="AF47" s="240" t="s">
        <v>49</v>
      </c>
      <c r="AG47" s="110"/>
      <c r="AH47" s="110"/>
      <c r="AI47" s="107">
        <f>SUM(AG47:AH47)</f>
        <v>0</v>
      </c>
      <c r="AJ47" s="107"/>
      <c r="AK47" s="110"/>
      <c r="AL47" s="111"/>
      <c r="AN47" s="134" t="s">
        <v>38</v>
      </c>
      <c r="AO47" s="130">
        <f>SUM(AP47*AR47)</f>
        <v>0</v>
      </c>
      <c r="AP47" s="143">
        <v>1500</v>
      </c>
      <c r="AQ47" s="144" t="s">
        <v>47</v>
      </c>
      <c r="AR47" s="145">
        <f>SUM(AJ76)</f>
        <v>0</v>
      </c>
      <c r="AS47" s="146" t="s">
        <v>50</v>
      </c>
      <c r="AU47" s="240" t="s">
        <v>49</v>
      </c>
      <c r="AV47" s="110"/>
      <c r="AW47" s="110"/>
      <c r="AX47" s="107">
        <f>SUM(AV47:AW47)</f>
        <v>0</v>
      </c>
      <c r="AY47" s="107"/>
      <c r="AZ47" s="110"/>
      <c r="BA47" s="111"/>
      <c r="BC47" s="134" t="s">
        <v>38</v>
      </c>
      <c r="BD47" s="130">
        <f>SUM('Kal. Gaji'!I15)</f>
        <v>0</v>
      </c>
      <c r="BE47" s="143">
        <v>1500</v>
      </c>
      <c r="BF47" s="144" t="s">
        <v>47</v>
      </c>
      <c r="BG47" s="145">
        <f>SUM(AY76)</f>
        <v>0</v>
      </c>
      <c r="BH47" s="146" t="s">
        <v>50</v>
      </c>
    </row>
    <row r="48" ht="14.25" customHeight="1" spans="1:60">
      <c r="A48" s="240" t="s">
        <v>51</v>
      </c>
      <c r="B48" s="110"/>
      <c r="C48" s="110"/>
      <c r="D48" s="107">
        <f>SUM(B48:C48)</f>
        <v>0</v>
      </c>
      <c r="E48" s="107"/>
      <c r="F48" s="110"/>
      <c r="G48" s="111"/>
      <c r="I48" s="134" t="s">
        <v>40</v>
      </c>
      <c r="J48" s="143">
        <f>SUM(L57)</f>
        <v>0</v>
      </c>
      <c r="K48" s="143"/>
      <c r="L48" s="144"/>
      <c r="M48" s="145"/>
      <c r="N48" s="146"/>
      <c r="Q48" s="240" t="s">
        <v>51</v>
      </c>
      <c r="R48" s="110"/>
      <c r="S48" s="110"/>
      <c r="T48" s="107">
        <f>SUM(R48:S48)</f>
        <v>0</v>
      </c>
      <c r="U48" s="107"/>
      <c r="V48" s="110"/>
      <c r="W48" s="111"/>
      <c r="Y48" s="134" t="s">
        <v>40</v>
      </c>
      <c r="Z48" s="143">
        <f>SUM(AB57)</f>
        <v>0</v>
      </c>
      <c r="AA48" s="139"/>
      <c r="AB48" s="144"/>
      <c r="AC48" s="145"/>
      <c r="AD48" s="146"/>
      <c r="AF48" s="240" t="s">
        <v>51</v>
      </c>
      <c r="AG48" s="110"/>
      <c r="AH48" s="110"/>
      <c r="AI48" s="107">
        <f>SUM(AG48:AH48)</f>
        <v>0</v>
      </c>
      <c r="AJ48" s="107"/>
      <c r="AK48" s="110"/>
      <c r="AL48" s="111"/>
      <c r="AN48" s="134" t="s">
        <v>40</v>
      </c>
      <c r="AO48" s="143">
        <f>SUM(AQ57)</f>
        <v>0</v>
      </c>
      <c r="AP48" s="139"/>
      <c r="AQ48" s="144"/>
      <c r="AR48" s="145"/>
      <c r="AS48" s="146"/>
      <c r="AU48" s="240" t="s">
        <v>51</v>
      </c>
      <c r="AV48" s="110"/>
      <c r="AW48" s="110"/>
      <c r="AX48" s="107">
        <f>SUM(AV48:AW48)</f>
        <v>0</v>
      </c>
      <c r="AY48" s="107"/>
      <c r="AZ48" s="110"/>
      <c r="BA48" s="111"/>
      <c r="BC48" s="134" t="s">
        <v>40</v>
      </c>
      <c r="BD48" s="143">
        <f>SUM(BF57)</f>
        <v>0</v>
      </c>
      <c r="BE48" s="139"/>
      <c r="BF48" s="144"/>
      <c r="BG48" s="145"/>
      <c r="BH48" s="146"/>
    </row>
    <row r="49" ht="14.25" customHeight="1" spans="1:60">
      <c r="A49" s="240" t="s">
        <v>52</v>
      </c>
      <c r="B49" s="110"/>
      <c r="C49" s="110"/>
      <c r="D49" s="107">
        <f>SUM(B49:C49)</f>
        <v>0</v>
      </c>
      <c r="E49" s="107"/>
      <c r="F49" s="110"/>
      <c r="G49" s="111"/>
      <c r="I49" s="134" t="s">
        <v>53</v>
      </c>
      <c r="J49" s="143">
        <f>SUM(K64)</f>
        <v>0</v>
      </c>
      <c r="K49" s="139"/>
      <c r="L49" s="144"/>
      <c r="M49" s="145"/>
      <c r="N49" s="146"/>
      <c r="Q49" s="240" t="s">
        <v>52</v>
      </c>
      <c r="R49" s="110"/>
      <c r="S49" s="110"/>
      <c r="T49" s="107">
        <f>SUM(R49:S49)</f>
        <v>0</v>
      </c>
      <c r="U49" s="107"/>
      <c r="V49" s="110"/>
      <c r="W49" s="111"/>
      <c r="Y49" s="134" t="s">
        <v>53</v>
      </c>
      <c r="Z49" s="143">
        <f>SUM(AA64)</f>
        <v>0</v>
      </c>
      <c r="AA49" s="139"/>
      <c r="AB49" s="144"/>
      <c r="AC49" s="145"/>
      <c r="AD49" s="146"/>
      <c r="AF49" s="240" t="s">
        <v>52</v>
      </c>
      <c r="AG49" s="110"/>
      <c r="AH49" s="110"/>
      <c r="AI49" s="107">
        <f>SUM(AG49:AH49)</f>
        <v>0</v>
      </c>
      <c r="AJ49" s="107"/>
      <c r="AK49" s="110"/>
      <c r="AL49" s="111"/>
      <c r="AN49" s="134" t="s">
        <v>53</v>
      </c>
      <c r="AO49" s="143">
        <f>SUM(AP64)</f>
        <v>0</v>
      </c>
      <c r="AP49" s="139"/>
      <c r="AQ49" s="144"/>
      <c r="AR49" s="145"/>
      <c r="AS49" s="146"/>
      <c r="AU49" s="240" t="s">
        <v>52</v>
      </c>
      <c r="AV49" s="110"/>
      <c r="AW49" s="110"/>
      <c r="AX49" s="107">
        <f>SUM(AV49:AW49)</f>
        <v>0</v>
      </c>
      <c r="AY49" s="107"/>
      <c r="AZ49" s="110"/>
      <c r="BA49" s="111"/>
      <c r="BC49" s="134" t="s">
        <v>53</v>
      </c>
      <c r="BD49" s="143">
        <f>SUM(BE64)</f>
        <v>0</v>
      </c>
      <c r="BE49" s="139"/>
      <c r="BF49" s="144"/>
      <c r="BG49" s="145"/>
      <c r="BH49" s="146"/>
    </row>
    <row r="50" ht="14.25" customHeight="1" spans="1:60">
      <c r="A50" s="240" t="s">
        <v>54</v>
      </c>
      <c r="B50" s="110"/>
      <c r="C50" s="110"/>
      <c r="D50" s="107">
        <f>SUM(B50:C50)</f>
        <v>0</v>
      </c>
      <c r="E50" s="107"/>
      <c r="F50" s="110"/>
      <c r="G50" s="111"/>
      <c r="I50" s="134" t="s">
        <v>55</v>
      </c>
      <c r="J50" s="147">
        <f>SUM(L70)</f>
        <v>0</v>
      </c>
      <c r="K50" s="148"/>
      <c r="L50" s="144"/>
      <c r="M50" s="144"/>
      <c r="N50" s="149"/>
      <c r="Q50" s="240" t="s">
        <v>54</v>
      </c>
      <c r="R50" s="110"/>
      <c r="S50" s="110"/>
      <c r="T50" s="107">
        <f>SUM(R50:S50)</f>
        <v>0</v>
      </c>
      <c r="U50" s="107"/>
      <c r="V50" s="110"/>
      <c r="W50" s="111"/>
      <c r="Y50" s="134" t="s">
        <v>55</v>
      </c>
      <c r="Z50" s="147">
        <f>SUM(AB70)</f>
        <v>0</v>
      </c>
      <c r="AA50" s="148"/>
      <c r="AB50" s="144"/>
      <c r="AC50" s="144"/>
      <c r="AD50" s="149"/>
      <c r="AF50" s="240" t="s">
        <v>54</v>
      </c>
      <c r="AG50" s="110"/>
      <c r="AH50" s="110"/>
      <c r="AI50" s="107">
        <f>SUM(AG50:AH50)</f>
        <v>0</v>
      </c>
      <c r="AJ50" s="107"/>
      <c r="AK50" s="110"/>
      <c r="AL50" s="111"/>
      <c r="AN50" s="134" t="s">
        <v>55</v>
      </c>
      <c r="AO50" s="147">
        <f>SUM(AQ70)</f>
        <v>0</v>
      </c>
      <c r="AP50" s="148"/>
      <c r="AQ50" s="144"/>
      <c r="AR50" s="144"/>
      <c r="AS50" s="149"/>
      <c r="AU50" s="240" t="s">
        <v>54</v>
      </c>
      <c r="AV50" s="110"/>
      <c r="AW50" s="110"/>
      <c r="AX50" s="107">
        <f>SUM(AV50:AW50)</f>
        <v>0</v>
      </c>
      <c r="AY50" s="107"/>
      <c r="AZ50" s="110"/>
      <c r="BA50" s="111"/>
      <c r="BC50" s="134" t="s">
        <v>55</v>
      </c>
      <c r="BD50" s="147">
        <f>SUM(BF70)</f>
        <v>0</v>
      </c>
      <c r="BE50" s="148"/>
      <c r="BF50" s="144"/>
      <c r="BG50" s="144"/>
      <c r="BH50" s="149"/>
    </row>
    <row r="51" ht="14.25" customHeight="1" spans="1:60">
      <c r="A51" s="240" t="s">
        <v>56</v>
      </c>
      <c r="B51" s="110"/>
      <c r="C51" s="110"/>
      <c r="D51" s="107">
        <f>SUM(B51:C51)</f>
        <v>0</v>
      </c>
      <c r="E51" s="107"/>
      <c r="F51" s="110"/>
      <c r="G51" s="111"/>
      <c r="I51" s="150" t="s">
        <v>57</v>
      </c>
      <c r="J51" s="151">
        <f>SUM(J44:J49)-J50</f>
        <v>51</v>
      </c>
      <c r="K51" s="152"/>
      <c r="L51" s="153"/>
      <c r="M51" s="153"/>
      <c r="N51" s="154"/>
      <c r="Q51" s="240" t="s">
        <v>56</v>
      </c>
      <c r="R51" s="110"/>
      <c r="S51" s="110"/>
      <c r="T51" s="107">
        <f>SUM(R51:S51)</f>
        <v>0</v>
      </c>
      <c r="U51" s="107"/>
      <c r="V51" s="110"/>
      <c r="W51" s="111"/>
      <c r="Y51" s="150" t="s">
        <v>57</v>
      </c>
      <c r="Z51" s="151">
        <f>SUM(Z44:Z49)-Z50</f>
        <v>54</v>
      </c>
      <c r="AA51" s="152"/>
      <c r="AB51" s="153"/>
      <c r="AC51" s="153"/>
      <c r="AD51" s="154"/>
      <c r="AF51" s="240" t="s">
        <v>56</v>
      </c>
      <c r="AG51" s="110"/>
      <c r="AH51" s="110"/>
      <c r="AI51" s="107">
        <f>SUM(AG51:AH51)</f>
        <v>0</v>
      </c>
      <c r="AJ51" s="107"/>
      <c r="AK51" s="110"/>
      <c r="AL51" s="111"/>
      <c r="AN51" s="150" t="s">
        <v>57</v>
      </c>
      <c r="AO51" s="151">
        <f>SUM(AO44:AO49)-AO50</f>
        <v>57</v>
      </c>
      <c r="AP51" s="152"/>
      <c r="AQ51" s="153"/>
      <c r="AR51" s="153"/>
      <c r="AS51" s="154"/>
      <c r="AU51" s="240" t="s">
        <v>56</v>
      </c>
      <c r="AV51" s="110"/>
      <c r="AW51" s="110"/>
      <c r="AX51" s="107">
        <f>SUM(AV51:AW51)</f>
        <v>0</v>
      </c>
      <c r="AY51" s="107"/>
      <c r="AZ51" s="110"/>
      <c r="BA51" s="111"/>
      <c r="BC51" s="150" t="s">
        <v>57</v>
      </c>
      <c r="BD51" s="151">
        <f>SUM(BD44:BD49)-BD50</f>
        <v>60</v>
      </c>
      <c r="BE51" s="152"/>
      <c r="BF51" s="153"/>
      <c r="BG51" s="153"/>
      <c r="BH51" s="154"/>
    </row>
    <row r="52" ht="14.25" customHeight="1" spans="1:60">
      <c r="A52" s="240" t="s">
        <v>58</v>
      </c>
      <c r="B52" s="110"/>
      <c r="C52" s="110"/>
      <c r="D52" s="107">
        <f>SUM(B52:C52)</f>
        <v>0</v>
      </c>
      <c r="E52" s="107"/>
      <c r="F52" s="110"/>
      <c r="G52" s="111"/>
      <c r="I52" s="155"/>
      <c r="J52" s="156"/>
      <c r="K52" s="156"/>
      <c r="L52" s="156"/>
      <c r="M52" s="156"/>
      <c r="N52" s="156"/>
      <c r="Q52" s="240" t="s">
        <v>58</v>
      </c>
      <c r="R52" s="110"/>
      <c r="S52" s="110"/>
      <c r="T52" s="107">
        <f>SUM(R52:S52)</f>
        <v>0</v>
      </c>
      <c r="U52" s="107"/>
      <c r="V52" s="110"/>
      <c r="W52" s="111"/>
      <c r="Y52" s="155"/>
      <c r="Z52" s="156"/>
      <c r="AA52" s="156"/>
      <c r="AB52" s="156"/>
      <c r="AC52" s="156"/>
      <c r="AD52" s="156"/>
      <c r="AF52" s="240" t="s">
        <v>58</v>
      </c>
      <c r="AG52" s="110"/>
      <c r="AH52" s="110"/>
      <c r="AI52" s="107">
        <f>SUM(AG52:AH52)</f>
        <v>0</v>
      </c>
      <c r="AJ52" s="107"/>
      <c r="AK52" s="110"/>
      <c r="AL52" s="111"/>
      <c r="AN52" s="155"/>
      <c r="AO52" s="156"/>
      <c r="AP52" s="156"/>
      <c r="AQ52" s="156"/>
      <c r="AR52" s="156"/>
      <c r="AS52" s="156"/>
      <c r="AU52" s="240" t="s">
        <v>58</v>
      </c>
      <c r="AV52" s="110"/>
      <c r="AW52" s="110"/>
      <c r="AX52" s="107">
        <f>SUM(AV52:AW52)</f>
        <v>0</v>
      </c>
      <c r="AY52" s="107"/>
      <c r="AZ52" s="110"/>
      <c r="BA52" s="111"/>
      <c r="BC52" s="155"/>
      <c r="BD52" s="156"/>
      <c r="BE52" s="156"/>
      <c r="BF52" s="156"/>
      <c r="BG52" s="156"/>
      <c r="BH52" s="156"/>
    </row>
    <row r="53" ht="14.25" customHeight="1" spans="1:60">
      <c r="A53" s="240" t="s">
        <v>59</v>
      </c>
      <c r="B53" s="110"/>
      <c r="C53" s="110"/>
      <c r="D53" s="107">
        <f>SUM(B53:C53)</f>
        <v>0</v>
      </c>
      <c r="E53" s="107"/>
      <c r="F53" s="110"/>
      <c r="G53" s="111"/>
      <c r="I53" s="157" t="s">
        <v>40</v>
      </c>
      <c r="J53" s="158"/>
      <c r="K53" s="158"/>
      <c r="L53" s="158"/>
      <c r="M53" s="158"/>
      <c r="N53" s="117"/>
      <c r="Q53" s="240" t="s">
        <v>59</v>
      </c>
      <c r="R53" s="110"/>
      <c r="S53" s="110"/>
      <c r="T53" s="107">
        <f>SUM(R53:S53)</f>
        <v>0</v>
      </c>
      <c r="U53" s="107"/>
      <c r="V53" s="110"/>
      <c r="W53" s="111"/>
      <c r="Y53" s="157" t="s">
        <v>40</v>
      </c>
      <c r="Z53" s="158"/>
      <c r="AA53" s="158"/>
      <c r="AB53" s="158"/>
      <c r="AC53" s="158"/>
      <c r="AD53" s="117"/>
      <c r="AF53" s="240" t="s">
        <v>59</v>
      </c>
      <c r="AG53" s="110"/>
      <c r="AH53" s="110"/>
      <c r="AI53" s="107">
        <f>SUM(AG53:AH53)</f>
        <v>0</v>
      </c>
      <c r="AJ53" s="107"/>
      <c r="AK53" s="110"/>
      <c r="AL53" s="111"/>
      <c r="AN53" s="157" t="s">
        <v>40</v>
      </c>
      <c r="AO53" s="158"/>
      <c r="AP53" s="158"/>
      <c r="AQ53" s="158"/>
      <c r="AR53" s="158"/>
      <c r="AS53" s="117"/>
      <c r="AU53" s="240" t="s">
        <v>59</v>
      </c>
      <c r="AV53" s="110"/>
      <c r="AW53" s="110"/>
      <c r="AX53" s="107">
        <f>SUM(AV53:AW53)</f>
        <v>0</v>
      </c>
      <c r="AY53" s="107"/>
      <c r="AZ53" s="110"/>
      <c r="BA53" s="111"/>
      <c r="BC53" s="157" t="s">
        <v>40</v>
      </c>
      <c r="BD53" s="158"/>
      <c r="BE53" s="158"/>
      <c r="BF53" s="158"/>
      <c r="BG53" s="158"/>
      <c r="BH53" s="117"/>
    </row>
    <row r="54" ht="14.25" customHeight="1" spans="1:60">
      <c r="A54" s="109">
        <v>10</v>
      </c>
      <c r="B54" s="110"/>
      <c r="C54" s="110"/>
      <c r="D54" s="107">
        <f>SUM(B54:C54)</f>
        <v>0</v>
      </c>
      <c r="E54" s="107"/>
      <c r="F54" s="110"/>
      <c r="G54" s="111"/>
      <c r="I54" s="159" t="s">
        <v>60</v>
      </c>
      <c r="J54" s="160" t="s">
        <v>44</v>
      </c>
      <c r="K54" s="161" t="s">
        <v>40</v>
      </c>
      <c r="L54" s="162" t="s">
        <v>61</v>
      </c>
      <c r="M54" s="163"/>
      <c r="N54" s="117"/>
      <c r="Q54" s="109">
        <v>10</v>
      </c>
      <c r="R54" s="110"/>
      <c r="S54" s="110"/>
      <c r="T54" s="107">
        <f>SUM(R54:S54)</f>
        <v>0</v>
      </c>
      <c r="U54" s="107"/>
      <c r="V54" s="110"/>
      <c r="W54" s="111"/>
      <c r="Y54" s="159" t="s">
        <v>60</v>
      </c>
      <c r="Z54" s="160" t="s">
        <v>44</v>
      </c>
      <c r="AA54" s="161" t="s">
        <v>40</v>
      </c>
      <c r="AB54" s="162" t="s">
        <v>61</v>
      </c>
      <c r="AC54" s="163"/>
      <c r="AD54" s="117"/>
      <c r="AF54" s="109">
        <v>10</v>
      </c>
      <c r="AG54" s="110"/>
      <c r="AH54" s="110"/>
      <c r="AI54" s="107">
        <f>SUM(AG54:AH54)</f>
        <v>0</v>
      </c>
      <c r="AJ54" s="107"/>
      <c r="AK54" s="110"/>
      <c r="AL54" s="111"/>
      <c r="AN54" s="159" t="s">
        <v>60</v>
      </c>
      <c r="AO54" s="160" t="s">
        <v>44</v>
      </c>
      <c r="AP54" s="161" t="s">
        <v>40</v>
      </c>
      <c r="AQ54" s="162" t="s">
        <v>61</v>
      </c>
      <c r="AR54" s="163"/>
      <c r="AS54" s="117"/>
      <c r="AU54" s="109">
        <v>10</v>
      </c>
      <c r="AV54" s="110"/>
      <c r="AW54" s="110"/>
      <c r="AX54" s="107">
        <f>SUM(AV54:AW54)</f>
        <v>0</v>
      </c>
      <c r="AY54" s="107"/>
      <c r="AZ54" s="110"/>
      <c r="BA54" s="111"/>
      <c r="BC54" s="159" t="s">
        <v>60</v>
      </c>
      <c r="BD54" s="160" t="s">
        <v>44</v>
      </c>
      <c r="BE54" s="161" t="s">
        <v>40</v>
      </c>
      <c r="BF54" s="162" t="s">
        <v>61</v>
      </c>
      <c r="BG54" s="163"/>
      <c r="BH54" s="117"/>
    </row>
    <row r="55" ht="14.25" customHeight="1" spans="1:60">
      <c r="A55" s="109">
        <v>11</v>
      </c>
      <c r="B55" s="110"/>
      <c r="C55" s="110"/>
      <c r="D55" s="107">
        <f>SUM(B55:C55)</f>
        <v>0</v>
      </c>
      <c r="E55" s="107"/>
      <c r="F55" s="110"/>
      <c r="G55" s="111"/>
      <c r="I55" s="164">
        <f>SUM(J44)</f>
        <v>5</v>
      </c>
      <c r="J55" s="165">
        <f>SUM(J45)</f>
        <v>17</v>
      </c>
      <c r="K55" s="166"/>
      <c r="L55" s="167"/>
      <c r="M55" s="168"/>
      <c r="N55" s="117"/>
      <c r="Q55" s="109">
        <v>11</v>
      </c>
      <c r="R55" s="110"/>
      <c r="S55" s="110"/>
      <c r="T55" s="107">
        <f>SUM(R55:S55)</f>
        <v>0</v>
      </c>
      <c r="U55" s="107"/>
      <c r="V55" s="110"/>
      <c r="W55" s="111"/>
      <c r="Y55" s="164">
        <f>SUM(Z44)</f>
        <v>6</v>
      </c>
      <c r="Z55" s="165">
        <f>SUM(Z45)</f>
        <v>18</v>
      </c>
      <c r="AA55" s="166"/>
      <c r="AB55" s="167"/>
      <c r="AC55" s="168"/>
      <c r="AD55" s="117"/>
      <c r="AF55" s="109">
        <v>11</v>
      </c>
      <c r="AG55" s="110"/>
      <c r="AH55" s="110"/>
      <c r="AI55" s="107">
        <f>SUM(AG55:AH55)</f>
        <v>0</v>
      </c>
      <c r="AJ55" s="107"/>
      <c r="AK55" s="110"/>
      <c r="AL55" s="111"/>
      <c r="AN55" s="164">
        <f>SUM(AO44)</f>
        <v>7</v>
      </c>
      <c r="AO55" s="165">
        <f>SUM(AO45)</f>
        <v>19</v>
      </c>
      <c r="AP55" s="166"/>
      <c r="AQ55" s="167"/>
      <c r="AR55" s="168"/>
      <c r="AS55" s="117"/>
      <c r="AU55" s="109">
        <v>11</v>
      </c>
      <c r="AV55" s="110"/>
      <c r="AW55" s="110"/>
      <c r="AX55" s="107">
        <f>SUM(AV55:AW55)</f>
        <v>0</v>
      </c>
      <c r="AY55" s="107"/>
      <c r="AZ55" s="110"/>
      <c r="BA55" s="111"/>
      <c r="BC55" s="164">
        <f>SUM(BD44)</f>
        <v>8</v>
      </c>
      <c r="BD55" s="165">
        <f>SUM(BD45)</f>
        <v>20</v>
      </c>
      <c r="BE55" s="166"/>
      <c r="BF55" s="167"/>
      <c r="BG55" s="168"/>
      <c r="BH55" s="117"/>
    </row>
    <row r="56" ht="14.25" customHeight="1" spans="1:60">
      <c r="A56" s="109">
        <v>12</v>
      </c>
      <c r="B56" s="110"/>
      <c r="C56" s="110"/>
      <c r="D56" s="107">
        <f>SUM(B56:C56)</f>
        <v>0</v>
      </c>
      <c r="E56" s="107"/>
      <c r="F56" s="110"/>
      <c r="G56" s="111"/>
      <c r="I56" s="169">
        <v>0.05</v>
      </c>
      <c r="J56" s="170">
        <v>0.03</v>
      </c>
      <c r="K56" s="106"/>
      <c r="L56" s="107"/>
      <c r="M56" s="171"/>
      <c r="N56" s="117"/>
      <c r="Q56" s="109">
        <v>12</v>
      </c>
      <c r="R56" s="110"/>
      <c r="S56" s="110"/>
      <c r="T56" s="107">
        <f>SUM(R56:S56)</f>
        <v>0</v>
      </c>
      <c r="U56" s="107"/>
      <c r="V56" s="110"/>
      <c r="W56" s="111"/>
      <c r="Y56" s="169">
        <v>0.05</v>
      </c>
      <c r="Z56" s="170">
        <v>0.03</v>
      </c>
      <c r="AA56" s="106"/>
      <c r="AB56" s="107"/>
      <c r="AC56" s="171"/>
      <c r="AD56" s="117"/>
      <c r="AF56" s="109">
        <v>12</v>
      </c>
      <c r="AG56" s="110"/>
      <c r="AH56" s="110"/>
      <c r="AI56" s="107">
        <f>SUM(AG56:AH56)</f>
        <v>0</v>
      </c>
      <c r="AJ56" s="107"/>
      <c r="AK56" s="110"/>
      <c r="AL56" s="111"/>
      <c r="AN56" s="169">
        <v>0.05</v>
      </c>
      <c r="AO56" s="170">
        <v>0.03</v>
      </c>
      <c r="AP56" s="106"/>
      <c r="AQ56" s="107"/>
      <c r="AR56" s="171"/>
      <c r="AS56" s="117"/>
      <c r="AU56" s="109">
        <v>12</v>
      </c>
      <c r="AV56" s="110"/>
      <c r="AW56" s="110"/>
      <c r="AX56" s="107">
        <f>SUM(AV56:AW56)</f>
        <v>0</v>
      </c>
      <c r="AY56" s="107"/>
      <c r="AZ56" s="110"/>
      <c r="BA56" s="111"/>
      <c r="BC56" s="169">
        <v>0.05</v>
      </c>
      <c r="BD56" s="170">
        <v>0.03</v>
      </c>
      <c r="BE56" s="106"/>
      <c r="BF56" s="107"/>
      <c r="BG56" s="171"/>
      <c r="BH56" s="117"/>
    </row>
    <row r="57" ht="14.25" customHeight="1" spans="1:60">
      <c r="A57" s="109">
        <v>13</v>
      </c>
      <c r="B57" s="110"/>
      <c r="C57" s="110"/>
      <c r="D57" s="107">
        <f>SUM(B57:C57)</f>
        <v>0</v>
      </c>
      <c r="E57" s="107"/>
      <c r="F57" s="110"/>
      <c r="G57" s="111"/>
      <c r="I57" s="172">
        <f>SUM(I55*I56)</f>
        <v>0.25</v>
      </c>
      <c r="J57" s="173">
        <f>SUM(J55*J56)</f>
        <v>0.51</v>
      </c>
      <c r="K57" s="174">
        <f>SUM(G76)</f>
        <v>0</v>
      </c>
      <c r="L57" s="175">
        <f>SUM(I57:J57)*K57</f>
        <v>0</v>
      </c>
      <c r="M57" s="176"/>
      <c r="N57" s="117"/>
      <c r="Q57" s="109">
        <v>13</v>
      </c>
      <c r="R57" s="110"/>
      <c r="S57" s="110"/>
      <c r="T57" s="107">
        <f>SUM(R57:S57)</f>
        <v>0</v>
      </c>
      <c r="U57" s="107"/>
      <c r="V57" s="110"/>
      <c r="W57" s="111"/>
      <c r="Y57" s="172">
        <f>SUM(Y55*Y56)</f>
        <v>0.3</v>
      </c>
      <c r="Z57" s="173">
        <f>SUM(Z55*Z56)</f>
        <v>0.54</v>
      </c>
      <c r="AA57" s="174">
        <f>SUM(W75)</f>
        <v>0</v>
      </c>
      <c r="AB57" s="175">
        <f>SUM(Y57:Z57)*AA57</f>
        <v>0</v>
      </c>
      <c r="AC57" s="176"/>
      <c r="AD57" s="117"/>
      <c r="AF57" s="109">
        <v>13</v>
      </c>
      <c r="AG57" s="110"/>
      <c r="AH57" s="110"/>
      <c r="AI57" s="107">
        <f>SUM(AG57:AH57)</f>
        <v>0</v>
      </c>
      <c r="AJ57" s="107"/>
      <c r="AK57" s="110"/>
      <c r="AL57" s="111"/>
      <c r="AN57" s="172">
        <f>SUM(AN55*AN56)</f>
        <v>0.35</v>
      </c>
      <c r="AO57" s="173">
        <f>SUM(AO55*AO56)</f>
        <v>0.57</v>
      </c>
      <c r="AP57" s="174">
        <f>SUM(AL76)</f>
        <v>0</v>
      </c>
      <c r="AQ57" s="175">
        <f>SUM(AN57:AO57)*AP57</f>
        <v>0</v>
      </c>
      <c r="AR57" s="176"/>
      <c r="AS57" s="117"/>
      <c r="AU57" s="109">
        <v>13</v>
      </c>
      <c r="AV57" s="110"/>
      <c r="AW57" s="110"/>
      <c r="AX57" s="107">
        <f>SUM(AV57:AW57)</f>
        <v>0</v>
      </c>
      <c r="AY57" s="107"/>
      <c r="AZ57" s="110"/>
      <c r="BA57" s="111"/>
      <c r="BC57" s="172">
        <f>SUM(BC55*BC56)</f>
        <v>0.4</v>
      </c>
      <c r="BD57" s="173">
        <f>SUM(BD55*BD56)</f>
        <v>0.6</v>
      </c>
      <c r="BE57" s="174">
        <f>SUM(BA76)</f>
        <v>0</v>
      </c>
      <c r="BF57" s="175">
        <f>SUM(BC57:BD57)*BE57</f>
        <v>0</v>
      </c>
      <c r="BG57" s="176"/>
      <c r="BH57" s="117"/>
    </row>
    <row r="58" ht="14.25" customHeight="1" spans="1:60">
      <c r="A58" s="109">
        <v>14</v>
      </c>
      <c r="B58" s="110"/>
      <c r="C58" s="110"/>
      <c r="D58" s="107">
        <f>SUM(B58:C58)</f>
        <v>0</v>
      </c>
      <c r="E58" s="107"/>
      <c r="F58" s="110"/>
      <c r="G58" s="111"/>
      <c r="I58" s="116"/>
      <c r="J58" s="117"/>
      <c r="K58" s="117"/>
      <c r="L58" s="117"/>
      <c r="M58" s="117"/>
      <c r="N58" s="117"/>
      <c r="Q58" s="109">
        <v>14</v>
      </c>
      <c r="R58" s="110"/>
      <c r="S58" s="110"/>
      <c r="T58" s="107">
        <f>SUM(R58:S58)</f>
        <v>0</v>
      </c>
      <c r="U58" s="107"/>
      <c r="V58" s="110"/>
      <c r="W58" s="111"/>
      <c r="Y58" s="116"/>
      <c r="Z58" s="117"/>
      <c r="AA58" s="117"/>
      <c r="AB58" s="117"/>
      <c r="AC58" s="117"/>
      <c r="AD58" s="117"/>
      <c r="AF58" s="109">
        <v>14</v>
      </c>
      <c r="AG58" s="110"/>
      <c r="AH58" s="110"/>
      <c r="AI58" s="107">
        <f>SUM(AG58:AH58)</f>
        <v>0</v>
      </c>
      <c r="AJ58" s="107"/>
      <c r="AK58" s="110"/>
      <c r="AL58" s="111"/>
      <c r="AN58" s="116"/>
      <c r="AO58" s="117"/>
      <c r="AP58" s="117"/>
      <c r="AQ58" s="117"/>
      <c r="AR58" s="117"/>
      <c r="AS58" s="117"/>
      <c r="AU58" s="109">
        <v>14</v>
      </c>
      <c r="AV58" s="110"/>
      <c r="AW58" s="110"/>
      <c r="AX58" s="107">
        <f>SUM(AV58:AW58)</f>
        <v>0</v>
      </c>
      <c r="AY58" s="107"/>
      <c r="AZ58" s="110"/>
      <c r="BA58" s="111"/>
      <c r="BC58" s="116"/>
      <c r="BD58" s="117"/>
      <c r="BE58" s="117"/>
      <c r="BF58" s="117"/>
      <c r="BG58" s="117"/>
      <c r="BH58" s="117"/>
    </row>
    <row r="59" ht="14.25" customHeight="1" spans="1:60">
      <c r="A59" s="109">
        <v>15</v>
      </c>
      <c r="B59" s="110"/>
      <c r="C59" s="110"/>
      <c r="D59" s="107">
        <f>SUM(B59:C59)</f>
        <v>0</v>
      </c>
      <c r="E59" s="107"/>
      <c r="F59" s="110"/>
      <c r="G59" s="111"/>
      <c r="I59" s="157" t="s">
        <v>53</v>
      </c>
      <c r="J59" s="158"/>
      <c r="K59" s="158"/>
      <c r="L59" s="158"/>
      <c r="M59" s="158"/>
      <c r="N59" s="117"/>
      <c r="Q59" s="109">
        <v>15</v>
      </c>
      <c r="R59" s="110"/>
      <c r="S59" s="110"/>
      <c r="T59" s="107">
        <f>SUM(R59:S59)</f>
        <v>0</v>
      </c>
      <c r="U59" s="107"/>
      <c r="V59" s="110"/>
      <c r="W59" s="111"/>
      <c r="Y59" s="157" t="s">
        <v>53</v>
      </c>
      <c r="Z59" s="158"/>
      <c r="AA59" s="158"/>
      <c r="AB59" s="158"/>
      <c r="AC59" s="158"/>
      <c r="AD59" s="117"/>
      <c r="AF59" s="109">
        <v>15</v>
      </c>
      <c r="AG59" s="110"/>
      <c r="AH59" s="110"/>
      <c r="AI59" s="107">
        <f>SUM(AG59:AH59)</f>
        <v>0</v>
      </c>
      <c r="AJ59" s="107"/>
      <c r="AK59" s="110"/>
      <c r="AL59" s="111"/>
      <c r="AN59" s="157" t="s">
        <v>53</v>
      </c>
      <c r="AO59" s="158"/>
      <c r="AP59" s="158"/>
      <c r="AQ59" s="158"/>
      <c r="AR59" s="158"/>
      <c r="AS59" s="117"/>
      <c r="AU59" s="109">
        <v>15</v>
      </c>
      <c r="AV59" s="110"/>
      <c r="AW59" s="110"/>
      <c r="AX59" s="107">
        <f>SUM(AV59:AW59)</f>
        <v>0</v>
      </c>
      <c r="AY59" s="107"/>
      <c r="AZ59" s="110"/>
      <c r="BA59" s="111"/>
      <c r="BC59" s="157" t="s">
        <v>53</v>
      </c>
      <c r="BD59" s="158"/>
      <c r="BE59" s="158"/>
      <c r="BF59" s="158"/>
      <c r="BG59" s="158"/>
      <c r="BH59" s="117"/>
    </row>
    <row r="60" ht="14.25" customHeight="1" spans="1:60">
      <c r="A60" s="109">
        <v>16</v>
      </c>
      <c r="B60" s="110"/>
      <c r="C60" s="110"/>
      <c r="D60" s="107">
        <f>SUM(B60:C60)</f>
        <v>0</v>
      </c>
      <c r="E60" s="107"/>
      <c r="F60" s="110"/>
      <c r="G60" s="111"/>
      <c r="I60" s="159" t="s">
        <v>33</v>
      </c>
      <c r="J60" s="160" t="s">
        <v>37</v>
      </c>
      <c r="K60" s="162" t="s">
        <v>61</v>
      </c>
      <c r="L60" s="177"/>
      <c r="M60" s="163"/>
      <c r="N60" s="117"/>
      <c r="Q60" s="109">
        <v>16</v>
      </c>
      <c r="R60" s="110"/>
      <c r="S60" s="110"/>
      <c r="T60" s="107">
        <f>SUM(R60:S60)</f>
        <v>0</v>
      </c>
      <c r="U60" s="107"/>
      <c r="V60" s="110"/>
      <c r="W60" s="111"/>
      <c r="Y60" s="159" t="s">
        <v>33</v>
      </c>
      <c r="Z60" s="160" t="s">
        <v>37</v>
      </c>
      <c r="AA60" s="162" t="s">
        <v>61</v>
      </c>
      <c r="AB60" s="177"/>
      <c r="AC60" s="163"/>
      <c r="AD60" s="117"/>
      <c r="AF60" s="109">
        <v>16</v>
      </c>
      <c r="AG60" s="110"/>
      <c r="AH60" s="110"/>
      <c r="AI60" s="107">
        <f>SUM(AG60:AH60)</f>
        <v>0</v>
      </c>
      <c r="AJ60" s="107"/>
      <c r="AK60" s="110"/>
      <c r="AL60" s="111"/>
      <c r="AN60" s="159" t="s">
        <v>33</v>
      </c>
      <c r="AO60" s="160" t="s">
        <v>37</v>
      </c>
      <c r="AP60" s="162" t="s">
        <v>61</v>
      </c>
      <c r="AQ60" s="177"/>
      <c r="AR60" s="163"/>
      <c r="AS60" s="117"/>
      <c r="AU60" s="109">
        <v>16</v>
      </c>
      <c r="AV60" s="110"/>
      <c r="AW60" s="110"/>
      <c r="AX60" s="107">
        <f>SUM(AV60:AW60)</f>
        <v>0</v>
      </c>
      <c r="AY60" s="107"/>
      <c r="AZ60" s="110"/>
      <c r="BA60" s="111"/>
      <c r="BC60" s="159" t="s">
        <v>33</v>
      </c>
      <c r="BD60" s="160" t="s">
        <v>37</v>
      </c>
      <c r="BE60" s="162" t="s">
        <v>61</v>
      </c>
      <c r="BF60" s="177"/>
      <c r="BG60" s="163"/>
      <c r="BH60" s="117"/>
    </row>
    <row r="61" ht="14.25" customHeight="1" spans="1:60">
      <c r="A61" s="109">
        <v>17</v>
      </c>
      <c r="B61" s="110"/>
      <c r="C61" s="110"/>
      <c r="D61" s="107">
        <f>SUM(B61:C61)</f>
        <v>0</v>
      </c>
      <c r="E61" s="107"/>
      <c r="F61" s="110"/>
      <c r="G61" s="111"/>
      <c r="I61" s="196"/>
      <c r="J61" s="180"/>
      <c r="K61" s="167"/>
      <c r="L61" s="178"/>
      <c r="M61" s="168"/>
      <c r="N61" s="117"/>
      <c r="Q61" s="109">
        <v>17</v>
      </c>
      <c r="R61" s="110"/>
      <c r="S61" s="110"/>
      <c r="T61" s="107">
        <f>SUM(R61:S61)</f>
        <v>0</v>
      </c>
      <c r="U61" s="107"/>
      <c r="V61" s="110"/>
      <c r="W61" s="111"/>
      <c r="Y61" s="196"/>
      <c r="Z61" s="180"/>
      <c r="AA61" s="167"/>
      <c r="AB61" s="178"/>
      <c r="AC61" s="168"/>
      <c r="AD61" s="117"/>
      <c r="AF61" s="109">
        <v>17</v>
      </c>
      <c r="AG61" s="110"/>
      <c r="AH61" s="110"/>
      <c r="AI61" s="107">
        <f>SUM(AG61:AH61)</f>
        <v>0</v>
      </c>
      <c r="AJ61" s="107"/>
      <c r="AK61" s="110"/>
      <c r="AL61" s="111"/>
      <c r="AN61" s="196"/>
      <c r="AO61" s="180"/>
      <c r="AP61" s="167"/>
      <c r="AQ61" s="178"/>
      <c r="AR61" s="168"/>
      <c r="AS61" s="117"/>
      <c r="AU61" s="109">
        <v>17</v>
      </c>
      <c r="AV61" s="110"/>
      <c r="AW61" s="110"/>
      <c r="AX61" s="107">
        <f>SUM(AV61:AW61)</f>
        <v>0</v>
      </c>
      <c r="AY61" s="107"/>
      <c r="AZ61" s="110"/>
      <c r="BA61" s="111"/>
      <c r="BC61" s="196"/>
      <c r="BD61" s="180"/>
      <c r="BE61" s="167"/>
      <c r="BF61" s="178"/>
      <c r="BG61" s="168"/>
      <c r="BH61" s="117"/>
    </row>
    <row r="62" ht="14.25" customHeight="1" spans="1:60">
      <c r="A62" s="109">
        <v>18</v>
      </c>
      <c r="B62" s="110"/>
      <c r="C62" s="110"/>
      <c r="D62" s="107">
        <f>SUM(B62:C62)</f>
        <v>0</v>
      </c>
      <c r="E62" s="107"/>
      <c r="F62" s="110"/>
      <c r="G62" s="111"/>
      <c r="I62" s="179"/>
      <c r="J62" s="180"/>
      <c r="K62" s="181"/>
      <c r="L62" s="138"/>
      <c r="M62" s="182"/>
      <c r="N62" s="117"/>
      <c r="Q62" s="109">
        <v>18</v>
      </c>
      <c r="R62" s="110"/>
      <c r="S62" s="110"/>
      <c r="T62" s="107">
        <f>SUM(R62:S62)</f>
        <v>0</v>
      </c>
      <c r="U62" s="107"/>
      <c r="V62" s="110"/>
      <c r="W62" s="111"/>
      <c r="Y62" s="179"/>
      <c r="Z62" s="195"/>
      <c r="AA62" s="181"/>
      <c r="AB62" s="138"/>
      <c r="AC62" s="182"/>
      <c r="AD62" s="117"/>
      <c r="AF62" s="109">
        <v>18</v>
      </c>
      <c r="AG62" s="110"/>
      <c r="AH62" s="110"/>
      <c r="AI62" s="107">
        <f>SUM(AG62:AH62)</f>
        <v>0</v>
      </c>
      <c r="AJ62" s="107"/>
      <c r="AK62" s="110"/>
      <c r="AL62" s="111"/>
      <c r="AN62" s="179"/>
      <c r="AO62" s="195"/>
      <c r="AP62" s="181"/>
      <c r="AQ62" s="138"/>
      <c r="AR62" s="182"/>
      <c r="AS62" s="117"/>
      <c r="AU62" s="109">
        <v>18</v>
      </c>
      <c r="AV62" s="110"/>
      <c r="AW62" s="110"/>
      <c r="AX62" s="107">
        <f>SUM(AV62:AW62)</f>
        <v>0</v>
      </c>
      <c r="AY62" s="107"/>
      <c r="AZ62" s="110"/>
      <c r="BA62" s="111"/>
      <c r="BC62" s="179"/>
      <c r="BD62" s="195"/>
      <c r="BE62" s="181"/>
      <c r="BF62" s="138"/>
      <c r="BG62" s="182"/>
      <c r="BH62" s="117"/>
    </row>
    <row r="63" ht="14.25" customHeight="1" spans="1:60">
      <c r="A63" s="109">
        <v>19</v>
      </c>
      <c r="B63" s="110"/>
      <c r="C63" s="110"/>
      <c r="D63" s="107">
        <f>SUM(B63:C63)</f>
        <v>0</v>
      </c>
      <c r="E63" s="107"/>
      <c r="F63" s="110"/>
      <c r="G63" s="111"/>
      <c r="I63" s="169"/>
      <c r="J63" s="170"/>
      <c r="K63" s="107"/>
      <c r="L63" s="183"/>
      <c r="M63" s="171"/>
      <c r="N63" s="117"/>
      <c r="Q63" s="109">
        <v>19</v>
      </c>
      <c r="R63" s="110"/>
      <c r="S63" s="110"/>
      <c r="T63" s="107">
        <f>SUM(R63:S63)</f>
        <v>0</v>
      </c>
      <c r="U63" s="107"/>
      <c r="V63" s="110"/>
      <c r="W63" s="111"/>
      <c r="Y63" s="196"/>
      <c r="Z63" s="180"/>
      <c r="AA63" s="107"/>
      <c r="AB63" s="183"/>
      <c r="AC63" s="171"/>
      <c r="AD63" s="117"/>
      <c r="AF63" s="109">
        <v>19</v>
      </c>
      <c r="AG63" s="110"/>
      <c r="AH63" s="110"/>
      <c r="AI63" s="107">
        <f>SUM(AG63:AH63)</f>
        <v>0</v>
      </c>
      <c r="AJ63" s="107"/>
      <c r="AK63" s="110"/>
      <c r="AL63" s="111"/>
      <c r="AN63" s="196"/>
      <c r="AO63" s="180"/>
      <c r="AP63" s="107"/>
      <c r="AQ63" s="183"/>
      <c r="AR63" s="171"/>
      <c r="AS63" s="117"/>
      <c r="AU63" s="109">
        <v>19</v>
      </c>
      <c r="AV63" s="110"/>
      <c r="AW63" s="110"/>
      <c r="AX63" s="107">
        <f>SUM(AV63:AW63)</f>
        <v>0</v>
      </c>
      <c r="AY63" s="107"/>
      <c r="AZ63" s="110"/>
      <c r="BA63" s="111"/>
      <c r="BC63" s="196"/>
      <c r="BD63" s="180"/>
      <c r="BE63" s="107"/>
      <c r="BF63" s="183"/>
      <c r="BG63" s="171"/>
      <c r="BH63" s="117"/>
    </row>
    <row r="64" ht="14.25" customHeight="1" spans="1:60">
      <c r="A64" s="109">
        <v>20</v>
      </c>
      <c r="B64" s="110"/>
      <c r="C64" s="110"/>
      <c r="D64" s="107">
        <f>SUM(B64:C64)</f>
        <v>0</v>
      </c>
      <c r="E64" s="107"/>
      <c r="F64" s="110"/>
      <c r="G64" s="111"/>
      <c r="I64" s="172"/>
      <c r="J64" s="173"/>
      <c r="K64" s="184">
        <f>SUM(J61:J64)</f>
        <v>0</v>
      </c>
      <c r="L64" s="185"/>
      <c r="M64" s="186"/>
      <c r="N64" s="117"/>
      <c r="Q64" s="109">
        <v>20</v>
      </c>
      <c r="R64" s="110"/>
      <c r="S64" s="110"/>
      <c r="T64" s="107">
        <f>SUM(R64:S64)</f>
        <v>0</v>
      </c>
      <c r="U64" s="107"/>
      <c r="V64" s="110"/>
      <c r="W64" s="111"/>
      <c r="Y64" s="172"/>
      <c r="Z64" s="173"/>
      <c r="AA64" s="184">
        <f>SUM(Z61:Z64)</f>
        <v>0</v>
      </c>
      <c r="AB64" s="185"/>
      <c r="AC64" s="186"/>
      <c r="AD64" s="117"/>
      <c r="AF64" s="109">
        <v>20</v>
      </c>
      <c r="AG64" s="110"/>
      <c r="AH64" s="110"/>
      <c r="AI64" s="107">
        <f>SUM(AG64:AH64)</f>
        <v>0</v>
      </c>
      <c r="AJ64" s="107"/>
      <c r="AK64" s="110"/>
      <c r="AL64" s="111"/>
      <c r="AN64" s="172"/>
      <c r="AO64" s="173"/>
      <c r="AP64" s="184">
        <f>SUM(AO61:AO64)</f>
        <v>0</v>
      </c>
      <c r="AQ64" s="185"/>
      <c r="AR64" s="186"/>
      <c r="AS64" s="117"/>
      <c r="AU64" s="109">
        <v>20</v>
      </c>
      <c r="AV64" s="110"/>
      <c r="AW64" s="110"/>
      <c r="AX64" s="107">
        <f>SUM(AV64:AW64)</f>
        <v>0</v>
      </c>
      <c r="AY64" s="107"/>
      <c r="AZ64" s="110"/>
      <c r="BA64" s="111"/>
      <c r="BC64" s="172"/>
      <c r="BD64" s="173"/>
      <c r="BE64" s="184">
        <f>SUM(BD61:BD64)</f>
        <v>0</v>
      </c>
      <c r="BF64" s="185"/>
      <c r="BG64" s="186"/>
      <c r="BH64" s="117"/>
    </row>
    <row r="65" ht="14.25" customHeight="1" spans="1:60">
      <c r="A65" s="109">
        <v>21</v>
      </c>
      <c r="B65" s="110"/>
      <c r="C65" s="110"/>
      <c r="D65" s="107">
        <f>SUM(B65:C65)</f>
        <v>0</v>
      </c>
      <c r="E65" s="107"/>
      <c r="F65" s="110"/>
      <c r="G65" s="111"/>
      <c r="I65" s="116"/>
      <c r="J65" s="117"/>
      <c r="K65" s="117"/>
      <c r="L65" s="117"/>
      <c r="M65" s="117"/>
      <c r="N65" s="117"/>
      <c r="Q65" s="109">
        <v>21</v>
      </c>
      <c r="R65" s="110"/>
      <c r="S65" s="110"/>
      <c r="T65" s="107">
        <f>SUM(R65:S65)</f>
        <v>0</v>
      </c>
      <c r="U65" s="107"/>
      <c r="V65" s="110"/>
      <c r="W65" s="111"/>
      <c r="Y65" s="116"/>
      <c r="Z65" s="117"/>
      <c r="AA65" s="117"/>
      <c r="AB65" s="117"/>
      <c r="AC65" s="117"/>
      <c r="AD65" s="117"/>
      <c r="AF65" s="109">
        <v>21</v>
      </c>
      <c r="AG65" s="110"/>
      <c r="AH65" s="110"/>
      <c r="AI65" s="107">
        <f>SUM(AG65:AH65)</f>
        <v>0</v>
      </c>
      <c r="AJ65" s="107"/>
      <c r="AK65" s="110"/>
      <c r="AL65" s="111"/>
      <c r="AN65" s="116"/>
      <c r="AO65" s="117"/>
      <c r="AP65" s="117"/>
      <c r="AQ65" s="117"/>
      <c r="AR65" s="117"/>
      <c r="AS65" s="117"/>
      <c r="AU65" s="109">
        <v>21</v>
      </c>
      <c r="AV65" s="110"/>
      <c r="AW65" s="110"/>
      <c r="AX65" s="107">
        <f>SUM(AV65:AW65)</f>
        <v>0</v>
      </c>
      <c r="AY65" s="107"/>
      <c r="AZ65" s="110"/>
      <c r="BA65" s="111"/>
      <c r="BC65" s="116"/>
      <c r="BD65" s="117"/>
      <c r="BE65" s="117"/>
      <c r="BF65" s="117"/>
      <c r="BG65" s="117"/>
      <c r="BH65" s="117"/>
    </row>
    <row r="66" ht="14.25" customHeight="1" spans="1:60">
      <c r="A66" s="109">
        <v>22</v>
      </c>
      <c r="B66" s="110"/>
      <c r="C66" s="110"/>
      <c r="D66" s="107">
        <f>SUM(B66:C66)</f>
        <v>0</v>
      </c>
      <c r="E66" s="107"/>
      <c r="F66" s="110"/>
      <c r="G66" s="111"/>
      <c r="I66" s="157" t="s">
        <v>55</v>
      </c>
      <c r="J66" s="158"/>
      <c r="K66" s="158"/>
      <c r="L66" s="158"/>
      <c r="M66" s="158"/>
      <c r="N66" s="117"/>
      <c r="Q66" s="109">
        <v>22</v>
      </c>
      <c r="R66" s="110"/>
      <c r="S66" s="110"/>
      <c r="T66" s="107">
        <f>SUM(R66:S66)</f>
        <v>0</v>
      </c>
      <c r="U66" s="107"/>
      <c r="V66" s="110"/>
      <c r="W66" s="111"/>
      <c r="Y66" s="157" t="s">
        <v>55</v>
      </c>
      <c r="Z66" s="158"/>
      <c r="AA66" s="158"/>
      <c r="AB66" s="158"/>
      <c r="AC66" s="158"/>
      <c r="AD66" s="117"/>
      <c r="AF66" s="109">
        <v>22</v>
      </c>
      <c r="AG66" s="110"/>
      <c r="AH66" s="110"/>
      <c r="AI66" s="107">
        <f>SUM(AG66:AH66)</f>
        <v>0</v>
      </c>
      <c r="AJ66" s="107"/>
      <c r="AK66" s="110"/>
      <c r="AL66" s="111"/>
      <c r="AN66" s="157" t="s">
        <v>55</v>
      </c>
      <c r="AO66" s="158"/>
      <c r="AP66" s="158"/>
      <c r="AQ66" s="158"/>
      <c r="AR66" s="158"/>
      <c r="AS66" s="117"/>
      <c r="AU66" s="109">
        <v>22</v>
      </c>
      <c r="AV66" s="110"/>
      <c r="AW66" s="110"/>
      <c r="AX66" s="107">
        <f>SUM(AV66:AW66)</f>
        <v>0</v>
      </c>
      <c r="AY66" s="107"/>
      <c r="AZ66" s="110"/>
      <c r="BA66" s="111"/>
      <c r="BC66" s="157" t="s">
        <v>55</v>
      </c>
      <c r="BD66" s="158"/>
      <c r="BE66" s="158"/>
      <c r="BF66" s="158"/>
      <c r="BG66" s="158"/>
      <c r="BH66" s="117"/>
    </row>
    <row r="67" ht="14.25" customHeight="1" spans="1:60">
      <c r="A67" s="109">
        <v>23</v>
      </c>
      <c r="B67" s="110"/>
      <c r="C67" s="110"/>
      <c r="D67" s="107">
        <f>SUM(B67:C67)</f>
        <v>0</v>
      </c>
      <c r="E67" s="107"/>
      <c r="F67" s="110"/>
      <c r="G67" s="111"/>
      <c r="I67" s="159" t="s">
        <v>60</v>
      </c>
      <c r="J67" s="160" t="s">
        <v>44</v>
      </c>
      <c r="K67" s="161" t="s">
        <v>40</v>
      </c>
      <c r="L67" s="162" t="s">
        <v>61</v>
      </c>
      <c r="M67" s="163"/>
      <c r="N67" s="117"/>
      <c r="Q67" s="109">
        <v>23</v>
      </c>
      <c r="R67" s="110"/>
      <c r="S67" s="110"/>
      <c r="T67" s="107">
        <f>SUM(R67:S67)</f>
        <v>0</v>
      </c>
      <c r="U67" s="107"/>
      <c r="V67" s="110"/>
      <c r="W67" s="111"/>
      <c r="Y67" s="159" t="s">
        <v>60</v>
      </c>
      <c r="Z67" s="160" t="s">
        <v>44</v>
      </c>
      <c r="AA67" s="161" t="s">
        <v>40</v>
      </c>
      <c r="AB67" s="162" t="s">
        <v>61</v>
      </c>
      <c r="AC67" s="163"/>
      <c r="AD67" s="117"/>
      <c r="AF67" s="109">
        <v>23</v>
      </c>
      <c r="AG67" s="110"/>
      <c r="AH67" s="110"/>
      <c r="AI67" s="107">
        <f>SUM(AG67:AH67)</f>
        <v>0</v>
      </c>
      <c r="AJ67" s="107"/>
      <c r="AK67" s="110"/>
      <c r="AL67" s="111"/>
      <c r="AN67" s="159" t="s">
        <v>60</v>
      </c>
      <c r="AO67" s="160" t="s">
        <v>44</v>
      </c>
      <c r="AP67" s="161" t="s">
        <v>40</v>
      </c>
      <c r="AQ67" s="162" t="s">
        <v>61</v>
      </c>
      <c r="AR67" s="163"/>
      <c r="AS67" s="117"/>
      <c r="AU67" s="109">
        <v>23</v>
      </c>
      <c r="AV67" s="110"/>
      <c r="AW67" s="110"/>
      <c r="AX67" s="107">
        <f>SUM(AV67:AW67)</f>
        <v>0</v>
      </c>
      <c r="AY67" s="107"/>
      <c r="AZ67" s="110"/>
      <c r="BA67" s="111"/>
      <c r="BC67" s="159" t="s">
        <v>60</v>
      </c>
      <c r="BD67" s="160" t="s">
        <v>44</v>
      </c>
      <c r="BE67" s="161" t="s">
        <v>40</v>
      </c>
      <c r="BF67" s="162" t="s">
        <v>61</v>
      </c>
      <c r="BG67" s="163"/>
      <c r="BH67" s="117"/>
    </row>
    <row r="68" ht="14.25" customHeight="1" spans="1:60">
      <c r="A68" s="109">
        <v>24</v>
      </c>
      <c r="B68" s="110"/>
      <c r="C68" s="110"/>
      <c r="D68" s="107">
        <f>SUM(B68:C68)</f>
        <v>0</v>
      </c>
      <c r="E68" s="107"/>
      <c r="F68" s="110"/>
      <c r="G68" s="111"/>
      <c r="I68" s="164">
        <f>SUM(J44)</f>
        <v>5</v>
      </c>
      <c r="J68" s="165">
        <f>SUM(J45)</f>
        <v>17</v>
      </c>
      <c r="K68" s="166"/>
      <c r="L68" s="167"/>
      <c r="M68" s="168"/>
      <c r="N68" s="117"/>
      <c r="Q68" s="109">
        <v>24</v>
      </c>
      <c r="R68" s="110"/>
      <c r="S68" s="110"/>
      <c r="T68" s="107">
        <f>SUM(R68:S68)</f>
        <v>0</v>
      </c>
      <c r="U68" s="107"/>
      <c r="V68" s="110"/>
      <c r="W68" s="111"/>
      <c r="Y68" s="164">
        <f>SUM(Z44)</f>
        <v>6</v>
      </c>
      <c r="Z68" s="165">
        <f>SUM(Z45)</f>
        <v>18</v>
      </c>
      <c r="AA68" s="166"/>
      <c r="AB68" s="167"/>
      <c r="AC68" s="168"/>
      <c r="AD68" s="117"/>
      <c r="AF68" s="109">
        <v>24</v>
      </c>
      <c r="AG68" s="110"/>
      <c r="AH68" s="110"/>
      <c r="AI68" s="107">
        <f>SUM(AG68:AH68)</f>
        <v>0</v>
      </c>
      <c r="AJ68" s="107"/>
      <c r="AK68" s="110"/>
      <c r="AL68" s="111"/>
      <c r="AN68" s="164">
        <f>SUM(AO44)</f>
        <v>7</v>
      </c>
      <c r="AO68" s="165">
        <f>SUM(AO45)</f>
        <v>19</v>
      </c>
      <c r="AP68" s="166"/>
      <c r="AQ68" s="167"/>
      <c r="AR68" s="168"/>
      <c r="AS68" s="117"/>
      <c r="AU68" s="109">
        <v>24</v>
      </c>
      <c r="AV68" s="110"/>
      <c r="AW68" s="110"/>
      <c r="AX68" s="107">
        <f>SUM(AV68:AW68)</f>
        <v>0</v>
      </c>
      <c r="AY68" s="107"/>
      <c r="AZ68" s="110"/>
      <c r="BA68" s="111"/>
      <c r="BC68" s="164">
        <f>SUM(BD44)</f>
        <v>8</v>
      </c>
      <c r="BD68" s="165">
        <f>SUM(BD45)</f>
        <v>20</v>
      </c>
      <c r="BE68" s="166"/>
      <c r="BF68" s="167"/>
      <c r="BG68" s="168"/>
      <c r="BH68" s="117"/>
    </row>
    <row r="69" ht="14.25" customHeight="1" spans="1:60">
      <c r="A69" s="109">
        <v>25</v>
      </c>
      <c r="B69" s="110"/>
      <c r="C69" s="110"/>
      <c r="D69" s="107">
        <f>SUM(B69:C69)</f>
        <v>0</v>
      </c>
      <c r="E69" s="107"/>
      <c r="F69" s="110"/>
      <c r="G69" s="111"/>
      <c r="I69" s="169">
        <v>0.05</v>
      </c>
      <c r="J69" s="170">
        <v>0.03</v>
      </c>
      <c r="K69" s="106"/>
      <c r="L69" s="107"/>
      <c r="M69" s="171"/>
      <c r="N69" s="117"/>
      <c r="Q69" s="109">
        <v>25</v>
      </c>
      <c r="R69" s="110"/>
      <c r="S69" s="110"/>
      <c r="T69" s="107">
        <f>SUM(R69:S69)</f>
        <v>0</v>
      </c>
      <c r="U69" s="107"/>
      <c r="V69" s="110"/>
      <c r="W69" s="111"/>
      <c r="Y69" s="169">
        <v>0.05</v>
      </c>
      <c r="Z69" s="170">
        <v>0.03</v>
      </c>
      <c r="AA69" s="106"/>
      <c r="AB69" s="107"/>
      <c r="AC69" s="171"/>
      <c r="AD69" s="117"/>
      <c r="AF69" s="109">
        <v>25</v>
      </c>
      <c r="AG69" s="110"/>
      <c r="AH69" s="110"/>
      <c r="AI69" s="107">
        <f>SUM(AG69:AH69)</f>
        <v>0</v>
      </c>
      <c r="AJ69" s="107"/>
      <c r="AK69" s="110"/>
      <c r="AL69" s="111"/>
      <c r="AN69" s="169">
        <v>0.05</v>
      </c>
      <c r="AO69" s="170">
        <v>0.03</v>
      </c>
      <c r="AP69" s="106"/>
      <c r="AQ69" s="107"/>
      <c r="AR69" s="171"/>
      <c r="AS69" s="117"/>
      <c r="AU69" s="109">
        <v>25</v>
      </c>
      <c r="AV69" s="110"/>
      <c r="AW69" s="110"/>
      <c r="AX69" s="107">
        <f>SUM(AV69:AW69)</f>
        <v>0</v>
      </c>
      <c r="AY69" s="107"/>
      <c r="AZ69" s="110"/>
      <c r="BA69" s="111"/>
      <c r="BC69" s="169">
        <v>0.05</v>
      </c>
      <c r="BD69" s="170">
        <v>0.03</v>
      </c>
      <c r="BE69" s="106"/>
      <c r="BF69" s="107"/>
      <c r="BG69" s="171"/>
      <c r="BH69" s="117"/>
    </row>
    <row r="70" ht="14.25" customHeight="1" spans="1:60">
      <c r="A70" s="109">
        <v>26</v>
      </c>
      <c r="B70" s="110"/>
      <c r="C70" s="110"/>
      <c r="D70" s="107">
        <f>SUM(B70:C70)</f>
        <v>0</v>
      </c>
      <c r="E70" s="107"/>
      <c r="F70" s="110"/>
      <c r="G70" s="111"/>
      <c r="I70" s="172">
        <f>SUM(I68*I69)</f>
        <v>0.25</v>
      </c>
      <c r="J70" s="173">
        <f>SUM(J68*J69)</f>
        <v>0.51</v>
      </c>
      <c r="K70" s="174">
        <f>SUM(F76)</f>
        <v>0</v>
      </c>
      <c r="L70" s="175">
        <f>SUM(I70:J70)*K70</f>
        <v>0</v>
      </c>
      <c r="M70" s="176"/>
      <c r="N70" s="117"/>
      <c r="Q70" s="109">
        <v>26</v>
      </c>
      <c r="R70" s="110"/>
      <c r="S70" s="110"/>
      <c r="T70" s="107">
        <f>SUM(R70:S70)</f>
        <v>0</v>
      </c>
      <c r="U70" s="107"/>
      <c r="V70" s="110"/>
      <c r="W70" s="111"/>
      <c r="Y70" s="172">
        <f>SUM(Y68*Y69)</f>
        <v>0.3</v>
      </c>
      <c r="Z70" s="173">
        <f>SUM(Z68*Z69)</f>
        <v>0.54</v>
      </c>
      <c r="AA70" s="174">
        <f>SUM(V75)</f>
        <v>0</v>
      </c>
      <c r="AB70" s="175">
        <f>SUM(Y70:Z70)*AA70</f>
        <v>0</v>
      </c>
      <c r="AC70" s="176"/>
      <c r="AD70" s="117"/>
      <c r="AF70" s="109">
        <v>26</v>
      </c>
      <c r="AG70" s="110"/>
      <c r="AH70" s="110"/>
      <c r="AI70" s="107">
        <f>SUM(AG70:AH70)</f>
        <v>0</v>
      </c>
      <c r="AJ70" s="107"/>
      <c r="AK70" s="110"/>
      <c r="AL70" s="111"/>
      <c r="AN70" s="172">
        <f>SUM(AN68*AN69)</f>
        <v>0.35</v>
      </c>
      <c r="AO70" s="173">
        <f>SUM(AO68*AO69)</f>
        <v>0.57</v>
      </c>
      <c r="AP70" s="174">
        <f>SUM(AK76)</f>
        <v>0</v>
      </c>
      <c r="AQ70" s="175">
        <f>SUM(AN70:AO70)*AP70</f>
        <v>0</v>
      </c>
      <c r="AR70" s="176"/>
      <c r="AS70" s="117"/>
      <c r="AU70" s="109">
        <v>26</v>
      </c>
      <c r="AV70" s="110"/>
      <c r="AW70" s="110"/>
      <c r="AX70" s="107">
        <f>SUM(AV70:AW70)</f>
        <v>0</v>
      </c>
      <c r="AY70" s="107"/>
      <c r="AZ70" s="110"/>
      <c r="BA70" s="111"/>
      <c r="BC70" s="172">
        <f>SUM(BC68*BC69)</f>
        <v>0.4</v>
      </c>
      <c r="BD70" s="173">
        <f>SUM(BD68*BD69)</f>
        <v>0.6</v>
      </c>
      <c r="BE70" s="174">
        <f>SUM(AZ76)</f>
        <v>0</v>
      </c>
      <c r="BF70" s="175">
        <f>SUM(BC70:BD70)*BE70</f>
        <v>0</v>
      </c>
      <c r="BG70" s="176"/>
      <c r="BH70" s="117"/>
    </row>
    <row r="71" ht="14.25" customHeight="1" spans="1:60">
      <c r="A71" s="109">
        <v>27</v>
      </c>
      <c r="B71" s="110"/>
      <c r="C71" s="110"/>
      <c r="D71" s="107">
        <f>SUM(B71:C71)</f>
        <v>0</v>
      </c>
      <c r="E71" s="107"/>
      <c r="F71" s="110"/>
      <c r="G71" s="111"/>
      <c r="I71" s="187"/>
      <c r="J71" s="187"/>
      <c r="K71" s="188"/>
      <c r="L71" s="189"/>
      <c r="M71" s="189"/>
      <c r="N71" s="117"/>
      <c r="Q71" s="109">
        <v>27</v>
      </c>
      <c r="R71" s="110"/>
      <c r="S71" s="110"/>
      <c r="T71" s="107">
        <f>SUM(R71:S71)</f>
        <v>0</v>
      </c>
      <c r="U71" s="107"/>
      <c r="V71" s="110"/>
      <c r="W71" s="111"/>
      <c r="Y71" s="187"/>
      <c r="Z71" s="187"/>
      <c r="AA71" s="188"/>
      <c r="AB71" s="189"/>
      <c r="AC71" s="189"/>
      <c r="AD71" s="117"/>
      <c r="AF71" s="109">
        <v>27</v>
      </c>
      <c r="AG71" s="110"/>
      <c r="AH71" s="110"/>
      <c r="AI71" s="107">
        <f>SUM(AG71:AH71)</f>
        <v>0</v>
      </c>
      <c r="AJ71" s="107"/>
      <c r="AK71" s="110"/>
      <c r="AL71" s="111"/>
      <c r="AN71" s="187"/>
      <c r="AO71" s="187"/>
      <c r="AP71" s="188"/>
      <c r="AQ71" s="189"/>
      <c r="AR71" s="189"/>
      <c r="AS71" s="117"/>
      <c r="AU71" s="109">
        <v>27</v>
      </c>
      <c r="AV71" s="110"/>
      <c r="AW71" s="110"/>
      <c r="AX71" s="107">
        <f>SUM(AV71:AW71)</f>
        <v>0</v>
      </c>
      <c r="AY71" s="107"/>
      <c r="AZ71" s="110"/>
      <c r="BA71" s="111"/>
      <c r="BC71" s="187"/>
      <c r="BD71" s="187"/>
      <c r="BE71" s="188"/>
      <c r="BF71" s="189"/>
      <c r="BG71" s="189"/>
      <c r="BH71" s="117"/>
    </row>
    <row r="72" ht="14.25" customHeight="1" spans="1:60">
      <c r="A72" s="109">
        <v>28</v>
      </c>
      <c r="B72" s="110"/>
      <c r="C72" s="110"/>
      <c r="D72" s="107">
        <f>SUM(B72:C72)</f>
        <v>0</v>
      </c>
      <c r="E72" s="107"/>
      <c r="F72" s="110"/>
      <c r="G72" s="111"/>
      <c r="I72" s="116"/>
      <c r="J72" s="190" t="s">
        <v>62</v>
      </c>
      <c r="K72" s="190"/>
      <c r="L72" s="190"/>
      <c r="M72" s="190"/>
      <c r="N72" s="190"/>
      <c r="Q72" s="109">
        <v>28</v>
      </c>
      <c r="R72" s="110"/>
      <c r="S72" s="110"/>
      <c r="T72" s="107">
        <f>SUM(R72:S72)</f>
        <v>0</v>
      </c>
      <c r="U72" s="107"/>
      <c r="V72" s="110"/>
      <c r="W72" s="111"/>
      <c r="Y72" s="116"/>
      <c r="Z72" s="190" t="s">
        <v>62</v>
      </c>
      <c r="AA72" s="190"/>
      <c r="AB72" s="190"/>
      <c r="AC72" s="190"/>
      <c r="AD72" s="190"/>
      <c r="AF72" s="109">
        <v>28</v>
      </c>
      <c r="AG72" s="110"/>
      <c r="AH72" s="110"/>
      <c r="AI72" s="107">
        <f>SUM(AG72:AH72)</f>
        <v>0</v>
      </c>
      <c r="AJ72" s="107"/>
      <c r="AK72" s="110"/>
      <c r="AL72" s="111"/>
      <c r="AN72" s="116"/>
      <c r="AO72" s="190" t="s">
        <v>62</v>
      </c>
      <c r="AP72" s="190"/>
      <c r="AQ72" s="190"/>
      <c r="AR72" s="190"/>
      <c r="AS72" s="190"/>
      <c r="AU72" s="109">
        <v>28</v>
      </c>
      <c r="AV72" s="110"/>
      <c r="AW72" s="110"/>
      <c r="AX72" s="107">
        <f>SUM(AV72:AW72)</f>
        <v>0</v>
      </c>
      <c r="AY72" s="107"/>
      <c r="AZ72" s="110"/>
      <c r="BA72" s="111"/>
      <c r="BC72" s="116"/>
      <c r="BD72" s="190" t="s">
        <v>62</v>
      </c>
      <c r="BE72" s="190"/>
      <c r="BF72" s="190"/>
      <c r="BG72" s="190"/>
      <c r="BH72" s="190"/>
    </row>
    <row r="73" ht="14.25" customHeight="1" spans="1:59">
      <c r="A73" s="109">
        <v>29</v>
      </c>
      <c r="B73" s="110"/>
      <c r="C73" s="110"/>
      <c r="D73" s="107">
        <f>SUM(B73:C73)</f>
        <v>0</v>
      </c>
      <c r="E73" s="107"/>
      <c r="F73" s="110"/>
      <c r="G73" s="111"/>
      <c r="I73" s="116"/>
      <c r="J73" s="156"/>
      <c r="K73" s="156"/>
      <c r="L73" s="156"/>
      <c r="M73" s="156"/>
      <c r="Q73" s="109">
        <v>29</v>
      </c>
      <c r="R73" s="110"/>
      <c r="S73" s="110"/>
      <c r="T73" s="107">
        <f>SUM(R73:S73)</f>
        <v>0</v>
      </c>
      <c r="U73" s="107"/>
      <c r="V73" s="110"/>
      <c r="W73" s="111"/>
      <c r="Y73" s="116"/>
      <c r="Z73" s="156"/>
      <c r="AA73" s="156"/>
      <c r="AB73" s="156"/>
      <c r="AC73" s="156"/>
      <c r="AF73" s="109">
        <v>29</v>
      </c>
      <c r="AG73" s="110"/>
      <c r="AH73" s="110"/>
      <c r="AI73" s="107">
        <f>SUM(AG73:AH73)</f>
        <v>0</v>
      </c>
      <c r="AJ73" s="107"/>
      <c r="AK73" s="110"/>
      <c r="AL73" s="111"/>
      <c r="AN73" s="116"/>
      <c r="AO73" s="156"/>
      <c r="AP73" s="156"/>
      <c r="AQ73" s="156"/>
      <c r="AR73" s="156"/>
      <c r="AU73" s="109">
        <v>29</v>
      </c>
      <c r="AV73" s="110"/>
      <c r="AW73" s="110"/>
      <c r="AX73" s="107">
        <f>SUM(AV73:AW73)</f>
        <v>0</v>
      </c>
      <c r="AY73" s="107"/>
      <c r="AZ73" s="110"/>
      <c r="BA73" s="111"/>
      <c r="BC73" s="116"/>
      <c r="BD73" s="156"/>
      <c r="BE73" s="156"/>
      <c r="BF73" s="156"/>
      <c r="BG73" s="156"/>
    </row>
    <row r="74" ht="14.25" customHeight="1" spans="1:60">
      <c r="A74" s="109">
        <v>30</v>
      </c>
      <c r="B74" s="110"/>
      <c r="C74" s="110"/>
      <c r="D74" s="107">
        <f>SUM(B74:C74)</f>
        <v>0</v>
      </c>
      <c r="E74" s="107"/>
      <c r="F74" s="110"/>
      <c r="G74" s="111"/>
      <c r="I74" s="116"/>
      <c r="N74" s="117"/>
      <c r="Q74" s="109">
        <v>30</v>
      </c>
      <c r="R74" s="110"/>
      <c r="S74" s="110"/>
      <c r="T74" s="107">
        <f>SUM(R74:S74)</f>
        <v>0</v>
      </c>
      <c r="U74" s="107"/>
      <c r="V74" s="110"/>
      <c r="W74" s="111"/>
      <c r="Y74" s="116"/>
      <c r="AD74" s="117"/>
      <c r="AF74" s="109">
        <v>30</v>
      </c>
      <c r="AG74" s="110"/>
      <c r="AH74" s="110"/>
      <c r="AI74" s="107">
        <f>SUM(AG74:AH74)</f>
        <v>0</v>
      </c>
      <c r="AJ74" s="107"/>
      <c r="AK74" s="110"/>
      <c r="AL74" s="111"/>
      <c r="AN74" s="116"/>
      <c r="AS74" s="117"/>
      <c r="AU74" s="109">
        <v>30</v>
      </c>
      <c r="AV74" s="110"/>
      <c r="AW74" s="110"/>
      <c r="AX74" s="107">
        <f>SUM(AV74:AW74)</f>
        <v>0</v>
      </c>
      <c r="AY74" s="107"/>
      <c r="AZ74" s="110"/>
      <c r="BA74" s="111"/>
      <c r="BC74" s="116"/>
      <c r="BH74" s="117"/>
    </row>
    <row r="75" ht="14.25" customHeight="1" spans="1:60">
      <c r="A75" s="109">
        <v>31</v>
      </c>
      <c r="B75" s="110"/>
      <c r="C75" s="110"/>
      <c r="D75" s="107">
        <f>SUM(B75:C75)</f>
        <v>0</v>
      </c>
      <c r="E75" s="107"/>
      <c r="F75" s="110"/>
      <c r="G75" s="111"/>
      <c r="I75" s="116"/>
      <c r="J75" s="117"/>
      <c r="K75" s="117"/>
      <c r="L75" s="117"/>
      <c r="M75" s="117"/>
      <c r="N75" s="191"/>
      <c r="Q75" s="112"/>
      <c r="R75" s="113">
        <f t="shared" ref="R75:W75" si="12">SUM(R45:R74)</f>
        <v>0</v>
      </c>
      <c r="S75" s="113">
        <f>SUM(S45:S74)</f>
        <v>0</v>
      </c>
      <c r="T75" s="114">
        <f>SUM(R75:S75)</f>
        <v>0</v>
      </c>
      <c r="U75" s="114">
        <f>SUM(U45:U74)</f>
        <v>0</v>
      </c>
      <c r="V75" s="113">
        <f>SUM(V45:V74)</f>
        <v>0</v>
      </c>
      <c r="W75" s="115">
        <f>SUM(W45:W74)</f>
        <v>0</v>
      </c>
      <c r="Y75" s="116"/>
      <c r="Z75" s="117"/>
      <c r="AA75" s="117"/>
      <c r="AB75" s="117"/>
      <c r="AC75" s="117"/>
      <c r="AD75" s="191"/>
      <c r="AF75" s="109">
        <v>31</v>
      </c>
      <c r="AG75" s="110"/>
      <c r="AH75" s="110"/>
      <c r="AI75" s="107">
        <f>SUM(AG75:AH75)</f>
        <v>0</v>
      </c>
      <c r="AJ75" s="107"/>
      <c r="AK75" s="110"/>
      <c r="AL75" s="111"/>
      <c r="AN75" s="116"/>
      <c r="AO75" s="117"/>
      <c r="AP75" s="117"/>
      <c r="AQ75" s="117"/>
      <c r="AR75" s="117"/>
      <c r="AS75" s="191"/>
      <c r="AU75" s="109">
        <v>31</v>
      </c>
      <c r="AV75" s="110"/>
      <c r="AW75" s="110"/>
      <c r="AX75" s="107">
        <f>SUM(AV75:AW75)</f>
        <v>0</v>
      </c>
      <c r="AY75" s="107"/>
      <c r="AZ75" s="110"/>
      <c r="BA75" s="111"/>
      <c r="BC75" s="116"/>
      <c r="BD75" s="117"/>
      <c r="BE75" s="117"/>
      <c r="BF75" s="117"/>
      <c r="BG75" s="117"/>
      <c r="BH75" s="191"/>
    </row>
    <row r="76" ht="16.5" customHeight="1" spans="1:59">
      <c r="A76" s="112"/>
      <c r="B76" s="113">
        <f t="shared" ref="B76:G76" si="13">SUM(B45:B75)</f>
        <v>0</v>
      </c>
      <c r="C76" s="113">
        <f>SUM(C45:C75)</f>
        <v>0</v>
      </c>
      <c r="D76" s="114">
        <f>SUM(B76:C76)</f>
        <v>0</v>
      </c>
      <c r="E76" s="113">
        <f>SUM(E45:E75)</f>
        <v>0</v>
      </c>
      <c r="F76" s="113">
        <f>SUM(F45:F75)</f>
        <v>0</v>
      </c>
      <c r="G76" s="115">
        <f>SUM(G45:G75)</f>
        <v>0</v>
      </c>
      <c r="I76" s="116"/>
      <c r="J76" s="191" t="s">
        <v>63</v>
      </c>
      <c r="K76" s="191"/>
      <c r="L76" s="191"/>
      <c r="M76" s="191"/>
      <c r="Y76" s="116"/>
      <c r="Z76" s="191" t="s">
        <v>63</v>
      </c>
      <c r="AA76" s="191"/>
      <c r="AB76" s="191"/>
      <c r="AC76" s="191"/>
      <c r="AF76" s="112"/>
      <c r="AG76" s="113">
        <f t="shared" ref="AG76:AL76" si="14">SUM(AG45:AG75)</f>
        <v>0</v>
      </c>
      <c r="AH76" s="113">
        <f>SUM(AH45:AH75)</f>
        <v>0</v>
      </c>
      <c r="AI76" s="114">
        <f>SUM(AG76:AH76)</f>
        <v>0</v>
      </c>
      <c r="AJ76" s="114">
        <f>SUM(AJ45:AJ75)</f>
        <v>0</v>
      </c>
      <c r="AK76" s="113">
        <f>SUM(AK45:AK75)</f>
        <v>0</v>
      </c>
      <c r="AL76" s="115">
        <f>SUM(AL45:AL75)</f>
        <v>0</v>
      </c>
      <c r="AN76" s="116"/>
      <c r="AO76" s="191" t="s">
        <v>63</v>
      </c>
      <c r="AP76" s="191"/>
      <c r="AQ76" s="191"/>
      <c r="AR76" s="191"/>
      <c r="AU76" s="112"/>
      <c r="AV76" s="113">
        <f t="shared" ref="AV76:BA76" si="15">SUM(AV45:AV75)</f>
        <v>0</v>
      </c>
      <c r="AW76" s="113">
        <f>SUM(AW45:AW75)</f>
        <v>0</v>
      </c>
      <c r="AX76" s="114">
        <f>SUM(AV76:AW76)</f>
        <v>0</v>
      </c>
      <c r="AY76" s="114">
        <f>SUM(AY46:AY75)</f>
        <v>0</v>
      </c>
      <c r="AZ76" s="113">
        <f>SUM(AZ46:AZ75)</f>
        <v>0</v>
      </c>
      <c r="BA76" s="115">
        <f>SUM(BA45:BA75)</f>
        <v>0</v>
      </c>
      <c r="BC76" s="116"/>
      <c r="BD76" s="191" t="s">
        <v>63</v>
      </c>
      <c r="BE76" s="191"/>
      <c r="BF76" s="191"/>
      <c r="BG76" s="191"/>
    </row>
    <row r="77" ht="12.75"/>
    <row r="78" ht="16.5" spans="55:56">
      <c r="BC78" s="118"/>
      <c r="BD78" s="118"/>
    </row>
    <row r="79" ht="22.5" customHeight="1" spans="4:60">
      <c r="D79" s="95" t="s">
        <v>20</v>
      </c>
      <c r="E79" s="96">
        <f>([1]Kal.Gaji!A11)</f>
        <v>2</v>
      </c>
      <c r="F79" s="97"/>
      <c r="G79" s="98"/>
      <c r="I79" s="118" t="s">
        <v>21</v>
      </c>
      <c r="J79" s="118"/>
      <c r="K79" s="118"/>
      <c r="L79" s="118"/>
      <c r="M79" s="118"/>
      <c r="N79" s="118"/>
      <c r="T79" s="95" t="s">
        <v>20</v>
      </c>
      <c r="U79" s="96">
        <f>([1]Kal.Gaji!A11)</f>
        <v>2</v>
      </c>
      <c r="V79" s="97"/>
      <c r="W79" s="98"/>
      <c r="Y79" s="118" t="s">
        <v>21</v>
      </c>
      <c r="Z79" s="118"/>
      <c r="AA79" s="118"/>
      <c r="AB79" s="118"/>
      <c r="AC79" s="118"/>
      <c r="AD79" s="118"/>
      <c r="AI79" s="95" t="s">
        <v>20</v>
      </c>
      <c r="AJ79" s="96">
        <f>([1]Kal.Gaji!A11)</f>
        <v>2</v>
      </c>
      <c r="AK79" s="97"/>
      <c r="AL79" s="98"/>
      <c r="AN79" s="118" t="s">
        <v>21</v>
      </c>
      <c r="AO79" s="118"/>
      <c r="AP79" s="118"/>
      <c r="AQ79" s="118"/>
      <c r="AR79" s="118"/>
      <c r="AS79" s="118"/>
      <c r="AX79" s="95" t="s">
        <v>20</v>
      </c>
      <c r="AY79" s="96">
        <f>([1]Kal.Gaji!A11)</f>
        <v>2</v>
      </c>
      <c r="AZ79" s="97"/>
      <c r="BA79" s="98"/>
      <c r="BC79" s="118" t="s">
        <v>21</v>
      </c>
      <c r="BD79" s="118"/>
      <c r="BE79" s="118"/>
      <c r="BF79" s="118"/>
      <c r="BG79" s="118"/>
      <c r="BH79" s="118"/>
    </row>
    <row r="80" ht="22.5" customHeight="1" spans="4:60">
      <c r="D80" s="95" t="s">
        <v>3</v>
      </c>
      <c r="E80" s="96" t="str">
        <f>([1]H!E80)</f>
        <v>SEPTEMBER</v>
      </c>
      <c r="F80" s="97"/>
      <c r="G80" s="98"/>
      <c r="I80" s="119"/>
      <c r="J80" s="119"/>
      <c r="K80" s="119"/>
      <c r="L80" s="120"/>
      <c r="M80" s="120"/>
      <c r="N80" s="120"/>
      <c r="T80" s="95" t="s">
        <v>3</v>
      </c>
      <c r="U80" s="96" t="str">
        <f>([1]H!U80)</f>
        <v>OKTOBER</v>
      </c>
      <c r="V80" s="97"/>
      <c r="W80" s="98"/>
      <c r="Y80" s="119"/>
      <c r="Z80" s="119"/>
      <c r="AA80" s="119"/>
      <c r="AB80" s="120"/>
      <c r="AC80" s="120"/>
      <c r="AD80" s="120"/>
      <c r="AI80" s="95" t="s">
        <v>3</v>
      </c>
      <c r="AJ80" s="96" t="str">
        <f>([1]H!AJ80)</f>
        <v>NOVEMBER</v>
      </c>
      <c r="AK80" s="97"/>
      <c r="AL80" s="98"/>
      <c r="AN80" s="119"/>
      <c r="AO80" s="119"/>
      <c r="AP80" s="119"/>
      <c r="AQ80" s="120"/>
      <c r="AR80" s="120"/>
      <c r="AS80" s="120"/>
      <c r="AX80" s="95" t="s">
        <v>3</v>
      </c>
      <c r="AY80" s="96" t="str">
        <f>([1]H!AY80)</f>
        <v>DESEMBER</v>
      </c>
      <c r="AZ80" s="97"/>
      <c r="BA80" s="98"/>
      <c r="BC80" s="119"/>
      <c r="BD80" s="119"/>
      <c r="BE80" s="119"/>
      <c r="BF80" s="120"/>
      <c r="BG80" s="120"/>
      <c r="BH80" s="120"/>
    </row>
    <row r="81" ht="22.5" customHeight="1" spans="4:60">
      <c r="D81" s="95" t="s">
        <v>26</v>
      </c>
      <c r="E81" s="96">
        <f>SUM('Kal. Gaji'!A3:M3)</f>
        <v>2016</v>
      </c>
      <c r="F81" s="97"/>
      <c r="G81" s="98"/>
      <c r="I81" s="121">
        <f>(E79)</f>
        <v>2</v>
      </c>
      <c r="J81" s="121"/>
      <c r="K81" s="121"/>
      <c r="L81" s="121"/>
      <c r="M81" s="121"/>
      <c r="N81" s="122" t="s">
        <v>76</v>
      </c>
      <c r="T81" s="95" t="s">
        <v>26</v>
      </c>
      <c r="U81" s="96">
        <f>SUM('Kal. Gaji'!A3:M3)</f>
        <v>2016</v>
      </c>
      <c r="V81" s="97"/>
      <c r="W81" s="98"/>
      <c r="Y81" s="121">
        <f>(U79)</f>
        <v>2</v>
      </c>
      <c r="Z81" s="121"/>
      <c r="AA81" s="121"/>
      <c r="AB81" s="121"/>
      <c r="AC81" s="121"/>
      <c r="AD81" s="122" t="s">
        <v>77</v>
      </c>
      <c r="AI81" s="95" t="s">
        <v>26</v>
      </c>
      <c r="AJ81" s="96">
        <f>SUM('Kal. Gaji'!A3:M3)</f>
        <v>2016</v>
      </c>
      <c r="AK81" s="97"/>
      <c r="AL81" s="98"/>
      <c r="AN81" s="121">
        <f>(AJ79)</f>
        <v>2</v>
      </c>
      <c r="AO81" s="121"/>
      <c r="AP81" s="121"/>
      <c r="AQ81" s="121"/>
      <c r="AR81" s="121"/>
      <c r="AS81" s="122" t="s">
        <v>78</v>
      </c>
      <c r="AX81" s="95" t="s">
        <v>26</v>
      </c>
      <c r="AY81" s="96">
        <f>SUM('Kal. Gaji'!A3:M3)</f>
        <v>2016</v>
      </c>
      <c r="AZ81" s="97"/>
      <c r="BA81" s="98"/>
      <c r="BC81" s="121">
        <f>(AY79)</f>
        <v>2</v>
      </c>
      <c r="BD81" s="121"/>
      <c r="BE81" s="121"/>
      <c r="BF81" s="121"/>
      <c r="BG81" s="121"/>
      <c r="BH81" s="122" t="s">
        <v>79</v>
      </c>
    </row>
    <row r="82" ht="25.5" customHeight="1" spans="1:60">
      <c r="A82" s="99" t="s">
        <v>2</v>
      </c>
      <c r="B82" s="99"/>
      <c r="C82" s="99"/>
      <c r="D82" s="99"/>
      <c r="E82" s="99"/>
      <c r="F82" s="99"/>
      <c r="G82" s="99"/>
      <c r="I82" s="123" t="s">
        <v>31</v>
      </c>
      <c r="J82" s="124" t="s">
        <v>32</v>
      </c>
      <c r="K82" s="125" t="s">
        <v>33</v>
      </c>
      <c r="L82" s="126"/>
      <c r="M82" s="126"/>
      <c r="N82" s="127"/>
      <c r="Q82" s="99" t="s">
        <v>2</v>
      </c>
      <c r="R82" s="99"/>
      <c r="S82" s="99"/>
      <c r="T82" s="99"/>
      <c r="U82" s="99"/>
      <c r="V82" s="99"/>
      <c r="W82" s="99"/>
      <c r="Y82" s="123" t="s">
        <v>31</v>
      </c>
      <c r="Z82" s="124" t="s">
        <v>32</v>
      </c>
      <c r="AA82" s="125" t="s">
        <v>33</v>
      </c>
      <c r="AB82" s="126"/>
      <c r="AC82" s="126"/>
      <c r="AD82" s="127"/>
      <c r="AF82" s="99" t="s">
        <v>2</v>
      </c>
      <c r="AG82" s="99"/>
      <c r="AH82" s="99"/>
      <c r="AI82" s="99"/>
      <c r="AJ82" s="99"/>
      <c r="AK82" s="99"/>
      <c r="AL82" s="99"/>
      <c r="AN82" s="123" t="s">
        <v>31</v>
      </c>
      <c r="AO82" s="124" t="s">
        <v>32</v>
      </c>
      <c r="AP82" s="125" t="s">
        <v>33</v>
      </c>
      <c r="AQ82" s="126"/>
      <c r="AR82" s="126"/>
      <c r="AS82" s="127"/>
      <c r="AU82" s="99" t="s">
        <v>2</v>
      </c>
      <c r="AV82" s="99"/>
      <c r="AW82" s="99"/>
      <c r="AX82" s="99"/>
      <c r="AY82" s="99"/>
      <c r="AZ82" s="99"/>
      <c r="BA82" s="99"/>
      <c r="BC82" s="123" t="s">
        <v>31</v>
      </c>
      <c r="BD82" s="124" t="s">
        <v>32</v>
      </c>
      <c r="BE82" s="125" t="s">
        <v>33</v>
      </c>
      <c r="BF82" s="126"/>
      <c r="BG82" s="126"/>
      <c r="BH82" s="127"/>
    </row>
    <row r="83" ht="16.5" spans="1:60">
      <c r="A83" s="100" t="s">
        <v>34</v>
      </c>
      <c r="B83" s="101" t="s">
        <v>35</v>
      </c>
      <c r="C83" s="101" t="s">
        <v>36</v>
      </c>
      <c r="D83" s="102" t="s">
        <v>37</v>
      </c>
      <c r="E83" s="102" t="s">
        <v>38</v>
      </c>
      <c r="F83" s="103" t="s">
        <v>39</v>
      </c>
      <c r="G83" s="104" t="s">
        <v>40</v>
      </c>
      <c r="I83" s="129" t="s">
        <v>41</v>
      </c>
      <c r="J83" s="130">
        <f>SUM('Kal. Gaji'!J12)</f>
        <v>9</v>
      </c>
      <c r="K83" s="131" t="s">
        <v>42</v>
      </c>
      <c r="L83" s="132"/>
      <c r="M83" s="132"/>
      <c r="N83" s="133"/>
      <c r="Q83" s="100" t="s">
        <v>34</v>
      </c>
      <c r="R83" s="101" t="s">
        <v>35</v>
      </c>
      <c r="S83" s="101" t="s">
        <v>36</v>
      </c>
      <c r="T83" s="102" t="s">
        <v>37</v>
      </c>
      <c r="U83" s="102" t="s">
        <v>38</v>
      </c>
      <c r="V83" s="192" t="s">
        <v>39</v>
      </c>
      <c r="W83" s="104" t="s">
        <v>40</v>
      </c>
      <c r="Y83" s="129" t="s">
        <v>41</v>
      </c>
      <c r="Z83" s="130">
        <f>SUM('Kal. Gaji'!K12)</f>
        <v>10</v>
      </c>
      <c r="AA83" s="131" t="s">
        <v>42</v>
      </c>
      <c r="AB83" s="132"/>
      <c r="AC83" s="132"/>
      <c r="AD83" s="133"/>
      <c r="AF83" s="100" t="s">
        <v>34</v>
      </c>
      <c r="AG83" s="101" t="s">
        <v>35</v>
      </c>
      <c r="AH83" s="101" t="s">
        <v>36</v>
      </c>
      <c r="AI83" s="102" t="s">
        <v>37</v>
      </c>
      <c r="AJ83" s="102" t="s">
        <v>38</v>
      </c>
      <c r="AK83" s="192" t="s">
        <v>39</v>
      </c>
      <c r="AL83" s="104" t="s">
        <v>40</v>
      </c>
      <c r="AN83" s="129" t="s">
        <v>41</v>
      </c>
      <c r="AO83" s="130">
        <f>SUM('Kal. Gaji'!L12)</f>
        <v>11</v>
      </c>
      <c r="AP83" s="131" t="s">
        <v>42</v>
      </c>
      <c r="AQ83" s="132"/>
      <c r="AR83" s="132"/>
      <c r="AS83" s="133"/>
      <c r="AU83" s="100" t="s">
        <v>34</v>
      </c>
      <c r="AV83" s="101" t="s">
        <v>35</v>
      </c>
      <c r="AW83" s="101" t="s">
        <v>36</v>
      </c>
      <c r="AX83" s="102" t="s">
        <v>37</v>
      </c>
      <c r="AY83" s="102" t="s">
        <v>38</v>
      </c>
      <c r="AZ83" s="192" t="s">
        <v>39</v>
      </c>
      <c r="BA83" s="104" t="s">
        <v>40</v>
      </c>
      <c r="BC83" s="129" t="s">
        <v>41</v>
      </c>
      <c r="BD83" s="130">
        <f>SUM('Kal. Gaji'!M12)</f>
        <v>12</v>
      </c>
      <c r="BE83" s="216" t="s">
        <v>42</v>
      </c>
      <c r="BF83" s="217"/>
      <c r="BG83" s="217"/>
      <c r="BH83" s="218"/>
    </row>
    <row r="84" ht="14.25" customHeight="1" spans="1:60">
      <c r="A84" s="239" t="s">
        <v>43</v>
      </c>
      <c r="B84" s="106"/>
      <c r="C84" s="106"/>
      <c r="D84" s="107">
        <f t="shared" ref="D84:D114" si="16">SUM(B84:C84)</f>
        <v>0</v>
      </c>
      <c r="E84" s="107"/>
      <c r="F84" s="106"/>
      <c r="G84" s="108"/>
      <c r="I84" s="134" t="s">
        <v>44</v>
      </c>
      <c r="J84" s="130">
        <f>SUM('Kal. Gaji'!J13)</f>
        <v>21</v>
      </c>
      <c r="K84" s="135" t="s">
        <v>42</v>
      </c>
      <c r="L84" s="136"/>
      <c r="M84" s="136"/>
      <c r="N84" s="137"/>
      <c r="Q84" s="239" t="s">
        <v>43</v>
      </c>
      <c r="R84" s="106"/>
      <c r="S84" s="106"/>
      <c r="T84" s="107">
        <f t="shared" ref="T84:T115" si="17">SUM(R84:S84)</f>
        <v>0</v>
      </c>
      <c r="U84" s="107"/>
      <c r="V84" s="106"/>
      <c r="W84" s="108"/>
      <c r="Y84" s="134" t="s">
        <v>44</v>
      </c>
      <c r="Z84" s="130">
        <f>SUM('Kal. Gaji'!K13)</f>
        <v>22</v>
      </c>
      <c r="AA84" s="135" t="s">
        <v>42</v>
      </c>
      <c r="AB84" s="136"/>
      <c r="AC84" s="136"/>
      <c r="AD84" s="137"/>
      <c r="AF84" s="239" t="s">
        <v>43</v>
      </c>
      <c r="AG84" s="106"/>
      <c r="AH84" s="110"/>
      <c r="AI84" s="107">
        <f t="shared" ref="AI84:AI114" si="18">SUM(AG84:AH84)</f>
        <v>0</v>
      </c>
      <c r="AJ84" s="107"/>
      <c r="AK84" s="106"/>
      <c r="AL84" s="108"/>
      <c r="AN84" s="134" t="s">
        <v>44</v>
      </c>
      <c r="AO84" s="130">
        <f>SUM('Kal. Gaji'!L13)</f>
        <v>23</v>
      </c>
      <c r="AP84" s="135" t="s">
        <v>42</v>
      </c>
      <c r="AQ84" s="136"/>
      <c r="AR84" s="136"/>
      <c r="AS84" s="137"/>
      <c r="AU84" s="239" t="s">
        <v>43</v>
      </c>
      <c r="AV84" s="110"/>
      <c r="AW84" s="110"/>
      <c r="AX84" s="107">
        <f t="shared" ref="AX84:AX115" si="19">SUM(AV84:AW84)</f>
        <v>0</v>
      </c>
      <c r="AY84" s="107"/>
      <c r="AZ84" s="106"/>
      <c r="BA84" s="108"/>
      <c r="BC84" s="134" t="s">
        <v>44</v>
      </c>
      <c r="BD84" s="130">
        <f>SUM('Kal. Gaji'!M13)</f>
        <v>24</v>
      </c>
      <c r="BE84" s="135" t="s">
        <v>42</v>
      </c>
      <c r="BF84" s="136"/>
      <c r="BG84" s="136"/>
      <c r="BH84" s="137"/>
    </row>
    <row r="85" ht="14.25" customHeight="1" spans="1:60">
      <c r="A85" s="240" t="s">
        <v>45</v>
      </c>
      <c r="B85" s="110"/>
      <c r="C85" s="110"/>
      <c r="D85" s="107">
        <f>SUM(B85:C85)</f>
        <v>0</v>
      </c>
      <c r="E85" s="107"/>
      <c r="F85" s="110"/>
      <c r="G85" s="111"/>
      <c r="I85" s="134" t="s">
        <v>46</v>
      </c>
      <c r="J85" s="130">
        <f>SUM('Kal. Gaji'!J14)</f>
        <v>33</v>
      </c>
      <c r="K85" s="139" t="e">
        <f>SUM([1]Kal.Gaji!J14)</f>
        <v>#REF!</v>
      </c>
      <c r="L85" s="140" t="s">
        <v>47</v>
      </c>
      <c r="M85" s="141">
        <f>SUM(D114)</f>
        <v>0</v>
      </c>
      <c r="N85" s="142" t="s">
        <v>48</v>
      </c>
      <c r="Q85" s="240" t="s">
        <v>45</v>
      </c>
      <c r="R85" s="110"/>
      <c r="S85" s="110"/>
      <c r="T85" s="107">
        <f>SUM(R85:S85)</f>
        <v>0</v>
      </c>
      <c r="U85" s="107"/>
      <c r="V85" s="110"/>
      <c r="W85" s="111"/>
      <c r="Y85" s="134" t="s">
        <v>46</v>
      </c>
      <c r="Z85" s="130">
        <f>SUM('Kal. Gaji'!K14)</f>
        <v>34</v>
      </c>
      <c r="AA85" s="139" t="e">
        <f>SUM([1]Kal.Gaji!K14)</f>
        <v>#REF!</v>
      </c>
      <c r="AB85" s="140" t="s">
        <v>47</v>
      </c>
      <c r="AC85" s="141">
        <f>SUM(T115)</f>
        <v>0</v>
      </c>
      <c r="AD85" s="142" t="s">
        <v>48</v>
      </c>
      <c r="AF85" s="240" t="s">
        <v>45</v>
      </c>
      <c r="AG85" s="106"/>
      <c r="AH85" s="110"/>
      <c r="AI85" s="107">
        <f>SUM(AG85:AH85)</f>
        <v>0</v>
      </c>
      <c r="AJ85" s="107"/>
      <c r="AK85" s="110"/>
      <c r="AL85" s="111"/>
      <c r="AN85" s="134" t="s">
        <v>46</v>
      </c>
      <c r="AO85" s="130">
        <f>SUM('Kal. Gaji'!L14)</f>
        <v>35</v>
      </c>
      <c r="AP85" s="139" t="e">
        <f>SUM([1]Kal.Gaji!L14)</f>
        <v>#REF!</v>
      </c>
      <c r="AQ85" s="140" t="s">
        <v>47</v>
      </c>
      <c r="AR85" s="141">
        <f>SUM(AI114)</f>
        <v>0</v>
      </c>
      <c r="AS85" s="142" t="s">
        <v>48</v>
      </c>
      <c r="AU85" s="240" t="s">
        <v>45</v>
      </c>
      <c r="AV85" s="110"/>
      <c r="AW85" s="110"/>
      <c r="AX85" s="107">
        <f>SUM(AV85:AW85)</f>
        <v>0</v>
      </c>
      <c r="AY85" s="107"/>
      <c r="AZ85" s="110"/>
      <c r="BA85" s="111"/>
      <c r="BC85" s="134" t="s">
        <v>46</v>
      </c>
      <c r="BD85" s="130">
        <f>SUM('Kal. Gaji'!M14)</f>
        <v>36</v>
      </c>
      <c r="BE85" s="139" t="e">
        <f>SUM([1]Kal.Gaji!M14)</f>
        <v>#REF!</v>
      </c>
      <c r="BF85" s="140" t="s">
        <v>47</v>
      </c>
      <c r="BG85" s="141">
        <f>SUM(AX115)</f>
        <v>0</v>
      </c>
      <c r="BH85" s="142" t="s">
        <v>48</v>
      </c>
    </row>
    <row r="86" ht="14.25" customHeight="1" spans="1:60">
      <c r="A86" s="240" t="s">
        <v>49</v>
      </c>
      <c r="B86" s="110"/>
      <c r="C86" s="110"/>
      <c r="D86" s="107">
        <f>SUM(B86:C86)</f>
        <v>0</v>
      </c>
      <c r="E86" s="107"/>
      <c r="F86" s="110"/>
      <c r="G86" s="111"/>
      <c r="I86" s="134" t="s">
        <v>38</v>
      </c>
      <c r="J86" s="130">
        <f>SUM(K86*M86)</f>
        <v>0</v>
      </c>
      <c r="K86" s="143">
        <v>1500</v>
      </c>
      <c r="L86" s="144" t="s">
        <v>47</v>
      </c>
      <c r="M86" s="145">
        <f>SUM(E114)</f>
        <v>0</v>
      </c>
      <c r="N86" s="146" t="s">
        <v>50</v>
      </c>
      <c r="Q86" s="240" t="s">
        <v>49</v>
      </c>
      <c r="R86" s="110"/>
      <c r="S86" s="110"/>
      <c r="T86" s="107">
        <f>SUM(R86:S86)</f>
        <v>0</v>
      </c>
      <c r="U86" s="107"/>
      <c r="V86" s="110"/>
      <c r="W86" s="111"/>
      <c r="Y86" s="134" t="s">
        <v>38</v>
      </c>
      <c r="Z86" s="130">
        <f>SUM(AA86*AC86)</f>
        <v>0</v>
      </c>
      <c r="AA86" s="143">
        <v>1500</v>
      </c>
      <c r="AB86" s="144" t="s">
        <v>47</v>
      </c>
      <c r="AC86" s="145">
        <f>SUM(U115)</f>
        <v>0</v>
      </c>
      <c r="AD86" s="146" t="s">
        <v>50</v>
      </c>
      <c r="AF86" s="240" t="s">
        <v>49</v>
      </c>
      <c r="AG86" s="106"/>
      <c r="AH86" s="110"/>
      <c r="AI86" s="107">
        <f>SUM(AG86:AH86)</f>
        <v>0</v>
      </c>
      <c r="AJ86" s="107"/>
      <c r="AK86" s="110"/>
      <c r="AL86" s="193"/>
      <c r="AN86" s="134" t="s">
        <v>38</v>
      </c>
      <c r="AO86" s="130">
        <f>SUM(AP86*AR86)</f>
        <v>0</v>
      </c>
      <c r="AP86" s="143">
        <v>1500</v>
      </c>
      <c r="AQ86" s="144" t="s">
        <v>47</v>
      </c>
      <c r="AR86" s="145">
        <f>SUM(AJ114)</f>
        <v>0</v>
      </c>
      <c r="AS86" s="146" t="s">
        <v>50</v>
      </c>
      <c r="AU86" s="240" t="s">
        <v>49</v>
      </c>
      <c r="AV86" s="110"/>
      <c r="AW86" s="110"/>
      <c r="AX86" s="107">
        <f>SUM(AV86:AW86)</f>
        <v>0</v>
      </c>
      <c r="AY86" s="107"/>
      <c r="AZ86" s="110"/>
      <c r="BA86" s="111"/>
      <c r="BC86" s="134" t="s">
        <v>38</v>
      </c>
      <c r="BD86" s="130">
        <f>SUM(BE86*BG86)</f>
        <v>0</v>
      </c>
      <c r="BE86" s="143">
        <v>1500</v>
      </c>
      <c r="BF86" s="144" t="s">
        <v>47</v>
      </c>
      <c r="BG86" s="145">
        <f>SUM(AY115)</f>
        <v>0</v>
      </c>
      <c r="BH86" s="146" t="s">
        <v>50</v>
      </c>
    </row>
    <row r="87" ht="14.25" customHeight="1" spans="1:60">
      <c r="A87" s="240" t="s">
        <v>51</v>
      </c>
      <c r="B87" s="110"/>
      <c r="C87" s="110"/>
      <c r="D87" s="107">
        <f>SUM(B87:C87)</f>
        <v>0</v>
      </c>
      <c r="E87" s="107"/>
      <c r="F87" s="110"/>
      <c r="G87" s="111"/>
      <c r="I87" s="134" t="s">
        <v>40</v>
      </c>
      <c r="J87" s="143">
        <f>SUM(L96)</f>
        <v>0</v>
      </c>
      <c r="K87" s="139"/>
      <c r="L87" s="144"/>
      <c r="M87" s="145"/>
      <c r="N87" s="146"/>
      <c r="Q87" s="240" t="s">
        <v>51</v>
      </c>
      <c r="R87" s="110"/>
      <c r="S87" s="110"/>
      <c r="T87" s="107">
        <f>SUM(R87:S87)</f>
        <v>0</v>
      </c>
      <c r="U87" s="107"/>
      <c r="V87" s="110"/>
      <c r="W87" s="111"/>
      <c r="Y87" s="134" t="s">
        <v>40</v>
      </c>
      <c r="Z87" s="143">
        <f>SUM(AB96)</f>
        <v>0</v>
      </c>
      <c r="AA87" s="139"/>
      <c r="AB87" s="144"/>
      <c r="AC87" s="145"/>
      <c r="AD87" s="146"/>
      <c r="AF87" s="240" t="s">
        <v>51</v>
      </c>
      <c r="AG87" s="106"/>
      <c r="AH87" s="110"/>
      <c r="AI87" s="107">
        <f>SUM(AG87:AH87)</f>
        <v>0</v>
      </c>
      <c r="AJ87" s="107"/>
      <c r="AK87" s="110"/>
      <c r="AL87" s="111"/>
      <c r="AN87" s="134" t="s">
        <v>40</v>
      </c>
      <c r="AO87" s="143">
        <f>SUM(AQ96)</f>
        <v>0</v>
      </c>
      <c r="AP87" s="139"/>
      <c r="AQ87" s="144"/>
      <c r="AR87" s="145"/>
      <c r="AS87" s="146"/>
      <c r="AU87" s="240" t="s">
        <v>51</v>
      </c>
      <c r="AV87" s="110"/>
      <c r="AW87" s="110"/>
      <c r="AX87" s="107">
        <f>SUM(AV87:AW87)</f>
        <v>0</v>
      </c>
      <c r="AY87" s="107"/>
      <c r="AZ87" s="110"/>
      <c r="BA87" s="111"/>
      <c r="BC87" s="134" t="s">
        <v>40</v>
      </c>
      <c r="BD87" s="143">
        <f>SUM(BF96)</f>
        <v>0</v>
      </c>
      <c r="BE87" s="139"/>
      <c r="BF87" s="144"/>
      <c r="BG87" s="145"/>
      <c r="BH87" s="146"/>
    </row>
    <row r="88" ht="14.25" customHeight="1" spans="1:60">
      <c r="A88" s="240" t="s">
        <v>52</v>
      </c>
      <c r="B88" s="110"/>
      <c r="C88" s="110"/>
      <c r="D88" s="107">
        <f>SUM(B88:C88)</f>
        <v>0</v>
      </c>
      <c r="E88" s="107"/>
      <c r="F88" s="110"/>
      <c r="G88" s="111"/>
      <c r="I88" s="134" t="s">
        <v>53</v>
      </c>
      <c r="J88" s="143">
        <f>SUM(K103)</f>
        <v>0</v>
      </c>
      <c r="K88" s="139"/>
      <c r="L88" s="144"/>
      <c r="M88" s="145"/>
      <c r="N88" s="146"/>
      <c r="Q88" s="240" t="s">
        <v>52</v>
      </c>
      <c r="R88" s="110"/>
      <c r="S88" s="110"/>
      <c r="T88" s="107">
        <f>SUM(R88:S88)</f>
        <v>0</v>
      </c>
      <c r="U88" s="107"/>
      <c r="V88" s="110"/>
      <c r="W88" s="111"/>
      <c r="Y88" s="134" t="s">
        <v>53</v>
      </c>
      <c r="Z88" s="143">
        <f>SUM(AA103)</f>
        <v>0</v>
      </c>
      <c r="AA88" s="139"/>
      <c r="AB88" s="144"/>
      <c r="AC88" s="145"/>
      <c r="AD88" s="146"/>
      <c r="AF88" s="240" t="s">
        <v>52</v>
      </c>
      <c r="AG88" s="106"/>
      <c r="AH88" s="110"/>
      <c r="AI88" s="107">
        <f>SUM(AG88:AH88)</f>
        <v>0</v>
      </c>
      <c r="AJ88" s="107"/>
      <c r="AK88" s="110"/>
      <c r="AL88" s="111"/>
      <c r="AN88" s="134" t="s">
        <v>53</v>
      </c>
      <c r="AO88" s="143">
        <f>SUM(AP103)</f>
        <v>0</v>
      </c>
      <c r="AP88" s="139"/>
      <c r="AQ88" s="144"/>
      <c r="AR88" s="145"/>
      <c r="AS88" s="146"/>
      <c r="AU88" s="240" t="s">
        <v>52</v>
      </c>
      <c r="AV88" s="110"/>
      <c r="AW88" s="110"/>
      <c r="AX88" s="107">
        <f>SUM(AV88:AW88)</f>
        <v>0</v>
      </c>
      <c r="AY88" s="107"/>
      <c r="AZ88" s="110"/>
      <c r="BA88" s="111"/>
      <c r="BC88" s="134" t="s">
        <v>53</v>
      </c>
      <c r="BD88" s="143">
        <f>SUM(BE103)</f>
        <v>0</v>
      </c>
      <c r="BE88" s="139"/>
      <c r="BF88" s="144"/>
      <c r="BG88" s="145"/>
      <c r="BH88" s="146"/>
    </row>
    <row r="89" ht="14.25" customHeight="1" spans="1:60">
      <c r="A89" s="240" t="s">
        <v>54</v>
      </c>
      <c r="B89" s="110"/>
      <c r="C89" s="110"/>
      <c r="D89" s="107">
        <f>SUM(B89:C89)</f>
        <v>0</v>
      </c>
      <c r="E89" s="107"/>
      <c r="F89" s="110"/>
      <c r="G89" s="111"/>
      <c r="I89" s="134" t="s">
        <v>55</v>
      </c>
      <c r="J89" s="147">
        <f>SUM(L109)</f>
        <v>0</v>
      </c>
      <c r="K89" s="148"/>
      <c r="L89" s="144"/>
      <c r="M89" s="144"/>
      <c r="N89" s="149"/>
      <c r="Q89" s="240" t="s">
        <v>54</v>
      </c>
      <c r="R89" s="110"/>
      <c r="S89" s="110"/>
      <c r="T89" s="107">
        <f>SUM(R89:S89)</f>
        <v>0</v>
      </c>
      <c r="U89" s="107"/>
      <c r="V89" s="110"/>
      <c r="W89" s="111"/>
      <c r="Y89" s="134" t="s">
        <v>55</v>
      </c>
      <c r="Z89" s="147">
        <f>SUM(AB109)</f>
        <v>0</v>
      </c>
      <c r="AA89" s="148"/>
      <c r="AB89" s="144"/>
      <c r="AC89" s="144"/>
      <c r="AD89" s="149"/>
      <c r="AF89" s="240" t="s">
        <v>54</v>
      </c>
      <c r="AG89" s="106"/>
      <c r="AH89" s="110"/>
      <c r="AI89" s="107">
        <f>SUM(AG89:AH89)</f>
        <v>0</v>
      </c>
      <c r="AJ89" s="107"/>
      <c r="AK89" s="110"/>
      <c r="AL89" s="111"/>
      <c r="AN89" s="134" t="s">
        <v>55</v>
      </c>
      <c r="AO89" s="147">
        <f>SUM(AQ109)</f>
        <v>0</v>
      </c>
      <c r="AP89" s="148"/>
      <c r="AQ89" s="144"/>
      <c r="AR89" s="144"/>
      <c r="AS89" s="149"/>
      <c r="AU89" s="240" t="s">
        <v>54</v>
      </c>
      <c r="AV89" s="110"/>
      <c r="AW89" s="110"/>
      <c r="AX89" s="107">
        <f>SUM(AV89:AW89)</f>
        <v>0</v>
      </c>
      <c r="AY89" s="107"/>
      <c r="AZ89" s="110"/>
      <c r="BA89" s="111"/>
      <c r="BC89" s="134" t="s">
        <v>55</v>
      </c>
      <c r="BD89" s="147">
        <f>SUM(BF109)</f>
        <v>0</v>
      </c>
      <c r="BE89" s="148"/>
      <c r="BF89" s="144"/>
      <c r="BG89" s="144"/>
      <c r="BH89" s="149"/>
    </row>
    <row r="90" ht="14.25" customHeight="1" spans="1:60">
      <c r="A90" s="240" t="s">
        <v>56</v>
      </c>
      <c r="B90" s="110"/>
      <c r="C90" s="110"/>
      <c r="D90" s="107">
        <f>SUM(B90:C90)</f>
        <v>0</v>
      </c>
      <c r="E90" s="107"/>
      <c r="F90" s="110"/>
      <c r="G90" s="111"/>
      <c r="I90" s="150" t="s">
        <v>57</v>
      </c>
      <c r="J90" s="151">
        <f>SUM(J83:J88)-J89</f>
        <v>63</v>
      </c>
      <c r="K90" s="152"/>
      <c r="L90" s="153"/>
      <c r="M90" s="153"/>
      <c r="N90" s="154"/>
      <c r="Q90" s="240" t="s">
        <v>56</v>
      </c>
      <c r="R90" s="110"/>
      <c r="S90" s="110"/>
      <c r="T90" s="107">
        <f>SUM(R90:S90)</f>
        <v>0</v>
      </c>
      <c r="U90" s="107"/>
      <c r="V90" s="110"/>
      <c r="W90" s="111"/>
      <c r="Y90" s="150" t="s">
        <v>57</v>
      </c>
      <c r="Z90" s="151">
        <f>SUM(Z83:Z88)-Z89</f>
        <v>66</v>
      </c>
      <c r="AA90" s="152"/>
      <c r="AB90" s="153"/>
      <c r="AC90" s="153"/>
      <c r="AD90" s="154"/>
      <c r="AF90" s="240" t="s">
        <v>56</v>
      </c>
      <c r="AG90" s="106"/>
      <c r="AH90" s="110"/>
      <c r="AI90" s="107">
        <f>SUM(AG90:AH90)</f>
        <v>0</v>
      </c>
      <c r="AJ90" s="107"/>
      <c r="AK90" s="110"/>
      <c r="AL90" s="111"/>
      <c r="AN90" s="150" t="s">
        <v>57</v>
      </c>
      <c r="AO90" s="151">
        <f>SUM(AO83:AO88)-AO89</f>
        <v>69</v>
      </c>
      <c r="AP90" s="152"/>
      <c r="AQ90" s="153"/>
      <c r="AR90" s="153"/>
      <c r="AS90" s="154"/>
      <c r="AU90" s="240" t="s">
        <v>56</v>
      </c>
      <c r="AV90" s="110"/>
      <c r="AW90" s="110"/>
      <c r="AX90" s="107">
        <f>SUM(AV90:AW90)</f>
        <v>0</v>
      </c>
      <c r="AY90" s="107"/>
      <c r="AZ90" s="110"/>
      <c r="BA90" s="111"/>
      <c r="BC90" s="150" t="s">
        <v>57</v>
      </c>
      <c r="BD90" s="151">
        <f>SUM(BD83:BD88)-BD89</f>
        <v>72</v>
      </c>
      <c r="BE90" s="152"/>
      <c r="BF90" s="153"/>
      <c r="BG90" s="153"/>
      <c r="BH90" s="154"/>
    </row>
    <row r="91" ht="14.25" customHeight="1" spans="1:60">
      <c r="A91" s="240" t="s">
        <v>58</v>
      </c>
      <c r="B91" s="110"/>
      <c r="C91" s="110"/>
      <c r="D91" s="107">
        <f>SUM(B91:C91)</f>
        <v>0</v>
      </c>
      <c r="E91" s="107"/>
      <c r="F91" s="110"/>
      <c r="G91" s="111"/>
      <c r="I91" s="155"/>
      <c r="J91" s="156"/>
      <c r="K91" s="156"/>
      <c r="L91" s="156"/>
      <c r="M91" s="156"/>
      <c r="N91" s="156"/>
      <c r="Q91" s="240" t="s">
        <v>58</v>
      </c>
      <c r="R91" s="110"/>
      <c r="S91" s="110"/>
      <c r="T91" s="107">
        <f>SUM(R91:S91)</f>
        <v>0</v>
      </c>
      <c r="U91" s="107"/>
      <c r="V91" s="110"/>
      <c r="W91" s="111"/>
      <c r="Y91" s="155"/>
      <c r="Z91" s="156"/>
      <c r="AA91" s="156"/>
      <c r="AB91" s="156"/>
      <c r="AC91" s="156"/>
      <c r="AD91" s="156"/>
      <c r="AF91" s="240" t="s">
        <v>58</v>
      </c>
      <c r="AG91" s="106"/>
      <c r="AH91" s="110"/>
      <c r="AI91" s="107">
        <f>SUM(AG91:AH91)</f>
        <v>0</v>
      </c>
      <c r="AJ91" s="107"/>
      <c r="AK91" s="110"/>
      <c r="AL91" s="111"/>
      <c r="AN91" s="155"/>
      <c r="AO91" s="156"/>
      <c r="AP91" s="156"/>
      <c r="AQ91" s="156"/>
      <c r="AR91" s="156"/>
      <c r="AS91" s="156"/>
      <c r="AU91" s="240" t="s">
        <v>58</v>
      </c>
      <c r="AV91" s="110"/>
      <c r="AW91" s="110"/>
      <c r="AX91" s="107">
        <f>SUM(AV91:AW91)</f>
        <v>0</v>
      </c>
      <c r="AY91" s="107"/>
      <c r="AZ91" s="110"/>
      <c r="BA91" s="111"/>
      <c r="BC91" s="155"/>
      <c r="BD91" s="156"/>
      <c r="BE91" s="156"/>
      <c r="BF91" s="156"/>
      <c r="BG91" s="156"/>
      <c r="BH91" s="156"/>
    </row>
    <row r="92" ht="14.25" customHeight="1" spans="1:60">
      <c r="A92" s="240" t="s">
        <v>59</v>
      </c>
      <c r="B92" s="110"/>
      <c r="C92" s="110"/>
      <c r="D92" s="107">
        <f>SUM(B92:C92)</f>
        <v>0</v>
      </c>
      <c r="E92" s="107"/>
      <c r="F92" s="110"/>
      <c r="G92" s="111"/>
      <c r="I92" s="157" t="s">
        <v>40</v>
      </c>
      <c r="J92" s="158"/>
      <c r="K92" s="158"/>
      <c r="L92" s="158"/>
      <c r="M92" s="158"/>
      <c r="N92" s="117"/>
      <c r="Q92" s="240" t="s">
        <v>59</v>
      </c>
      <c r="R92" s="110"/>
      <c r="S92" s="110"/>
      <c r="T92" s="107">
        <f>SUM(R92:S92)</f>
        <v>0</v>
      </c>
      <c r="U92" s="107"/>
      <c r="V92" s="110"/>
      <c r="W92" s="111"/>
      <c r="Y92" s="157" t="s">
        <v>40</v>
      </c>
      <c r="Z92" s="158"/>
      <c r="AA92" s="158"/>
      <c r="AB92" s="158"/>
      <c r="AC92" s="158"/>
      <c r="AD92" s="117"/>
      <c r="AF92" s="240" t="s">
        <v>59</v>
      </c>
      <c r="AG92" s="106"/>
      <c r="AH92" s="110"/>
      <c r="AI92" s="107">
        <f>SUM(AG92:AH92)</f>
        <v>0</v>
      </c>
      <c r="AJ92" s="107"/>
      <c r="AK92" s="110"/>
      <c r="AL92" s="111"/>
      <c r="AN92" s="157" t="s">
        <v>40</v>
      </c>
      <c r="AO92" s="158"/>
      <c r="AP92" s="158"/>
      <c r="AQ92" s="158"/>
      <c r="AR92" s="158"/>
      <c r="AS92" s="117"/>
      <c r="AU92" s="240" t="s">
        <v>59</v>
      </c>
      <c r="AV92" s="110"/>
      <c r="AW92" s="110"/>
      <c r="AX92" s="107">
        <f>SUM(AV92:AW92)</f>
        <v>0</v>
      </c>
      <c r="AY92" s="107"/>
      <c r="AZ92" s="110"/>
      <c r="BA92" s="111"/>
      <c r="BC92" s="157" t="s">
        <v>40</v>
      </c>
      <c r="BD92" s="158"/>
      <c r="BE92" s="158"/>
      <c r="BF92" s="158"/>
      <c r="BG92" s="158"/>
      <c r="BH92" s="117"/>
    </row>
    <row r="93" ht="14.25" customHeight="1" spans="1:60">
      <c r="A93" s="109">
        <v>10</v>
      </c>
      <c r="B93" s="110"/>
      <c r="C93" s="110"/>
      <c r="D93" s="107">
        <f>SUM(B93:C93)</f>
        <v>0</v>
      </c>
      <c r="E93" s="107"/>
      <c r="F93" s="110"/>
      <c r="G93" s="111"/>
      <c r="I93" s="159" t="s">
        <v>60</v>
      </c>
      <c r="J93" s="160" t="s">
        <v>44</v>
      </c>
      <c r="K93" s="161" t="s">
        <v>40</v>
      </c>
      <c r="L93" s="162" t="s">
        <v>61</v>
      </c>
      <c r="M93" s="163"/>
      <c r="N93" s="117"/>
      <c r="Q93" s="109">
        <v>10</v>
      </c>
      <c r="R93" s="110"/>
      <c r="S93" s="110"/>
      <c r="T93" s="107">
        <f>SUM(R93:S93)</f>
        <v>0</v>
      </c>
      <c r="U93" s="107"/>
      <c r="V93" s="110"/>
      <c r="W93" s="111"/>
      <c r="Y93" s="159" t="s">
        <v>60</v>
      </c>
      <c r="Z93" s="160" t="s">
        <v>44</v>
      </c>
      <c r="AA93" s="161" t="s">
        <v>40</v>
      </c>
      <c r="AB93" s="162" t="s">
        <v>61</v>
      </c>
      <c r="AC93" s="163"/>
      <c r="AD93" s="117"/>
      <c r="AF93" s="109">
        <v>10</v>
      </c>
      <c r="AG93" s="106"/>
      <c r="AH93" s="110"/>
      <c r="AI93" s="107">
        <f>SUM(AG93:AH93)</f>
        <v>0</v>
      </c>
      <c r="AJ93" s="107"/>
      <c r="AK93" s="110"/>
      <c r="AL93" s="111"/>
      <c r="AN93" s="159" t="s">
        <v>60</v>
      </c>
      <c r="AO93" s="160" t="s">
        <v>44</v>
      </c>
      <c r="AP93" s="161" t="s">
        <v>40</v>
      </c>
      <c r="AQ93" s="162" t="s">
        <v>61</v>
      </c>
      <c r="AR93" s="163"/>
      <c r="AS93" s="117"/>
      <c r="AU93" s="109">
        <v>10</v>
      </c>
      <c r="AV93" s="110"/>
      <c r="AW93" s="110"/>
      <c r="AX93" s="107">
        <f>SUM(AV93:AW93)</f>
        <v>0</v>
      </c>
      <c r="AY93" s="107"/>
      <c r="AZ93" s="110"/>
      <c r="BA93" s="111"/>
      <c r="BC93" s="159" t="s">
        <v>60</v>
      </c>
      <c r="BD93" s="160" t="s">
        <v>44</v>
      </c>
      <c r="BE93" s="161" t="s">
        <v>40</v>
      </c>
      <c r="BF93" s="162" t="s">
        <v>61</v>
      </c>
      <c r="BG93" s="163"/>
      <c r="BH93" s="117"/>
    </row>
    <row r="94" ht="14.25" customHeight="1" spans="1:60">
      <c r="A94" s="109">
        <v>11</v>
      </c>
      <c r="B94" s="110"/>
      <c r="C94" s="110"/>
      <c r="D94" s="107">
        <f>SUM(B94:C94)</f>
        <v>0</v>
      </c>
      <c r="E94" s="107"/>
      <c r="F94" s="110"/>
      <c r="G94" s="111"/>
      <c r="I94" s="164">
        <f>SUM(J83)</f>
        <v>9</v>
      </c>
      <c r="J94" s="165">
        <f>SUM(J84)</f>
        <v>21</v>
      </c>
      <c r="K94" s="166"/>
      <c r="L94" s="167"/>
      <c r="M94" s="168"/>
      <c r="N94" s="117"/>
      <c r="Q94" s="109">
        <v>11</v>
      </c>
      <c r="R94" s="110"/>
      <c r="S94" s="110"/>
      <c r="T94" s="107">
        <f>SUM(R94:S94)</f>
        <v>0</v>
      </c>
      <c r="U94" s="107"/>
      <c r="V94" s="110"/>
      <c r="W94" s="111"/>
      <c r="Y94" s="164">
        <f>SUM(Z83)</f>
        <v>10</v>
      </c>
      <c r="Z94" s="165">
        <f>SUM(Z84)</f>
        <v>22</v>
      </c>
      <c r="AA94" s="166"/>
      <c r="AB94" s="167"/>
      <c r="AC94" s="168"/>
      <c r="AD94" s="117"/>
      <c r="AF94" s="109">
        <v>11</v>
      </c>
      <c r="AG94" s="106"/>
      <c r="AH94" s="110"/>
      <c r="AI94" s="107">
        <f>SUM(AG94:AH94)</f>
        <v>0</v>
      </c>
      <c r="AJ94" s="107"/>
      <c r="AK94" s="110"/>
      <c r="AL94" s="111"/>
      <c r="AN94" s="164">
        <f>SUM(AO83)</f>
        <v>11</v>
      </c>
      <c r="AO94" s="165">
        <f>SUM(AO84)</f>
        <v>23</v>
      </c>
      <c r="AP94" s="166"/>
      <c r="AQ94" s="167"/>
      <c r="AR94" s="168"/>
      <c r="AS94" s="117"/>
      <c r="AU94" s="109">
        <v>11</v>
      </c>
      <c r="AV94" s="110"/>
      <c r="AW94" s="110"/>
      <c r="AX94" s="107">
        <f>SUM(AV94:AW94)</f>
        <v>0</v>
      </c>
      <c r="AY94" s="107"/>
      <c r="AZ94" s="110"/>
      <c r="BA94" s="111"/>
      <c r="BC94" s="164">
        <f>SUM(BD83)</f>
        <v>12</v>
      </c>
      <c r="BD94" s="165">
        <f>SUM(BD84)</f>
        <v>24</v>
      </c>
      <c r="BE94" s="166"/>
      <c r="BF94" s="167"/>
      <c r="BG94" s="168"/>
      <c r="BH94" s="117"/>
    </row>
    <row r="95" ht="14.25" customHeight="1" spans="1:60">
      <c r="A95" s="109">
        <v>12</v>
      </c>
      <c r="B95" s="110"/>
      <c r="C95" s="110"/>
      <c r="D95" s="107">
        <f>SUM(B95:C95)</f>
        <v>0</v>
      </c>
      <c r="E95" s="107"/>
      <c r="F95" s="110"/>
      <c r="G95" s="111"/>
      <c r="I95" s="169">
        <v>0.05</v>
      </c>
      <c r="J95" s="170">
        <v>0.03</v>
      </c>
      <c r="K95" s="106"/>
      <c r="L95" s="107"/>
      <c r="M95" s="171"/>
      <c r="N95" s="117"/>
      <c r="Q95" s="109">
        <v>12</v>
      </c>
      <c r="R95" s="110"/>
      <c r="S95" s="110"/>
      <c r="T95" s="107">
        <f>SUM(R95:S95)</f>
        <v>0</v>
      </c>
      <c r="U95" s="107"/>
      <c r="V95" s="110"/>
      <c r="W95" s="111"/>
      <c r="Y95" s="169">
        <v>0.05</v>
      </c>
      <c r="Z95" s="170">
        <v>0.03</v>
      </c>
      <c r="AA95" s="106"/>
      <c r="AB95" s="107"/>
      <c r="AC95" s="171"/>
      <c r="AD95" s="117"/>
      <c r="AF95" s="109">
        <v>12</v>
      </c>
      <c r="AG95" s="106"/>
      <c r="AH95" s="110"/>
      <c r="AI95" s="107">
        <f>SUM(AG95:AH95)</f>
        <v>0</v>
      </c>
      <c r="AJ95" s="107"/>
      <c r="AK95" s="110"/>
      <c r="AL95" s="111"/>
      <c r="AN95" s="169">
        <v>0.05</v>
      </c>
      <c r="AO95" s="170">
        <v>0.03</v>
      </c>
      <c r="AP95" s="106"/>
      <c r="AQ95" s="107"/>
      <c r="AR95" s="171"/>
      <c r="AS95" s="117"/>
      <c r="AU95" s="109">
        <v>12</v>
      </c>
      <c r="AV95" s="110"/>
      <c r="AW95" s="110"/>
      <c r="AX95" s="107">
        <f>SUM(AV95:AW95)</f>
        <v>0</v>
      </c>
      <c r="AY95" s="107"/>
      <c r="AZ95" s="110"/>
      <c r="BA95" s="111"/>
      <c r="BC95" s="169">
        <v>0.05</v>
      </c>
      <c r="BD95" s="170">
        <v>0.03</v>
      </c>
      <c r="BE95" s="106"/>
      <c r="BF95" s="107"/>
      <c r="BG95" s="171"/>
      <c r="BH95" s="117"/>
    </row>
    <row r="96" ht="14.25" customHeight="1" spans="1:60">
      <c r="A96" s="109">
        <v>13</v>
      </c>
      <c r="B96" s="110"/>
      <c r="C96" s="110"/>
      <c r="D96" s="107">
        <f>SUM(B96:C96)</f>
        <v>0</v>
      </c>
      <c r="E96" s="107"/>
      <c r="F96" s="110"/>
      <c r="G96" s="111"/>
      <c r="I96" s="172">
        <f>SUM(I94*I95)</f>
        <v>0.45</v>
      </c>
      <c r="J96" s="173">
        <f>SUM(J94*J95)</f>
        <v>0.63</v>
      </c>
      <c r="K96" s="174">
        <f>SUM(G114)</f>
        <v>0</v>
      </c>
      <c r="L96" s="175">
        <f>SUM(I96:J96)*K96</f>
        <v>0</v>
      </c>
      <c r="M96" s="176"/>
      <c r="N96" s="117"/>
      <c r="Q96" s="109">
        <v>13</v>
      </c>
      <c r="R96" s="110"/>
      <c r="S96" s="110"/>
      <c r="T96" s="107">
        <f>SUM(R96:S96)</f>
        <v>0</v>
      </c>
      <c r="U96" s="107"/>
      <c r="V96" s="110"/>
      <c r="W96" s="111"/>
      <c r="Y96" s="172">
        <f>SUM(Y94*Y95)</f>
        <v>0.5</v>
      </c>
      <c r="Z96" s="173">
        <f>SUM(Z94*Z95)</f>
        <v>0.66</v>
      </c>
      <c r="AA96" s="174">
        <f>SUM(W115)</f>
        <v>0</v>
      </c>
      <c r="AB96" s="175">
        <f>SUM(Y96:Z96)*AA96</f>
        <v>0</v>
      </c>
      <c r="AC96" s="176"/>
      <c r="AD96" s="117"/>
      <c r="AF96" s="109">
        <v>13</v>
      </c>
      <c r="AG96" s="106"/>
      <c r="AH96" s="110"/>
      <c r="AI96" s="107">
        <f>SUM(AG96:AH96)</f>
        <v>0</v>
      </c>
      <c r="AJ96" s="107"/>
      <c r="AK96" s="110"/>
      <c r="AL96" s="111"/>
      <c r="AN96" s="172">
        <f>SUM(AN94*AN95)</f>
        <v>0.55</v>
      </c>
      <c r="AO96" s="173">
        <f>SUM(AO94*AO95)</f>
        <v>0.69</v>
      </c>
      <c r="AP96" s="174">
        <f>SUM(AL114)</f>
        <v>0</v>
      </c>
      <c r="AQ96" s="175">
        <f>SUM(AN96:AO96)*AP96</f>
        <v>0</v>
      </c>
      <c r="AR96" s="176"/>
      <c r="AS96" s="117"/>
      <c r="AU96" s="109">
        <v>13</v>
      </c>
      <c r="AV96" s="110"/>
      <c r="AW96" s="110"/>
      <c r="AX96" s="107">
        <f>SUM(AV96:AW96)</f>
        <v>0</v>
      </c>
      <c r="AY96" s="107"/>
      <c r="AZ96" s="110"/>
      <c r="BA96" s="111"/>
      <c r="BC96" s="172">
        <f>SUM(BC94*BC95)</f>
        <v>0.6</v>
      </c>
      <c r="BD96" s="173">
        <f>SUM(BD94*BD95)</f>
        <v>0.72</v>
      </c>
      <c r="BE96" s="174">
        <f>SUM(BA115)</f>
        <v>0</v>
      </c>
      <c r="BF96" s="175">
        <f>SUM(BC96:BD96)*BE96</f>
        <v>0</v>
      </c>
      <c r="BG96" s="176"/>
      <c r="BH96" s="117"/>
    </row>
    <row r="97" ht="14.25" customHeight="1" spans="1:60">
      <c r="A97" s="109">
        <v>14</v>
      </c>
      <c r="B97" s="110"/>
      <c r="C97" s="110"/>
      <c r="D97" s="107">
        <f>SUM(B97:C97)</f>
        <v>0</v>
      </c>
      <c r="E97" s="107"/>
      <c r="F97" s="110"/>
      <c r="G97" s="111"/>
      <c r="I97" s="116"/>
      <c r="J97" s="117"/>
      <c r="K97" s="117"/>
      <c r="L97" s="117"/>
      <c r="M97" s="117"/>
      <c r="N97" s="117"/>
      <c r="Q97" s="109">
        <v>14</v>
      </c>
      <c r="R97" s="110"/>
      <c r="S97" s="110"/>
      <c r="T97" s="107">
        <f>SUM(R97:S97)</f>
        <v>0</v>
      </c>
      <c r="U97" s="107"/>
      <c r="V97" s="110"/>
      <c r="W97" s="111"/>
      <c r="Y97" s="116"/>
      <c r="Z97" s="117"/>
      <c r="AA97" s="117"/>
      <c r="AB97" s="117"/>
      <c r="AC97" s="117"/>
      <c r="AD97" s="117"/>
      <c r="AF97" s="109">
        <v>14</v>
      </c>
      <c r="AG97" s="106"/>
      <c r="AH97" s="110"/>
      <c r="AI97" s="107">
        <f>SUM(AG97:AH97)</f>
        <v>0</v>
      </c>
      <c r="AJ97" s="107"/>
      <c r="AK97" s="110"/>
      <c r="AL97" s="111"/>
      <c r="AN97" s="116"/>
      <c r="AO97" s="194"/>
      <c r="AP97" s="117"/>
      <c r="AQ97" s="117"/>
      <c r="AR97" s="117"/>
      <c r="AS97" s="117"/>
      <c r="AU97" s="109">
        <v>14</v>
      </c>
      <c r="AV97" s="110"/>
      <c r="AW97" s="110"/>
      <c r="AX97" s="107">
        <f>SUM(AV97:AW97)</f>
        <v>0</v>
      </c>
      <c r="AY97" s="107"/>
      <c r="AZ97" s="110"/>
      <c r="BA97" s="111"/>
      <c r="BC97" s="116"/>
      <c r="BD97" s="117"/>
      <c r="BE97" s="117"/>
      <c r="BF97" s="117"/>
      <c r="BG97" s="117"/>
      <c r="BH97" s="117"/>
    </row>
    <row r="98" ht="14.25" customHeight="1" spans="1:60">
      <c r="A98" s="109">
        <v>15</v>
      </c>
      <c r="B98" s="110"/>
      <c r="C98" s="110"/>
      <c r="D98" s="107">
        <f>SUM(B98:C98)</f>
        <v>0</v>
      </c>
      <c r="E98" s="107"/>
      <c r="F98" s="110"/>
      <c r="G98" s="111"/>
      <c r="I98" s="157" t="s">
        <v>53</v>
      </c>
      <c r="J98" s="158"/>
      <c r="K98" s="158"/>
      <c r="L98" s="158"/>
      <c r="M98" s="158"/>
      <c r="N98" s="117"/>
      <c r="Q98" s="109">
        <v>15</v>
      </c>
      <c r="R98" s="110"/>
      <c r="S98" s="110"/>
      <c r="T98" s="107">
        <f>SUM(R98:S98)</f>
        <v>0</v>
      </c>
      <c r="U98" s="107"/>
      <c r="V98" s="110"/>
      <c r="W98" s="111"/>
      <c r="Y98" s="157" t="s">
        <v>53</v>
      </c>
      <c r="Z98" s="158"/>
      <c r="AA98" s="158"/>
      <c r="AB98" s="158"/>
      <c r="AC98" s="158"/>
      <c r="AD98" s="117"/>
      <c r="AF98" s="109">
        <v>15</v>
      </c>
      <c r="AG98" s="106"/>
      <c r="AH98" s="110"/>
      <c r="AI98" s="107">
        <f>SUM(AG98:AH98)</f>
        <v>0</v>
      </c>
      <c r="AJ98" s="107"/>
      <c r="AK98" s="110"/>
      <c r="AL98" s="111"/>
      <c r="AN98" s="157" t="s">
        <v>53</v>
      </c>
      <c r="AO98" s="158"/>
      <c r="AP98" s="158"/>
      <c r="AQ98" s="158"/>
      <c r="AR98" s="158"/>
      <c r="AS98" s="117"/>
      <c r="AU98" s="109">
        <v>15</v>
      </c>
      <c r="AV98" s="110"/>
      <c r="AW98" s="110"/>
      <c r="AX98" s="107">
        <f>SUM(AV98:AW98)</f>
        <v>0</v>
      </c>
      <c r="AY98" s="107"/>
      <c r="AZ98" s="110"/>
      <c r="BA98" s="111"/>
      <c r="BC98" s="157" t="s">
        <v>53</v>
      </c>
      <c r="BD98" s="158"/>
      <c r="BE98" s="158"/>
      <c r="BF98" s="158"/>
      <c r="BG98" s="158"/>
      <c r="BH98" s="117"/>
    </row>
    <row r="99" ht="14.25" customHeight="1" spans="1:60">
      <c r="A99" s="109">
        <v>16</v>
      </c>
      <c r="B99" s="110"/>
      <c r="C99" s="110"/>
      <c r="D99" s="107">
        <f>SUM(B99:C99)</f>
        <v>0</v>
      </c>
      <c r="E99" s="107"/>
      <c r="F99" s="110"/>
      <c r="G99" s="111"/>
      <c r="I99" s="159" t="s">
        <v>33</v>
      </c>
      <c r="J99" s="160" t="s">
        <v>37</v>
      </c>
      <c r="K99" s="162" t="s">
        <v>61</v>
      </c>
      <c r="L99" s="177"/>
      <c r="M99" s="163"/>
      <c r="N99" s="117"/>
      <c r="Q99" s="109">
        <v>16</v>
      </c>
      <c r="R99" s="110"/>
      <c r="S99" s="110"/>
      <c r="T99" s="107">
        <f>SUM(R99:S99)</f>
        <v>0</v>
      </c>
      <c r="U99" s="107"/>
      <c r="V99" s="110"/>
      <c r="W99" s="111"/>
      <c r="Y99" s="159" t="s">
        <v>33</v>
      </c>
      <c r="Z99" s="160" t="s">
        <v>37</v>
      </c>
      <c r="AA99" s="162" t="s">
        <v>61</v>
      </c>
      <c r="AB99" s="177"/>
      <c r="AC99" s="163"/>
      <c r="AD99" s="117"/>
      <c r="AF99" s="109">
        <v>16</v>
      </c>
      <c r="AG99" s="106"/>
      <c r="AH99" s="110"/>
      <c r="AI99" s="107">
        <f>SUM(AG99:AH99)</f>
        <v>0</v>
      </c>
      <c r="AJ99" s="107"/>
      <c r="AK99" s="110"/>
      <c r="AL99" s="111"/>
      <c r="AN99" s="159" t="s">
        <v>33</v>
      </c>
      <c r="AO99" s="160" t="s">
        <v>37</v>
      </c>
      <c r="AP99" s="162" t="s">
        <v>61</v>
      </c>
      <c r="AQ99" s="177"/>
      <c r="AR99" s="163"/>
      <c r="AS99" s="117"/>
      <c r="AU99" s="109">
        <v>16</v>
      </c>
      <c r="AV99" s="110"/>
      <c r="AW99" s="110"/>
      <c r="AX99" s="107">
        <f>SUM(AV99:AW99)</f>
        <v>0</v>
      </c>
      <c r="AY99" s="107"/>
      <c r="AZ99" s="110"/>
      <c r="BA99" s="111"/>
      <c r="BC99" s="159" t="s">
        <v>33</v>
      </c>
      <c r="BD99" s="160" t="s">
        <v>37</v>
      </c>
      <c r="BE99" s="162" t="s">
        <v>61</v>
      </c>
      <c r="BF99" s="177"/>
      <c r="BG99" s="163"/>
      <c r="BH99" s="117"/>
    </row>
    <row r="100" ht="14.25" customHeight="1" spans="1:60">
      <c r="A100" s="109">
        <v>17</v>
      </c>
      <c r="B100" s="110"/>
      <c r="C100" s="110"/>
      <c r="D100" s="107">
        <f>SUM(B100:C100)</f>
        <v>0</v>
      </c>
      <c r="E100" s="107"/>
      <c r="F100" s="110"/>
      <c r="G100" s="111"/>
      <c r="I100" s="196"/>
      <c r="J100" s="180"/>
      <c r="K100" s="167"/>
      <c r="L100" s="178"/>
      <c r="M100" s="168"/>
      <c r="N100" s="117"/>
      <c r="Q100" s="109">
        <v>17</v>
      </c>
      <c r="R100" s="110"/>
      <c r="S100" s="110"/>
      <c r="T100" s="107">
        <f>SUM(R100:S100)</f>
        <v>0</v>
      </c>
      <c r="U100" s="107"/>
      <c r="V100" s="110"/>
      <c r="W100" s="111"/>
      <c r="Y100" s="164"/>
      <c r="Z100" s="165"/>
      <c r="AA100" s="167"/>
      <c r="AB100" s="178"/>
      <c r="AC100" s="168"/>
      <c r="AD100" s="117"/>
      <c r="AF100" s="109">
        <v>17</v>
      </c>
      <c r="AG100" s="106"/>
      <c r="AH100" s="110"/>
      <c r="AI100" s="107">
        <f>SUM(AG100:AH100)</f>
        <v>0</v>
      </c>
      <c r="AJ100" s="107"/>
      <c r="AK100" s="110"/>
      <c r="AL100" s="111"/>
      <c r="AN100" s="196"/>
      <c r="AO100" s="180"/>
      <c r="AP100" s="167"/>
      <c r="AQ100" s="178"/>
      <c r="AR100" s="168"/>
      <c r="AS100" s="117"/>
      <c r="AU100" s="109">
        <v>17</v>
      </c>
      <c r="AV100" s="110"/>
      <c r="AW100" s="110"/>
      <c r="AX100" s="107">
        <f>SUM(AV100:AW100)</f>
        <v>0</v>
      </c>
      <c r="AY100" s="107"/>
      <c r="AZ100" s="110"/>
      <c r="BA100" s="111"/>
      <c r="BC100" s="196"/>
      <c r="BD100" s="180"/>
      <c r="BE100" s="167"/>
      <c r="BF100" s="178"/>
      <c r="BG100" s="168"/>
      <c r="BH100" s="117"/>
    </row>
    <row r="101" ht="14.25" customHeight="1" spans="1:60">
      <c r="A101" s="109">
        <v>18</v>
      </c>
      <c r="B101" s="110"/>
      <c r="C101" s="110"/>
      <c r="D101" s="107">
        <f>SUM(B101:C101)</f>
        <v>0</v>
      </c>
      <c r="E101" s="107"/>
      <c r="F101" s="110"/>
      <c r="G101" s="111"/>
      <c r="I101" s="179"/>
      <c r="J101" s="195"/>
      <c r="K101" s="181"/>
      <c r="L101" s="138"/>
      <c r="M101" s="182"/>
      <c r="N101" s="117"/>
      <c r="Q101" s="109">
        <v>18</v>
      </c>
      <c r="R101" s="110"/>
      <c r="S101" s="110"/>
      <c r="T101" s="107">
        <f>SUM(R101:S101)</f>
        <v>0</v>
      </c>
      <c r="U101" s="107"/>
      <c r="V101" s="110"/>
      <c r="W101" s="111"/>
      <c r="Y101" s="179"/>
      <c r="Z101" s="180"/>
      <c r="AA101" s="181"/>
      <c r="AB101" s="138"/>
      <c r="AC101" s="182"/>
      <c r="AD101" s="117"/>
      <c r="AF101" s="109">
        <v>18</v>
      </c>
      <c r="AG101" s="106"/>
      <c r="AH101" s="110"/>
      <c r="AI101" s="107">
        <f>SUM(AG101:AH101)</f>
        <v>0</v>
      </c>
      <c r="AJ101" s="107"/>
      <c r="AK101" s="110"/>
      <c r="AL101" s="111"/>
      <c r="AN101" s="179"/>
      <c r="AO101" s="195">
        <v>0</v>
      </c>
      <c r="AP101" s="181"/>
      <c r="AQ101" s="138"/>
      <c r="AR101" s="182"/>
      <c r="AS101" s="117"/>
      <c r="AU101" s="109">
        <v>18</v>
      </c>
      <c r="AV101" s="110"/>
      <c r="AW101" s="110"/>
      <c r="AX101" s="107">
        <f>SUM(AV101:AW101)</f>
        <v>0</v>
      </c>
      <c r="AY101" s="107"/>
      <c r="AZ101" s="110"/>
      <c r="BA101" s="111"/>
      <c r="BC101" s="196"/>
      <c r="BD101" s="180"/>
      <c r="BE101" s="181"/>
      <c r="BF101" s="138"/>
      <c r="BG101" s="182"/>
      <c r="BH101" s="117"/>
    </row>
    <row r="102" ht="14.25" customHeight="1" spans="1:60">
      <c r="A102" s="109">
        <v>19</v>
      </c>
      <c r="B102" s="110"/>
      <c r="C102" s="110"/>
      <c r="D102" s="107">
        <f>SUM(B102:C102)</f>
        <v>0</v>
      </c>
      <c r="E102" s="107"/>
      <c r="F102" s="110"/>
      <c r="G102" s="111"/>
      <c r="I102" s="196"/>
      <c r="J102" s="180"/>
      <c r="K102" s="107"/>
      <c r="L102" s="183"/>
      <c r="M102" s="171"/>
      <c r="N102" s="117"/>
      <c r="Q102" s="109">
        <v>19</v>
      </c>
      <c r="R102" s="110"/>
      <c r="S102" s="110"/>
      <c r="T102" s="107">
        <f>SUM(R102:S102)</f>
        <v>0</v>
      </c>
      <c r="U102" s="107"/>
      <c r="V102" s="110"/>
      <c r="W102" s="111"/>
      <c r="Y102" s="169"/>
      <c r="Z102" s="170"/>
      <c r="AA102" s="107"/>
      <c r="AB102" s="183"/>
      <c r="AC102" s="171"/>
      <c r="AD102" s="117"/>
      <c r="AF102" s="109">
        <v>19</v>
      </c>
      <c r="AG102" s="106"/>
      <c r="AH102" s="110"/>
      <c r="AI102" s="107">
        <f>SUM(AG102:AH102)</f>
        <v>0</v>
      </c>
      <c r="AJ102" s="107"/>
      <c r="AK102" s="110"/>
      <c r="AL102" s="111"/>
      <c r="AN102" s="169"/>
      <c r="AO102" s="180">
        <v>0</v>
      </c>
      <c r="AP102" s="107"/>
      <c r="AQ102" s="183"/>
      <c r="AR102" s="171"/>
      <c r="AS102" s="117"/>
      <c r="AU102" s="109">
        <v>19</v>
      </c>
      <c r="AV102" s="110"/>
      <c r="AW102" s="110"/>
      <c r="AX102" s="107">
        <f>SUM(AV102:AW102)</f>
        <v>0</v>
      </c>
      <c r="AY102" s="107"/>
      <c r="AZ102" s="110"/>
      <c r="BA102" s="111"/>
      <c r="BC102" s="196"/>
      <c r="BD102" s="180"/>
      <c r="BE102" s="107"/>
      <c r="BF102" s="183"/>
      <c r="BG102" s="171"/>
      <c r="BH102" s="117"/>
    </row>
    <row r="103" ht="14.25" customHeight="1" spans="1:60">
      <c r="A103" s="109">
        <v>20</v>
      </c>
      <c r="B103" s="110"/>
      <c r="C103" s="110"/>
      <c r="D103" s="107">
        <f>SUM(B103:C103)</f>
        <v>0</v>
      </c>
      <c r="E103" s="107"/>
      <c r="F103" s="110"/>
      <c r="G103" s="111"/>
      <c r="I103" s="172"/>
      <c r="J103" s="173"/>
      <c r="K103" s="184">
        <f>SUM(J100:J103)</f>
        <v>0</v>
      </c>
      <c r="L103" s="185"/>
      <c r="M103" s="186"/>
      <c r="N103" s="117"/>
      <c r="Q103" s="109">
        <v>20</v>
      </c>
      <c r="R103" s="110"/>
      <c r="S103" s="110"/>
      <c r="T103" s="107">
        <f>SUM(R103:S103)</f>
        <v>0</v>
      </c>
      <c r="U103" s="107"/>
      <c r="V103" s="110"/>
      <c r="W103" s="111"/>
      <c r="Y103" s="172"/>
      <c r="Z103" s="173"/>
      <c r="AA103" s="184">
        <f>SUM(Z100:Z103)</f>
        <v>0</v>
      </c>
      <c r="AB103" s="185"/>
      <c r="AC103" s="186"/>
      <c r="AD103" s="117"/>
      <c r="AF103" s="109">
        <v>20</v>
      </c>
      <c r="AG103" s="106"/>
      <c r="AH103" s="110"/>
      <c r="AI103" s="107">
        <f>SUM(AG103:AH103)</f>
        <v>0</v>
      </c>
      <c r="AJ103" s="107"/>
      <c r="AK103" s="110"/>
      <c r="AL103" s="111"/>
      <c r="AN103" s="172"/>
      <c r="AO103" s="173"/>
      <c r="AP103" s="184">
        <f>SUM(AO100:AO103)</f>
        <v>0</v>
      </c>
      <c r="AQ103" s="185"/>
      <c r="AR103" s="186"/>
      <c r="AS103" s="117"/>
      <c r="AU103" s="109">
        <v>20</v>
      </c>
      <c r="AV103" s="110"/>
      <c r="AW103" s="110"/>
      <c r="AX103" s="107">
        <f>SUM(AV103:AW103)</f>
        <v>0</v>
      </c>
      <c r="AY103" s="107"/>
      <c r="AZ103" s="110"/>
      <c r="BA103" s="111"/>
      <c r="BC103" s="197"/>
      <c r="BD103" s="173"/>
      <c r="BE103" s="184">
        <f>SUM(BD100:BD103)</f>
        <v>0</v>
      </c>
      <c r="BF103" s="185"/>
      <c r="BG103" s="186"/>
      <c r="BH103" s="117"/>
    </row>
    <row r="104" ht="14.25" customHeight="1" spans="1:60">
      <c r="A104" s="109">
        <v>21</v>
      </c>
      <c r="B104" s="110"/>
      <c r="C104" s="110"/>
      <c r="D104" s="107">
        <f>SUM(B104:C104)</f>
        <v>0</v>
      </c>
      <c r="E104" s="107"/>
      <c r="F104" s="110"/>
      <c r="G104" s="111"/>
      <c r="I104" s="116"/>
      <c r="J104" s="117"/>
      <c r="K104" s="117"/>
      <c r="L104" s="117"/>
      <c r="M104" s="117"/>
      <c r="N104" s="117"/>
      <c r="Q104" s="109">
        <v>21</v>
      </c>
      <c r="R104" s="110"/>
      <c r="S104" s="110"/>
      <c r="T104" s="107">
        <f>SUM(R104:S104)</f>
        <v>0</v>
      </c>
      <c r="U104" s="107"/>
      <c r="V104" s="110"/>
      <c r="W104" s="111"/>
      <c r="Y104" s="116"/>
      <c r="Z104" s="117"/>
      <c r="AA104" s="117"/>
      <c r="AB104" s="117"/>
      <c r="AC104" s="117"/>
      <c r="AD104" s="117"/>
      <c r="AF104" s="109">
        <v>21</v>
      </c>
      <c r="AG104" s="106"/>
      <c r="AH104" s="110"/>
      <c r="AI104" s="107">
        <f>SUM(AG104:AH104)</f>
        <v>0</v>
      </c>
      <c r="AJ104" s="107"/>
      <c r="AK104" s="110"/>
      <c r="AL104" s="111"/>
      <c r="AN104" s="116"/>
      <c r="AO104" s="117"/>
      <c r="AP104" s="117"/>
      <c r="AQ104" s="117"/>
      <c r="AR104" s="117"/>
      <c r="AS104" s="117"/>
      <c r="AU104" s="109">
        <v>21</v>
      </c>
      <c r="AV104" s="110"/>
      <c r="AW104" s="110"/>
      <c r="AX104" s="107">
        <f>SUM(AV104:AW104)</f>
        <v>0</v>
      </c>
      <c r="AY104" s="107"/>
      <c r="AZ104" s="110"/>
      <c r="BA104" s="111"/>
      <c r="BC104" s="116"/>
      <c r="BD104" s="117"/>
      <c r="BE104" s="117"/>
      <c r="BF104" s="117"/>
      <c r="BG104" s="117"/>
      <c r="BH104" s="117"/>
    </row>
    <row r="105" ht="14.25" customHeight="1" spans="1:60">
      <c r="A105" s="109">
        <v>22</v>
      </c>
      <c r="B105" s="110"/>
      <c r="C105" s="110"/>
      <c r="D105" s="107">
        <f>SUM(B105:C105)</f>
        <v>0</v>
      </c>
      <c r="E105" s="107"/>
      <c r="F105" s="110"/>
      <c r="G105" s="111"/>
      <c r="I105" s="157" t="s">
        <v>55</v>
      </c>
      <c r="J105" s="158"/>
      <c r="K105" s="158"/>
      <c r="L105" s="158"/>
      <c r="M105" s="158"/>
      <c r="N105" s="117"/>
      <c r="Q105" s="109">
        <v>22</v>
      </c>
      <c r="R105" s="110"/>
      <c r="S105" s="110"/>
      <c r="T105" s="107">
        <f>SUM(R105:S105)</f>
        <v>0</v>
      </c>
      <c r="U105" s="107"/>
      <c r="V105" s="110"/>
      <c r="W105" s="111"/>
      <c r="Y105" s="157" t="s">
        <v>55</v>
      </c>
      <c r="Z105" s="158"/>
      <c r="AA105" s="158"/>
      <c r="AB105" s="158"/>
      <c r="AC105" s="158"/>
      <c r="AD105" s="117"/>
      <c r="AF105" s="109">
        <v>22</v>
      </c>
      <c r="AG105" s="106"/>
      <c r="AH105" s="110"/>
      <c r="AI105" s="107">
        <f>SUM(AG105:AH105)</f>
        <v>0</v>
      </c>
      <c r="AJ105" s="107"/>
      <c r="AK105" s="110"/>
      <c r="AL105" s="111"/>
      <c r="AN105" s="157" t="s">
        <v>55</v>
      </c>
      <c r="AO105" s="158"/>
      <c r="AP105" s="158"/>
      <c r="AQ105" s="158"/>
      <c r="AR105" s="158"/>
      <c r="AS105" s="117"/>
      <c r="AU105" s="109">
        <v>22</v>
      </c>
      <c r="AV105" s="110"/>
      <c r="AW105" s="110"/>
      <c r="AX105" s="107">
        <f>SUM(AV105:AW105)</f>
        <v>0</v>
      </c>
      <c r="AY105" s="107"/>
      <c r="AZ105" s="110"/>
      <c r="BA105" s="111"/>
      <c r="BC105" s="157" t="s">
        <v>55</v>
      </c>
      <c r="BD105" s="158"/>
      <c r="BE105" s="158"/>
      <c r="BF105" s="158"/>
      <c r="BG105" s="158"/>
      <c r="BH105" s="117"/>
    </row>
    <row r="106" ht="14.25" customHeight="1" spans="1:60">
      <c r="A106" s="109">
        <v>23</v>
      </c>
      <c r="B106" s="110"/>
      <c r="C106" s="110"/>
      <c r="D106" s="107">
        <f>SUM(B106:C106)</f>
        <v>0</v>
      </c>
      <c r="E106" s="107"/>
      <c r="F106" s="110"/>
      <c r="G106" s="111"/>
      <c r="I106" s="159" t="s">
        <v>60</v>
      </c>
      <c r="J106" s="160" t="s">
        <v>44</v>
      </c>
      <c r="K106" s="161" t="s">
        <v>40</v>
      </c>
      <c r="L106" s="162" t="s">
        <v>61</v>
      </c>
      <c r="M106" s="163"/>
      <c r="N106" s="117"/>
      <c r="Q106" s="109">
        <v>23</v>
      </c>
      <c r="R106" s="110"/>
      <c r="S106" s="110"/>
      <c r="T106" s="107">
        <f>SUM(R106:S106)</f>
        <v>0</v>
      </c>
      <c r="U106" s="107"/>
      <c r="V106" s="110"/>
      <c r="W106" s="111"/>
      <c r="Y106" s="159" t="s">
        <v>60</v>
      </c>
      <c r="Z106" s="160" t="s">
        <v>44</v>
      </c>
      <c r="AA106" s="161" t="s">
        <v>40</v>
      </c>
      <c r="AB106" s="162" t="s">
        <v>61</v>
      </c>
      <c r="AC106" s="163"/>
      <c r="AD106" s="117"/>
      <c r="AF106" s="109">
        <v>23</v>
      </c>
      <c r="AG106" s="106"/>
      <c r="AH106" s="110"/>
      <c r="AI106" s="107">
        <f>SUM(AG106:AH106)</f>
        <v>0</v>
      </c>
      <c r="AJ106" s="107"/>
      <c r="AK106" s="110"/>
      <c r="AL106" s="111"/>
      <c r="AN106" s="159" t="s">
        <v>60</v>
      </c>
      <c r="AO106" s="160" t="s">
        <v>44</v>
      </c>
      <c r="AP106" s="161" t="s">
        <v>40</v>
      </c>
      <c r="AQ106" s="162" t="s">
        <v>61</v>
      </c>
      <c r="AR106" s="163"/>
      <c r="AS106" s="117"/>
      <c r="AU106" s="109">
        <v>23</v>
      </c>
      <c r="AV106" s="110"/>
      <c r="AW106" s="110"/>
      <c r="AX106" s="107">
        <f>SUM(AV106:AW106)</f>
        <v>0</v>
      </c>
      <c r="AY106" s="107"/>
      <c r="AZ106" s="110"/>
      <c r="BA106" s="111"/>
      <c r="BC106" s="159" t="s">
        <v>60</v>
      </c>
      <c r="BD106" s="160" t="s">
        <v>44</v>
      </c>
      <c r="BE106" s="161" t="s">
        <v>40</v>
      </c>
      <c r="BF106" s="162" t="s">
        <v>61</v>
      </c>
      <c r="BG106" s="163"/>
      <c r="BH106" s="117"/>
    </row>
    <row r="107" ht="14.25" customHeight="1" spans="1:60">
      <c r="A107" s="109">
        <v>24</v>
      </c>
      <c r="B107" s="110"/>
      <c r="C107" s="110"/>
      <c r="D107" s="107">
        <f>SUM(B107:C107)</f>
        <v>0</v>
      </c>
      <c r="E107" s="107"/>
      <c r="F107" s="110"/>
      <c r="G107" s="111"/>
      <c r="I107" s="164">
        <f>SUM(J83)</f>
        <v>9</v>
      </c>
      <c r="J107" s="165">
        <f>SUM(J84)</f>
        <v>21</v>
      </c>
      <c r="K107" s="166"/>
      <c r="L107" s="167"/>
      <c r="M107" s="168"/>
      <c r="N107" s="117"/>
      <c r="Q107" s="109">
        <v>24</v>
      </c>
      <c r="R107" s="110"/>
      <c r="S107" s="110"/>
      <c r="T107" s="107">
        <f>SUM(R107:S107)</f>
        <v>0</v>
      </c>
      <c r="U107" s="107"/>
      <c r="V107" s="110"/>
      <c r="W107" s="111"/>
      <c r="Y107" s="164">
        <f>SUM(Z83)</f>
        <v>10</v>
      </c>
      <c r="Z107" s="165">
        <f>SUM(Z84)</f>
        <v>22</v>
      </c>
      <c r="AA107" s="166"/>
      <c r="AB107" s="167"/>
      <c r="AC107" s="168"/>
      <c r="AD107" s="117"/>
      <c r="AF107" s="109">
        <v>24</v>
      </c>
      <c r="AG107" s="106"/>
      <c r="AH107" s="110"/>
      <c r="AI107" s="107">
        <f>SUM(AG107:AH107)</f>
        <v>0</v>
      </c>
      <c r="AJ107" s="107"/>
      <c r="AK107" s="110"/>
      <c r="AL107" s="111"/>
      <c r="AN107" s="164">
        <f>SUM(AO83)</f>
        <v>11</v>
      </c>
      <c r="AO107" s="165">
        <f>SUM(AO84)</f>
        <v>23</v>
      </c>
      <c r="AP107" s="166"/>
      <c r="AQ107" s="167"/>
      <c r="AR107" s="168"/>
      <c r="AS107" s="117"/>
      <c r="AU107" s="109">
        <v>24</v>
      </c>
      <c r="AV107" s="110"/>
      <c r="AW107" s="110"/>
      <c r="AX107" s="107">
        <f>SUM(AV107:AW107)</f>
        <v>0</v>
      </c>
      <c r="AY107" s="107"/>
      <c r="AZ107" s="110"/>
      <c r="BA107" s="111"/>
      <c r="BC107" s="164">
        <f>SUM(BD83)</f>
        <v>12</v>
      </c>
      <c r="BD107" s="165">
        <f>SUM(BD84)</f>
        <v>24</v>
      </c>
      <c r="BE107" s="166"/>
      <c r="BF107" s="167"/>
      <c r="BG107" s="168"/>
      <c r="BH107" s="117"/>
    </row>
    <row r="108" ht="14.25" customHeight="1" spans="1:60">
      <c r="A108" s="109">
        <v>25</v>
      </c>
      <c r="B108" s="110"/>
      <c r="C108" s="110"/>
      <c r="D108" s="107">
        <f>SUM(B108:C108)</f>
        <v>0</v>
      </c>
      <c r="E108" s="107"/>
      <c r="F108" s="110"/>
      <c r="G108" s="111"/>
      <c r="I108" s="169">
        <v>0.05</v>
      </c>
      <c r="J108" s="170">
        <v>0.03</v>
      </c>
      <c r="K108" s="106"/>
      <c r="L108" s="107"/>
      <c r="M108" s="171"/>
      <c r="N108" s="117"/>
      <c r="Q108" s="109">
        <v>25</v>
      </c>
      <c r="R108" s="110"/>
      <c r="S108" s="110"/>
      <c r="T108" s="107">
        <f>SUM(R108:S108)</f>
        <v>0</v>
      </c>
      <c r="U108" s="107"/>
      <c r="V108" s="110"/>
      <c r="W108" s="111"/>
      <c r="Y108" s="169">
        <v>0.05</v>
      </c>
      <c r="Z108" s="170">
        <v>0.03</v>
      </c>
      <c r="AA108" s="106"/>
      <c r="AB108" s="107"/>
      <c r="AC108" s="171"/>
      <c r="AD108" s="117"/>
      <c r="AF108" s="109">
        <v>25</v>
      </c>
      <c r="AG108" s="106"/>
      <c r="AH108" s="110"/>
      <c r="AI108" s="107">
        <f>SUM(AG108:AH108)</f>
        <v>0</v>
      </c>
      <c r="AJ108" s="107"/>
      <c r="AK108" s="110"/>
      <c r="AL108" s="111"/>
      <c r="AN108" s="169">
        <v>0.05</v>
      </c>
      <c r="AO108" s="170">
        <v>0.03</v>
      </c>
      <c r="AP108" s="106"/>
      <c r="AQ108" s="107"/>
      <c r="AR108" s="171"/>
      <c r="AS108" s="117"/>
      <c r="AU108" s="109">
        <v>25</v>
      </c>
      <c r="AV108" s="110"/>
      <c r="AW108" s="110"/>
      <c r="AX108" s="107">
        <f>SUM(AV108:AW108)</f>
        <v>0</v>
      </c>
      <c r="AY108" s="107"/>
      <c r="AZ108" s="110"/>
      <c r="BA108" s="111"/>
      <c r="BC108" s="169">
        <v>0.05</v>
      </c>
      <c r="BD108" s="170">
        <v>0.03</v>
      </c>
      <c r="BE108" s="106"/>
      <c r="BF108" s="107"/>
      <c r="BG108" s="171"/>
      <c r="BH108" s="117"/>
    </row>
    <row r="109" ht="14.25" customHeight="1" spans="1:60">
      <c r="A109" s="109">
        <v>26</v>
      </c>
      <c r="B109" s="110"/>
      <c r="C109" s="110"/>
      <c r="D109" s="107">
        <f>SUM(B109:C109)</f>
        <v>0</v>
      </c>
      <c r="E109" s="107"/>
      <c r="F109" s="110"/>
      <c r="G109" s="111"/>
      <c r="I109" s="172">
        <f>SUM(I107*I108)</f>
        <v>0.45</v>
      </c>
      <c r="J109" s="173">
        <f>SUM(J107*J108)</f>
        <v>0.63</v>
      </c>
      <c r="K109" s="174">
        <f>SUM(F114)</f>
        <v>0</v>
      </c>
      <c r="L109" s="175">
        <f>SUM(I109:J109)*K109</f>
        <v>0</v>
      </c>
      <c r="M109" s="176"/>
      <c r="N109" s="117"/>
      <c r="Q109" s="109">
        <v>26</v>
      </c>
      <c r="R109" s="110"/>
      <c r="S109" s="110"/>
      <c r="T109" s="107">
        <f>SUM(R109:S109)</f>
        <v>0</v>
      </c>
      <c r="U109" s="107"/>
      <c r="V109" s="110"/>
      <c r="W109" s="111"/>
      <c r="Y109" s="172">
        <f>SUM(Y107*Y108)</f>
        <v>0.5</v>
      </c>
      <c r="Z109" s="173">
        <f>SUM(Z107*Z108)</f>
        <v>0.66</v>
      </c>
      <c r="AA109" s="174">
        <f>SUM(V115)</f>
        <v>0</v>
      </c>
      <c r="AB109" s="175">
        <f>SUM(Y109:Z109)*AA109</f>
        <v>0</v>
      </c>
      <c r="AC109" s="176"/>
      <c r="AD109" s="117"/>
      <c r="AF109" s="109">
        <v>26</v>
      </c>
      <c r="AG109" s="106"/>
      <c r="AH109" s="110"/>
      <c r="AI109" s="107">
        <f>SUM(AG109:AH109)</f>
        <v>0</v>
      </c>
      <c r="AJ109" s="107"/>
      <c r="AK109" s="110"/>
      <c r="AL109" s="111"/>
      <c r="AN109" s="172">
        <f>SUM(AN107*AN108)</f>
        <v>0.55</v>
      </c>
      <c r="AO109" s="173">
        <f>SUM(AO107*AO108)</f>
        <v>0.69</v>
      </c>
      <c r="AP109" s="174">
        <f>SUM(AK114)</f>
        <v>0</v>
      </c>
      <c r="AQ109" s="175">
        <f>SUM(AN109:AO109)*AP109</f>
        <v>0</v>
      </c>
      <c r="AR109" s="176"/>
      <c r="AS109" s="117"/>
      <c r="AU109" s="109">
        <v>26</v>
      </c>
      <c r="AV109" s="110"/>
      <c r="AW109" s="110"/>
      <c r="AX109" s="107">
        <f>SUM(AV109:AW109)</f>
        <v>0</v>
      </c>
      <c r="AY109" s="107"/>
      <c r="AZ109" s="110"/>
      <c r="BA109" s="111"/>
      <c r="BC109" s="172">
        <f>SUM(BC107*BC108)</f>
        <v>0.6</v>
      </c>
      <c r="BD109" s="173">
        <f>SUM(BD107*BD108)</f>
        <v>0.72</v>
      </c>
      <c r="BE109" s="174">
        <f>SUM(AZ115)</f>
        <v>0</v>
      </c>
      <c r="BF109" s="175">
        <f>SUM(BC109:BD109)*BE109</f>
        <v>0</v>
      </c>
      <c r="BG109" s="176"/>
      <c r="BH109" s="117"/>
    </row>
    <row r="110" ht="14.25" customHeight="1" spans="1:60">
      <c r="A110" s="109">
        <v>27</v>
      </c>
      <c r="B110" s="110"/>
      <c r="C110" s="110"/>
      <c r="D110" s="107">
        <f>SUM(B110:C110)</f>
        <v>0</v>
      </c>
      <c r="E110" s="107"/>
      <c r="F110" s="110"/>
      <c r="G110" s="111"/>
      <c r="I110" s="187"/>
      <c r="J110" s="187"/>
      <c r="K110" s="188"/>
      <c r="L110" s="189"/>
      <c r="M110" s="189"/>
      <c r="N110" s="117"/>
      <c r="Q110" s="109">
        <v>27</v>
      </c>
      <c r="R110" s="110"/>
      <c r="S110" s="110"/>
      <c r="T110" s="107">
        <f>SUM(R110:S110)</f>
        <v>0</v>
      </c>
      <c r="U110" s="107"/>
      <c r="V110" s="110"/>
      <c r="W110" s="111"/>
      <c r="Y110" s="187"/>
      <c r="Z110" s="187"/>
      <c r="AA110" s="188"/>
      <c r="AB110" s="189"/>
      <c r="AC110" s="189"/>
      <c r="AD110" s="117"/>
      <c r="AF110" s="109">
        <v>27</v>
      </c>
      <c r="AG110" s="106"/>
      <c r="AH110" s="110"/>
      <c r="AI110" s="107">
        <f>SUM(AG110:AH110)</f>
        <v>0</v>
      </c>
      <c r="AJ110" s="107"/>
      <c r="AK110" s="110"/>
      <c r="AL110" s="111"/>
      <c r="AN110" s="187"/>
      <c r="AO110" s="187"/>
      <c r="AP110" s="188"/>
      <c r="AQ110" s="189"/>
      <c r="AR110" s="189"/>
      <c r="AS110" s="117"/>
      <c r="AU110" s="109">
        <v>27</v>
      </c>
      <c r="AV110" s="110"/>
      <c r="AW110" s="110"/>
      <c r="AX110" s="107">
        <f>SUM(AV110:AW110)</f>
        <v>0</v>
      </c>
      <c r="AY110" s="107"/>
      <c r="AZ110" s="110"/>
      <c r="BA110" s="111"/>
      <c r="BC110" s="187"/>
      <c r="BD110" s="187"/>
      <c r="BE110" s="188"/>
      <c r="BF110" s="189"/>
      <c r="BG110" s="189"/>
      <c r="BH110" s="117"/>
    </row>
    <row r="111" ht="14.25" customHeight="1" spans="1:60">
      <c r="A111" s="109">
        <v>28</v>
      </c>
      <c r="B111" s="110"/>
      <c r="C111" s="110"/>
      <c r="D111" s="107">
        <f>SUM(B111:C111)</f>
        <v>0</v>
      </c>
      <c r="E111" s="107"/>
      <c r="F111" s="110"/>
      <c r="G111" s="111"/>
      <c r="I111" s="116"/>
      <c r="J111" s="190" t="s">
        <v>62</v>
      </c>
      <c r="K111" s="190"/>
      <c r="L111" s="190"/>
      <c r="M111" s="190"/>
      <c r="N111" s="190"/>
      <c r="Q111" s="109">
        <v>28</v>
      </c>
      <c r="R111" s="110"/>
      <c r="S111" s="110"/>
      <c r="T111" s="107">
        <f>SUM(R111:S111)</f>
        <v>0</v>
      </c>
      <c r="U111" s="107"/>
      <c r="V111" s="110"/>
      <c r="W111" s="111"/>
      <c r="Y111" s="116"/>
      <c r="Z111" s="190" t="s">
        <v>62</v>
      </c>
      <c r="AA111" s="190"/>
      <c r="AB111" s="190"/>
      <c r="AC111" s="190"/>
      <c r="AD111" s="190"/>
      <c r="AF111" s="109">
        <v>28</v>
      </c>
      <c r="AG111" s="106"/>
      <c r="AH111" s="110"/>
      <c r="AI111" s="107">
        <f>SUM(AG111:AH111)</f>
        <v>0</v>
      </c>
      <c r="AJ111" s="107"/>
      <c r="AK111" s="110"/>
      <c r="AL111" s="111"/>
      <c r="AN111" s="116"/>
      <c r="AO111" s="190" t="s">
        <v>62</v>
      </c>
      <c r="AP111" s="190"/>
      <c r="AQ111" s="190"/>
      <c r="AR111" s="190"/>
      <c r="AS111" s="190"/>
      <c r="AU111" s="109">
        <v>28</v>
      </c>
      <c r="AV111" s="110"/>
      <c r="AW111" s="110"/>
      <c r="AX111" s="107">
        <f>SUM(AV111:AW111)</f>
        <v>0</v>
      </c>
      <c r="AY111" s="107"/>
      <c r="AZ111" s="110"/>
      <c r="BA111" s="111"/>
      <c r="BC111" s="116"/>
      <c r="BD111" s="190" t="s">
        <v>62</v>
      </c>
      <c r="BE111" s="190"/>
      <c r="BF111" s="190"/>
      <c r="BG111" s="190"/>
      <c r="BH111" s="190"/>
    </row>
    <row r="112" ht="14.25" customHeight="1" spans="1:59">
      <c r="A112" s="109">
        <v>29</v>
      </c>
      <c r="B112" s="110"/>
      <c r="C112" s="110"/>
      <c r="D112" s="107">
        <f>SUM(B112:C112)</f>
        <v>0</v>
      </c>
      <c r="E112" s="107"/>
      <c r="F112" s="110"/>
      <c r="G112" s="111"/>
      <c r="I112" s="116"/>
      <c r="J112" s="156"/>
      <c r="K112" s="156"/>
      <c r="L112" s="156"/>
      <c r="M112" s="156"/>
      <c r="Q112" s="109">
        <v>29</v>
      </c>
      <c r="R112" s="110"/>
      <c r="S112" s="110"/>
      <c r="T112" s="107">
        <f>SUM(R112:S112)</f>
        <v>0</v>
      </c>
      <c r="U112" s="107"/>
      <c r="V112" s="110"/>
      <c r="W112" s="111"/>
      <c r="Y112" s="116"/>
      <c r="Z112" s="156"/>
      <c r="AA112" s="156"/>
      <c r="AB112" s="156"/>
      <c r="AC112" s="156"/>
      <c r="AF112" s="109">
        <v>29</v>
      </c>
      <c r="AG112" s="106"/>
      <c r="AH112" s="110"/>
      <c r="AI112" s="107">
        <f>SUM(AG112:AH112)</f>
        <v>0</v>
      </c>
      <c r="AJ112" s="107"/>
      <c r="AK112" s="110"/>
      <c r="AL112" s="111"/>
      <c r="AN112" s="116"/>
      <c r="AO112" s="156"/>
      <c r="AP112" s="156"/>
      <c r="AQ112" s="156"/>
      <c r="AR112" s="156"/>
      <c r="AU112" s="109">
        <v>29</v>
      </c>
      <c r="AV112" s="110"/>
      <c r="AW112" s="110"/>
      <c r="AX112" s="107">
        <f>SUM(AV112:AW112)</f>
        <v>0</v>
      </c>
      <c r="AY112" s="107"/>
      <c r="AZ112" s="110"/>
      <c r="BA112" s="111"/>
      <c r="BC112" s="116"/>
      <c r="BD112" s="156"/>
      <c r="BE112" s="156"/>
      <c r="BF112" s="156"/>
      <c r="BG112" s="156"/>
    </row>
    <row r="113" ht="14.25" customHeight="1" spans="1:60">
      <c r="A113" s="109">
        <v>30</v>
      </c>
      <c r="B113" s="110"/>
      <c r="C113" s="110"/>
      <c r="D113" s="107">
        <f>SUM(B113:C113)</f>
        <v>0</v>
      </c>
      <c r="E113" s="107"/>
      <c r="F113" s="110"/>
      <c r="G113" s="111"/>
      <c r="I113" s="116"/>
      <c r="N113" s="117"/>
      <c r="Q113" s="109">
        <v>30</v>
      </c>
      <c r="R113" s="110"/>
      <c r="S113" s="110"/>
      <c r="T113" s="107">
        <f>SUM(R113:S113)</f>
        <v>0</v>
      </c>
      <c r="U113" s="107"/>
      <c r="V113" s="110"/>
      <c r="W113" s="111"/>
      <c r="Y113" s="116"/>
      <c r="AD113" s="117"/>
      <c r="AF113" s="109">
        <v>30</v>
      </c>
      <c r="AG113" s="106"/>
      <c r="AH113" s="110"/>
      <c r="AI113" s="107">
        <f>SUM(AG113:AH113)</f>
        <v>0</v>
      </c>
      <c r="AJ113" s="107"/>
      <c r="AK113" s="110"/>
      <c r="AL113" s="111"/>
      <c r="AN113" s="116"/>
      <c r="AS113" s="117"/>
      <c r="AU113" s="109">
        <v>30</v>
      </c>
      <c r="AV113" s="110"/>
      <c r="AW113" s="110"/>
      <c r="AX113" s="107">
        <f>SUM(AV113:AW113)</f>
        <v>0</v>
      </c>
      <c r="AY113" s="107"/>
      <c r="AZ113" s="110"/>
      <c r="BA113" s="111"/>
      <c r="BC113" s="116"/>
      <c r="BH113" s="117"/>
    </row>
    <row r="114" ht="14.25" customHeight="1" spans="1:60">
      <c r="A114" s="112"/>
      <c r="B114" s="113">
        <f t="shared" ref="B114:G114" si="20">SUM(B84:B113)</f>
        <v>0</v>
      </c>
      <c r="C114" s="113">
        <f>SUM(C84:C113)</f>
        <v>0</v>
      </c>
      <c r="D114" s="114">
        <f>SUM(B114:C114)</f>
        <v>0</v>
      </c>
      <c r="E114" s="114">
        <f>SUM(E84:E113)</f>
        <v>0</v>
      </c>
      <c r="F114" s="113">
        <f>SUM(F84:F113)</f>
        <v>0</v>
      </c>
      <c r="G114" s="115">
        <f>SUM(G84:G113)</f>
        <v>0</v>
      </c>
      <c r="I114" s="116"/>
      <c r="J114" s="117"/>
      <c r="K114" s="117"/>
      <c r="L114" s="117"/>
      <c r="M114" s="117"/>
      <c r="N114" s="191"/>
      <c r="Q114" s="109">
        <v>31</v>
      </c>
      <c r="R114" s="110"/>
      <c r="S114" s="110"/>
      <c r="T114" s="107">
        <f>SUM(R114:S114)</f>
        <v>0</v>
      </c>
      <c r="U114" s="107"/>
      <c r="V114" s="110"/>
      <c r="W114" s="111"/>
      <c r="Y114" s="116"/>
      <c r="Z114" s="117"/>
      <c r="AA114" s="117"/>
      <c r="AB114" s="117"/>
      <c r="AC114" s="117"/>
      <c r="AD114" s="191"/>
      <c r="AF114" s="112"/>
      <c r="AG114" s="113">
        <f t="shared" ref="AG114:AL114" si="21">SUM(AG84:AG113)</f>
        <v>0</v>
      </c>
      <c r="AH114" s="113">
        <f>SUM(AH84:AH113)</f>
        <v>0</v>
      </c>
      <c r="AI114" s="114">
        <f>SUM(AG114:AH114)</f>
        <v>0</v>
      </c>
      <c r="AJ114" s="114">
        <f>SUM(AJ84:AJ113)</f>
        <v>0</v>
      </c>
      <c r="AK114" s="113">
        <f>SUM(AK84:AK113)</f>
        <v>0</v>
      </c>
      <c r="AL114" s="115">
        <f>SUM(AL84:AL113)</f>
        <v>0</v>
      </c>
      <c r="AN114" s="116"/>
      <c r="AO114" s="117"/>
      <c r="AP114" s="117"/>
      <c r="AQ114" s="117"/>
      <c r="AR114" s="117"/>
      <c r="AS114" s="191"/>
      <c r="AU114" s="109">
        <v>31</v>
      </c>
      <c r="AV114" s="110"/>
      <c r="AW114" s="110"/>
      <c r="AX114" s="107">
        <f>SUM(AV114:AW114)</f>
        <v>0</v>
      </c>
      <c r="AY114" s="107"/>
      <c r="AZ114" s="110"/>
      <c r="BA114" s="111"/>
      <c r="BC114" s="116"/>
      <c r="BD114" s="117"/>
      <c r="BE114" s="117"/>
      <c r="BF114" s="117"/>
      <c r="BG114" s="117"/>
      <c r="BH114" s="191"/>
    </row>
    <row r="115" ht="15.75" customHeight="1" spans="9:59">
      <c r="I115" s="116"/>
      <c r="J115" s="191" t="s">
        <v>63</v>
      </c>
      <c r="K115" s="191"/>
      <c r="L115" s="191"/>
      <c r="M115" s="191"/>
      <c r="Q115" s="112"/>
      <c r="R115" s="113">
        <f t="shared" ref="R115:W115" si="22">SUM(R84:R114)</f>
        <v>0</v>
      </c>
      <c r="S115" s="113">
        <f>SUM(S84:S114)</f>
        <v>0</v>
      </c>
      <c r="T115" s="114">
        <f>SUM(R115:S115)</f>
        <v>0</v>
      </c>
      <c r="U115" s="114">
        <f>SUM(U84:U114)</f>
        <v>0</v>
      </c>
      <c r="V115" s="113">
        <f>SUM(V84:V114)</f>
        <v>0</v>
      </c>
      <c r="W115" s="115">
        <f>SUM(W84:W114)</f>
        <v>0</v>
      </c>
      <c r="Y115" s="116"/>
      <c r="Z115" s="191" t="s">
        <v>63</v>
      </c>
      <c r="AA115" s="191"/>
      <c r="AB115" s="191"/>
      <c r="AC115" s="191"/>
      <c r="AN115" s="116"/>
      <c r="AO115" s="191" t="s">
        <v>63</v>
      </c>
      <c r="AP115" s="191"/>
      <c r="AQ115" s="191"/>
      <c r="AR115" s="191"/>
      <c r="AU115" s="112"/>
      <c r="AV115" s="113">
        <f t="shared" ref="AV115:BA115" si="23">SUM(AV84:AV114)</f>
        <v>0</v>
      </c>
      <c r="AW115" s="113">
        <f>SUM(AW84:AW114)</f>
        <v>0</v>
      </c>
      <c r="AX115" s="114">
        <f>SUM(AV115:AW115)</f>
        <v>0</v>
      </c>
      <c r="AY115" s="114">
        <f>SUM(AY85:AY114)</f>
        <v>0</v>
      </c>
      <c r="AZ115" s="113">
        <f>SUM(AZ85:AZ114)</f>
        <v>0</v>
      </c>
      <c r="BA115" s="115">
        <f>SUM(BA84:BA114)</f>
        <v>0</v>
      </c>
      <c r="BC115" s="116"/>
      <c r="BD115" s="191" t="s">
        <v>63</v>
      </c>
      <c r="BE115" s="191"/>
      <c r="BF115" s="191"/>
      <c r="BG115" s="191"/>
    </row>
    <row r="116" ht="12.75"/>
  </sheetData>
  <mergeCells count="260">
    <mergeCell ref="E1:G1"/>
    <mergeCell ref="I1:N1"/>
    <mergeCell ref="U1:W1"/>
    <mergeCell ref="Y1:AD1"/>
    <mergeCell ref="AJ1:AL1"/>
    <mergeCell ref="AN1:AS1"/>
    <mergeCell ref="AY1:BA1"/>
    <mergeCell ref="BC1:BH1"/>
    <mergeCell ref="E2:G2"/>
    <mergeCell ref="L2:N2"/>
    <mergeCell ref="U2:W2"/>
    <mergeCell ref="AB2:AD2"/>
    <mergeCell ref="AJ2:AL2"/>
    <mergeCell ref="AQ2:AS2"/>
    <mergeCell ref="AY2:BA2"/>
    <mergeCell ref="BF2:BH2"/>
    <mergeCell ref="E3:G3"/>
    <mergeCell ref="I3:J3"/>
    <mergeCell ref="U3:W3"/>
    <mergeCell ref="Y3:Z3"/>
    <mergeCell ref="AJ3:AL3"/>
    <mergeCell ref="AN3:AO3"/>
    <mergeCell ref="AY3:BA3"/>
    <mergeCell ref="BC3:BD3"/>
    <mergeCell ref="A4:G4"/>
    <mergeCell ref="K4:N4"/>
    <mergeCell ref="Q4:W4"/>
    <mergeCell ref="AA4:AD4"/>
    <mergeCell ref="AF4:AL4"/>
    <mergeCell ref="AP4:AS4"/>
    <mergeCell ref="AU4:BA4"/>
    <mergeCell ref="BE4:BH4"/>
    <mergeCell ref="K5:N5"/>
    <mergeCell ref="AA5:AD5"/>
    <mergeCell ref="AP5:AS5"/>
    <mergeCell ref="BE5:BH5"/>
    <mergeCell ref="K6:N6"/>
    <mergeCell ref="AA6:AD6"/>
    <mergeCell ref="AP6:AS6"/>
    <mergeCell ref="BE6:BH6"/>
    <mergeCell ref="K12:N12"/>
    <mergeCell ref="AA12:AD12"/>
    <mergeCell ref="AP12:AS12"/>
    <mergeCell ref="BE12:BH12"/>
    <mergeCell ref="L15:M15"/>
    <mergeCell ref="AB15:AC15"/>
    <mergeCell ref="AQ15:AR15"/>
    <mergeCell ref="BF15:BG15"/>
    <mergeCell ref="L18:M18"/>
    <mergeCell ref="AB18:AC18"/>
    <mergeCell ref="AQ18:AR18"/>
    <mergeCell ref="BF18:BG18"/>
    <mergeCell ref="K21:M21"/>
    <mergeCell ref="AA21:AC21"/>
    <mergeCell ref="AP21:AR21"/>
    <mergeCell ref="BE21:BG21"/>
    <mergeCell ref="K25:M25"/>
    <mergeCell ref="AA25:AC25"/>
    <mergeCell ref="AP25:AR25"/>
    <mergeCell ref="BE25:BG25"/>
    <mergeCell ref="L28:M28"/>
    <mergeCell ref="AB28:AC28"/>
    <mergeCell ref="AQ28:AR28"/>
    <mergeCell ref="BF28:BG28"/>
    <mergeCell ref="L31:M31"/>
    <mergeCell ref="AB31:AC31"/>
    <mergeCell ref="AQ31:AR31"/>
    <mergeCell ref="BF31:BG31"/>
    <mergeCell ref="E40:G40"/>
    <mergeCell ref="I40:N40"/>
    <mergeCell ref="U40:W40"/>
    <mergeCell ref="Y40:AD40"/>
    <mergeCell ref="AJ40:AL40"/>
    <mergeCell ref="AN40:AS40"/>
    <mergeCell ref="AY40:BA40"/>
    <mergeCell ref="BC40:BH40"/>
    <mergeCell ref="E41:G41"/>
    <mergeCell ref="L41:N41"/>
    <mergeCell ref="U41:W41"/>
    <mergeCell ref="AB41:AD41"/>
    <mergeCell ref="AJ41:AL41"/>
    <mergeCell ref="AQ41:AS41"/>
    <mergeCell ref="AY41:BA41"/>
    <mergeCell ref="E42:G42"/>
    <mergeCell ref="I42:J42"/>
    <mergeCell ref="U42:W42"/>
    <mergeCell ref="Y42:Z42"/>
    <mergeCell ref="AJ42:AL42"/>
    <mergeCell ref="AN42:AO42"/>
    <mergeCell ref="AY42:BA42"/>
    <mergeCell ref="BC42:BD42"/>
    <mergeCell ref="A43:G43"/>
    <mergeCell ref="K43:N43"/>
    <mergeCell ref="Q43:W43"/>
    <mergeCell ref="AA43:AD43"/>
    <mergeCell ref="AF43:AL43"/>
    <mergeCell ref="AP43:AS43"/>
    <mergeCell ref="AU43:BA43"/>
    <mergeCell ref="BE43:BH43"/>
    <mergeCell ref="K44:N44"/>
    <mergeCell ref="AA44:AD44"/>
    <mergeCell ref="AP44:AS44"/>
    <mergeCell ref="BE44:BH44"/>
    <mergeCell ref="K45:N45"/>
    <mergeCell ref="AA45:AD45"/>
    <mergeCell ref="AP45:AS45"/>
    <mergeCell ref="BE45:BH45"/>
    <mergeCell ref="K51:N51"/>
    <mergeCell ref="AA51:AD51"/>
    <mergeCell ref="AP51:AS51"/>
    <mergeCell ref="L54:M54"/>
    <mergeCell ref="AB54:AC54"/>
    <mergeCell ref="AQ54:AR54"/>
    <mergeCell ref="BF54:BG54"/>
    <mergeCell ref="L57:M57"/>
    <mergeCell ref="AB57:AC57"/>
    <mergeCell ref="AQ57:AR57"/>
    <mergeCell ref="BF57:BG57"/>
    <mergeCell ref="K60:M60"/>
    <mergeCell ref="AA60:AC60"/>
    <mergeCell ref="AP60:AR60"/>
    <mergeCell ref="BE60:BG60"/>
    <mergeCell ref="K64:M64"/>
    <mergeCell ref="AA64:AC64"/>
    <mergeCell ref="AP64:AR64"/>
    <mergeCell ref="BE64:BG64"/>
    <mergeCell ref="L67:M67"/>
    <mergeCell ref="AB67:AC67"/>
    <mergeCell ref="AQ67:AR67"/>
    <mergeCell ref="BF67:BG67"/>
    <mergeCell ref="L70:M70"/>
    <mergeCell ref="AB70:AC70"/>
    <mergeCell ref="AQ70:AR70"/>
    <mergeCell ref="BF70:BG70"/>
    <mergeCell ref="E79:G79"/>
    <mergeCell ref="I79:N79"/>
    <mergeCell ref="U79:W79"/>
    <mergeCell ref="Y79:AD79"/>
    <mergeCell ref="AJ79:AL79"/>
    <mergeCell ref="AN79:AS79"/>
    <mergeCell ref="AY79:BA79"/>
    <mergeCell ref="BC79:BH79"/>
    <mergeCell ref="E80:G80"/>
    <mergeCell ref="L80:N80"/>
    <mergeCell ref="U80:W80"/>
    <mergeCell ref="AB80:AD80"/>
    <mergeCell ref="AJ80:AL80"/>
    <mergeCell ref="AQ80:AS80"/>
    <mergeCell ref="AY80:BA80"/>
    <mergeCell ref="E81:G81"/>
    <mergeCell ref="I81:J81"/>
    <mergeCell ref="U81:W81"/>
    <mergeCell ref="Y81:Z81"/>
    <mergeCell ref="AJ81:AL81"/>
    <mergeCell ref="AN81:AO81"/>
    <mergeCell ref="AY81:BA81"/>
    <mergeCell ref="BC81:BD81"/>
    <mergeCell ref="A82:G82"/>
    <mergeCell ref="K82:N82"/>
    <mergeCell ref="Q82:W82"/>
    <mergeCell ref="AA82:AD82"/>
    <mergeCell ref="AF82:AL82"/>
    <mergeCell ref="AP82:AS82"/>
    <mergeCell ref="AU82:BA82"/>
    <mergeCell ref="BE82:BH82"/>
    <mergeCell ref="K83:N83"/>
    <mergeCell ref="AA83:AD83"/>
    <mergeCell ref="AP83:AS83"/>
    <mergeCell ref="BE83:BH83"/>
    <mergeCell ref="K84:N84"/>
    <mergeCell ref="AA84:AD84"/>
    <mergeCell ref="AP84:AS84"/>
    <mergeCell ref="BE84:BH84"/>
    <mergeCell ref="K90:N90"/>
    <mergeCell ref="AA90:AD90"/>
    <mergeCell ref="AP90:AS90"/>
    <mergeCell ref="L93:M93"/>
    <mergeCell ref="AB93:AC93"/>
    <mergeCell ref="AQ93:AR93"/>
    <mergeCell ref="BF93:BG93"/>
    <mergeCell ref="L96:M96"/>
    <mergeCell ref="AB96:AC96"/>
    <mergeCell ref="AQ96:AR96"/>
    <mergeCell ref="BF96:BG96"/>
    <mergeCell ref="K99:M99"/>
    <mergeCell ref="AA99:AC99"/>
    <mergeCell ref="AP99:AR99"/>
    <mergeCell ref="BE99:BG99"/>
    <mergeCell ref="K103:M103"/>
    <mergeCell ref="AA103:AC103"/>
    <mergeCell ref="AP103:AR103"/>
    <mergeCell ref="BE103:BG103"/>
    <mergeCell ref="L106:M106"/>
    <mergeCell ref="AB106:AC106"/>
    <mergeCell ref="AQ106:AR106"/>
    <mergeCell ref="BF106:BG106"/>
    <mergeCell ref="L109:M109"/>
    <mergeCell ref="AB109:AC109"/>
    <mergeCell ref="AQ109:AR109"/>
    <mergeCell ref="BF109:BG109"/>
    <mergeCell ref="K16:K17"/>
    <mergeCell ref="K29:K30"/>
    <mergeCell ref="K55:K56"/>
    <mergeCell ref="K68:K69"/>
    <mergeCell ref="K94:K95"/>
    <mergeCell ref="K107:K108"/>
    <mergeCell ref="AA16:AA17"/>
    <mergeCell ref="AA29:AA30"/>
    <mergeCell ref="AA55:AA56"/>
    <mergeCell ref="AA68:AA69"/>
    <mergeCell ref="AA94:AA95"/>
    <mergeCell ref="AA107:AA108"/>
    <mergeCell ref="AP16:AP17"/>
    <mergeCell ref="AP29:AP30"/>
    <mergeCell ref="AP55:AP56"/>
    <mergeCell ref="AP68:AP69"/>
    <mergeCell ref="AP94:AP95"/>
    <mergeCell ref="AP107:AP108"/>
    <mergeCell ref="BE16:BE17"/>
    <mergeCell ref="BE29:BE30"/>
    <mergeCell ref="BE55:BE56"/>
    <mergeCell ref="BE68:BE69"/>
    <mergeCell ref="BE94:BE95"/>
    <mergeCell ref="BE107:BE108"/>
    <mergeCell ref="L107:M108"/>
    <mergeCell ref="AB107:AC108"/>
    <mergeCell ref="BF107:BG108"/>
    <mergeCell ref="AQ107:AR108"/>
    <mergeCell ref="K100:M102"/>
    <mergeCell ref="AA100:AC102"/>
    <mergeCell ref="AP100:AR102"/>
    <mergeCell ref="BE100:BG102"/>
    <mergeCell ref="L94:M95"/>
    <mergeCell ref="AB94:AC95"/>
    <mergeCell ref="BF94:BG95"/>
    <mergeCell ref="AQ94:AR95"/>
    <mergeCell ref="L68:M69"/>
    <mergeCell ref="AB68:AC69"/>
    <mergeCell ref="BF68:BG69"/>
    <mergeCell ref="AQ68:AR69"/>
    <mergeCell ref="K61:M63"/>
    <mergeCell ref="AA61:AC63"/>
    <mergeCell ref="AP61:AR63"/>
    <mergeCell ref="BE61:BG63"/>
    <mergeCell ref="L55:M56"/>
    <mergeCell ref="AB55:AC56"/>
    <mergeCell ref="BF55:BG56"/>
    <mergeCell ref="AQ55:AR56"/>
    <mergeCell ref="L29:M30"/>
    <mergeCell ref="AB29:AC30"/>
    <mergeCell ref="BF29:BG30"/>
    <mergeCell ref="AQ29:AR30"/>
    <mergeCell ref="K22:M24"/>
    <mergeCell ref="AA22:AC24"/>
    <mergeCell ref="AP22:AR24"/>
    <mergeCell ref="BE22:BG24"/>
    <mergeCell ref="L16:M17"/>
    <mergeCell ref="AB16:AC17"/>
    <mergeCell ref="BF16:BG17"/>
    <mergeCell ref="AQ16:AR17"/>
  </mergeCells>
  <pageMargins left="0.699305555555556" right="0.699305555555556" top="0.75" bottom="0.75" header="0.299305555555556" footer="0.299305555555556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16"/>
  <sheetViews>
    <sheetView topLeftCell="V1" workbookViewId="0">
      <selection activeCell="AF3" sqref="AF3"/>
    </sheetView>
  </sheetViews>
  <sheetFormatPr defaultColWidth="9" defaultRowHeight="12"/>
  <cols>
    <col min="1" max="1" width="3.85333333333333" style="75" customWidth="1"/>
    <col min="2" max="2" width="7.71333333333333" style="75" customWidth="1"/>
    <col min="3" max="3" width="7.85333333333333" style="75" customWidth="1"/>
    <col min="4" max="5" width="7.14" style="75" customWidth="1"/>
    <col min="6" max="6" width="9.14" style="75"/>
    <col min="7" max="7" width="6.57333333333333" style="75" customWidth="1"/>
    <col min="8" max="8" width="2.57333333333333" style="75" customWidth="1"/>
    <col min="9" max="9" width="16.7133333333333" style="75" customWidth="1"/>
    <col min="10" max="10" width="13.2866666666667" style="75" customWidth="1"/>
    <col min="11" max="11" width="9.57333333333333" style="75" customWidth="1"/>
    <col min="12" max="12" width="4.28666666666667" style="75" customWidth="1"/>
    <col min="13" max="13" width="5.71333333333333" style="75" customWidth="1"/>
    <col min="14" max="14" width="7.85333333333333" style="75" customWidth="1"/>
    <col min="15" max="15" width="5.42666666666667" style="75" customWidth="1"/>
    <col min="16" max="16" width="3.71333333333333" style="75" customWidth="1"/>
    <col min="17" max="17" width="7.85333333333333" style="75" customWidth="1"/>
    <col min="18" max="18" width="7.71333333333333" style="75" customWidth="1"/>
    <col min="19" max="20" width="7.14" style="75" customWidth="1"/>
    <col min="21" max="21" width="9.14" style="75"/>
    <col min="22" max="22" width="6.57333333333333" style="75" customWidth="1"/>
    <col min="23" max="23" width="2.57333333333333" style="75" customWidth="1"/>
    <col min="24" max="24" width="17" style="75" customWidth="1"/>
    <col min="25" max="25" width="13.4266666666667" style="75" customWidth="1"/>
    <col min="26" max="26" width="9.42666666666667" style="75" customWidth="1"/>
    <col min="27" max="27" width="4.28666666666667" style="75" customWidth="1"/>
    <col min="28" max="28" width="5.71333333333333" style="75" customWidth="1"/>
    <col min="29" max="29" width="7.71333333333333" style="75" customWidth="1"/>
    <col min="30" max="30" width="5.42666666666667" style="75" customWidth="1"/>
    <col min="31" max="31" width="3.85333333333333" style="75" customWidth="1"/>
    <col min="32" max="33" width="7.85333333333333" style="75" customWidth="1"/>
    <col min="34" max="35" width="7.28666666666667" style="75" customWidth="1"/>
    <col min="36" max="36" width="9.14" style="75"/>
    <col min="37" max="37" width="6.57333333333333" style="75" customWidth="1"/>
    <col min="38" max="38" width="2.57333333333333" style="75" customWidth="1"/>
    <col min="39" max="39" width="16.7133333333333" style="75" customWidth="1"/>
    <col min="40" max="40" width="13.2866666666667" style="75" customWidth="1"/>
    <col min="41" max="41" width="9.42666666666667" style="75" customWidth="1"/>
    <col min="42" max="42" width="4.42666666666667" style="75" customWidth="1"/>
    <col min="43" max="43" width="5.71333333333333" style="75" customWidth="1"/>
    <col min="44" max="44" width="7.85333333333333" style="75" customWidth="1"/>
    <col min="45" max="45" width="5.71333333333333" style="75" customWidth="1"/>
    <col min="46" max="46" width="3.71333333333333" style="75" customWidth="1"/>
    <col min="47" max="48" width="7.71333333333333" style="75" customWidth="1"/>
    <col min="49" max="50" width="7.14" style="75" customWidth="1"/>
    <col min="51" max="51" width="9.14" style="75"/>
    <col min="52" max="52" width="6.57333333333333" style="75" customWidth="1"/>
    <col min="53" max="53" width="2.71333333333333" style="75" customWidth="1"/>
    <col min="54" max="54" width="16.7133333333333" style="75" customWidth="1"/>
    <col min="55" max="55" width="13.2866666666667" style="75" customWidth="1"/>
    <col min="56" max="56" width="9.42666666666667" style="75" customWidth="1"/>
    <col min="57" max="57" width="4.28666666666667" style="75" customWidth="1"/>
    <col min="58" max="58" width="5.57333333333333" style="75" customWidth="1"/>
    <col min="59" max="59" width="7.71333333333333" style="75" customWidth="1"/>
    <col min="60" max="16384" width="9.14" style="75"/>
  </cols>
  <sheetData>
    <row r="1" ht="22.5" customHeight="1" spans="4:59">
      <c r="D1" s="95" t="s">
        <v>20</v>
      </c>
      <c r="E1" s="96">
        <f>([1]Kal.Gaji!A15)</f>
        <v>3</v>
      </c>
      <c r="F1" s="97"/>
      <c r="G1" s="98"/>
      <c r="I1" s="118" t="s">
        <v>21</v>
      </c>
      <c r="J1" s="118"/>
      <c r="K1" s="118"/>
      <c r="L1" s="118"/>
      <c r="M1" s="118"/>
      <c r="N1" s="118"/>
      <c r="S1" s="95" t="s">
        <v>20</v>
      </c>
      <c r="T1" s="96">
        <f>([1]Kal.Gaji!A15)</f>
        <v>3</v>
      </c>
      <c r="U1" s="97"/>
      <c r="V1" s="98"/>
      <c r="X1" s="118" t="s">
        <v>21</v>
      </c>
      <c r="Y1" s="118"/>
      <c r="Z1" s="118"/>
      <c r="AA1" s="118"/>
      <c r="AB1" s="118"/>
      <c r="AC1" s="118"/>
      <c r="AH1" s="95" t="s">
        <v>20</v>
      </c>
      <c r="AI1" s="96">
        <f>([1]Kal.Gaji!A15)</f>
        <v>3</v>
      </c>
      <c r="AJ1" s="97"/>
      <c r="AK1" s="98"/>
      <c r="AM1" s="118" t="s">
        <v>21</v>
      </c>
      <c r="AN1" s="118"/>
      <c r="AO1" s="118"/>
      <c r="AP1" s="118"/>
      <c r="AQ1" s="118"/>
      <c r="AR1" s="118"/>
      <c r="AW1" s="95" t="s">
        <v>20</v>
      </c>
      <c r="AX1" s="96">
        <f>([1]Kal.Gaji!A15)</f>
        <v>3</v>
      </c>
      <c r="AY1" s="97"/>
      <c r="AZ1" s="98"/>
      <c r="BB1" s="118" t="s">
        <v>21</v>
      </c>
      <c r="BC1" s="118"/>
      <c r="BD1" s="118"/>
      <c r="BE1" s="118"/>
      <c r="BF1" s="118"/>
      <c r="BG1" s="118"/>
    </row>
    <row r="2" ht="22.5" customHeight="1" spans="4:59">
      <c r="D2" s="95" t="s">
        <v>3</v>
      </c>
      <c r="E2" s="96" t="str">
        <f>([1]H!E2)</f>
        <v>JANUARI</v>
      </c>
      <c r="F2" s="97"/>
      <c r="G2" s="98"/>
      <c r="I2" s="119"/>
      <c r="J2" s="119"/>
      <c r="K2" s="119"/>
      <c r="L2" s="120"/>
      <c r="M2" s="120"/>
      <c r="N2" s="120"/>
      <c r="S2" s="95" t="s">
        <v>3</v>
      </c>
      <c r="T2" s="96" t="str">
        <f>([1]H!U2)</f>
        <v>FEBUARI</v>
      </c>
      <c r="U2" s="97"/>
      <c r="V2" s="98"/>
      <c r="X2" s="119"/>
      <c r="Y2" s="119"/>
      <c r="Z2" s="119"/>
      <c r="AA2" s="120"/>
      <c r="AB2" s="120"/>
      <c r="AC2" s="120"/>
      <c r="AH2" s="95" t="s">
        <v>3</v>
      </c>
      <c r="AI2" s="96" t="str">
        <f>([1]H!AJ2)</f>
        <v>MARET</v>
      </c>
      <c r="AJ2" s="97"/>
      <c r="AK2" s="98"/>
      <c r="AM2" s="119"/>
      <c r="AN2" s="119"/>
      <c r="AO2" s="119"/>
      <c r="AP2" s="120"/>
      <c r="AQ2" s="120"/>
      <c r="AR2" s="120"/>
      <c r="AW2" s="95" t="s">
        <v>3</v>
      </c>
      <c r="AX2" s="96" t="str">
        <f>([1]H!AY2)</f>
        <v>APRIL</v>
      </c>
      <c r="AY2" s="97"/>
      <c r="AZ2" s="98"/>
      <c r="BB2" s="119"/>
      <c r="BC2" s="119"/>
      <c r="BD2" s="119"/>
      <c r="BE2" s="120"/>
      <c r="BF2" s="120"/>
      <c r="BG2" s="120"/>
    </row>
    <row r="3" ht="22.5" customHeight="1" spans="4:59">
      <c r="D3" s="95" t="s">
        <v>26</v>
      </c>
      <c r="E3" s="96">
        <f>SUM('Kal. Gaji'!A3:M3)</f>
        <v>2016</v>
      </c>
      <c r="F3" s="97"/>
      <c r="G3" s="98"/>
      <c r="I3" s="121">
        <f>(E1)</f>
        <v>3</v>
      </c>
      <c r="J3" s="121"/>
      <c r="K3" s="121"/>
      <c r="L3" s="121"/>
      <c r="M3" s="121"/>
      <c r="N3" s="122" t="str">
        <f>([1]H!N3)</f>
        <v>Untuk Bulan Januari</v>
      </c>
      <c r="S3" s="95" t="s">
        <v>26</v>
      </c>
      <c r="T3" s="96">
        <f>SUM('Kal. Gaji'!A3:M3)</f>
        <v>2016</v>
      </c>
      <c r="U3" s="97"/>
      <c r="V3" s="98"/>
      <c r="X3" s="121">
        <f>(T1)</f>
        <v>3</v>
      </c>
      <c r="Y3" s="121"/>
      <c r="Z3" s="121"/>
      <c r="AA3" s="121"/>
      <c r="AB3" s="121"/>
      <c r="AC3" s="122" t="s">
        <v>28</v>
      </c>
      <c r="AH3" s="95" t="s">
        <v>26</v>
      </c>
      <c r="AI3" s="96">
        <f>SUM('Kal. Gaji'!A3:M3)</f>
        <v>2016</v>
      </c>
      <c r="AJ3" s="97"/>
      <c r="AK3" s="98"/>
      <c r="AM3" s="121">
        <f>(AI1)</f>
        <v>3</v>
      </c>
      <c r="AN3" s="121"/>
      <c r="AO3" s="121"/>
      <c r="AP3" s="121"/>
      <c r="AQ3" s="121"/>
      <c r="AR3" s="122" t="s">
        <v>29</v>
      </c>
      <c r="AW3" s="95" t="s">
        <v>26</v>
      </c>
      <c r="AX3" s="96">
        <f>SUM('Kal. Gaji'!A3:M3)</f>
        <v>2016</v>
      </c>
      <c r="AY3" s="97"/>
      <c r="AZ3" s="98"/>
      <c r="BB3" s="121">
        <f>(AX1)</f>
        <v>3</v>
      </c>
      <c r="BC3" s="121"/>
      <c r="BD3" s="121"/>
      <c r="BE3" s="121"/>
      <c r="BF3" s="121"/>
      <c r="BG3" s="122" t="s">
        <v>30</v>
      </c>
    </row>
    <row r="4" ht="25.5" customHeight="1" spans="1:59">
      <c r="A4" s="99" t="s">
        <v>2</v>
      </c>
      <c r="B4" s="99"/>
      <c r="C4" s="99"/>
      <c r="D4" s="99"/>
      <c r="E4" s="99"/>
      <c r="F4" s="99"/>
      <c r="G4" s="99"/>
      <c r="I4" s="123" t="s">
        <v>31</v>
      </c>
      <c r="J4" s="124" t="s">
        <v>32</v>
      </c>
      <c r="K4" s="125" t="s">
        <v>33</v>
      </c>
      <c r="L4" s="126"/>
      <c r="M4" s="126"/>
      <c r="N4" s="127"/>
      <c r="P4" s="99" t="s">
        <v>2</v>
      </c>
      <c r="Q4" s="99"/>
      <c r="R4" s="99"/>
      <c r="S4" s="99"/>
      <c r="T4" s="99"/>
      <c r="U4" s="99"/>
      <c r="V4" s="99"/>
      <c r="X4" s="123" t="s">
        <v>31</v>
      </c>
      <c r="Y4" s="124" t="s">
        <v>32</v>
      </c>
      <c r="Z4" s="125" t="s">
        <v>33</v>
      </c>
      <c r="AA4" s="126"/>
      <c r="AB4" s="126"/>
      <c r="AC4" s="127"/>
      <c r="AE4" s="99" t="s">
        <v>2</v>
      </c>
      <c r="AF4" s="99"/>
      <c r="AG4" s="99"/>
      <c r="AH4" s="99"/>
      <c r="AI4" s="99"/>
      <c r="AJ4" s="99"/>
      <c r="AK4" s="99"/>
      <c r="AM4" s="123" t="s">
        <v>31</v>
      </c>
      <c r="AN4" s="124" t="s">
        <v>32</v>
      </c>
      <c r="AO4" s="125" t="s">
        <v>33</v>
      </c>
      <c r="AP4" s="126"/>
      <c r="AQ4" s="126"/>
      <c r="AR4" s="127"/>
      <c r="AT4" s="99" t="s">
        <v>2</v>
      </c>
      <c r="AU4" s="99"/>
      <c r="AV4" s="99"/>
      <c r="AW4" s="99"/>
      <c r="AX4" s="99"/>
      <c r="AY4" s="99"/>
      <c r="AZ4" s="99"/>
      <c r="BB4" s="123" t="s">
        <v>31</v>
      </c>
      <c r="BC4" s="124" t="s">
        <v>32</v>
      </c>
      <c r="BD4" s="125" t="s">
        <v>33</v>
      </c>
      <c r="BE4" s="126"/>
      <c r="BF4" s="126"/>
      <c r="BG4" s="127"/>
    </row>
    <row r="5" ht="16.5" customHeight="1" spans="1:59">
      <c r="A5" s="198" t="s">
        <v>34</v>
      </c>
      <c r="B5" s="199" t="s">
        <v>35</v>
      </c>
      <c r="C5" s="199" t="s">
        <v>36</v>
      </c>
      <c r="D5" s="102" t="s">
        <v>37</v>
      </c>
      <c r="E5" s="102" t="s">
        <v>38</v>
      </c>
      <c r="F5" s="192" t="s">
        <v>39</v>
      </c>
      <c r="G5" s="104" t="s">
        <v>40</v>
      </c>
      <c r="I5" s="129" t="s">
        <v>41</v>
      </c>
      <c r="J5" s="130">
        <f>SUM('Kal. Gaji'!B16)</f>
        <v>1</v>
      </c>
      <c r="K5" s="131" t="s">
        <v>42</v>
      </c>
      <c r="L5" s="132"/>
      <c r="M5" s="132"/>
      <c r="N5" s="133"/>
      <c r="P5" s="100" t="s">
        <v>34</v>
      </c>
      <c r="Q5" s="101" t="s">
        <v>35</v>
      </c>
      <c r="R5" s="101" t="s">
        <v>36</v>
      </c>
      <c r="S5" s="102" t="s">
        <v>37</v>
      </c>
      <c r="T5" s="102" t="s">
        <v>38</v>
      </c>
      <c r="U5" s="192" t="s">
        <v>39</v>
      </c>
      <c r="V5" s="104" t="s">
        <v>40</v>
      </c>
      <c r="X5" s="129" t="s">
        <v>41</v>
      </c>
      <c r="Y5" s="130">
        <f>SUM('Kal. Gaji'!C16)</f>
        <v>2</v>
      </c>
      <c r="Z5" s="131" t="s">
        <v>42</v>
      </c>
      <c r="AA5" s="132"/>
      <c r="AB5" s="132"/>
      <c r="AC5" s="133"/>
      <c r="AE5" s="100" t="s">
        <v>34</v>
      </c>
      <c r="AF5" s="101" t="s">
        <v>35</v>
      </c>
      <c r="AG5" s="101" t="s">
        <v>36</v>
      </c>
      <c r="AH5" s="102" t="s">
        <v>37</v>
      </c>
      <c r="AI5" s="102" t="s">
        <v>38</v>
      </c>
      <c r="AJ5" s="192" t="s">
        <v>39</v>
      </c>
      <c r="AK5" s="104" t="s">
        <v>40</v>
      </c>
      <c r="AM5" s="129" t="s">
        <v>41</v>
      </c>
      <c r="AN5" s="130">
        <f>SUM('Kal. Gaji'!D16)</f>
        <v>3</v>
      </c>
      <c r="AO5" s="131" t="s">
        <v>42</v>
      </c>
      <c r="AP5" s="132"/>
      <c r="AQ5" s="132"/>
      <c r="AR5" s="133"/>
      <c r="AT5" s="100" t="s">
        <v>34</v>
      </c>
      <c r="AU5" s="101" t="s">
        <v>35</v>
      </c>
      <c r="AV5" s="101" t="s">
        <v>36</v>
      </c>
      <c r="AW5" s="102" t="s">
        <v>37</v>
      </c>
      <c r="AX5" s="102" t="s">
        <v>38</v>
      </c>
      <c r="AY5" s="192" t="s">
        <v>39</v>
      </c>
      <c r="AZ5" s="104" t="s">
        <v>40</v>
      </c>
      <c r="BB5" s="129" t="s">
        <v>41</v>
      </c>
      <c r="BC5" s="130">
        <f>SUM('Kal. Gaji'!E16)</f>
        <v>4</v>
      </c>
      <c r="BD5" s="131" t="s">
        <v>42</v>
      </c>
      <c r="BE5" s="132"/>
      <c r="BF5" s="132"/>
      <c r="BG5" s="133"/>
    </row>
    <row r="6" ht="14.25" customHeight="1" spans="1:59">
      <c r="A6" s="239" t="s">
        <v>43</v>
      </c>
      <c r="B6" s="106"/>
      <c r="C6" s="106"/>
      <c r="D6" s="107">
        <f>SUM(B6:C6)</f>
        <v>0</v>
      </c>
      <c r="E6" s="107"/>
      <c r="F6" s="106"/>
      <c r="G6" s="108"/>
      <c r="I6" s="134" t="s">
        <v>44</v>
      </c>
      <c r="J6" s="130">
        <f>SUM('Kal. Gaji'!B17)</f>
        <v>13</v>
      </c>
      <c r="K6" s="135" t="s">
        <v>42</v>
      </c>
      <c r="L6" s="136"/>
      <c r="M6" s="136"/>
      <c r="N6" s="137"/>
      <c r="P6" s="239" t="s">
        <v>43</v>
      </c>
      <c r="Q6" s="106"/>
      <c r="R6" s="106"/>
      <c r="S6" s="107">
        <f>SUM(Q6:R6)</f>
        <v>0</v>
      </c>
      <c r="T6" s="107"/>
      <c r="U6" s="106"/>
      <c r="V6" s="108"/>
      <c r="X6" s="134" t="s">
        <v>44</v>
      </c>
      <c r="Y6" s="130">
        <f>SUM('Kal. Gaji'!C17)</f>
        <v>14</v>
      </c>
      <c r="Z6" s="135" t="s">
        <v>42</v>
      </c>
      <c r="AA6" s="136"/>
      <c r="AB6" s="136"/>
      <c r="AC6" s="137"/>
      <c r="AE6" s="239" t="s">
        <v>43</v>
      </c>
      <c r="AF6" s="110"/>
      <c r="AG6" s="106"/>
      <c r="AH6" s="107">
        <f>SUM(AF6:AG6)</f>
        <v>0</v>
      </c>
      <c r="AI6" s="107"/>
      <c r="AJ6" s="106"/>
      <c r="AK6" s="108"/>
      <c r="AM6" s="134" t="s">
        <v>44</v>
      </c>
      <c r="AN6" s="130">
        <f>SUM('Kal. Gaji'!D17)</f>
        <v>15</v>
      </c>
      <c r="AO6" s="135" t="s">
        <v>42</v>
      </c>
      <c r="AP6" s="136"/>
      <c r="AQ6" s="136"/>
      <c r="AR6" s="137"/>
      <c r="AT6" s="239" t="s">
        <v>43</v>
      </c>
      <c r="AU6" s="106"/>
      <c r="AV6" s="106"/>
      <c r="AW6" s="107">
        <f>SUM(AU6:AV6)</f>
        <v>0</v>
      </c>
      <c r="AX6" s="107"/>
      <c r="AY6" s="106"/>
      <c r="AZ6" s="108"/>
      <c r="BB6" s="134" t="s">
        <v>44</v>
      </c>
      <c r="BC6" s="130">
        <f>SUM('Kal. Gaji'!E17)</f>
        <v>16</v>
      </c>
      <c r="BD6" s="135" t="s">
        <v>42</v>
      </c>
      <c r="BE6" s="136"/>
      <c r="BF6" s="136"/>
      <c r="BG6" s="137"/>
    </row>
    <row r="7" ht="14.25" customHeight="1" spans="1:59">
      <c r="A7" s="240" t="s">
        <v>45</v>
      </c>
      <c r="B7" s="106"/>
      <c r="C7" s="110"/>
      <c r="D7" s="107">
        <f t="shared" ref="D7:D37" si="0">SUM(B7:C7)</f>
        <v>0</v>
      </c>
      <c r="E7" s="107"/>
      <c r="F7" s="110"/>
      <c r="G7" s="111"/>
      <c r="I7" s="134" t="s">
        <v>46</v>
      </c>
      <c r="J7" s="130">
        <f>SUM('Kal. Gaji'!B18)</f>
        <v>25</v>
      </c>
      <c r="K7" s="139" t="e">
        <f>SUM([1]Kal.Gaji!B18)</f>
        <v>#REF!</v>
      </c>
      <c r="L7" s="140" t="s">
        <v>47</v>
      </c>
      <c r="M7" s="141">
        <f>SUM(D37)</f>
        <v>0</v>
      </c>
      <c r="N7" s="142" t="s">
        <v>48</v>
      </c>
      <c r="P7" s="240" t="s">
        <v>45</v>
      </c>
      <c r="Q7" s="110"/>
      <c r="R7" s="110"/>
      <c r="S7" s="107">
        <f t="shared" ref="S7:S35" si="1">SUM(Q7:R7)</f>
        <v>0</v>
      </c>
      <c r="T7" s="107"/>
      <c r="U7" s="110"/>
      <c r="V7" s="111"/>
      <c r="X7" s="134" t="s">
        <v>46</v>
      </c>
      <c r="Y7" s="130">
        <f>SUM('Kal. Gaji'!C18)</f>
        <v>26</v>
      </c>
      <c r="Z7" s="139" t="e">
        <f>SUM([1]Kal.Gaji!C18)</f>
        <v>#REF!</v>
      </c>
      <c r="AA7" s="140" t="s">
        <v>47</v>
      </c>
      <c r="AB7" s="141">
        <f>SUM(S35)</f>
        <v>0</v>
      </c>
      <c r="AC7" s="142" t="s">
        <v>48</v>
      </c>
      <c r="AE7" s="240" t="s">
        <v>45</v>
      </c>
      <c r="AF7" s="110"/>
      <c r="AG7" s="110"/>
      <c r="AH7" s="107">
        <f t="shared" ref="AH7:AH37" si="2">SUM(AF7:AG7)</f>
        <v>0</v>
      </c>
      <c r="AI7" s="107"/>
      <c r="AJ7" s="110"/>
      <c r="AK7" s="111"/>
      <c r="AM7" s="134" t="s">
        <v>46</v>
      </c>
      <c r="AN7" s="130">
        <f>SUM('Kal. Gaji'!D18)</f>
        <v>27</v>
      </c>
      <c r="AO7" s="139" t="e">
        <f>SUM([1]Kal.Gaji!D18)</f>
        <v>#REF!</v>
      </c>
      <c r="AP7" s="140" t="s">
        <v>47</v>
      </c>
      <c r="AQ7" s="141">
        <f>SUM(AH37)</f>
        <v>0</v>
      </c>
      <c r="AR7" s="142" t="s">
        <v>48</v>
      </c>
      <c r="AT7" s="240" t="s">
        <v>45</v>
      </c>
      <c r="AU7" s="110"/>
      <c r="AV7" s="110"/>
      <c r="AW7" s="107">
        <f t="shared" ref="AW7:AW36" si="3">SUM(AU7:AV7)</f>
        <v>0</v>
      </c>
      <c r="AX7" s="107"/>
      <c r="AY7" s="110"/>
      <c r="AZ7" s="111"/>
      <c r="BB7" s="134" t="s">
        <v>46</v>
      </c>
      <c r="BC7" s="130">
        <f>SUM('Kal. Gaji'!E18)</f>
        <v>28</v>
      </c>
      <c r="BD7" s="139" t="e">
        <f>SUM([1]Kal.Gaji!E18)</f>
        <v>#REF!</v>
      </c>
      <c r="BE7" s="140" t="s">
        <v>47</v>
      </c>
      <c r="BF7" s="141">
        <f>SUM(AW36)</f>
        <v>0</v>
      </c>
      <c r="BG7" s="142" t="s">
        <v>48</v>
      </c>
    </row>
    <row r="8" ht="14.25" customHeight="1" spans="1:59">
      <c r="A8" s="240" t="s">
        <v>49</v>
      </c>
      <c r="B8" s="106"/>
      <c r="C8" s="110"/>
      <c r="D8" s="107">
        <f>SUM(B8:C8)</f>
        <v>0</v>
      </c>
      <c r="E8" s="107"/>
      <c r="F8" s="110"/>
      <c r="G8" s="111"/>
      <c r="I8" s="134" t="s">
        <v>38</v>
      </c>
      <c r="J8" s="130">
        <f>SUM(K8*M8)</f>
        <v>0</v>
      </c>
      <c r="K8" s="143">
        <v>1500</v>
      </c>
      <c r="L8" s="144" t="s">
        <v>47</v>
      </c>
      <c r="M8" s="145">
        <f>SUM(E37)</f>
        <v>0</v>
      </c>
      <c r="N8" s="146" t="s">
        <v>50</v>
      </c>
      <c r="P8" s="240" t="s">
        <v>49</v>
      </c>
      <c r="Q8" s="110"/>
      <c r="R8" s="110"/>
      <c r="S8" s="107">
        <f>SUM(Q8:R8)</f>
        <v>0</v>
      </c>
      <c r="T8" s="107"/>
      <c r="U8" s="110"/>
      <c r="V8" s="111"/>
      <c r="X8" s="134" t="s">
        <v>38</v>
      </c>
      <c r="Y8" s="130">
        <f>SUM(Z8*AB8)</f>
        <v>0</v>
      </c>
      <c r="Z8" s="143">
        <v>1500</v>
      </c>
      <c r="AA8" s="144" t="s">
        <v>47</v>
      </c>
      <c r="AB8" s="145">
        <f>SUM(T35)</f>
        <v>0</v>
      </c>
      <c r="AC8" s="146" t="s">
        <v>50</v>
      </c>
      <c r="AE8" s="240" t="s">
        <v>49</v>
      </c>
      <c r="AF8" s="110"/>
      <c r="AG8" s="110"/>
      <c r="AH8" s="107">
        <f>SUM(AF8:AG8)</f>
        <v>0</v>
      </c>
      <c r="AI8" s="107"/>
      <c r="AJ8" s="110"/>
      <c r="AK8" s="111"/>
      <c r="AM8" s="134" t="s">
        <v>38</v>
      </c>
      <c r="AN8" s="130">
        <f>SUM(AO8*AQ8)</f>
        <v>0</v>
      </c>
      <c r="AO8" s="143">
        <v>1500</v>
      </c>
      <c r="AP8" s="144" t="s">
        <v>47</v>
      </c>
      <c r="AQ8" s="145">
        <f>SUM(AI37)</f>
        <v>0</v>
      </c>
      <c r="AR8" s="146" t="s">
        <v>50</v>
      </c>
      <c r="AT8" s="240" t="s">
        <v>49</v>
      </c>
      <c r="AU8" s="110"/>
      <c r="AV8" s="110"/>
      <c r="AW8" s="107">
        <f>SUM(AU8:AV8)</f>
        <v>0</v>
      </c>
      <c r="AX8" s="107"/>
      <c r="AY8" s="110"/>
      <c r="AZ8" s="111"/>
      <c r="BB8" s="134" t="s">
        <v>38</v>
      </c>
      <c r="BC8" s="130">
        <f>SUM(BD8*BF8)</f>
        <v>0</v>
      </c>
      <c r="BD8" s="143">
        <v>1500</v>
      </c>
      <c r="BE8" s="144" t="s">
        <v>47</v>
      </c>
      <c r="BF8" s="145">
        <f>SUM(AX36)</f>
        <v>0</v>
      </c>
      <c r="BG8" s="146" t="s">
        <v>50</v>
      </c>
    </row>
    <row r="9" ht="14.25" customHeight="1" spans="1:59">
      <c r="A9" s="240" t="s">
        <v>51</v>
      </c>
      <c r="B9" s="106"/>
      <c r="C9" s="110"/>
      <c r="D9" s="107">
        <f>SUM(B9:C9)</f>
        <v>0</v>
      </c>
      <c r="E9" s="107"/>
      <c r="F9" s="110"/>
      <c r="G9" s="111"/>
      <c r="I9" s="134" t="s">
        <v>40</v>
      </c>
      <c r="J9" s="143">
        <f>SUM(L18)</f>
        <v>0</v>
      </c>
      <c r="K9" s="139"/>
      <c r="L9" s="144"/>
      <c r="M9" s="145"/>
      <c r="N9" s="146"/>
      <c r="P9" s="240" t="s">
        <v>51</v>
      </c>
      <c r="Q9" s="110"/>
      <c r="R9" s="110"/>
      <c r="S9" s="107">
        <f>SUM(Q9:R9)</f>
        <v>0</v>
      </c>
      <c r="T9" s="107"/>
      <c r="U9" s="110"/>
      <c r="V9" s="111"/>
      <c r="X9" s="134" t="s">
        <v>40</v>
      </c>
      <c r="Y9" s="143">
        <f>SUM(AA18)</f>
        <v>0</v>
      </c>
      <c r="Z9" s="139"/>
      <c r="AA9" s="144"/>
      <c r="AB9" s="145"/>
      <c r="AC9" s="146"/>
      <c r="AE9" s="240" t="s">
        <v>51</v>
      </c>
      <c r="AF9" s="110"/>
      <c r="AG9" s="110"/>
      <c r="AH9" s="107">
        <f>SUM(AF9:AG9)</f>
        <v>0</v>
      </c>
      <c r="AI9" s="107"/>
      <c r="AJ9" s="110"/>
      <c r="AK9" s="111"/>
      <c r="AM9" s="134" t="s">
        <v>40</v>
      </c>
      <c r="AN9" s="143">
        <f>SUM(AP18)</f>
        <v>0</v>
      </c>
      <c r="AO9" s="139"/>
      <c r="AP9" s="144"/>
      <c r="AQ9" s="145"/>
      <c r="AR9" s="146"/>
      <c r="AT9" s="240" t="s">
        <v>51</v>
      </c>
      <c r="AU9" s="110"/>
      <c r="AV9" s="110"/>
      <c r="AW9" s="107">
        <f>SUM(AU9:AV9)</f>
        <v>0</v>
      </c>
      <c r="AX9" s="107"/>
      <c r="AY9" s="110"/>
      <c r="AZ9" s="111"/>
      <c r="BB9" s="134" t="s">
        <v>40</v>
      </c>
      <c r="BC9" s="143">
        <f>SUM(BE18)</f>
        <v>0</v>
      </c>
      <c r="BD9" s="139"/>
      <c r="BE9" s="144"/>
      <c r="BF9" s="145"/>
      <c r="BG9" s="146"/>
    </row>
    <row r="10" ht="14.25" customHeight="1" spans="1:59">
      <c r="A10" s="240" t="s">
        <v>52</v>
      </c>
      <c r="B10" s="106"/>
      <c r="C10" s="110"/>
      <c r="D10" s="107">
        <f>SUM(B10:C10)</f>
        <v>0</v>
      </c>
      <c r="E10" s="107"/>
      <c r="F10" s="110"/>
      <c r="G10" s="111"/>
      <c r="H10" s="156"/>
      <c r="I10" s="134" t="s">
        <v>53</v>
      </c>
      <c r="J10" s="143">
        <f>SUM(K25)</f>
        <v>0</v>
      </c>
      <c r="K10" s="139"/>
      <c r="L10" s="144"/>
      <c r="M10" s="145"/>
      <c r="N10" s="146"/>
      <c r="P10" s="240" t="s">
        <v>52</v>
      </c>
      <c r="Q10" s="110"/>
      <c r="R10" s="110"/>
      <c r="S10" s="107">
        <f>SUM(Q10:R10)</f>
        <v>0</v>
      </c>
      <c r="T10" s="107"/>
      <c r="U10" s="110"/>
      <c r="V10" s="111"/>
      <c r="X10" s="134" t="s">
        <v>53</v>
      </c>
      <c r="Y10" s="143">
        <f>SUM(Z25)</f>
        <v>0</v>
      </c>
      <c r="Z10" s="139"/>
      <c r="AA10" s="144"/>
      <c r="AB10" s="145"/>
      <c r="AC10" s="146"/>
      <c r="AE10" s="240" t="s">
        <v>52</v>
      </c>
      <c r="AF10" s="110"/>
      <c r="AG10" s="110"/>
      <c r="AH10" s="107">
        <f>SUM(AF10:AG10)</f>
        <v>0</v>
      </c>
      <c r="AI10" s="107"/>
      <c r="AJ10" s="110"/>
      <c r="AK10" s="111"/>
      <c r="AM10" s="134" t="s">
        <v>53</v>
      </c>
      <c r="AN10" s="143">
        <f>SUM(AO25)</f>
        <v>0</v>
      </c>
      <c r="AO10" s="139"/>
      <c r="AP10" s="144"/>
      <c r="AQ10" s="145"/>
      <c r="AR10" s="146"/>
      <c r="AT10" s="240" t="s">
        <v>52</v>
      </c>
      <c r="AU10" s="110"/>
      <c r="AV10" s="110"/>
      <c r="AW10" s="107">
        <f>SUM(AU10:AV10)</f>
        <v>0</v>
      </c>
      <c r="AX10" s="107"/>
      <c r="AY10" s="110"/>
      <c r="AZ10" s="111"/>
      <c r="BB10" s="134" t="s">
        <v>53</v>
      </c>
      <c r="BC10" s="143">
        <f>SUM(BD25)</f>
        <v>0</v>
      </c>
      <c r="BD10" s="139"/>
      <c r="BE10" s="144"/>
      <c r="BF10" s="145"/>
      <c r="BG10" s="146"/>
    </row>
    <row r="11" ht="14.25" customHeight="1" spans="1:59">
      <c r="A11" s="240" t="s">
        <v>54</v>
      </c>
      <c r="B11" s="106"/>
      <c r="C11" s="110"/>
      <c r="D11" s="107">
        <f>SUM(B11:C11)</f>
        <v>0</v>
      </c>
      <c r="E11" s="107"/>
      <c r="F11" s="110"/>
      <c r="G11" s="111"/>
      <c r="I11" s="134" t="s">
        <v>55</v>
      </c>
      <c r="J11" s="147">
        <f>SUM(L31)</f>
        <v>0</v>
      </c>
      <c r="K11" s="148"/>
      <c r="L11" s="144"/>
      <c r="M11" s="144"/>
      <c r="N11" s="149"/>
      <c r="P11" s="240" t="s">
        <v>54</v>
      </c>
      <c r="Q11" s="110"/>
      <c r="R11" s="110"/>
      <c r="S11" s="107">
        <f>SUM(Q11:R11)</f>
        <v>0</v>
      </c>
      <c r="T11" s="107"/>
      <c r="U11" s="110"/>
      <c r="V11" s="111"/>
      <c r="X11" s="134" t="s">
        <v>55</v>
      </c>
      <c r="Y11" s="147">
        <f>SUM(AA31)</f>
        <v>0</v>
      </c>
      <c r="Z11" s="148"/>
      <c r="AA11" s="144"/>
      <c r="AB11" s="144"/>
      <c r="AC11" s="149"/>
      <c r="AE11" s="240" t="s">
        <v>54</v>
      </c>
      <c r="AF11" s="110"/>
      <c r="AG11" s="110"/>
      <c r="AH11" s="107">
        <f>SUM(AF11:AG11)</f>
        <v>0</v>
      </c>
      <c r="AI11" s="107"/>
      <c r="AJ11" s="110"/>
      <c r="AK11" s="111"/>
      <c r="AM11" s="134" t="s">
        <v>55</v>
      </c>
      <c r="AN11" s="147">
        <f>SUM(AP31)</f>
        <v>0</v>
      </c>
      <c r="AO11" s="148"/>
      <c r="AP11" s="144"/>
      <c r="AQ11" s="144"/>
      <c r="AR11" s="149"/>
      <c r="AT11" s="240" t="s">
        <v>54</v>
      </c>
      <c r="AU11" s="110"/>
      <c r="AV11" s="110"/>
      <c r="AW11" s="107">
        <f>SUM(AU11:AV11)</f>
        <v>0</v>
      </c>
      <c r="AX11" s="107"/>
      <c r="AY11" s="110"/>
      <c r="AZ11" s="111"/>
      <c r="BB11" s="134" t="s">
        <v>55</v>
      </c>
      <c r="BC11" s="147">
        <f>SUM(BE31)</f>
        <v>0</v>
      </c>
      <c r="BD11" s="148"/>
      <c r="BE11" s="144"/>
      <c r="BF11" s="144"/>
      <c r="BG11" s="149"/>
    </row>
    <row r="12" ht="14.25" customHeight="1" spans="1:59">
      <c r="A12" s="240" t="s">
        <v>56</v>
      </c>
      <c r="B12" s="106"/>
      <c r="C12" s="110"/>
      <c r="D12" s="107">
        <f>SUM(B12:C12)</f>
        <v>0</v>
      </c>
      <c r="E12" s="107"/>
      <c r="F12" s="110"/>
      <c r="G12" s="111"/>
      <c r="I12" s="150" t="s">
        <v>57</v>
      </c>
      <c r="J12" s="151">
        <f>SUM(J5:J10)-J11</f>
        <v>39</v>
      </c>
      <c r="K12" s="152"/>
      <c r="L12" s="153"/>
      <c r="M12" s="153"/>
      <c r="N12" s="154"/>
      <c r="P12" s="240" t="s">
        <v>56</v>
      </c>
      <c r="Q12" s="110"/>
      <c r="R12" s="110"/>
      <c r="S12" s="107">
        <f>SUM(Q12:R12)</f>
        <v>0</v>
      </c>
      <c r="T12" s="107"/>
      <c r="U12" s="110"/>
      <c r="V12" s="111"/>
      <c r="X12" s="150" t="s">
        <v>57</v>
      </c>
      <c r="Y12" s="151">
        <f>SUM(Y5:Y10)-Y11</f>
        <v>42</v>
      </c>
      <c r="Z12" s="152"/>
      <c r="AA12" s="153"/>
      <c r="AB12" s="153"/>
      <c r="AC12" s="154"/>
      <c r="AE12" s="240" t="s">
        <v>56</v>
      </c>
      <c r="AF12" s="110"/>
      <c r="AG12" s="110"/>
      <c r="AH12" s="107">
        <f>SUM(AF12:AG12)</f>
        <v>0</v>
      </c>
      <c r="AI12" s="107"/>
      <c r="AJ12" s="110"/>
      <c r="AK12" s="111"/>
      <c r="AM12" s="150" t="s">
        <v>57</v>
      </c>
      <c r="AN12" s="151">
        <f>SUM(AN5:AN10)-AN11</f>
        <v>45</v>
      </c>
      <c r="AO12" s="152"/>
      <c r="AP12" s="153"/>
      <c r="AQ12" s="153"/>
      <c r="AR12" s="154"/>
      <c r="AT12" s="240" t="s">
        <v>56</v>
      </c>
      <c r="AU12" s="110"/>
      <c r="AV12" s="110"/>
      <c r="AW12" s="107">
        <f>SUM(AU12:AV12)</f>
        <v>0</v>
      </c>
      <c r="AX12" s="107"/>
      <c r="AY12" s="110"/>
      <c r="AZ12" s="111"/>
      <c r="BB12" s="150" t="s">
        <v>57</v>
      </c>
      <c r="BC12" s="151">
        <f>SUM(BC5:BC10)-BC11</f>
        <v>48</v>
      </c>
      <c r="BD12" s="152"/>
      <c r="BE12" s="153"/>
      <c r="BF12" s="153"/>
      <c r="BG12" s="154"/>
    </row>
    <row r="13" ht="14.25" customHeight="1" spans="1:59">
      <c r="A13" s="240" t="s">
        <v>58</v>
      </c>
      <c r="B13" s="106"/>
      <c r="C13" s="110"/>
      <c r="D13" s="107">
        <f>SUM(B13:C13)</f>
        <v>0</v>
      </c>
      <c r="E13" s="107"/>
      <c r="F13" s="110"/>
      <c r="G13" s="111"/>
      <c r="I13" s="116"/>
      <c r="J13" s="117"/>
      <c r="K13" s="117"/>
      <c r="L13" s="117"/>
      <c r="M13" s="117"/>
      <c r="N13" s="117"/>
      <c r="P13" s="240" t="s">
        <v>58</v>
      </c>
      <c r="Q13" s="110"/>
      <c r="R13" s="110"/>
      <c r="S13" s="107">
        <f>SUM(Q13:R13)</f>
        <v>0</v>
      </c>
      <c r="T13" s="107"/>
      <c r="U13" s="110"/>
      <c r="V13" s="111"/>
      <c r="X13" s="155"/>
      <c r="Y13" s="156"/>
      <c r="Z13" s="156"/>
      <c r="AA13" s="156"/>
      <c r="AB13" s="156"/>
      <c r="AC13" s="156"/>
      <c r="AE13" s="240" t="s">
        <v>58</v>
      </c>
      <c r="AF13" s="110"/>
      <c r="AG13" s="110"/>
      <c r="AH13" s="107">
        <f>SUM(AF13:AG13)</f>
        <v>0</v>
      </c>
      <c r="AI13" s="107"/>
      <c r="AJ13" s="110"/>
      <c r="AK13" s="111"/>
      <c r="AM13" s="155"/>
      <c r="AN13" s="156"/>
      <c r="AO13" s="156"/>
      <c r="AP13" s="156"/>
      <c r="AQ13" s="156"/>
      <c r="AR13" s="156"/>
      <c r="AT13" s="240" t="s">
        <v>58</v>
      </c>
      <c r="AU13" s="110"/>
      <c r="AV13" s="110"/>
      <c r="AW13" s="107">
        <f>SUM(AU13:AV13)</f>
        <v>0</v>
      </c>
      <c r="AX13" s="107"/>
      <c r="AY13" s="110"/>
      <c r="AZ13" s="111"/>
      <c r="BB13" s="155"/>
      <c r="BC13" s="156"/>
      <c r="BD13" s="156"/>
      <c r="BE13" s="156"/>
      <c r="BF13" s="156"/>
      <c r="BG13" s="156"/>
    </row>
    <row r="14" ht="14.25" customHeight="1" spans="1:59">
      <c r="A14" s="240" t="s">
        <v>59</v>
      </c>
      <c r="B14" s="106"/>
      <c r="C14" s="110"/>
      <c r="D14" s="107">
        <f>SUM(B14:C14)</f>
        <v>0</v>
      </c>
      <c r="E14" s="107"/>
      <c r="F14" s="110"/>
      <c r="G14" s="111"/>
      <c r="I14" s="157" t="s">
        <v>40</v>
      </c>
      <c r="J14" s="158"/>
      <c r="K14" s="158"/>
      <c r="L14" s="158"/>
      <c r="M14" s="158"/>
      <c r="N14" s="117"/>
      <c r="P14" s="240" t="s">
        <v>59</v>
      </c>
      <c r="Q14" s="110"/>
      <c r="R14" s="110"/>
      <c r="S14" s="107">
        <f>SUM(Q14:R14)</f>
        <v>0</v>
      </c>
      <c r="T14" s="107"/>
      <c r="U14" s="110"/>
      <c r="V14" s="111"/>
      <c r="X14" s="157" t="s">
        <v>40</v>
      </c>
      <c r="Y14" s="158"/>
      <c r="Z14" s="158"/>
      <c r="AA14" s="158"/>
      <c r="AB14" s="158"/>
      <c r="AC14" s="117"/>
      <c r="AE14" s="240" t="s">
        <v>59</v>
      </c>
      <c r="AF14" s="110"/>
      <c r="AG14" s="110"/>
      <c r="AH14" s="107">
        <f>SUM(AF14:AG14)</f>
        <v>0</v>
      </c>
      <c r="AI14" s="107"/>
      <c r="AJ14" s="110"/>
      <c r="AK14" s="111"/>
      <c r="AM14" s="157" t="s">
        <v>40</v>
      </c>
      <c r="AN14" s="158"/>
      <c r="AO14" s="158"/>
      <c r="AP14" s="158"/>
      <c r="AQ14" s="158"/>
      <c r="AR14" s="117"/>
      <c r="AT14" s="240" t="s">
        <v>59</v>
      </c>
      <c r="AU14" s="110"/>
      <c r="AV14" s="110"/>
      <c r="AW14" s="107">
        <f>SUM(AU14:AV14)</f>
        <v>0</v>
      </c>
      <c r="AX14" s="107"/>
      <c r="AY14" s="110"/>
      <c r="AZ14" s="111"/>
      <c r="BB14" s="157" t="s">
        <v>40</v>
      </c>
      <c r="BC14" s="158"/>
      <c r="BD14" s="158"/>
      <c r="BE14" s="158"/>
      <c r="BF14" s="158"/>
      <c r="BG14" s="117"/>
    </row>
    <row r="15" ht="14.25" customHeight="1" spans="1:59">
      <c r="A15" s="109">
        <v>10</v>
      </c>
      <c r="B15" s="106"/>
      <c r="C15" s="110"/>
      <c r="D15" s="107">
        <f>SUM(B15:C15)</f>
        <v>0</v>
      </c>
      <c r="E15" s="107"/>
      <c r="F15" s="110"/>
      <c r="G15" s="111"/>
      <c r="I15" s="159" t="s">
        <v>60</v>
      </c>
      <c r="J15" s="160" t="s">
        <v>44</v>
      </c>
      <c r="K15" s="161" t="s">
        <v>40</v>
      </c>
      <c r="L15" s="162" t="s">
        <v>61</v>
      </c>
      <c r="M15" s="163"/>
      <c r="N15" s="117"/>
      <c r="P15" s="109">
        <v>10</v>
      </c>
      <c r="Q15" s="110"/>
      <c r="R15" s="110"/>
      <c r="S15" s="107">
        <f>SUM(Q15:R15)</f>
        <v>0</v>
      </c>
      <c r="T15" s="107"/>
      <c r="U15" s="110"/>
      <c r="V15" s="111"/>
      <c r="X15" s="159" t="s">
        <v>60</v>
      </c>
      <c r="Y15" s="160" t="s">
        <v>44</v>
      </c>
      <c r="Z15" s="161" t="s">
        <v>40</v>
      </c>
      <c r="AA15" s="162" t="s">
        <v>61</v>
      </c>
      <c r="AB15" s="163"/>
      <c r="AC15" s="117"/>
      <c r="AE15" s="109">
        <v>10</v>
      </c>
      <c r="AF15" s="110"/>
      <c r="AG15" s="110"/>
      <c r="AH15" s="107">
        <f>SUM(AF15:AG15)</f>
        <v>0</v>
      </c>
      <c r="AI15" s="107"/>
      <c r="AJ15" s="110"/>
      <c r="AK15" s="111"/>
      <c r="AM15" s="159" t="s">
        <v>60</v>
      </c>
      <c r="AN15" s="160" t="s">
        <v>44</v>
      </c>
      <c r="AO15" s="161" t="s">
        <v>40</v>
      </c>
      <c r="AP15" s="162" t="s">
        <v>61</v>
      </c>
      <c r="AQ15" s="163"/>
      <c r="AR15" s="117"/>
      <c r="AT15" s="109">
        <v>10</v>
      </c>
      <c r="AU15" s="110"/>
      <c r="AV15" s="110"/>
      <c r="AW15" s="107">
        <f>SUM(AU15:AV15)</f>
        <v>0</v>
      </c>
      <c r="AX15" s="107"/>
      <c r="AY15" s="110"/>
      <c r="AZ15" s="111"/>
      <c r="BB15" s="159" t="s">
        <v>60</v>
      </c>
      <c r="BC15" s="160" t="s">
        <v>44</v>
      </c>
      <c r="BD15" s="161" t="s">
        <v>40</v>
      </c>
      <c r="BE15" s="162" t="s">
        <v>61</v>
      </c>
      <c r="BF15" s="163"/>
      <c r="BG15" s="117"/>
    </row>
    <row r="16" ht="14.25" customHeight="1" spans="1:59">
      <c r="A16" s="109">
        <v>11</v>
      </c>
      <c r="B16" s="106"/>
      <c r="C16" s="110"/>
      <c r="D16" s="107">
        <f>SUM(B16:C16)</f>
        <v>0</v>
      </c>
      <c r="E16" s="107"/>
      <c r="F16" s="110"/>
      <c r="G16" s="111"/>
      <c r="I16" s="164">
        <f>SUM(J5)</f>
        <v>1</v>
      </c>
      <c r="J16" s="165">
        <f>SUM(J6)</f>
        <v>13</v>
      </c>
      <c r="K16" s="166"/>
      <c r="L16" s="167"/>
      <c r="M16" s="168"/>
      <c r="N16" s="117"/>
      <c r="P16" s="109">
        <v>11</v>
      </c>
      <c r="Q16" s="110"/>
      <c r="R16" s="110"/>
      <c r="S16" s="107">
        <f>SUM(Q16:R16)</f>
        <v>0</v>
      </c>
      <c r="T16" s="107"/>
      <c r="U16" s="110"/>
      <c r="V16" s="111"/>
      <c r="X16" s="164">
        <f>SUM(Y5)</f>
        <v>2</v>
      </c>
      <c r="Y16" s="165">
        <f>SUM(Y6)</f>
        <v>14</v>
      </c>
      <c r="Z16" s="166"/>
      <c r="AA16" s="167"/>
      <c r="AB16" s="168"/>
      <c r="AC16" s="117"/>
      <c r="AE16" s="109">
        <v>11</v>
      </c>
      <c r="AF16" s="110"/>
      <c r="AG16" s="110"/>
      <c r="AH16" s="107">
        <f>SUM(AF16:AG16)</f>
        <v>0</v>
      </c>
      <c r="AI16" s="107"/>
      <c r="AJ16" s="110"/>
      <c r="AK16" s="111"/>
      <c r="AM16" s="164">
        <f>SUM(AN5)</f>
        <v>3</v>
      </c>
      <c r="AN16" s="165">
        <f>SUM(AN6)</f>
        <v>15</v>
      </c>
      <c r="AO16" s="166"/>
      <c r="AP16" s="167"/>
      <c r="AQ16" s="168"/>
      <c r="AR16" s="117"/>
      <c r="AT16" s="109">
        <v>11</v>
      </c>
      <c r="AU16" s="110"/>
      <c r="AV16" s="110"/>
      <c r="AW16" s="107">
        <f>SUM(AU16:AV16)</f>
        <v>0</v>
      </c>
      <c r="AX16" s="107"/>
      <c r="AY16" s="110"/>
      <c r="AZ16" s="111"/>
      <c r="BB16" s="164">
        <f>SUM(BC5)</f>
        <v>4</v>
      </c>
      <c r="BC16" s="165">
        <f>SUM(BC6)</f>
        <v>16</v>
      </c>
      <c r="BD16" s="166"/>
      <c r="BE16" s="167"/>
      <c r="BF16" s="168"/>
      <c r="BG16" s="117"/>
    </row>
    <row r="17" ht="14.25" customHeight="1" spans="1:59">
      <c r="A17" s="109">
        <v>12</v>
      </c>
      <c r="B17" s="106"/>
      <c r="C17" s="110"/>
      <c r="D17" s="107">
        <f>SUM(B17:C17)</f>
        <v>0</v>
      </c>
      <c r="E17" s="107"/>
      <c r="F17" s="110"/>
      <c r="G17" s="111"/>
      <c r="I17" s="169">
        <v>0.05</v>
      </c>
      <c r="J17" s="170">
        <v>0.03</v>
      </c>
      <c r="K17" s="106"/>
      <c r="L17" s="107"/>
      <c r="M17" s="171"/>
      <c r="N17" s="117"/>
      <c r="P17" s="109">
        <v>12</v>
      </c>
      <c r="Q17" s="110"/>
      <c r="R17" s="110"/>
      <c r="S17" s="107">
        <f>SUM(Q17:R17)</f>
        <v>0</v>
      </c>
      <c r="T17" s="107"/>
      <c r="U17" s="110"/>
      <c r="V17" s="111"/>
      <c r="X17" s="169">
        <v>0.05</v>
      </c>
      <c r="Y17" s="170">
        <v>0.03</v>
      </c>
      <c r="Z17" s="106"/>
      <c r="AA17" s="107"/>
      <c r="AB17" s="171"/>
      <c r="AC17" s="117"/>
      <c r="AE17" s="109">
        <v>12</v>
      </c>
      <c r="AF17" s="110"/>
      <c r="AG17" s="110"/>
      <c r="AH17" s="107">
        <f>SUM(AF17:AG17)</f>
        <v>0</v>
      </c>
      <c r="AI17" s="107"/>
      <c r="AJ17" s="110"/>
      <c r="AK17" s="111"/>
      <c r="AM17" s="169">
        <v>0.05</v>
      </c>
      <c r="AN17" s="170">
        <v>0.03</v>
      </c>
      <c r="AO17" s="106"/>
      <c r="AP17" s="107"/>
      <c r="AQ17" s="171"/>
      <c r="AR17" s="117"/>
      <c r="AT17" s="109">
        <v>12</v>
      </c>
      <c r="AU17" s="110"/>
      <c r="AV17" s="110"/>
      <c r="AW17" s="107">
        <f>SUM(AU17:AV17)</f>
        <v>0</v>
      </c>
      <c r="AX17" s="107"/>
      <c r="AY17" s="110"/>
      <c r="AZ17" s="111"/>
      <c r="BB17" s="169">
        <v>0.05</v>
      </c>
      <c r="BC17" s="170">
        <v>0.03</v>
      </c>
      <c r="BD17" s="106"/>
      <c r="BE17" s="107"/>
      <c r="BF17" s="171"/>
      <c r="BG17" s="117"/>
    </row>
    <row r="18" ht="14.25" customHeight="1" spans="1:59">
      <c r="A18" s="109">
        <v>13</v>
      </c>
      <c r="B18" s="106"/>
      <c r="C18" s="110"/>
      <c r="D18" s="107">
        <f>SUM(B18:C18)</f>
        <v>0</v>
      </c>
      <c r="E18" s="107"/>
      <c r="F18" s="110"/>
      <c r="G18" s="111"/>
      <c r="H18" s="117"/>
      <c r="I18" s="172">
        <f>SUM(I16*I17)</f>
        <v>0.05</v>
      </c>
      <c r="J18" s="173">
        <f>SUM(J16*J17)</f>
        <v>0.39</v>
      </c>
      <c r="K18" s="174">
        <f>SUM(G37)</f>
        <v>0</v>
      </c>
      <c r="L18" s="175">
        <f>SUM(I18:J18)*K18</f>
        <v>0</v>
      </c>
      <c r="M18" s="176"/>
      <c r="N18" s="116"/>
      <c r="P18" s="109">
        <v>13</v>
      </c>
      <c r="Q18" s="110"/>
      <c r="R18" s="110"/>
      <c r="S18" s="107">
        <f>SUM(Q18:R18)</f>
        <v>0</v>
      </c>
      <c r="T18" s="107"/>
      <c r="U18" s="110"/>
      <c r="V18" s="111"/>
      <c r="X18" s="172">
        <f>SUM(X16*X17)</f>
        <v>0.1</v>
      </c>
      <c r="Y18" s="173">
        <f>SUM(Y16*Y17)</f>
        <v>0.42</v>
      </c>
      <c r="Z18" s="174">
        <f>SUM(V35)</f>
        <v>0</v>
      </c>
      <c r="AA18" s="175">
        <f>SUM(X18:Y18)*Z18</f>
        <v>0</v>
      </c>
      <c r="AB18" s="176"/>
      <c r="AC18" s="117"/>
      <c r="AE18" s="109">
        <v>13</v>
      </c>
      <c r="AF18" s="110"/>
      <c r="AG18" s="110"/>
      <c r="AH18" s="107">
        <f>SUM(AF18:AG18)</f>
        <v>0</v>
      </c>
      <c r="AI18" s="107"/>
      <c r="AJ18" s="110"/>
      <c r="AK18" s="111"/>
      <c r="AM18" s="172">
        <f>SUM(AM16*AM17)</f>
        <v>0.15</v>
      </c>
      <c r="AN18" s="173">
        <f>SUM(AN16*AN17)</f>
        <v>0.45</v>
      </c>
      <c r="AO18" s="174">
        <f>SUM(AK37)</f>
        <v>0</v>
      </c>
      <c r="AP18" s="175">
        <f>SUM(AM18:AN18)*AO18</f>
        <v>0</v>
      </c>
      <c r="AQ18" s="176"/>
      <c r="AR18" s="117"/>
      <c r="AT18" s="109">
        <v>13</v>
      </c>
      <c r="AU18" s="110"/>
      <c r="AV18" s="110"/>
      <c r="AW18" s="107">
        <f>SUM(AU18:AV18)</f>
        <v>0</v>
      </c>
      <c r="AX18" s="107"/>
      <c r="AY18" s="110"/>
      <c r="AZ18" s="111"/>
      <c r="BB18" s="172">
        <f>SUM(BB16*BB17)</f>
        <v>0.2</v>
      </c>
      <c r="BC18" s="173">
        <f>SUM(BC16*BC17)</f>
        <v>0.48</v>
      </c>
      <c r="BD18" s="174">
        <f>SUM(AZ36)</f>
        <v>0</v>
      </c>
      <c r="BE18" s="175">
        <f>SUM(BB18:BC18)*BD18</f>
        <v>0</v>
      </c>
      <c r="BF18" s="176"/>
      <c r="BG18" s="117"/>
    </row>
    <row r="19" ht="14.25" customHeight="1" spans="1:59">
      <c r="A19" s="109">
        <v>14</v>
      </c>
      <c r="B19" s="106"/>
      <c r="C19" s="110"/>
      <c r="D19" s="107">
        <f>SUM(B19:C19)</f>
        <v>0</v>
      </c>
      <c r="E19" s="107"/>
      <c r="F19" s="110"/>
      <c r="G19" s="111"/>
      <c r="H19" s="117"/>
      <c r="I19" s="116"/>
      <c r="J19" s="117"/>
      <c r="K19" s="117"/>
      <c r="L19" s="117"/>
      <c r="M19" s="117"/>
      <c r="N19" s="116"/>
      <c r="P19" s="109">
        <v>14</v>
      </c>
      <c r="Q19" s="110"/>
      <c r="R19" s="110"/>
      <c r="S19" s="107">
        <f>SUM(Q19:R19)</f>
        <v>0</v>
      </c>
      <c r="T19" s="107"/>
      <c r="U19" s="110"/>
      <c r="V19" s="111"/>
      <c r="X19" s="116"/>
      <c r="Y19" s="117"/>
      <c r="Z19" s="117"/>
      <c r="AA19" s="117"/>
      <c r="AB19" s="117"/>
      <c r="AC19" s="117"/>
      <c r="AE19" s="109">
        <v>14</v>
      </c>
      <c r="AF19" s="110"/>
      <c r="AG19" s="110"/>
      <c r="AH19" s="107">
        <f>SUM(AF19:AG19)</f>
        <v>0</v>
      </c>
      <c r="AI19" s="107"/>
      <c r="AJ19" s="110"/>
      <c r="AK19" s="111"/>
      <c r="AM19" s="116"/>
      <c r="AN19" s="117"/>
      <c r="AO19" s="117"/>
      <c r="AP19" s="117"/>
      <c r="AQ19" s="117"/>
      <c r="AR19" s="117"/>
      <c r="AT19" s="109">
        <v>14</v>
      </c>
      <c r="AU19" s="110"/>
      <c r="AV19" s="110"/>
      <c r="AW19" s="107">
        <f>SUM(AU19:AV19)</f>
        <v>0</v>
      </c>
      <c r="AX19" s="107"/>
      <c r="AY19" s="110"/>
      <c r="AZ19" s="111"/>
      <c r="BB19" s="116"/>
      <c r="BC19" s="117"/>
      <c r="BD19" s="117"/>
      <c r="BE19" s="117"/>
      <c r="BF19" s="117"/>
      <c r="BG19" s="117"/>
    </row>
    <row r="20" ht="14.25" customHeight="1" spans="1:59">
      <c r="A20" s="109">
        <v>15</v>
      </c>
      <c r="B20" s="106"/>
      <c r="C20" s="110"/>
      <c r="D20" s="107">
        <f>SUM(B20:C20)</f>
        <v>0</v>
      </c>
      <c r="E20" s="107"/>
      <c r="F20" s="110"/>
      <c r="G20" s="111"/>
      <c r="H20" s="117"/>
      <c r="I20" s="157" t="s">
        <v>53</v>
      </c>
      <c r="J20" s="158"/>
      <c r="K20" s="158"/>
      <c r="L20" s="158"/>
      <c r="M20" s="158"/>
      <c r="N20" s="116"/>
      <c r="P20" s="109">
        <v>15</v>
      </c>
      <c r="Q20" s="110"/>
      <c r="R20" s="110"/>
      <c r="S20" s="107">
        <f>SUM(Q20:R20)</f>
        <v>0</v>
      </c>
      <c r="T20" s="107"/>
      <c r="U20" s="110"/>
      <c r="V20" s="111"/>
      <c r="X20" s="157" t="s">
        <v>53</v>
      </c>
      <c r="Y20" s="158"/>
      <c r="Z20" s="158"/>
      <c r="AA20" s="158"/>
      <c r="AB20" s="158"/>
      <c r="AC20" s="117"/>
      <c r="AE20" s="109">
        <v>15</v>
      </c>
      <c r="AF20" s="110"/>
      <c r="AG20" s="110"/>
      <c r="AH20" s="107">
        <f>SUM(AF20:AG20)</f>
        <v>0</v>
      </c>
      <c r="AI20" s="107"/>
      <c r="AJ20" s="110"/>
      <c r="AK20" s="111"/>
      <c r="AM20" s="157" t="s">
        <v>53</v>
      </c>
      <c r="AN20" s="158"/>
      <c r="AO20" s="158"/>
      <c r="AP20" s="158"/>
      <c r="AQ20" s="158"/>
      <c r="AR20" s="117"/>
      <c r="AT20" s="109">
        <v>15</v>
      </c>
      <c r="AU20" s="110"/>
      <c r="AV20" s="110"/>
      <c r="AW20" s="107">
        <f>SUM(AU20:AV20)</f>
        <v>0</v>
      </c>
      <c r="AX20" s="107"/>
      <c r="AY20" s="110"/>
      <c r="AZ20" s="111"/>
      <c r="BB20" s="157" t="s">
        <v>53</v>
      </c>
      <c r="BC20" s="158"/>
      <c r="BD20" s="158"/>
      <c r="BE20" s="158"/>
      <c r="BF20" s="158"/>
      <c r="BG20" s="117"/>
    </row>
    <row r="21" ht="14.25" customHeight="1" spans="1:59">
      <c r="A21" s="109">
        <v>16</v>
      </c>
      <c r="B21" s="106"/>
      <c r="C21" s="110"/>
      <c r="D21" s="107">
        <f>SUM(B21:C21)</f>
        <v>0</v>
      </c>
      <c r="E21" s="107"/>
      <c r="F21" s="110"/>
      <c r="G21" s="111"/>
      <c r="H21" s="117"/>
      <c r="I21" s="159" t="s">
        <v>33</v>
      </c>
      <c r="J21" s="160" t="s">
        <v>37</v>
      </c>
      <c r="K21" s="162" t="s">
        <v>61</v>
      </c>
      <c r="L21" s="177"/>
      <c r="M21" s="163"/>
      <c r="N21" s="116"/>
      <c r="P21" s="109">
        <v>16</v>
      </c>
      <c r="Q21" s="110"/>
      <c r="R21" s="110"/>
      <c r="S21" s="107">
        <f>SUM(Q21:R21)</f>
        <v>0</v>
      </c>
      <c r="T21" s="107"/>
      <c r="U21" s="110"/>
      <c r="V21" s="111"/>
      <c r="X21" s="159" t="s">
        <v>33</v>
      </c>
      <c r="Y21" s="160" t="s">
        <v>37</v>
      </c>
      <c r="Z21" s="162" t="s">
        <v>61</v>
      </c>
      <c r="AA21" s="177"/>
      <c r="AB21" s="163"/>
      <c r="AC21" s="117"/>
      <c r="AE21" s="109">
        <v>16</v>
      </c>
      <c r="AF21" s="110"/>
      <c r="AG21" s="110"/>
      <c r="AH21" s="107">
        <f>SUM(AF21:AG21)</f>
        <v>0</v>
      </c>
      <c r="AI21" s="107"/>
      <c r="AJ21" s="110"/>
      <c r="AK21" s="111"/>
      <c r="AM21" s="159" t="s">
        <v>33</v>
      </c>
      <c r="AN21" s="160" t="s">
        <v>37</v>
      </c>
      <c r="AO21" s="162" t="s">
        <v>61</v>
      </c>
      <c r="AP21" s="177"/>
      <c r="AQ21" s="163"/>
      <c r="AR21" s="117"/>
      <c r="AT21" s="109">
        <v>16</v>
      </c>
      <c r="AU21" s="110"/>
      <c r="AV21" s="110"/>
      <c r="AW21" s="107">
        <f>SUM(AU21:AV21)</f>
        <v>0</v>
      </c>
      <c r="AX21" s="107"/>
      <c r="AY21" s="110"/>
      <c r="AZ21" s="111"/>
      <c r="BB21" s="159" t="s">
        <v>33</v>
      </c>
      <c r="BC21" s="160" t="s">
        <v>37</v>
      </c>
      <c r="BD21" s="162" t="s">
        <v>61</v>
      </c>
      <c r="BE21" s="177"/>
      <c r="BF21" s="163"/>
      <c r="BG21" s="117"/>
    </row>
    <row r="22" ht="14.25" customHeight="1" spans="1:59">
      <c r="A22" s="109">
        <v>17</v>
      </c>
      <c r="B22" s="106"/>
      <c r="C22" s="110"/>
      <c r="D22" s="107">
        <f t="shared" ref="D22:D29" si="4">SUM(B22:C22)</f>
        <v>0</v>
      </c>
      <c r="E22" s="107"/>
      <c r="F22" s="110"/>
      <c r="G22" s="111"/>
      <c r="H22" s="117"/>
      <c r="I22" s="196"/>
      <c r="J22" s="180"/>
      <c r="K22" s="167"/>
      <c r="L22" s="178"/>
      <c r="M22" s="168"/>
      <c r="N22" s="116"/>
      <c r="P22" s="109">
        <v>17</v>
      </c>
      <c r="Q22" s="110"/>
      <c r="R22" s="110"/>
      <c r="S22" s="107">
        <f>SUM(Q22:R22)</f>
        <v>0</v>
      </c>
      <c r="T22" s="107"/>
      <c r="U22" s="110"/>
      <c r="V22" s="111"/>
      <c r="X22" s="196"/>
      <c r="Y22" s="180"/>
      <c r="Z22" s="167"/>
      <c r="AA22" s="178"/>
      <c r="AB22" s="168"/>
      <c r="AC22" s="117"/>
      <c r="AE22" s="109">
        <v>17</v>
      </c>
      <c r="AF22" s="110"/>
      <c r="AG22" s="110"/>
      <c r="AH22" s="107">
        <f>SUM(AF22:AG22)</f>
        <v>0</v>
      </c>
      <c r="AI22" s="107"/>
      <c r="AJ22" s="110"/>
      <c r="AK22" s="111"/>
      <c r="AM22" s="196"/>
      <c r="AN22" s="180"/>
      <c r="AO22" s="167"/>
      <c r="AP22" s="178"/>
      <c r="AQ22" s="168"/>
      <c r="AR22" s="117"/>
      <c r="AT22" s="109">
        <v>17</v>
      </c>
      <c r="AU22" s="110"/>
      <c r="AV22" s="110"/>
      <c r="AW22" s="107">
        <f>SUM(AU22:AV22)</f>
        <v>0</v>
      </c>
      <c r="AX22" s="107"/>
      <c r="AY22" s="110"/>
      <c r="AZ22" s="111"/>
      <c r="BB22" s="196"/>
      <c r="BC22" s="180"/>
      <c r="BD22" s="167"/>
      <c r="BE22" s="178"/>
      <c r="BF22" s="168"/>
      <c r="BG22" s="117"/>
    </row>
    <row r="23" ht="14.25" customHeight="1" spans="1:59">
      <c r="A23" s="109">
        <v>18</v>
      </c>
      <c r="B23" s="106"/>
      <c r="C23" s="110"/>
      <c r="D23" s="107">
        <f>SUM(B23:C23)</f>
        <v>0</v>
      </c>
      <c r="E23" s="107"/>
      <c r="F23" s="110"/>
      <c r="G23" s="111"/>
      <c r="H23" s="117"/>
      <c r="I23" s="179"/>
      <c r="J23" s="195"/>
      <c r="K23" s="181"/>
      <c r="L23" s="138"/>
      <c r="M23" s="182"/>
      <c r="N23" s="116"/>
      <c r="P23" s="109">
        <v>18</v>
      </c>
      <c r="Q23" s="110"/>
      <c r="R23" s="110"/>
      <c r="S23" s="107">
        <f>SUM(Q23:R23)</f>
        <v>0</v>
      </c>
      <c r="T23" s="107"/>
      <c r="U23" s="110"/>
      <c r="V23" s="111"/>
      <c r="X23" s="179"/>
      <c r="Y23" s="195"/>
      <c r="Z23" s="181"/>
      <c r="AA23" s="138"/>
      <c r="AB23" s="182"/>
      <c r="AC23" s="117"/>
      <c r="AE23" s="109">
        <v>18</v>
      </c>
      <c r="AF23" s="110"/>
      <c r="AG23" s="110"/>
      <c r="AH23" s="107">
        <f>SUM(AF23:AG23)</f>
        <v>0</v>
      </c>
      <c r="AI23" s="107"/>
      <c r="AJ23" s="110"/>
      <c r="AK23" s="111"/>
      <c r="AM23" s="179"/>
      <c r="AN23" s="195"/>
      <c r="AO23" s="181"/>
      <c r="AP23" s="138"/>
      <c r="AQ23" s="182"/>
      <c r="AR23" s="117"/>
      <c r="AT23" s="109">
        <v>18</v>
      </c>
      <c r="AU23" s="110"/>
      <c r="AV23" s="110"/>
      <c r="AW23" s="107">
        <f>SUM(AU23:AV23)</f>
        <v>0</v>
      </c>
      <c r="AX23" s="107"/>
      <c r="AY23" s="110"/>
      <c r="AZ23" s="111"/>
      <c r="BB23" s="179"/>
      <c r="BC23" s="195"/>
      <c r="BD23" s="181"/>
      <c r="BE23" s="138"/>
      <c r="BF23" s="182"/>
      <c r="BG23" s="117"/>
    </row>
    <row r="24" ht="14.25" customHeight="1" spans="1:59">
      <c r="A24" s="109">
        <v>19</v>
      </c>
      <c r="B24" s="106"/>
      <c r="C24" s="110"/>
      <c r="D24" s="107">
        <f>SUM(B24:C24)</f>
        <v>0</v>
      </c>
      <c r="E24" s="107"/>
      <c r="F24" s="110"/>
      <c r="G24" s="111"/>
      <c r="H24" s="117"/>
      <c r="I24" s="196"/>
      <c r="J24" s="180"/>
      <c r="K24" s="107"/>
      <c r="L24" s="183"/>
      <c r="M24" s="171"/>
      <c r="N24" s="116"/>
      <c r="P24" s="109">
        <v>19</v>
      </c>
      <c r="Q24" s="110"/>
      <c r="R24" s="110"/>
      <c r="S24" s="107">
        <f>SUM(Q24:R24)</f>
        <v>0</v>
      </c>
      <c r="T24" s="107"/>
      <c r="U24" s="110"/>
      <c r="V24" s="111"/>
      <c r="X24" s="196"/>
      <c r="Y24" s="180"/>
      <c r="Z24" s="107"/>
      <c r="AA24" s="183"/>
      <c r="AB24" s="171"/>
      <c r="AC24" s="117"/>
      <c r="AE24" s="109">
        <v>19</v>
      </c>
      <c r="AF24" s="110"/>
      <c r="AG24" s="110"/>
      <c r="AH24" s="107">
        <f>SUM(AF24:AG24)</f>
        <v>0</v>
      </c>
      <c r="AI24" s="107"/>
      <c r="AJ24" s="110"/>
      <c r="AK24" s="111"/>
      <c r="AM24" s="196"/>
      <c r="AN24" s="180"/>
      <c r="AO24" s="107"/>
      <c r="AP24" s="183"/>
      <c r="AQ24" s="171"/>
      <c r="AR24" s="117"/>
      <c r="AT24" s="109">
        <v>19</v>
      </c>
      <c r="AU24" s="110"/>
      <c r="AV24" s="110"/>
      <c r="AW24" s="107">
        <f>SUM(AU24:AV24)</f>
        <v>0</v>
      </c>
      <c r="AX24" s="107"/>
      <c r="AY24" s="110"/>
      <c r="AZ24" s="111"/>
      <c r="BB24" s="196"/>
      <c r="BC24" s="180"/>
      <c r="BD24" s="107"/>
      <c r="BE24" s="183"/>
      <c r="BF24" s="171"/>
      <c r="BG24" s="117"/>
    </row>
    <row r="25" ht="14.25" customHeight="1" spans="1:59">
      <c r="A25" s="109">
        <v>20</v>
      </c>
      <c r="B25" s="106"/>
      <c r="C25" s="110"/>
      <c r="D25" s="107">
        <f>SUM(B25:C25)</f>
        <v>0</v>
      </c>
      <c r="E25" s="107"/>
      <c r="F25" s="110"/>
      <c r="G25" s="111"/>
      <c r="H25" s="117"/>
      <c r="I25" s="172"/>
      <c r="J25" s="173"/>
      <c r="K25" s="184">
        <f>SUM(J22:J25)</f>
        <v>0</v>
      </c>
      <c r="L25" s="185"/>
      <c r="M25" s="186"/>
      <c r="N25" s="116"/>
      <c r="P25" s="109">
        <v>20</v>
      </c>
      <c r="Q25" s="110"/>
      <c r="R25" s="110"/>
      <c r="S25" s="107">
        <f>SUM(Q25:R25)</f>
        <v>0</v>
      </c>
      <c r="T25" s="107"/>
      <c r="U25" s="110"/>
      <c r="V25" s="111"/>
      <c r="X25" s="172"/>
      <c r="Y25" s="173"/>
      <c r="Z25" s="184">
        <f>SUM(Y22:Y25)</f>
        <v>0</v>
      </c>
      <c r="AA25" s="185"/>
      <c r="AB25" s="186"/>
      <c r="AC25" s="117"/>
      <c r="AE25" s="109">
        <v>20</v>
      </c>
      <c r="AF25" s="110"/>
      <c r="AG25" s="110"/>
      <c r="AH25" s="107">
        <f>SUM(AF25:AG25)</f>
        <v>0</v>
      </c>
      <c r="AI25" s="107"/>
      <c r="AJ25" s="110"/>
      <c r="AK25" s="111"/>
      <c r="AM25" s="172"/>
      <c r="AN25" s="173"/>
      <c r="AO25" s="184">
        <f>SUM(AN22:AN25)</f>
        <v>0</v>
      </c>
      <c r="AP25" s="185"/>
      <c r="AQ25" s="186"/>
      <c r="AR25" s="117"/>
      <c r="AT25" s="109">
        <v>20</v>
      </c>
      <c r="AU25" s="110"/>
      <c r="AV25" s="110"/>
      <c r="AW25" s="107">
        <f>SUM(AU25:AV25)</f>
        <v>0</v>
      </c>
      <c r="AX25" s="107"/>
      <c r="AY25" s="110"/>
      <c r="AZ25" s="111"/>
      <c r="BB25" s="172"/>
      <c r="BC25" s="173"/>
      <c r="BD25" s="184">
        <f>SUM(BC22:BC25)</f>
        <v>0</v>
      </c>
      <c r="BE25" s="185"/>
      <c r="BF25" s="186"/>
      <c r="BG25" s="117"/>
    </row>
    <row r="26" ht="14.25" customHeight="1" spans="1:59">
      <c r="A26" s="109">
        <v>21</v>
      </c>
      <c r="B26" s="106"/>
      <c r="C26" s="110"/>
      <c r="D26" s="107">
        <f>SUM(B26:C26)</f>
        <v>0</v>
      </c>
      <c r="E26" s="107"/>
      <c r="F26" s="110"/>
      <c r="G26" s="111"/>
      <c r="H26" s="117"/>
      <c r="I26" s="116"/>
      <c r="J26" s="117"/>
      <c r="K26" s="117"/>
      <c r="L26" s="117"/>
      <c r="M26" s="117"/>
      <c r="N26" s="116"/>
      <c r="P26" s="109">
        <v>21</v>
      </c>
      <c r="Q26" s="110"/>
      <c r="R26" s="110"/>
      <c r="S26" s="107">
        <f>SUM(Q26:R26)</f>
        <v>0</v>
      </c>
      <c r="T26" s="107"/>
      <c r="U26" s="110"/>
      <c r="V26" s="111"/>
      <c r="X26" s="116"/>
      <c r="Y26" s="117"/>
      <c r="Z26" s="117"/>
      <c r="AA26" s="117"/>
      <c r="AB26" s="117"/>
      <c r="AC26" s="117"/>
      <c r="AE26" s="109">
        <v>21</v>
      </c>
      <c r="AF26" s="110"/>
      <c r="AG26" s="110"/>
      <c r="AH26" s="107">
        <f>SUM(AF26:AG26)</f>
        <v>0</v>
      </c>
      <c r="AI26" s="107"/>
      <c r="AJ26" s="110"/>
      <c r="AK26" s="111"/>
      <c r="AM26" s="116"/>
      <c r="AN26" s="117"/>
      <c r="AO26" s="117"/>
      <c r="AP26" s="117"/>
      <c r="AQ26" s="117"/>
      <c r="AR26" s="117"/>
      <c r="AT26" s="109">
        <v>21</v>
      </c>
      <c r="AU26" s="110"/>
      <c r="AV26" s="110"/>
      <c r="AW26" s="107">
        <f>SUM(AU26:AV26)</f>
        <v>0</v>
      </c>
      <c r="AX26" s="107"/>
      <c r="AY26" s="110"/>
      <c r="AZ26" s="111"/>
      <c r="BB26" s="116"/>
      <c r="BC26" s="117"/>
      <c r="BD26" s="117"/>
      <c r="BE26" s="117"/>
      <c r="BF26" s="117"/>
      <c r="BG26" s="117"/>
    </row>
    <row r="27" ht="14.25" customHeight="1" spans="1:59">
      <c r="A27" s="109">
        <v>22</v>
      </c>
      <c r="B27" s="106"/>
      <c r="C27" s="110"/>
      <c r="D27" s="107">
        <f>SUM(B27:C27)</f>
        <v>0</v>
      </c>
      <c r="E27" s="107"/>
      <c r="F27" s="110"/>
      <c r="G27" s="111"/>
      <c r="H27" s="117"/>
      <c r="I27" s="157" t="s">
        <v>55</v>
      </c>
      <c r="J27" s="158"/>
      <c r="K27" s="158"/>
      <c r="L27" s="158"/>
      <c r="M27" s="158"/>
      <c r="N27" s="116"/>
      <c r="P27" s="109">
        <v>22</v>
      </c>
      <c r="Q27" s="110"/>
      <c r="R27" s="110"/>
      <c r="S27" s="107">
        <f>SUM(Q27:R27)</f>
        <v>0</v>
      </c>
      <c r="T27" s="107"/>
      <c r="U27" s="110"/>
      <c r="V27" s="111"/>
      <c r="X27" s="157" t="s">
        <v>55</v>
      </c>
      <c r="Y27" s="158"/>
      <c r="Z27" s="158"/>
      <c r="AA27" s="158"/>
      <c r="AB27" s="158"/>
      <c r="AC27" s="117"/>
      <c r="AE27" s="109">
        <v>22</v>
      </c>
      <c r="AF27" s="110"/>
      <c r="AG27" s="110"/>
      <c r="AH27" s="107">
        <f>SUM(AF27:AG27)</f>
        <v>0</v>
      </c>
      <c r="AI27" s="107"/>
      <c r="AJ27" s="110"/>
      <c r="AK27" s="111"/>
      <c r="AM27" s="157" t="s">
        <v>55</v>
      </c>
      <c r="AN27" s="158"/>
      <c r="AO27" s="158"/>
      <c r="AP27" s="158"/>
      <c r="AQ27" s="158"/>
      <c r="AR27" s="117"/>
      <c r="AT27" s="109">
        <v>22</v>
      </c>
      <c r="AU27" s="110"/>
      <c r="AV27" s="110"/>
      <c r="AW27" s="107">
        <f>SUM(AU27:AV27)</f>
        <v>0</v>
      </c>
      <c r="AX27" s="107"/>
      <c r="AY27" s="110"/>
      <c r="AZ27" s="111"/>
      <c r="BB27" s="157" t="s">
        <v>55</v>
      </c>
      <c r="BC27" s="158"/>
      <c r="BD27" s="158"/>
      <c r="BE27" s="158"/>
      <c r="BF27" s="158"/>
      <c r="BG27" s="117"/>
    </row>
    <row r="28" ht="14.25" customHeight="1" spans="1:59">
      <c r="A28" s="109">
        <v>23</v>
      </c>
      <c r="B28" s="106"/>
      <c r="C28" s="110"/>
      <c r="D28" s="107">
        <f>SUM(B28:C28)</f>
        <v>0</v>
      </c>
      <c r="E28" s="107"/>
      <c r="F28" s="110"/>
      <c r="G28" s="111"/>
      <c r="H28" s="117"/>
      <c r="I28" s="159" t="s">
        <v>60</v>
      </c>
      <c r="J28" s="160" t="s">
        <v>44</v>
      </c>
      <c r="K28" s="161" t="s">
        <v>40</v>
      </c>
      <c r="L28" s="162" t="s">
        <v>61</v>
      </c>
      <c r="M28" s="163"/>
      <c r="N28" s="116"/>
      <c r="P28" s="109">
        <v>23</v>
      </c>
      <c r="Q28" s="110"/>
      <c r="R28" s="110"/>
      <c r="S28" s="107">
        <f>SUM(Q28:R28)</f>
        <v>0</v>
      </c>
      <c r="T28" s="107"/>
      <c r="U28" s="110"/>
      <c r="V28" s="111"/>
      <c r="X28" s="159" t="s">
        <v>60</v>
      </c>
      <c r="Y28" s="160" t="s">
        <v>44</v>
      </c>
      <c r="Z28" s="161" t="s">
        <v>40</v>
      </c>
      <c r="AA28" s="162" t="s">
        <v>61</v>
      </c>
      <c r="AB28" s="163"/>
      <c r="AC28" s="117"/>
      <c r="AE28" s="109">
        <v>23</v>
      </c>
      <c r="AF28" s="110"/>
      <c r="AG28" s="110"/>
      <c r="AH28" s="107">
        <f>SUM(AF28:AG28)</f>
        <v>0</v>
      </c>
      <c r="AI28" s="107"/>
      <c r="AJ28" s="110"/>
      <c r="AK28" s="111"/>
      <c r="AM28" s="159" t="s">
        <v>60</v>
      </c>
      <c r="AN28" s="160" t="s">
        <v>44</v>
      </c>
      <c r="AO28" s="161" t="s">
        <v>40</v>
      </c>
      <c r="AP28" s="162" t="s">
        <v>61</v>
      </c>
      <c r="AQ28" s="163"/>
      <c r="AR28" s="117"/>
      <c r="AT28" s="109">
        <v>23</v>
      </c>
      <c r="AU28" s="110"/>
      <c r="AV28" s="110"/>
      <c r="AW28" s="107">
        <f>SUM(AU28:AV28)</f>
        <v>0</v>
      </c>
      <c r="AX28" s="107"/>
      <c r="AY28" s="110"/>
      <c r="AZ28" s="111"/>
      <c r="BB28" s="159" t="s">
        <v>60</v>
      </c>
      <c r="BC28" s="160" t="s">
        <v>44</v>
      </c>
      <c r="BD28" s="161" t="s">
        <v>40</v>
      </c>
      <c r="BE28" s="162" t="s">
        <v>61</v>
      </c>
      <c r="BF28" s="163"/>
      <c r="BG28" s="117"/>
    </row>
    <row r="29" ht="14.25" customHeight="1" spans="1:59">
      <c r="A29" s="109">
        <v>24</v>
      </c>
      <c r="B29" s="106"/>
      <c r="C29" s="110"/>
      <c r="D29" s="107">
        <f>SUM(B29:C29)</f>
        <v>0</v>
      </c>
      <c r="E29" s="107"/>
      <c r="F29" s="110"/>
      <c r="G29" s="111"/>
      <c r="H29" s="117"/>
      <c r="I29" s="164">
        <f>SUM(J5)</f>
        <v>1</v>
      </c>
      <c r="J29" s="165">
        <f>SUM(J6)</f>
        <v>13</v>
      </c>
      <c r="K29" s="166"/>
      <c r="L29" s="167"/>
      <c r="M29" s="168"/>
      <c r="N29" s="116"/>
      <c r="P29" s="109">
        <v>24</v>
      </c>
      <c r="Q29" s="110"/>
      <c r="R29" s="110"/>
      <c r="S29" s="107">
        <f>SUM(Q29:R29)</f>
        <v>0</v>
      </c>
      <c r="T29" s="107"/>
      <c r="U29" s="110"/>
      <c r="V29" s="111"/>
      <c r="X29" s="164">
        <f>SUM(Y5)</f>
        <v>2</v>
      </c>
      <c r="Y29" s="165">
        <f>SUM(Y6)</f>
        <v>14</v>
      </c>
      <c r="Z29" s="166"/>
      <c r="AA29" s="167"/>
      <c r="AB29" s="168"/>
      <c r="AC29" s="117"/>
      <c r="AE29" s="109">
        <v>24</v>
      </c>
      <c r="AF29" s="110"/>
      <c r="AG29" s="110"/>
      <c r="AH29" s="107">
        <f>SUM(AF29:AG29)</f>
        <v>0</v>
      </c>
      <c r="AI29" s="107"/>
      <c r="AJ29" s="110"/>
      <c r="AK29" s="111"/>
      <c r="AM29" s="164">
        <f>SUM(AN5)</f>
        <v>3</v>
      </c>
      <c r="AN29" s="165">
        <f>SUM(AN6)</f>
        <v>15</v>
      </c>
      <c r="AO29" s="166"/>
      <c r="AP29" s="167"/>
      <c r="AQ29" s="168"/>
      <c r="AR29" s="117"/>
      <c r="AT29" s="109">
        <v>24</v>
      </c>
      <c r="AU29" s="110"/>
      <c r="AV29" s="110"/>
      <c r="AW29" s="107">
        <f>SUM(AU29:AV29)</f>
        <v>0</v>
      </c>
      <c r="AX29" s="107"/>
      <c r="AY29" s="110"/>
      <c r="AZ29" s="111"/>
      <c r="BB29" s="164">
        <f>SUM(BC5)</f>
        <v>4</v>
      </c>
      <c r="BC29" s="165">
        <f>SUM(BC6)</f>
        <v>16</v>
      </c>
      <c r="BD29" s="166"/>
      <c r="BE29" s="167"/>
      <c r="BF29" s="168"/>
      <c r="BG29" s="117"/>
    </row>
    <row r="30" ht="14.25" customHeight="1" spans="1:59">
      <c r="A30" s="109">
        <v>25</v>
      </c>
      <c r="B30" s="106"/>
      <c r="C30" s="110"/>
      <c r="D30" s="107">
        <f>SUM(B30:C30)</f>
        <v>0</v>
      </c>
      <c r="E30" s="107"/>
      <c r="F30" s="110"/>
      <c r="G30" s="111"/>
      <c r="H30" s="117"/>
      <c r="I30" s="169">
        <v>0.05</v>
      </c>
      <c r="J30" s="170">
        <v>0.03</v>
      </c>
      <c r="K30" s="106"/>
      <c r="L30" s="107"/>
      <c r="M30" s="171"/>
      <c r="N30" s="116"/>
      <c r="P30" s="109">
        <v>25</v>
      </c>
      <c r="Q30" s="110"/>
      <c r="R30" s="110"/>
      <c r="S30" s="107">
        <f>SUM(Q30:R30)</f>
        <v>0</v>
      </c>
      <c r="T30" s="107"/>
      <c r="U30" s="110"/>
      <c r="V30" s="111"/>
      <c r="X30" s="169">
        <v>0.05</v>
      </c>
      <c r="Y30" s="170">
        <v>0.03</v>
      </c>
      <c r="Z30" s="106"/>
      <c r="AA30" s="107"/>
      <c r="AB30" s="171"/>
      <c r="AC30" s="117"/>
      <c r="AE30" s="109">
        <v>25</v>
      </c>
      <c r="AF30" s="110"/>
      <c r="AG30" s="110"/>
      <c r="AH30" s="107">
        <f>SUM(AF30:AG30)</f>
        <v>0</v>
      </c>
      <c r="AI30" s="107"/>
      <c r="AJ30" s="110"/>
      <c r="AK30" s="111"/>
      <c r="AM30" s="169">
        <v>0.05</v>
      </c>
      <c r="AN30" s="170">
        <v>0.03</v>
      </c>
      <c r="AO30" s="106"/>
      <c r="AP30" s="107"/>
      <c r="AQ30" s="171"/>
      <c r="AR30" s="117"/>
      <c r="AT30" s="109">
        <v>25</v>
      </c>
      <c r="AU30" s="110"/>
      <c r="AV30" s="110"/>
      <c r="AW30" s="107">
        <f>SUM(AU30:AV30)</f>
        <v>0</v>
      </c>
      <c r="AX30" s="107"/>
      <c r="AY30" s="110"/>
      <c r="AZ30" s="111"/>
      <c r="BB30" s="169">
        <v>0.05</v>
      </c>
      <c r="BC30" s="170">
        <v>0.03</v>
      </c>
      <c r="BD30" s="106"/>
      <c r="BE30" s="107"/>
      <c r="BF30" s="171"/>
      <c r="BG30" s="117"/>
    </row>
    <row r="31" ht="14.25" customHeight="1" spans="1:59">
      <c r="A31" s="109">
        <v>26</v>
      </c>
      <c r="B31" s="106"/>
      <c r="C31" s="110"/>
      <c r="D31" s="107">
        <f>SUM(B31:C31)</f>
        <v>0</v>
      </c>
      <c r="E31" s="107"/>
      <c r="F31" s="110"/>
      <c r="G31" s="111"/>
      <c r="H31" s="117"/>
      <c r="I31" s="172">
        <f>SUM(I29*I30)</f>
        <v>0.05</v>
      </c>
      <c r="J31" s="173">
        <f>SUM(J29*J30)</f>
        <v>0.39</v>
      </c>
      <c r="K31" s="174">
        <f>SUM(F37)</f>
        <v>0</v>
      </c>
      <c r="L31" s="175">
        <f>SUM(I31:J31)*K31</f>
        <v>0</v>
      </c>
      <c r="M31" s="176"/>
      <c r="N31" s="116"/>
      <c r="P31" s="109">
        <v>26</v>
      </c>
      <c r="Q31" s="110"/>
      <c r="R31" s="110"/>
      <c r="S31" s="107">
        <f>SUM(Q31:R31)</f>
        <v>0</v>
      </c>
      <c r="T31" s="107"/>
      <c r="U31" s="110"/>
      <c r="V31" s="111"/>
      <c r="X31" s="172">
        <f>SUM(X29*X30)</f>
        <v>0.1</v>
      </c>
      <c r="Y31" s="173">
        <f>SUM(Y29*Y30)</f>
        <v>0.42</v>
      </c>
      <c r="Z31" s="174">
        <f>SUM(U35)</f>
        <v>0</v>
      </c>
      <c r="AA31" s="175">
        <f>SUM(X31:Y31)*Z31</f>
        <v>0</v>
      </c>
      <c r="AB31" s="176"/>
      <c r="AC31" s="117"/>
      <c r="AE31" s="109">
        <v>26</v>
      </c>
      <c r="AF31" s="110"/>
      <c r="AG31" s="110"/>
      <c r="AH31" s="107">
        <f>SUM(AF31:AG31)</f>
        <v>0</v>
      </c>
      <c r="AI31" s="107"/>
      <c r="AJ31" s="110"/>
      <c r="AK31" s="111"/>
      <c r="AM31" s="172">
        <f>SUM(AM29*AM30)</f>
        <v>0.15</v>
      </c>
      <c r="AN31" s="173">
        <f>SUM(AN29*AN30)</f>
        <v>0.45</v>
      </c>
      <c r="AO31" s="174">
        <f>SUM(AJ37)</f>
        <v>0</v>
      </c>
      <c r="AP31" s="175">
        <f>SUM(AM31:AN31)*AO31</f>
        <v>0</v>
      </c>
      <c r="AQ31" s="176"/>
      <c r="AR31" s="117"/>
      <c r="AT31" s="109">
        <v>26</v>
      </c>
      <c r="AU31" s="110"/>
      <c r="AV31" s="110"/>
      <c r="AW31" s="107">
        <f>SUM(AU31:AV31)</f>
        <v>0</v>
      </c>
      <c r="AX31" s="107"/>
      <c r="AY31" s="110"/>
      <c r="AZ31" s="111"/>
      <c r="BB31" s="172">
        <f>SUM(BB29*BB30)</f>
        <v>0.2</v>
      </c>
      <c r="BC31" s="173">
        <f>SUM(BC29*BC30)</f>
        <v>0.48</v>
      </c>
      <c r="BD31" s="174">
        <f>SUM(AY36)</f>
        <v>0</v>
      </c>
      <c r="BE31" s="175">
        <f>SUM(BB31:BC31)*BD31</f>
        <v>0</v>
      </c>
      <c r="BF31" s="176"/>
      <c r="BG31" s="117"/>
    </row>
    <row r="32" ht="14.25" customHeight="1" spans="1:59">
      <c r="A32" s="109">
        <v>27</v>
      </c>
      <c r="B32" s="106"/>
      <c r="C32" s="110"/>
      <c r="D32" s="107">
        <f>SUM(B32:C32)</f>
        <v>0</v>
      </c>
      <c r="E32" s="107"/>
      <c r="F32" s="110"/>
      <c r="G32" s="111"/>
      <c r="H32" s="117"/>
      <c r="I32" s="187"/>
      <c r="J32" s="187"/>
      <c r="K32" s="188"/>
      <c r="L32" s="189"/>
      <c r="M32" s="189"/>
      <c r="N32" s="116"/>
      <c r="P32" s="109">
        <v>27</v>
      </c>
      <c r="Q32" s="110"/>
      <c r="R32" s="110"/>
      <c r="S32" s="107">
        <f>SUM(Q32:R32)</f>
        <v>0</v>
      </c>
      <c r="T32" s="107"/>
      <c r="U32" s="110"/>
      <c r="V32" s="111"/>
      <c r="X32" s="187"/>
      <c r="Y32" s="187"/>
      <c r="Z32" s="188"/>
      <c r="AA32" s="189"/>
      <c r="AB32" s="189"/>
      <c r="AC32" s="117"/>
      <c r="AE32" s="109">
        <v>27</v>
      </c>
      <c r="AF32" s="110"/>
      <c r="AG32" s="110"/>
      <c r="AH32" s="107">
        <f>SUM(AF32:AG32)</f>
        <v>0</v>
      </c>
      <c r="AI32" s="107"/>
      <c r="AJ32" s="110"/>
      <c r="AK32" s="111"/>
      <c r="AM32" s="187"/>
      <c r="AN32" s="187"/>
      <c r="AO32" s="188"/>
      <c r="AP32" s="189"/>
      <c r="AQ32" s="189"/>
      <c r="AR32" s="117"/>
      <c r="AT32" s="109">
        <v>27</v>
      </c>
      <c r="AU32" s="110"/>
      <c r="AV32" s="110"/>
      <c r="AW32" s="107">
        <f>SUM(AU32:AV32)</f>
        <v>0</v>
      </c>
      <c r="AX32" s="107"/>
      <c r="AY32" s="110"/>
      <c r="AZ32" s="111"/>
      <c r="BB32" s="187"/>
      <c r="BC32" s="187"/>
      <c r="BD32" s="188"/>
      <c r="BE32" s="189"/>
      <c r="BF32" s="189"/>
      <c r="BG32" s="117"/>
    </row>
    <row r="33" ht="14.25" customHeight="1" spans="1:59">
      <c r="A33" s="109">
        <v>28</v>
      </c>
      <c r="B33" s="106"/>
      <c r="C33" s="110"/>
      <c r="D33" s="107">
        <f>SUM(B33:C33)</f>
        <v>0</v>
      </c>
      <c r="E33" s="107"/>
      <c r="F33" s="110"/>
      <c r="G33" s="111"/>
      <c r="H33" s="117"/>
      <c r="I33" s="116"/>
      <c r="J33" s="190" t="s">
        <v>62</v>
      </c>
      <c r="K33" s="190"/>
      <c r="L33" s="190"/>
      <c r="M33" s="190"/>
      <c r="N33" s="116"/>
      <c r="P33" s="109">
        <v>28</v>
      </c>
      <c r="Q33" s="110"/>
      <c r="R33" s="110"/>
      <c r="S33" s="107">
        <f>SUM(Q33:R33)</f>
        <v>0</v>
      </c>
      <c r="T33" s="107"/>
      <c r="U33" s="110"/>
      <c r="V33" s="111"/>
      <c r="X33" s="116"/>
      <c r="Y33" s="190" t="s">
        <v>62</v>
      </c>
      <c r="Z33" s="190"/>
      <c r="AA33" s="190"/>
      <c r="AB33" s="190"/>
      <c r="AC33" s="190"/>
      <c r="AE33" s="109">
        <v>28</v>
      </c>
      <c r="AF33" s="110"/>
      <c r="AG33" s="110"/>
      <c r="AH33" s="107">
        <f>SUM(AF33:AG33)</f>
        <v>0</v>
      </c>
      <c r="AI33" s="107"/>
      <c r="AJ33" s="110"/>
      <c r="AK33" s="111"/>
      <c r="AM33" s="116"/>
      <c r="AN33" s="190" t="s">
        <v>62</v>
      </c>
      <c r="AO33" s="190"/>
      <c r="AP33" s="190"/>
      <c r="AQ33" s="190"/>
      <c r="AR33" s="190"/>
      <c r="AT33" s="109">
        <v>28</v>
      </c>
      <c r="AU33" s="110"/>
      <c r="AV33" s="110"/>
      <c r="AW33" s="107">
        <f>SUM(AU33:AV33)</f>
        <v>0</v>
      </c>
      <c r="AX33" s="107"/>
      <c r="AY33" s="110"/>
      <c r="AZ33" s="111"/>
      <c r="BB33" s="116"/>
      <c r="BC33" s="190" t="s">
        <v>62</v>
      </c>
      <c r="BD33" s="190"/>
      <c r="BE33" s="190"/>
      <c r="BF33" s="190"/>
      <c r="BG33" s="190"/>
    </row>
    <row r="34" ht="14.25" customHeight="1" spans="1:58">
      <c r="A34" s="109">
        <v>29</v>
      </c>
      <c r="B34" s="106"/>
      <c r="C34" s="110"/>
      <c r="D34" s="107">
        <f>SUM(B34:C34)</f>
        <v>0</v>
      </c>
      <c r="E34" s="107"/>
      <c r="F34" s="110"/>
      <c r="G34" s="111"/>
      <c r="H34" s="117"/>
      <c r="I34" s="116"/>
      <c r="J34" s="156"/>
      <c r="K34" s="156"/>
      <c r="L34" s="156"/>
      <c r="M34" s="156"/>
      <c r="N34" s="116"/>
      <c r="P34" s="109">
        <v>29</v>
      </c>
      <c r="Q34" s="110"/>
      <c r="R34" s="110"/>
      <c r="S34" s="107">
        <f>SUM(Q34:R34)</f>
        <v>0</v>
      </c>
      <c r="T34" s="107"/>
      <c r="U34" s="110"/>
      <c r="V34" s="111"/>
      <c r="X34" s="116"/>
      <c r="Y34" s="156"/>
      <c r="Z34" s="156"/>
      <c r="AA34" s="156"/>
      <c r="AB34" s="156"/>
      <c r="AE34" s="109">
        <v>29</v>
      </c>
      <c r="AF34" s="110"/>
      <c r="AG34" s="110"/>
      <c r="AH34" s="107">
        <f>SUM(AF34:AG34)</f>
        <v>0</v>
      </c>
      <c r="AI34" s="107"/>
      <c r="AJ34" s="110"/>
      <c r="AK34" s="111"/>
      <c r="AM34" s="116"/>
      <c r="AN34" s="156"/>
      <c r="AO34" s="156"/>
      <c r="AP34" s="156"/>
      <c r="AQ34" s="156"/>
      <c r="AT34" s="109">
        <v>29</v>
      </c>
      <c r="AU34" s="110"/>
      <c r="AV34" s="110"/>
      <c r="AW34" s="107">
        <f>SUM(AU34:AV34)</f>
        <v>0</v>
      </c>
      <c r="AX34" s="107"/>
      <c r="AY34" s="110"/>
      <c r="AZ34" s="111"/>
      <c r="BB34" s="116"/>
      <c r="BC34" s="156"/>
      <c r="BD34" s="156"/>
      <c r="BE34" s="156"/>
      <c r="BF34" s="156"/>
    </row>
    <row r="35" ht="14.25" customHeight="1" spans="1:59">
      <c r="A35" s="109">
        <v>30</v>
      </c>
      <c r="B35" s="106"/>
      <c r="C35" s="110"/>
      <c r="D35" s="107">
        <f>SUM(B35:C35)</f>
        <v>0</v>
      </c>
      <c r="E35" s="107"/>
      <c r="F35" s="110"/>
      <c r="G35" s="111"/>
      <c r="H35" s="117"/>
      <c r="I35" s="116"/>
      <c r="N35" s="116"/>
      <c r="P35" s="112"/>
      <c r="Q35" s="113">
        <f t="shared" ref="Q35:V35" si="5">SUM(Q6:Q34)</f>
        <v>0</v>
      </c>
      <c r="R35" s="113">
        <f>SUM(R6:R34)</f>
        <v>0</v>
      </c>
      <c r="S35" s="114">
        <f>SUM(Q35:R35)</f>
        <v>0</v>
      </c>
      <c r="T35" s="114">
        <f>SUM(T6:T34)</f>
        <v>0</v>
      </c>
      <c r="U35" s="113">
        <f>SUM(U6:U34)</f>
        <v>0</v>
      </c>
      <c r="V35" s="115">
        <f>SUM(V6:V34)</f>
        <v>0</v>
      </c>
      <c r="X35" s="116"/>
      <c r="AC35" s="117"/>
      <c r="AE35" s="109">
        <v>30</v>
      </c>
      <c r="AF35" s="110"/>
      <c r="AG35" s="110"/>
      <c r="AH35" s="107">
        <f>SUM(AF35:AG35)</f>
        <v>0</v>
      </c>
      <c r="AI35" s="107"/>
      <c r="AJ35" s="110"/>
      <c r="AK35" s="111"/>
      <c r="AM35" s="116"/>
      <c r="AR35" s="117"/>
      <c r="AT35" s="109">
        <v>30</v>
      </c>
      <c r="AU35" s="110"/>
      <c r="AV35" s="110"/>
      <c r="AW35" s="107">
        <f>SUM(AU35:AV35)</f>
        <v>0</v>
      </c>
      <c r="AX35" s="107"/>
      <c r="AY35" s="110"/>
      <c r="AZ35" s="111"/>
      <c r="BB35" s="116"/>
      <c r="BG35" s="117"/>
    </row>
    <row r="36" ht="14.25" customHeight="1" spans="1:59">
      <c r="A36" s="109">
        <v>31</v>
      </c>
      <c r="B36" s="106"/>
      <c r="C36" s="110"/>
      <c r="D36" s="107">
        <f>SUM(B36:C36)</f>
        <v>0</v>
      </c>
      <c r="E36" s="107"/>
      <c r="F36" s="110"/>
      <c r="G36" s="111"/>
      <c r="H36" s="117"/>
      <c r="I36" s="116"/>
      <c r="J36" s="117"/>
      <c r="K36" s="117"/>
      <c r="L36" s="117"/>
      <c r="M36" s="117"/>
      <c r="N36" s="116"/>
      <c r="Q36" s="116"/>
      <c r="R36" s="117"/>
      <c r="S36" s="117"/>
      <c r="T36" s="117"/>
      <c r="U36" s="117"/>
      <c r="V36" s="117"/>
      <c r="X36" s="116"/>
      <c r="Y36" s="117"/>
      <c r="Z36" s="117"/>
      <c r="AA36" s="117"/>
      <c r="AB36" s="117"/>
      <c r="AC36" s="191"/>
      <c r="AE36" s="109">
        <v>31</v>
      </c>
      <c r="AF36" s="110"/>
      <c r="AG36" s="110"/>
      <c r="AH36" s="107">
        <f>SUM(AF36:AG36)</f>
        <v>0</v>
      </c>
      <c r="AI36" s="107"/>
      <c r="AJ36" s="110"/>
      <c r="AK36" s="111"/>
      <c r="AM36" s="116"/>
      <c r="AN36" s="117"/>
      <c r="AO36" s="117"/>
      <c r="AP36" s="117"/>
      <c r="AQ36" s="117"/>
      <c r="AR36" s="191"/>
      <c r="AT36" s="112"/>
      <c r="AU36" s="113">
        <f t="shared" ref="AU36:AZ36" si="6">SUM(AU6:AU35)</f>
        <v>0</v>
      </c>
      <c r="AV36" s="113">
        <f>SUM(AV6:AV35)</f>
        <v>0</v>
      </c>
      <c r="AW36" s="114">
        <f>SUM(AU36:AV36)</f>
        <v>0</v>
      </c>
      <c r="AX36" s="114">
        <f>SUM(AX6:AX35)</f>
        <v>0</v>
      </c>
      <c r="AY36" s="113">
        <f>SUM(AY6:AY35)</f>
        <v>0</v>
      </c>
      <c r="AZ36" s="115">
        <f>SUM(AZ6:AZ35)</f>
        <v>0</v>
      </c>
      <c r="BB36" s="116"/>
      <c r="BC36" s="117"/>
      <c r="BD36" s="117"/>
      <c r="BE36" s="117"/>
      <c r="BF36" s="117"/>
      <c r="BG36" s="191"/>
    </row>
    <row r="37" ht="16.5" customHeight="1" spans="1:58">
      <c r="A37" s="112"/>
      <c r="B37" s="113">
        <f t="shared" ref="B37:G37" si="7">SUM(B6:B36)</f>
        <v>0</v>
      </c>
      <c r="C37" s="113">
        <f>SUM(C6:C36)</f>
        <v>0</v>
      </c>
      <c r="D37" s="114">
        <f>SUM(B37:C37)</f>
        <v>0</v>
      </c>
      <c r="E37" s="114">
        <f>SUM(E6:E36)</f>
        <v>0</v>
      </c>
      <c r="F37" s="113">
        <f>SUM(F6:F36)</f>
        <v>0</v>
      </c>
      <c r="G37" s="115">
        <f>SUM(G6:G36)</f>
        <v>0</v>
      </c>
      <c r="H37" s="117"/>
      <c r="I37" s="116"/>
      <c r="J37" s="191" t="s">
        <v>63</v>
      </c>
      <c r="K37" s="191"/>
      <c r="L37" s="191"/>
      <c r="M37" s="191"/>
      <c r="N37" s="116"/>
      <c r="X37" s="116"/>
      <c r="Y37" s="191" t="s">
        <v>63</v>
      </c>
      <c r="Z37" s="191"/>
      <c r="AA37" s="191"/>
      <c r="AB37" s="191"/>
      <c r="AE37" s="112"/>
      <c r="AF37" s="113">
        <f t="shared" ref="AF37:AK37" si="8">SUM(AF6:AF36)</f>
        <v>0</v>
      </c>
      <c r="AG37" s="113">
        <f>SUM(AG6:AG36)</f>
        <v>0</v>
      </c>
      <c r="AH37" s="114">
        <f>SUM(AF37:AG37)</f>
        <v>0</v>
      </c>
      <c r="AI37" s="114">
        <f>SUM(AI6:AI36)</f>
        <v>0</v>
      </c>
      <c r="AJ37" s="113">
        <f>SUM(AJ6:AJ36)</f>
        <v>0</v>
      </c>
      <c r="AK37" s="115">
        <f>SUM(AK6:AK36)</f>
        <v>0</v>
      </c>
      <c r="AM37" s="116"/>
      <c r="AN37" s="191" t="s">
        <v>63</v>
      </c>
      <c r="AO37" s="191"/>
      <c r="AP37" s="191"/>
      <c r="AQ37" s="191"/>
      <c r="AU37" s="116"/>
      <c r="AV37" s="117"/>
      <c r="AW37" s="117"/>
      <c r="AX37" s="117"/>
      <c r="AY37" s="117"/>
      <c r="AZ37" s="117"/>
      <c r="BB37" s="116"/>
      <c r="BC37" s="191" t="s">
        <v>63</v>
      </c>
      <c r="BD37" s="191"/>
      <c r="BE37" s="191"/>
      <c r="BF37" s="191"/>
    </row>
    <row r="38" ht="14.25" customHeight="1" spans="2:58">
      <c r="B38" s="116"/>
      <c r="C38" s="117"/>
      <c r="D38" s="117"/>
      <c r="E38" s="117"/>
      <c r="F38" s="117"/>
      <c r="G38" s="117"/>
      <c r="H38" s="117"/>
      <c r="I38" s="116"/>
      <c r="J38" s="117"/>
      <c r="K38" s="117"/>
      <c r="L38" s="117"/>
      <c r="M38" s="117"/>
      <c r="O38" s="117"/>
      <c r="W38" s="117"/>
      <c r="X38" s="116"/>
      <c r="Y38" s="117"/>
      <c r="Z38" s="117"/>
      <c r="AA38" s="117"/>
      <c r="AB38" s="117"/>
      <c r="AF38" s="116"/>
      <c r="AG38" s="117"/>
      <c r="AH38" s="117"/>
      <c r="AI38" s="117"/>
      <c r="AJ38" s="117"/>
      <c r="AK38" s="117"/>
      <c r="AL38" s="117"/>
      <c r="AM38" s="116"/>
      <c r="AN38" s="117"/>
      <c r="AO38" s="117"/>
      <c r="AP38" s="117"/>
      <c r="AQ38" s="117"/>
      <c r="BA38" s="117"/>
      <c r="BB38" s="116"/>
      <c r="BC38" s="117"/>
      <c r="BD38" s="117"/>
      <c r="BE38" s="117"/>
      <c r="BF38" s="117"/>
    </row>
    <row r="39" spans="9:58">
      <c r="I39" s="116"/>
      <c r="J39" s="117"/>
      <c r="K39" s="117"/>
      <c r="L39" s="117"/>
      <c r="M39" s="117"/>
      <c r="X39" s="116"/>
      <c r="Y39" s="117"/>
      <c r="Z39" s="117"/>
      <c r="AA39" s="117"/>
      <c r="AB39" s="117"/>
      <c r="AM39" s="116"/>
      <c r="AN39" s="117"/>
      <c r="AO39" s="117"/>
      <c r="AP39" s="117"/>
      <c r="AQ39" s="117"/>
      <c r="BB39" s="116"/>
      <c r="BC39" s="117"/>
      <c r="BD39" s="117"/>
      <c r="BE39" s="117"/>
      <c r="BF39" s="117"/>
    </row>
    <row r="40" ht="22.5" customHeight="1" spans="4:59">
      <c r="D40" s="95" t="s">
        <v>20</v>
      </c>
      <c r="E40" s="96">
        <f>([1]Kal.Gaji!A15)</f>
        <v>3</v>
      </c>
      <c r="F40" s="97"/>
      <c r="G40" s="98"/>
      <c r="I40" s="118" t="s">
        <v>21</v>
      </c>
      <c r="J40" s="118"/>
      <c r="K40" s="118"/>
      <c r="L40" s="118"/>
      <c r="M40" s="118"/>
      <c r="N40" s="118"/>
      <c r="S40" s="95" t="s">
        <v>20</v>
      </c>
      <c r="T40" s="96">
        <f>([1]Kal.Gaji!A15)</f>
        <v>3</v>
      </c>
      <c r="U40" s="97"/>
      <c r="V40" s="98"/>
      <c r="X40" s="118" t="s">
        <v>21</v>
      </c>
      <c r="Y40" s="118"/>
      <c r="Z40" s="118"/>
      <c r="AA40" s="118"/>
      <c r="AB40" s="118"/>
      <c r="AC40" s="118"/>
      <c r="AH40" s="95" t="s">
        <v>20</v>
      </c>
      <c r="AI40" s="96">
        <f>([1]Kal.Gaji!A15)</f>
        <v>3</v>
      </c>
      <c r="AJ40" s="97"/>
      <c r="AK40" s="98"/>
      <c r="AM40" s="118" t="s">
        <v>21</v>
      </c>
      <c r="AN40" s="118"/>
      <c r="AO40" s="118"/>
      <c r="AP40" s="118"/>
      <c r="AQ40" s="118"/>
      <c r="AR40" s="118"/>
      <c r="AW40" s="95" t="s">
        <v>20</v>
      </c>
      <c r="AX40" s="96">
        <f>([1]Kal.Gaji!A15)</f>
        <v>3</v>
      </c>
      <c r="AY40" s="97"/>
      <c r="AZ40" s="98"/>
      <c r="BB40" s="118" t="s">
        <v>21</v>
      </c>
      <c r="BC40" s="118"/>
      <c r="BD40" s="118"/>
      <c r="BE40" s="118"/>
      <c r="BF40" s="118"/>
      <c r="BG40" s="118"/>
    </row>
    <row r="41" ht="22.5" customHeight="1" spans="4:59">
      <c r="D41" s="95" t="s">
        <v>3</v>
      </c>
      <c r="E41" s="96" t="str">
        <f>([1]H!E41)</f>
        <v>MEI</v>
      </c>
      <c r="F41" s="97"/>
      <c r="G41" s="98"/>
      <c r="I41" s="119"/>
      <c r="J41" s="119"/>
      <c r="K41" s="119"/>
      <c r="L41" s="120"/>
      <c r="M41" s="120"/>
      <c r="N41" s="120"/>
      <c r="S41" s="95" t="s">
        <v>3</v>
      </c>
      <c r="T41" s="96" t="str">
        <f>([1]H!U41)</f>
        <v>JUNI</v>
      </c>
      <c r="U41" s="97"/>
      <c r="V41" s="98"/>
      <c r="X41" s="119"/>
      <c r="Y41" s="119"/>
      <c r="Z41" s="119"/>
      <c r="AA41" s="120"/>
      <c r="AB41" s="120"/>
      <c r="AC41" s="120"/>
      <c r="AH41" s="95" t="s">
        <v>3</v>
      </c>
      <c r="AI41" s="96" t="str">
        <f>([1]H!AJ41)</f>
        <v>JULI</v>
      </c>
      <c r="AJ41" s="97"/>
      <c r="AK41" s="98"/>
      <c r="AM41" s="119"/>
      <c r="AN41" s="119"/>
      <c r="AO41" s="119"/>
      <c r="AP41" s="120"/>
      <c r="AQ41" s="120"/>
      <c r="AR41" s="120"/>
      <c r="AW41" s="95" t="s">
        <v>3</v>
      </c>
      <c r="AX41" s="96" t="str">
        <f>([1]H!AY41)</f>
        <v>AGUSTUS</v>
      </c>
      <c r="AY41" s="97"/>
      <c r="AZ41" s="98"/>
      <c r="BB41" s="119"/>
      <c r="BC41" s="119"/>
      <c r="BD41" s="119"/>
      <c r="BE41" s="120"/>
      <c r="BF41" s="120"/>
      <c r="BG41" s="120"/>
    </row>
    <row r="42" ht="22.5" customHeight="1" spans="4:59">
      <c r="D42" s="95" t="s">
        <v>26</v>
      </c>
      <c r="E42" s="96">
        <f>SUM('Kal. Gaji'!A3:M3)</f>
        <v>2016</v>
      </c>
      <c r="F42" s="97"/>
      <c r="G42" s="98"/>
      <c r="I42" s="121">
        <f>(E40)</f>
        <v>3</v>
      </c>
      <c r="J42" s="121"/>
      <c r="K42" s="121"/>
      <c r="L42" s="121"/>
      <c r="M42" s="121"/>
      <c r="N42" s="122" t="s">
        <v>80</v>
      </c>
      <c r="S42" s="95" t="s">
        <v>26</v>
      </c>
      <c r="T42" s="96">
        <f>SUM('Kal. Gaji'!A3:M3)</f>
        <v>2016</v>
      </c>
      <c r="U42" s="97"/>
      <c r="V42" s="98"/>
      <c r="X42" s="121">
        <f>(T40)</f>
        <v>3</v>
      </c>
      <c r="Y42" s="121"/>
      <c r="Z42" s="121"/>
      <c r="AA42" s="121"/>
      <c r="AB42" s="121"/>
      <c r="AC42" s="122" t="s">
        <v>69</v>
      </c>
      <c r="AH42" s="95" t="s">
        <v>26</v>
      </c>
      <c r="AI42" s="96">
        <f>SUM('Kal. Gaji'!A3:M3)</f>
        <v>2016</v>
      </c>
      <c r="AJ42" s="97"/>
      <c r="AK42" s="98"/>
      <c r="AM42" s="121">
        <f>(AI40)</f>
        <v>3</v>
      </c>
      <c r="AN42" s="121"/>
      <c r="AO42" s="121"/>
      <c r="AP42" s="121"/>
      <c r="AQ42" s="121"/>
      <c r="AR42" s="122" t="s">
        <v>70</v>
      </c>
      <c r="AW42" s="95" t="s">
        <v>26</v>
      </c>
      <c r="AX42" s="96">
        <f>SUM('Kal. Gaji'!A3:M3)</f>
        <v>2016</v>
      </c>
      <c r="AY42" s="97"/>
      <c r="AZ42" s="98"/>
      <c r="BB42" s="121">
        <f>(AX40)</f>
        <v>3</v>
      </c>
      <c r="BC42" s="121"/>
      <c r="BD42" s="121"/>
      <c r="BE42" s="121"/>
      <c r="BF42" s="121"/>
      <c r="BG42" s="122" t="s">
        <v>71</v>
      </c>
    </row>
    <row r="43" ht="25.5" customHeight="1" spans="1:59">
      <c r="A43" s="99" t="s">
        <v>2</v>
      </c>
      <c r="B43" s="99"/>
      <c r="C43" s="99"/>
      <c r="D43" s="99"/>
      <c r="E43" s="99"/>
      <c r="F43" s="99"/>
      <c r="G43" s="99"/>
      <c r="I43" s="123" t="s">
        <v>31</v>
      </c>
      <c r="J43" s="124" t="s">
        <v>32</v>
      </c>
      <c r="K43" s="125" t="s">
        <v>33</v>
      </c>
      <c r="L43" s="126"/>
      <c r="M43" s="126"/>
      <c r="N43" s="127"/>
      <c r="P43" s="99" t="s">
        <v>2</v>
      </c>
      <c r="Q43" s="99"/>
      <c r="R43" s="99"/>
      <c r="S43" s="99"/>
      <c r="T43" s="99"/>
      <c r="U43" s="99"/>
      <c r="V43" s="99"/>
      <c r="X43" s="123" t="s">
        <v>31</v>
      </c>
      <c r="Y43" s="124" t="s">
        <v>32</v>
      </c>
      <c r="Z43" s="125" t="s">
        <v>33</v>
      </c>
      <c r="AA43" s="126"/>
      <c r="AB43" s="126"/>
      <c r="AC43" s="127"/>
      <c r="AE43" s="99" t="s">
        <v>2</v>
      </c>
      <c r="AF43" s="99"/>
      <c r="AG43" s="99"/>
      <c r="AH43" s="99"/>
      <c r="AI43" s="99"/>
      <c r="AJ43" s="99"/>
      <c r="AK43" s="99"/>
      <c r="AM43" s="123" t="s">
        <v>31</v>
      </c>
      <c r="AN43" s="124" t="s">
        <v>32</v>
      </c>
      <c r="AO43" s="125" t="s">
        <v>33</v>
      </c>
      <c r="AP43" s="126"/>
      <c r="AQ43" s="126"/>
      <c r="AR43" s="127"/>
      <c r="AT43" s="99" t="s">
        <v>2</v>
      </c>
      <c r="AU43" s="99"/>
      <c r="AV43" s="99"/>
      <c r="AW43" s="99"/>
      <c r="AX43" s="99"/>
      <c r="AY43" s="99"/>
      <c r="AZ43" s="99"/>
      <c r="BB43" s="123" t="s">
        <v>31</v>
      </c>
      <c r="BC43" s="124" t="s">
        <v>32</v>
      </c>
      <c r="BD43" s="125" t="s">
        <v>33</v>
      </c>
      <c r="BE43" s="126"/>
      <c r="BF43" s="126"/>
      <c r="BG43" s="127"/>
    </row>
    <row r="44" ht="16.5" spans="1:59">
      <c r="A44" s="100" t="s">
        <v>34</v>
      </c>
      <c r="B44" s="101" t="s">
        <v>35</v>
      </c>
      <c r="C44" s="101" t="s">
        <v>36</v>
      </c>
      <c r="D44" s="102" t="s">
        <v>37</v>
      </c>
      <c r="E44" s="102" t="s">
        <v>38</v>
      </c>
      <c r="F44" s="103" t="s">
        <v>39</v>
      </c>
      <c r="G44" s="104" t="s">
        <v>40</v>
      </c>
      <c r="I44" s="129" t="s">
        <v>41</v>
      </c>
      <c r="J44" s="130">
        <f>SUM('Kal. Gaji'!F16)</f>
        <v>5</v>
      </c>
      <c r="K44" s="131" t="s">
        <v>42</v>
      </c>
      <c r="L44" s="132"/>
      <c r="M44" s="132"/>
      <c r="N44" s="133"/>
      <c r="P44" s="100" t="s">
        <v>34</v>
      </c>
      <c r="Q44" s="101" t="s">
        <v>35</v>
      </c>
      <c r="R44" s="101" t="s">
        <v>36</v>
      </c>
      <c r="S44" s="102" t="s">
        <v>37</v>
      </c>
      <c r="T44" s="102" t="s">
        <v>38</v>
      </c>
      <c r="U44" s="192" t="s">
        <v>39</v>
      </c>
      <c r="V44" s="104" t="s">
        <v>40</v>
      </c>
      <c r="X44" s="129" t="s">
        <v>41</v>
      </c>
      <c r="Y44" s="130">
        <f>SUM('Kal. Gaji'!G16)</f>
        <v>6</v>
      </c>
      <c r="Z44" s="131" t="s">
        <v>42</v>
      </c>
      <c r="AA44" s="132"/>
      <c r="AB44" s="132"/>
      <c r="AC44" s="133"/>
      <c r="AE44" s="100" t="s">
        <v>34</v>
      </c>
      <c r="AF44" s="101" t="s">
        <v>35</v>
      </c>
      <c r="AG44" s="101" t="s">
        <v>36</v>
      </c>
      <c r="AH44" s="102" t="s">
        <v>37</v>
      </c>
      <c r="AI44" s="102" t="s">
        <v>38</v>
      </c>
      <c r="AJ44" s="192" t="s">
        <v>39</v>
      </c>
      <c r="AK44" s="104" t="s">
        <v>40</v>
      </c>
      <c r="AM44" s="129" t="s">
        <v>41</v>
      </c>
      <c r="AN44" s="130">
        <f>SUM('Kal. Gaji'!H16)</f>
        <v>7</v>
      </c>
      <c r="AO44" s="131" t="s">
        <v>42</v>
      </c>
      <c r="AP44" s="132"/>
      <c r="AQ44" s="132"/>
      <c r="AR44" s="133"/>
      <c r="AT44" s="100" t="s">
        <v>34</v>
      </c>
      <c r="AU44" s="101" t="s">
        <v>35</v>
      </c>
      <c r="AV44" s="101" t="s">
        <v>36</v>
      </c>
      <c r="AW44" s="102" t="s">
        <v>37</v>
      </c>
      <c r="AX44" s="102" t="s">
        <v>38</v>
      </c>
      <c r="AY44" s="192" t="s">
        <v>39</v>
      </c>
      <c r="AZ44" s="104" t="s">
        <v>40</v>
      </c>
      <c r="BB44" s="129" t="s">
        <v>41</v>
      </c>
      <c r="BC44" s="130">
        <f>SUM('Kal. Gaji'!I16)</f>
        <v>8</v>
      </c>
      <c r="BD44" s="131" t="s">
        <v>42</v>
      </c>
      <c r="BE44" s="132"/>
      <c r="BF44" s="132"/>
      <c r="BG44" s="133"/>
    </row>
    <row r="45" ht="13.5" customHeight="1" spans="1:59">
      <c r="A45" s="239" t="s">
        <v>43</v>
      </c>
      <c r="B45" s="106"/>
      <c r="C45" s="106"/>
      <c r="D45" s="107">
        <f>SUM(B45:C45)</f>
        <v>0</v>
      </c>
      <c r="E45" s="107"/>
      <c r="F45" s="106"/>
      <c r="G45" s="108"/>
      <c r="I45" s="134" t="s">
        <v>44</v>
      </c>
      <c r="J45" s="130">
        <f>SUM('Kal. Gaji'!F17)</f>
        <v>17</v>
      </c>
      <c r="K45" s="135" t="s">
        <v>42</v>
      </c>
      <c r="L45" s="136"/>
      <c r="M45" s="136"/>
      <c r="N45" s="137"/>
      <c r="P45" s="239" t="s">
        <v>43</v>
      </c>
      <c r="Q45" s="106"/>
      <c r="R45" s="106"/>
      <c r="S45" s="107">
        <f>SUM(Q45:R45)</f>
        <v>0</v>
      </c>
      <c r="T45" s="107"/>
      <c r="U45" s="106"/>
      <c r="V45" s="108"/>
      <c r="X45" s="134" t="s">
        <v>44</v>
      </c>
      <c r="Y45" s="130">
        <f>SUM('Kal. Gaji'!G17)</f>
        <v>18</v>
      </c>
      <c r="Z45" s="135" t="s">
        <v>42</v>
      </c>
      <c r="AA45" s="136"/>
      <c r="AB45" s="136"/>
      <c r="AC45" s="137"/>
      <c r="AE45" s="239" t="s">
        <v>43</v>
      </c>
      <c r="AF45" s="106"/>
      <c r="AG45" s="106"/>
      <c r="AH45" s="107">
        <f>SUM(AF45:AG45)</f>
        <v>0</v>
      </c>
      <c r="AI45" s="107"/>
      <c r="AJ45" s="106"/>
      <c r="AK45" s="108"/>
      <c r="AM45" s="134" t="s">
        <v>44</v>
      </c>
      <c r="AN45" s="130">
        <f>SUM('Kal. Gaji'!H17)</f>
        <v>19</v>
      </c>
      <c r="AO45" s="135" t="s">
        <v>42</v>
      </c>
      <c r="AP45" s="136"/>
      <c r="AQ45" s="136"/>
      <c r="AR45" s="137"/>
      <c r="AT45" s="239" t="s">
        <v>43</v>
      </c>
      <c r="AU45" s="106"/>
      <c r="AV45" s="106"/>
      <c r="AW45" s="107">
        <f>SUM(AU45:AV45)</f>
        <v>0</v>
      </c>
      <c r="AX45" s="107"/>
      <c r="AY45" s="106"/>
      <c r="AZ45" s="108"/>
      <c r="BB45" s="134" t="s">
        <v>44</v>
      </c>
      <c r="BC45" s="130">
        <f>SUM('Kal. Gaji'!I17)</f>
        <v>20</v>
      </c>
      <c r="BD45" s="135" t="s">
        <v>42</v>
      </c>
      <c r="BE45" s="136"/>
      <c r="BF45" s="136"/>
      <c r="BG45" s="137"/>
    </row>
    <row r="46" ht="13.5" customHeight="1" spans="1:59">
      <c r="A46" s="240" t="s">
        <v>45</v>
      </c>
      <c r="B46" s="106"/>
      <c r="C46" s="110"/>
      <c r="D46" s="107">
        <f t="shared" ref="D46:D76" si="9">SUM(B46:C46)</f>
        <v>0</v>
      </c>
      <c r="E46" s="107"/>
      <c r="F46" s="110"/>
      <c r="G46" s="111"/>
      <c r="I46" s="134" t="s">
        <v>46</v>
      </c>
      <c r="J46" s="130">
        <f>SUM('Kal. Gaji'!F18)</f>
        <v>29</v>
      </c>
      <c r="K46" s="139" t="e">
        <f>SUM([1]Kal.Gaji!F18)</f>
        <v>#REF!</v>
      </c>
      <c r="L46" s="140" t="s">
        <v>47</v>
      </c>
      <c r="M46" s="141">
        <f>SUM(D76)</f>
        <v>0</v>
      </c>
      <c r="N46" s="142" t="s">
        <v>48</v>
      </c>
      <c r="P46" s="240" t="s">
        <v>45</v>
      </c>
      <c r="Q46" s="110"/>
      <c r="R46" s="110"/>
      <c r="S46" s="107">
        <f t="shared" ref="S46:S75" si="10">SUM(Q46:R46)</f>
        <v>0</v>
      </c>
      <c r="T46" s="107"/>
      <c r="U46" s="110"/>
      <c r="V46" s="111"/>
      <c r="X46" s="134" t="s">
        <v>46</v>
      </c>
      <c r="Y46" s="130">
        <f>SUM('Kal. Gaji'!G18)</f>
        <v>30</v>
      </c>
      <c r="Z46" s="139" t="e">
        <f>SUM([1]Kal.Gaji!G18)</f>
        <v>#REF!</v>
      </c>
      <c r="AA46" s="140" t="s">
        <v>47</v>
      </c>
      <c r="AB46" s="141">
        <f>SUM(S75)</f>
        <v>0</v>
      </c>
      <c r="AC46" s="142" t="s">
        <v>48</v>
      </c>
      <c r="AE46" s="240" t="s">
        <v>45</v>
      </c>
      <c r="AF46" s="110"/>
      <c r="AG46" s="110"/>
      <c r="AH46" s="107">
        <f t="shared" ref="AH46:AH76" si="11">SUM(AF46:AG46)</f>
        <v>0</v>
      </c>
      <c r="AI46" s="107"/>
      <c r="AJ46" s="110"/>
      <c r="AK46" s="111"/>
      <c r="AM46" s="134" t="s">
        <v>46</v>
      </c>
      <c r="AN46" s="130">
        <f>SUM('Kal. Gaji'!H18)</f>
        <v>31</v>
      </c>
      <c r="AO46" s="139" t="e">
        <f>SUM([1]Kal.Gaji!H18)</f>
        <v>#REF!</v>
      </c>
      <c r="AP46" s="140" t="s">
        <v>47</v>
      </c>
      <c r="AQ46" s="141">
        <f>SUM(AH76)</f>
        <v>0</v>
      </c>
      <c r="AR46" s="142" t="s">
        <v>48</v>
      </c>
      <c r="AT46" s="240" t="s">
        <v>45</v>
      </c>
      <c r="AU46" s="110"/>
      <c r="AV46" s="110"/>
      <c r="AW46" s="107">
        <f t="shared" ref="AW46:AW76" si="12">SUM(AU46:AV46)</f>
        <v>0</v>
      </c>
      <c r="AX46" s="107"/>
      <c r="AY46" s="110"/>
      <c r="AZ46" s="111"/>
      <c r="BB46" s="134" t="s">
        <v>46</v>
      </c>
      <c r="BC46" s="130">
        <f>SUM('Kal. Gaji'!I18)</f>
        <v>32</v>
      </c>
      <c r="BD46" s="139" t="e">
        <f>SUM([1]Kal.Gaji!I18)</f>
        <v>#REF!</v>
      </c>
      <c r="BE46" s="140" t="s">
        <v>47</v>
      </c>
      <c r="BF46" s="141">
        <f>SUM(AW76)</f>
        <v>0</v>
      </c>
      <c r="BG46" s="142" t="s">
        <v>48</v>
      </c>
    </row>
    <row r="47" ht="13.5" customHeight="1" spans="1:59">
      <c r="A47" s="240" t="s">
        <v>49</v>
      </c>
      <c r="B47" s="106"/>
      <c r="C47" s="110"/>
      <c r="D47" s="107">
        <f>SUM(B47:C47)</f>
        <v>0</v>
      </c>
      <c r="E47" s="107"/>
      <c r="F47" s="110"/>
      <c r="G47" s="111"/>
      <c r="I47" s="134" t="s">
        <v>38</v>
      </c>
      <c r="J47" s="130">
        <f>SUM(K47*M47)</f>
        <v>0</v>
      </c>
      <c r="K47" s="143">
        <v>1500</v>
      </c>
      <c r="L47" s="144" t="s">
        <v>47</v>
      </c>
      <c r="M47" s="145">
        <f>SUM(E76)</f>
        <v>0</v>
      </c>
      <c r="N47" s="146" t="s">
        <v>50</v>
      </c>
      <c r="P47" s="240" t="s">
        <v>49</v>
      </c>
      <c r="Q47" s="110"/>
      <c r="R47" s="110"/>
      <c r="S47" s="107">
        <f>SUM(Q47:R47)</f>
        <v>0</v>
      </c>
      <c r="T47" s="107"/>
      <c r="U47" s="110"/>
      <c r="V47" s="111"/>
      <c r="X47" s="134" t="s">
        <v>38</v>
      </c>
      <c r="Y47" s="130">
        <f>SUM(Z47*AB47)</f>
        <v>0</v>
      </c>
      <c r="Z47" s="143">
        <v>1500</v>
      </c>
      <c r="AA47" s="144" t="s">
        <v>47</v>
      </c>
      <c r="AB47" s="145">
        <f>SUM(T75)</f>
        <v>0</v>
      </c>
      <c r="AC47" s="146" t="s">
        <v>50</v>
      </c>
      <c r="AE47" s="240" t="s">
        <v>49</v>
      </c>
      <c r="AF47" s="110"/>
      <c r="AG47" s="110"/>
      <c r="AH47" s="107">
        <f>SUM(AF47:AG47)</f>
        <v>0</v>
      </c>
      <c r="AI47" s="107"/>
      <c r="AJ47" s="110"/>
      <c r="AK47" s="111"/>
      <c r="AM47" s="134" t="s">
        <v>38</v>
      </c>
      <c r="AN47" s="130">
        <f>SUM(AO47*AQ47)</f>
        <v>0</v>
      </c>
      <c r="AO47" s="143">
        <v>1500</v>
      </c>
      <c r="AP47" s="144" t="s">
        <v>47</v>
      </c>
      <c r="AQ47" s="145">
        <f>SUM(AI76)</f>
        <v>0</v>
      </c>
      <c r="AR47" s="146" t="s">
        <v>50</v>
      </c>
      <c r="AT47" s="240" t="s">
        <v>49</v>
      </c>
      <c r="AU47" s="110"/>
      <c r="AV47" s="110"/>
      <c r="AW47" s="107">
        <f>SUM(AU47:AV47)</f>
        <v>0</v>
      </c>
      <c r="AX47" s="107"/>
      <c r="AY47" s="110"/>
      <c r="AZ47" s="111"/>
      <c r="BB47" s="134" t="s">
        <v>38</v>
      </c>
      <c r="BC47" s="130">
        <f>SUM(BD47*BF47)</f>
        <v>0</v>
      </c>
      <c r="BD47" s="143">
        <v>1500</v>
      </c>
      <c r="BE47" s="144" t="s">
        <v>47</v>
      </c>
      <c r="BF47" s="145">
        <f>SUM(AX76)</f>
        <v>0</v>
      </c>
      <c r="BG47" s="146" t="s">
        <v>50</v>
      </c>
    </row>
    <row r="48" ht="13.5" customHeight="1" spans="1:59">
      <c r="A48" s="240" t="s">
        <v>51</v>
      </c>
      <c r="B48" s="106"/>
      <c r="C48" s="110"/>
      <c r="D48" s="107">
        <f>SUM(B48:C48)</f>
        <v>0</v>
      </c>
      <c r="E48" s="107"/>
      <c r="F48" s="110"/>
      <c r="G48" s="111"/>
      <c r="I48" s="134" t="s">
        <v>40</v>
      </c>
      <c r="J48" s="143">
        <f>SUM(L57)</f>
        <v>0</v>
      </c>
      <c r="K48" s="139"/>
      <c r="L48" s="144"/>
      <c r="M48" s="145"/>
      <c r="N48" s="146"/>
      <c r="P48" s="240" t="s">
        <v>51</v>
      </c>
      <c r="Q48" s="110"/>
      <c r="R48" s="110"/>
      <c r="S48" s="107">
        <f>SUM(Q48:R48)</f>
        <v>0</v>
      </c>
      <c r="T48" s="107"/>
      <c r="U48" s="110"/>
      <c r="V48" s="111"/>
      <c r="X48" s="134" t="s">
        <v>40</v>
      </c>
      <c r="Y48" s="143">
        <f>SUM(AA57)</f>
        <v>0</v>
      </c>
      <c r="Z48" s="139"/>
      <c r="AA48" s="144"/>
      <c r="AB48" s="145"/>
      <c r="AC48" s="146"/>
      <c r="AE48" s="240" t="s">
        <v>51</v>
      </c>
      <c r="AF48" s="110"/>
      <c r="AG48" s="110"/>
      <c r="AH48" s="107">
        <f>SUM(AF48:AG48)</f>
        <v>0</v>
      </c>
      <c r="AI48" s="107"/>
      <c r="AJ48" s="110"/>
      <c r="AK48" s="111"/>
      <c r="AM48" s="134" t="s">
        <v>40</v>
      </c>
      <c r="AN48" s="143">
        <f>SUM(AP57)</f>
        <v>0</v>
      </c>
      <c r="AO48" s="139"/>
      <c r="AP48" s="144"/>
      <c r="AQ48" s="145"/>
      <c r="AR48" s="146"/>
      <c r="AT48" s="240" t="s">
        <v>51</v>
      </c>
      <c r="AU48" s="110"/>
      <c r="AV48" s="110"/>
      <c r="AW48" s="107">
        <f>SUM(AU48:AV48)</f>
        <v>0</v>
      </c>
      <c r="AX48" s="107"/>
      <c r="AY48" s="110"/>
      <c r="AZ48" s="111"/>
      <c r="BB48" s="134" t="s">
        <v>40</v>
      </c>
      <c r="BC48" s="143">
        <f>SUM(BE57)</f>
        <v>0</v>
      </c>
      <c r="BD48" s="139"/>
      <c r="BE48" s="144"/>
      <c r="BF48" s="145"/>
      <c r="BG48" s="146"/>
    </row>
    <row r="49" ht="13.5" customHeight="1" spans="1:59">
      <c r="A49" s="240" t="s">
        <v>52</v>
      </c>
      <c r="B49" s="106"/>
      <c r="C49" s="110"/>
      <c r="D49" s="107">
        <f>SUM(B49:C49)</f>
        <v>0</v>
      </c>
      <c r="E49" s="107"/>
      <c r="F49" s="110"/>
      <c r="G49" s="111"/>
      <c r="I49" s="134" t="s">
        <v>53</v>
      </c>
      <c r="J49" s="143">
        <f>SUM(K64)</f>
        <v>0</v>
      </c>
      <c r="K49" s="139"/>
      <c r="L49" s="144"/>
      <c r="M49" s="145"/>
      <c r="N49" s="146"/>
      <c r="P49" s="240" t="s">
        <v>52</v>
      </c>
      <c r="Q49" s="110"/>
      <c r="R49" s="110"/>
      <c r="S49" s="107">
        <f>SUM(Q49:R49)</f>
        <v>0</v>
      </c>
      <c r="T49" s="107"/>
      <c r="U49" s="110"/>
      <c r="V49" s="111"/>
      <c r="X49" s="134" t="s">
        <v>53</v>
      </c>
      <c r="Y49" s="143">
        <f>SUM(Z64)</f>
        <v>0</v>
      </c>
      <c r="Z49" s="139"/>
      <c r="AA49" s="144"/>
      <c r="AB49" s="145"/>
      <c r="AC49" s="146"/>
      <c r="AE49" s="240" t="s">
        <v>52</v>
      </c>
      <c r="AF49" s="110"/>
      <c r="AG49" s="110"/>
      <c r="AH49" s="107">
        <f>SUM(AF49:AG49)</f>
        <v>0</v>
      </c>
      <c r="AI49" s="107"/>
      <c r="AJ49" s="110"/>
      <c r="AK49" s="111"/>
      <c r="AM49" s="134" t="s">
        <v>53</v>
      </c>
      <c r="AN49" s="143">
        <f>SUM(AO64)</f>
        <v>0</v>
      </c>
      <c r="AO49" s="139"/>
      <c r="AP49" s="144"/>
      <c r="AQ49" s="145"/>
      <c r="AR49" s="146"/>
      <c r="AT49" s="240" t="s">
        <v>52</v>
      </c>
      <c r="AU49" s="110"/>
      <c r="AV49" s="110"/>
      <c r="AW49" s="107">
        <f>SUM(AU49:AV49)</f>
        <v>0</v>
      </c>
      <c r="AX49" s="107"/>
      <c r="AY49" s="110"/>
      <c r="AZ49" s="111"/>
      <c r="BB49" s="134" t="s">
        <v>53</v>
      </c>
      <c r="BC49" s="143">
        <f>SUM(BD64)</f>
        <v>0</v>
      </c>
      <c r="BD49" s="139"/>
      <c r="BE49" s="144"/>
      <c r="BF49" s="145"/>
      <c r="BG49" s="146"/>
    </row>
    <row r="50" ht="13.5" customHeight="1" spans="1:59">
      <c r="A50" s="240" t="s">
        <v>54</v>
      </c>
      <c r="B50" s="106"/>
      <c r="C50" s="110"/>
      <c r="D50" s="107">
        <f>SUM(B50:C50)</f>
        <v>0</v>
      </c>
      <c r="E50" s="107"/>
      <c r="F50" s="110"/>
      <c r="G50" s="111"/>
      <c r="I50" s="134" t="s">
        <v>55</v>
      </c>
      <c r="J50" s="147">
        <f>SUM(L70)</f>
        <v>0</v>
      </c>
      <c r="K50" s="148"/>
      <c r="L50" s="144"/>
      <c r="M50" s="144"/>
      <c r="N50" s="149"/>
      <c r="P50" s="240" t="s">
        <v>54</v>
      </c>
      <c r="Q50" s="110"/>
      <c r="R50" s="110"/>
      <c r="S50" s="107">
        <f>SUM(Q50:R50)</f>
        <v>0</v>
      </c>
      <c r="T50" s="107"/>
      <c r="U50" s="110"/>
      <c r="V50" s="111"/>
      <c r="X50" s="134" t="s">
        <v>55</v>
      </c>
      <c r="Y50" s="147">
        <f>SUM(AA70)</f>
        <v>0</v>
      </c>
      <c r="Z50" s="148"/>
      <c r="AA50" s="144"/>
      <c r="AB50" s="144"/>
      <c r="AC50" s="149"/>
      <c r="AE50" s="240" t="s">
        <v>54</v>
      </c>
      <c r="AF50" s="110"/>
      <c r="AG50" s="110"/>
      <c r="AH50" s="107">
        <f>SUM(AF50:AG50)</f>
        <v>0</v>
      </c>
      <c r="AI50" s="107"/>
      <c r="AJ50" s="110"/>
      <c r="AK50" s="111"/>
      <c r="AM50" s="134" t="s">
        <v>55</v>
      </c>
      <c r="AN50" s="147">
        <f>SUM(AP70)</f>
        <v>0</v>
      </c>
      <c r="AO50" s="148"/>
      <c r="AP50" s="144"/>
      <c r="AQ50" s="144"/>
      <c r="AR50" s="149"/>
      <c r="AT50" s="240" t="s">
        <v>54</v>
      </c>
      <c r="AU50" s="110"/>
      <c r="AV50" s="110"/>
      <c r="AW50" s="107">
        <f>SUM(AU50:AV50)</f>
        <v>0</v>
      </c>
      <c r="AX50" s="107"/>
      <c r="AY50" s="110"/>
      <c r="AZ50" s="111"/>
      <c r="BB50" s="134" t="s">
        <v>55</v>
      </c>
      <c r="BC50" s="147">
        <f>SUM(BE70)</f>
        <v>0</v>
      </c>
      <c r="BD50" s="148"/>
      <c r="BE50" s="144"/>
      <c r="BF50" s="144"/>
      <c r="BG50" s="149"/>
    </row>
    <row r="51" ht="13.5" customHeight="1" spans="1:59">
      <c r="A51" s="240" t="s">
        <v>56</v>
      </c>
      <c r="B51" s="106"/>
      <c r="C51" s="110"/>
      <c r="D51" s="107">
        <f>SUM(B51:C51)</f>
        <v>0</v>
      </c>
      <c r="E51" s="107"/>
      <c r="F51" s="110"/>
      <c r="G51" s="111"/>
      <c r="I51" s="150" t="s">
        <v>57</v>
      </c>
      <c r="J51" s="151">
        <f>SUM(J44:J49)-J50</f>
        <v>51</v>
      </c>
      <c r="K51" s="152"/>
      <c r="L51" s="153"/>
      <c r="M51" s="153"/>
      <c r="N51" s="154"/>
      <c r="P51" s="240" t="s">
        <v>56</v>
      </c>
      <c r="Q51" s="110"/>
      <c r="R51" s="110"/>
      <c r="S51" s="107">
        <f>SUM(Q51:R51)</f>
        <v>0</v>
      </c>
      <c r="T51" s="107"/>
      <c r="U51" s="110"/>
      <c r="V51" s="111"/>
      <c r="X51" s="150" t="s">
        <v>57</v>
      </c>
      <c r="Y51" s="151">
        <f>SUM(Y44:Y49)-Y50</f>
        <v>54</v>
      </c>
      <c r="Z51" s="152"/>
      <c r="AA51" s="153"/>
      <c r="AB51" s="153"/>
      <c r="AC51" s="154"/>
      <c r="AE51" s="240" t="s">
        <v>56</v>
      </c>
      <c r="AF51" s="110"/>
      <c r="AG51" s="110"/>
      <c r="AH51" s="107">
        <f>SUM(AF51:AG51)</f>
        <v>0</v>
      </c>
      <c r="AI51" s="107"/>
      <c r="AJ51" s="110"/>
      <c r="AK51" s="111"/>
      <c r="AM51" s="150" t="s">
        <v>57</v>
      </c>
      <c r="AN51" s="151">
        <f>SUM(AN44:AN49)-AN50</f>
        <v>57</v>
      </c>
      <c r="AO51" s="152"/>
      <c r="AP51" s="153"/>
      <c r="AQ51" s="153"/>
      <c r="AR51" s="154"/>
      <c r="AT51" s="240" t="s">
        <v>56</v>
      </c>
      <c r="AU51" s="110"/>
      <c r="AV51" s="110"/>
      <c r="AW51" s="107">
        <f>SUM(AU51:AV51)</f>
        <v>0</v>
      </c>
      <c r="AX51" s="107"/>
      <c r="AY51" s="110"/>
      <c r="AZ51" s="111"/>
      <c r="BB51" s="150" t="s">
        <v>57</v>
      </c>
      <c r="BC51" s="151">
        <f>SUM(BC44:BC49)-BC50</f>
        <v>60</v>
      </c>
      <c r="BD51" s="152"/>
      <c r="BE51" s="153"/>
      <c r="BF51" s="153"/>
      <c r="BG51" s="154"/>
    </row>
    <row r="52" ht="13.5" customHeight="1" spans="1:59">
      <c r="A52" s="240" t="s">
        <v>58</v>
      </c>
      <c r="B52" s="106"/>
      <c r="C52" s="110"/>
      <c r="D52" s="107">
        <f>SUM(B52:C52)</f>
        <v>0</v>
      </c>
      <c r="E52" s="107"/>
      <c r="F52" s="110"/>
      <c r="G52" s="111"/>
      <c r="I52" s="155"/>
      <c r="J52" s="156"/>
      <c r="K52" s="156"/>
      <c r="L52" s="156"/>
      <c r="M52" s="156"/>
      <c r="N52" s="156"/>
      <c r="P52" s="240" t="s">
        <v>58</v>
      </c>
      <c r="Q52" s="110"/>
      <c r="R52" s="110"/>
      <c r="S52" s="107">
        <f>SUM(Q52:R52)</f>
        <v>0</v>
      </c>
      <c r="T52" s="107"/>
      <c r="U52" s="110"/>
      <c r="V52" s="111"/>
      <c r="X52" s="155"/>
      <c r="Y52" s="156"/>
      <c r="Z52" s="156"/>
      <c r="AA52" s="156"/>
      <c r="AB52" s="156"/>
      <c r="AC52" s="156"/>
      <c r="AE52" s="240" t="s">
        <v>58</v>
      </c>
      <c r="AF52" s="110"/>
      <c r="AG52" s="110"/>
      <c r="AH52" s="107">
        <f>SUM(AF52:AG52)</f>
        <v>0</v>
      </c>
      <c r="AI52" s="107"/>
      <c r="AJ52" s="110"/>
      <c r="AK52" s="111"/>
      <c r="AM52" s="155"/>
      <c r="AN52" s="156"/>
      <c r="AO52" s="156"/>
      <c r="AP52" s="156"/>
      <c r="AQ52" s="156"/>
      <c r="AR52" s="156"/>
      <c r="AT52" s="240" t="s">
        <v>58</v>
      </c>
      <c r="AU52" s="110"/>
      <c r="AV52" s="110"/>
      <c r="AW52" s="107">
        <f>SUM(AU52:AV52)</f>
        <v>0</v>
      </c>
      <c r="AX52" s="107"/>
      <c r="AY52" s="110"/>
      <c r="AZ52" s="111"/>
      <c r="BB52" s="155"/>
      <c r="BC52" s="156"/>
      <c r="BD52" s="156"/>
      <c r="BE52" s="156"/>
      <c r="BF52" s="156"/>
      <c r="BG52" s="156"/>
    </row>
    <row r="53" ht="13.5" customHeight="1" spans="1:59">
      <c r="A53" s="240" t="s">
        <v>59</v>
      </c>
      <c r="B53" s="106"/>
      <c r="C53" s="110"/>
      <c r="D53" s="107">
        <f>SUM(B53:C53)</f>
        <v>0</v>
      </c>
      <c r="E53" s="107"/>
      <c r="F53" s="110"/>
      <c r="G53" s="111"/>
      <c r="I53" s="157" t="s">
        <v>40</v>
      </c>
      <c r="J53" s="158"/>
      <c r="K53" s="158"/>
      <c r="L53" s="158"/>
      <c r="M53" s="158"/>
      <c r="N53" s="117"/>
      <c r="P53" s="240" t="s">
        <v>59</v>
      </c>
      <c r="Q53" s="110"/>
      <c r="R53" s="110"/>
      <c r="S53" s="107">
        <f>SUM(Q53:R53)</f>
        <v>0</v>
      </c>
      <c r="T53" s="107"/>
      <c r="U53" s="110"/>
      <c r="V53" s="111"/>
      <c r="X53" s="157" t="s">
        <v>40</v>
      </c>
      <c r="Y53" s="158"/>
      <c r="Z53" s="158"/>
      <c r="AA53" s="158"/>
      <c r="AB53" s="158"/>
      <c r="AC53" s="117"/>
      <c r="AE53" s="240" t="s">
        <v>59</v>
      </c>
      <c r="AF53" s="110"/>
      <c r="AG53" s="110"/>
      <c r="AH53" s="107">
        <f>SUM(AF53:AG53)</f>
        <v>0</v>
      </c>
      <c r="AI53" s="107"/>
      <c r="AJ53" s="110"/>
      <c r="AK53" s="111"/>
      <c r="AM53" s="157" t="s">
        <v>40</v>
      </c>
      <c r="AN53" s="158"/>
      <c r="AO53" s="158"/>
      <c r="AP53" s="158"/>
      <c r="AQ53" s="158"/>
      <c r="AR53" s="117"/>
      <c r="AT53" s="240" t="s">
        <v>59</v>
      </c>
      <c r="AU53" s="110"/>
      <c r="AV53" s="110"/>
      <c r="AW53" s="107">
        <f>SUM(AU53:AV53)</f>
        <v>0</v>
      </c>
      <c r="AX53" s="107"/>
      <c r="AY53" s="110"/>
      <c r="AZ53" s="111"/>
      <c r="BB53" s="157" t="s">
        <v>40</v>
      </c>
      <c r="BC53" s="158"/>
      <c r="BD53" s="158"/>
      <c r="BE53" s="158"/>
      <c r="BF53" s="158"/>
      <c r="BG53" s="117"/>
    </row>
    <row r="54" ht="13.5" customHeight="1" spans="1:59">
      <c r="A54" s="109">
        <v>10</v>
      </c>
      <c r="B54" s="106"/>
      <c r="C54" s="110"/>
      <c r="D54" s="107">
        <f>SUM(B54:C54)</f>
        <v>0</v>
      </c>
      <c r="E54" s="107"/>
      <c r="F54" s="110"/>
      <c r="G54" s="111"/>
      <c r="I54" s="159" t="s">
        <v>60</v>
      </c>
      <c r="J54" s="160" t="s">
        <v>44</v>
      </c>
      <c r="K54" s="161" t="s">
        <v>40</v>
      </c>
      <c r="L54" s="162" t="s">
        <v>61</v>
      </c>
      <c r="M54" s="163"/>
      <c r="N54" s="117"/>
      <c r="P54" s="109">
        <v>10</v>
      </c>
      <c r="Q54" s="110"/>
      <c r="R54" s="110"/>
      <c r="S54" s="107">
        <f>SUM(Q54:R54)</f>
        <v>0</v>
      </c>
      <c r="T54" s="107"/>
      <c r="U54" s="110"/>
      <c r="V54" s="111"/>
      <c r="X54" s="159" t="s">
        <v>60</v>
      </c>
      <c r="Y54" s="160" t="s">
        <v>44</v>
      </c>
      <c r="Z54" s="161" t="s">
        <v>40</v>
      </c>
      <c r="AA54" s="162" t="s">
        <v>61</v>
      </c>
      <c r="AB54" s="163"/>
      <c r="AC54" s="117"/>
      <c r="AE54" s="109">
        <v>10</v>
      </c>
      <c r="AF54" s="110"/>
      <c r="AG54" s="110"/>
      <c r="AH54" s="107">
        <f>SUM(AF54:AG54)</f>
        <v>0</v>
      </c>
      <c r="AI54" s="107"/>
      <c r="AJ54" s="110"/>
      <c r="AK54" s="111"/>
      <c r="AM54" s="159" t="s">
        <v>60</v>
      </c>
      <c r="AN54" s="160" t="s">
        <v>44</v>
      </c>
      <c r="AO54" s="161" t="s">
        <v>40</v>
      </c>
      <c r="AP54" s="162" t="s">
        <v>61</v>
      </c>
      <c r="AQ54" s="163"/>
      <c r="AR54" s="117"/>
      <c r="AT54" s="109">
        <v>10</v>
      </c>
      <c r="AU54" s="110"/>
      <c r="AV54" s="110"/>
      <c r="AW54" s="107">
        <f>SUM(AU54:AV54)</f>
        <v>0</v>
      </c>
      <c r="AX54" s="107"/>
      <c r="AY54" s="110"/>
      <c r="AZ54" s="111"/>
      <c r="BB54" s="159" t="s">
        <v>60</v>
      </c>
      <c r="BC54" s="160" t="s">
        <v>44</v>
      </c>
      <c r="BD54" s="161" t="s">
        <v>40</v>
      </c>
      <c r="BE54" s="162" t="s">
        <v>61</v>
      </c>
      <c r="BF54" s="163"/>
      <c r="BG54" s="117"/>
    </row>
    <row r="55" ht="13.5" customHeight="1" spans="1:59">
      <c r="A55" s="109">
        <v>11</v>
      </c>
      <c r="B55" s="106"/>
      <c r="C55" s="110"/>
      <c r="D55" s="107">
        <f>SUM(B55:C55)</f>
        <v>0</v>
      </c>
      <c r="E55" s="107"/>
      <c r="F55" s="110"/>
      <c r="G55" s="111"/>
      <c r="I55" s="164">
        <f>SUM(J44)</f>
        <v>5</v>
      </c>
      <c r="J55" s="165">
        <f>SUM(J45)</f>
        <v>17</v>
      </c>
      <c r="K55" s="166"/>
      <c r="L55" s="167"/>
      <c r="M55" s="168"/>
      <c r="N55" s="117"/>
      <c r="P55" s="109">
        <v>11</v>
      </c>
      <c r="Q55" s="110"/>
      <c r="R55" s="110"/>
      <c r="S55" s="107">
        <f>SUM(Q55:R55)</f>
        <v>0</v>
      </c>
      <c r="T55" s="107"/>
      <c r="U55" s="110"/>
      <c r="V55" s="111"/>
      <c r="X55" s="164">
        <f>SUM(Y44)</f>
        <v>6</v>
      </c>
      <c r="Y55" s="165">
        <f>SUM(Y45)</f>
        <v>18</v>
      </c>
      <c r="Z55" s="166"/>
      <c r="AA55" s="167"/>
      <c r="AB55" s="168"/>
      <c r="AC55" s="117"/>
      <c r="AE55" s="109">
        <v>11</v>
      </c>
      <c r="AF55" s="110"/>
      <c r="AG55" s="110"/>
      <c r="AH55" s="107">
        <f>SUM(AF55:AG55)</f>
        <v>0</v>
      </c>
      <c r="AI55" s="107"/>
      <c r="AJ55" s="110"/>
      <c r="AK55" s="111"/>
      <c r="AM55" s="164">
        <f>SUM(AN44)</f>
        <v>7</v>
      </c>
      <c r="AN55" s="165">
        <f>SUM(AN45)</f>
        <v>19</v>
      </c>
      <c r="AO55" s="166"/>
      <c r="AP55" s="167"/>
      <c r="AQ55" s="168"/>
      <c r="AR55" s="117"/>
      <c r="AT55" s="109">
        <v>11</v>
      </c>
      <c r="AU55" s="110"/>
      <c r="AV55" s="110"/>
      <c r="AW55" s="107">
        <f>SUM(AU55:AV55)</f>
        <v>0</v>
      </c>
      <c r="AX55" s="107"/>
      <c r="AY55" s="110"/>
      <c r="AZ55" s="111"/>
      <c r="BB55" s="164">
        <f>SUM(BC44)</f>
        <v>8</v>
      </c>
      <c r="BC55" s="165">
        <f>SUM(BC45)</f>
        <v>20</v>
      </c>
      <c r="BD55" s="166"/>
      <c r="BE55" s="167"/>
      <c r="BF55" s="168"/>
      <c r="BG55" s="117"/>
    </row>
    <row r="56" ht="13.5" customHeight="1" spans="1:59">
      <c r="A56" s="109">
        <v>12</v>
      </c>
      <c r="B56" s="106"/>
      <c r="C56" s="110"/>
      <c r="D56" s="107">
        <f>SUM(B56:C56)</f>
        <v>0</v>
      </c>
      <c r="E56" s="107"/>
      <c r="F56" s="110"/>
      <c r="G56" s="111"/>
      <c r="I56" s="169">
        <v>0.05</v>
      </c>
      <c r="J56" s="170">
        <v>0.03</v>
      </c>
      <c r="K56" s="106"/>
      <c r="L56" s="107"/>
      <c r="M56" s="171"/>
      <c r="N56" s="117"/>
      <c r="P56" s="109">
        <v>12</v>
      </c>
      <c r="Q56" s="110"/>
      <c r="R56" s="110"/>
      <c r="S56" s="107">
        <f>SUM(Q56:R56)</f>
        <v>0</v>
      </c>
      <c r="T56" s="107"/>
      <c r="U56" s="110"/>
      <c r="V56" s="111"/>
      <c r="X56" s="169">
        <v>0.05</v>
      </c>
      <c r="Y56" s="170">
        <v>0.03</v>
      </c>
      <c r="Z56" s="106"/>
      <c r="AA56" s="107"/>
      <c r="AB56" s="171"/>
      <c r="AC56" s="117"/>
      <c r="AE56" s="109">
        <v>12</v>
      </c>
      <c r="AF56" s="110"/>
      <c r="AG56" s="110"/>
      <c r="AH56" s="107">
        <f>SUM(AF56:AG56)</f>
        <v>0</v>
      </c>
      <c r="AI56" s="107"/>
      <c r="AJ56" s="110"/>
      <c r="AK56" s="111"/>
      <c r="AM56" s="169">
        <v>0.05</v>
      </c>
      <c r="AN56" s="170">
        <v>0.03</v>
      </c>
      <c r="AO56" s="106"/>
      <c r="AP56" s="107"/>
      <c r="AQ56" s="171"/>
      <c r="AR56" s="117"/>
      <c r="AT56" s="109">
        <v>12</v>
      </c>
      <c r="AU56" s="110"/>
      <c r="AV56" s="110"/>
      <c r="AW56" s="107">
        <f>SUM(AU56:AV56)</f>
        <v>0</v>
      </c>
      <c r="AX56" s="107"/>
      <c r="AY56" s="110"/>
      <c r="AZ56" s="111"/>
      <c r="BB56" s="169">
        <v>0.05</v>
      </c>
      <c r="BC56" s="170">
        <v>0.03</v>
      </c>
      <c r="BD56" s="106"/>
      <c r="BE56" s="107"/>
      <c r="BF56" s="171"/>
      <c r="BG56" s="117"/>
    </row>
    <row r="57" ht="13.5" customHeight="1" spans="1:59">
      <c r="A57" s="109">
        <v>13</v>
      </c>
      <c r="B57" s="106"/>
      <c r="C57" s="110"/>
      <c r="D57" s="107">
        <f>SUM(B57:C57)</f>
        <v>0</v>
      </c>
      <c r="E57" s="107"/>
      <c r="F57" s="110"/>
      <c r="G57" s="111"/>
      <c r="I57" s="172">
        <f>SUM(I55*I56)</f>
        <v>0.25</v>
      </c>
      <c r="J57" s="173">
        <f>SUM(J55*J56)</f>
        <v>0.51</v>
      </c>
      <c r="K57" s="174">
        <f>SUM(G76)</f>
        <v>0</v>
      </c>
      <c r="L57" s="175">
        <f>SUM(I57:J57)*K57</f>
        <v>0</v>
      </c>
      <c r="M57" s="176"/>
      <c r="N57" s="117"/>
      <c r="P57" s="109">
        <v>13</v>
      </c>
      <c r="Q57" s="110"/>
      <c r="R57" s="110"/>
      <c r="S57" s="107">
        <f>SUM(Q57:R57)</f>
        <v>0</v>
      </c>
      <c r="T57" s="107"/>
      <c r="U57" s="110"/>
      <c r="V57" s="111"/>
      <c r="X57" s="172">
        <f>SUM(X55*X56)</f>
        <v>0.3</v>
      </c>
      <c r="Y57" s="173">
        <f>SUM(Y55*Y56)</f>
        <v>0.54</v>
      </c>
      <c r="Z57" s="174">
        <f>SUM(V75)</f>
        <v>0</v>
      </c>
      <c r="AA57" s="175">
        <f>SUM(X57:Y57)*Z57</f>
        <v>0</v>
      </c>
      <c r="AB57" s="176"/>
      <c r="AC57" s="117"/>
      <c r="AE57" s="109">
        <v>13</v>
      </c>
      <c r="AF57" s="110"/>
      <c r="AG57" s="110"/>
      <c r="AH57" s="107">
        <f>SUM(AF57:AG57)</f>
        <v>0</v>
      </c>
      <c r="AI57" s="107"/>
      <c r="AJ57" s="110"/>
      <c r="AK57" s="111"/>
      <c r="AM57" s="172">
        <f>SUM(AM55*AM56)</f>
        <v>0.35</v>
      </c>
      <c r="AN57" s="173">
        <f>SUM(AN55*AN56)</f>
        <v>0.57</v>
      </c>
      <c r="AO57" s="174">
        <f>SUM(AK76)</f>
        <v>0</v>
      </c>
      <c r="AP57" s="175">
        <f>SUM(AM57:AN57)*AO57</f>
        <v>0</v>
      </c>
      <c r="AQ57" s="176"/>
      <c r="AR57" s="117"/>
      <c r="AT57" s="109">
        <v>13</v>
      </c>
      <c r="AU57" s="110"/>
      <c r="AV57" s="110"/>
      <c r="AW57" s="107">
        <f>SUM(AU57:AV57)</f>
        <v>0</v>
      </c>
      <c r="AX57" s="107"/>
      <c r="AY57" s="110"/>
      <c r="AZ57" s="111"/>
      <c r="BB57" s="172">
        <f>SUM(BB55*BB56)</f>
        <v>0.4</v>
      </c>
      <c r="BC57" s="173">
        <f>SUM(BC55*BC56)</f>
        <v>0.6</v>
      </c>
      <c r="BD57" s="174">
        <f>SUM(AZ76)</f>
        <v>0</v>
      </c>
      <c r="BE57" s="175">
        <f>SUM(BB57:BC57)*BD57</f>
        <v>0</v>
      </c>
      <c r="BF57" s="176"/>
      <c r="BG57" s="117"/>
    </row>
    <row r="58" ht="13.5" customHeight="1" spans="1:59">
      <c r="A58" s="109">
        <v>14</v>
      </c>
      <c r="B58" s="106"/>
      <c r="C58" s="110"/>
      <c r="D58" s="107">
        <f>SUM(B58:C58)</f>
        <v>0</v>
      </c>
      <c r="E58" s="107"/>
      <c r="F58" s="110"/>
      <c r="G58" s="111"/>
      <c r="I58" s="116"/>
      <c r="J58" s="117"/>
      <c r="K58" s="117"/>
      <c r="L58" s="117"/>
      <c r="M58" s="117"/>
      <c r="N58" s="117"/>
      <c r="P58" s="109">
        <v>14</v>
      </c>
      <c r="Q58" s="110"/>
      <c r="R58" s="110"/>
      <c r="S58" s="107">
        <f>SUM(Q58:R58)</f>
        <v>0</v>
      </c>
      <c r="T58" s="107"/>
      <c r="U58" s="110"/>
      <c r="V58" s="111"/>
      <c r="X58" s="116"/>
      <c r="Y58" s="117"/>
      <c r="Z58" s="117"/>
      <c r="AA58" s="117"/>
      <c r="AB58" s="117"/>
      <c r="AC58" s="117"/>
      <c r="AE58" s="109">
        <v>14</v>
      </c>
      <c r="AF58" s="110"/>
      <c r="AG58" s="110"/>
      <c r="AH58" s="107">
        <f>SUM(AF58:AG58)</f>
        <v>0</v>
      </c>
      <c r="AI58" s="107"/>
      <c r="AJ58" s="110"/>
      <c r="AK58" s="111"/>
      <c r="AM58" s="116"/>
      <c r="AN58" s="117"/>
      <c r="AO58" s="117"/>
      <c r="AP58" s="117"/>
      <c r="AQ58" s="117"/>
      <c r="AR58" s="117"/>
      <c r="AT58" s="109">
        <v>14</v>
      </c>
      <c r="AU58" s="110"/>
      <c r="AV58" s="110"/>
      <c r="AW58" s="107">
        <f>SUM(AU58:AV58)</f>
        <v>0</v>
      </c>
      <c r="AX58" s="107"/>
      <c r="AY58" s="110"/>
      <c r="AZ58" s="111"/>
      <c r="BB58" s="116"/>
      <c r="BC58" s="117"/>
      <c r="BD58" s="117"/>
      <c r="BE58" s="117"/>
      <c r="BF58" s="117"/>
      <c r="BG58" s="117"/>
    </row>
    <row r="59" ht="13.5" customHeight="1" spans="1:59">
      <c r="A59" s="109">
        <v>15</v>
      </c>
      <c r="B59" s="106"/>
      <c r="C59" s="110"/>
      <c r="D59" s="107">
        <f>SUM(B59:C59)</f>
        <v>0</v>
      </c>
      <c r="E59" s="107"/>
      <c r="F59" s="110"/>
      <c r="G59" s="111"/>
      <c r="I59" s="157" t="s">
        <v>53</v>
      </c>
      <c r="J59" s="158"/>
      <c r="K59" s="158"/>
      <c r="L59" s="158"/>
      <c r="M59" s="158"/>
      <c r="N59" s="117"/>
      <c r="P59" s="109">
        <v>15</v>
      </c>
      <c r="Q59" s="110"/>
      <c r="R59" s="110"/>
      <c r="S59" s="107">
        <f>SUM(Q59:R59)</f>
        <v>0</v>
      </c>
      <c r="T59" s="107"/>
      <c r="U59" s="110"/>
      <c r="V59" s="111"/>
      <c r="X59" s="157" t="s">
        <v>53</v>
      </c>
      <c r="Y59" s="158"/>
      <c r="Z59" s="158"/>
      <c r="AA59" s="158"/>
      <c r="AB59" s="158"/>
      <c r="AC59" s="117"/>
      <c r="AE59" s="109">
        <v>15</v>
      </c>
      <c r="AF59" s="110"/>
      <c r="AG59" s="110"/>
      <c r="AH59" s="107">
        <f>SUM(AF59:AG59)</f>
        <v>0</v>
      </c>
      <c r="AI59" s="107"/>
      <c r="AJ59" s="110"/>
      <c r="AK59" s="111"/>
      <c r="AM59" s="157" t="s">
        <v>53</v>
      </c>
      <c r="AN59" s="158"/>
      <c r="AO59" s="158"/>
      <c r="AP59" s="158"/>
      <c r="AQ59" s="158"/>
      <c r="AR59" s="117"/>
      <c r="AT59" s="109">
        <v>15</v>
      </c>
      <c r="AU59" s="110"/>
      <c r="AV59" s="110"/>
      <c r="AW59" s="107">
        <f>SUM(AU59:AV59)</f>
        <v>0</v>
      </c>
      <c r="AX59" s="107"/>
      <c r="AY59" s="110"/>
      <c r="AZ59" s="111"/>
      <c r="BB59" s="157" t="s">
        <v>53</v>
      </c>
      <c r="BC59" s="158"/>
      <c r="BD59" s="158"/>
      <c r="BE59" s="158"/>
      <c r="BF59" s="158"/>
      <c r="BG59" s="117"/>
    </row>
    <row r="60" ht="13.5" customHeight="1" spans="1:59">
      <c r="A60" s="109">
        <v>16</v>
      </c>
      <c r="B60" s="106"/>
      <c r="C60" s="110"/>
      <c r="D60" s="107">
        <f>SUM(B60:C60)</f>
        <v>0</v>
      </c>
      <c r="E60" s="107"/>
      <c r="F60" s="110"/>
      <c r="G60" s="111"/>
      <c r="I60" s="159" t="s">
        <v>33</v>
      </c>
      <c r="J60" s="160" t="s">
        <v>37</v>
      </c>
      <c r="K60" s="162" t="s">
        <v>61</v>
      </c>
      <c r="L60" s="177"/>
      <c r="M60" s="163"/>
      <c r="N60" s="117"/>
      <c r="P60" s="109">
        <v>16</v>
      </c>
      <c r="Q60" s="110"/>
      <c r="R60" s="110"/>
      <c r="S60" s="107">
        <f>SUM(Q60:R60)</f>
        <v>0</v>
      </c>
      <c r="T60" s="107"/>
      <c r="U60" s="110"/>
      <c r="V60" s="111"/>
      <c r="X60" s="159" t="s">
        <v>33</v>
      </c>
      <c r="Y60" s="160" t="s">
        <v>37</v>
      </c>
      <c r="Z60" s="162" t="s">
        <v>61</v>
      </c>
      <c r="AA60" s="177"/>
      <c r="AB60" s="163"/>
      <c r="AC60" s="117"/>
      <c r="AE60" s="109">
        <v>16</v>
      </c>
      <c r="AF60" s="110"/>
      <c r="AG60" s="110"/>
      <c r="AH60" s="107">
        <f>SUM(AF60:AG60)</f>
        <v>0</v>
      </c>
      <c r="AI60" s="107"/>
      <c r="AJ60" s="110"/>
      <c r="AK60" s="111"/>
      <c r="AM60" s="159" t="s">
        <v>33</v>
      </c>
      <c r="AN60" s="160" t="s">
        <v>37</v>
      </c>
      <c r="AO60" s="162" t="s">
        <v>61</v>
      </c>
      <c r="AP60" s="177"/>
      <c r="AQ60" s="163"/>
      <c r="AR60" s="117"/>
      <c r="AT60" s="109">
        <v>16</v>
      </c>
      <c r="AU60" s="110"/>
      <c r="AV60" s="110"/>
      <c r="AW60" s="107">
        <f>SUM(AU60:AV60)</f>
        <v>0</v>
      </c>
      <c r="AX60" s="107"/>
      <c r="AY60" s="110"/>
      <c r="AZ60" s="111"/>
      <c r="BB60" s="159" t="s">
        <v>33</v>
      </c>
      <c r="BC60" s="160" t="s">
        <v>37</v>
      </c>
      <c r="BD60" s="162" t="s">
        <v>61</v>
      </c>
      <c r="BE60" s="177"/>
      <c r="BF60" s="163"/>
      <c r="BG60" s="117"/>
    </row>
    <row r="61" ht="13.5" customHeight="1" spans="1:59">
      <c r="A61" s="109">
        <v>17</v>
      </c>
      <c r="B61" s="106"/>
      <c r="C61" s="110"/>
      <c r="D61" s="107">
        <f>SUM(B61:C61)</f>
        <v>0</v>
      </c>
      <c r="E61" s="107"/>
      <c r="F61" s="110"/>
      <c r="G61" s="111"/>
      <c r="I61" s="196"/>
      <c r="J61" s="180"/>
      <c r="K61" s="167"/>
      <c r="L61" s="178"/>
      <c r="M61" s="168"/>
      <c r="N61" s="117"/>
      <c r="P61" s="109">
        <v>17</v>
      </c>
      <c r="Q61" s="110"/>
      <c r="R61" s="110"/>
      <c r="S61" s="107">
        <f>SUM(Q61:R61)</f>
        <v>0</v>
      </c>
      <c r="T61" s="107"/>
      <c r="U61" s="110"/>
      <c r="V61" s="111"/>
      <c r="X61" s="196"/>
      <c r="Y61" s="180"/>
      <c r="Z61" s="167"/>
      <c r="AA61" s="178"/>
      <c r="AB61" s="168"/>
      <c r="AC61" s="117"/>
      <c r="AE61" s="109">
        <v>17</v>
      </c>
      <c r="AF61" s="110"/>
      <c r="AG61" s="110"/>
      <c r="AH61" s="107">
        <f>SUM(AF61:AG61)</f>
        <v>0</v>
      </c>
      <c r="AI61" s="107"/>
      <c r="AJ61" s="110"/>
      <c r="AK61" s="111"/>
      <c r="AM61" s="196"/>
      <c r="AN61" s="180"/>
      <c r="AO61" s="167"/>
      <c r="AP61" s="178"/>
      <c r="AQ61" s="168"/>
      <c r="AR61" s="117"/>
      <c r="AT61" s="109">
        <v>17</v>
      </c>
      <c r="AU61" s="110"/>
      <c r="AV61" s="110"/>
      <c r="AW61" s="107">
        <f>SUM(AU61:AV61)</f>
        <v>0</v>
      </c>
      <c r="AX61" s="107"/>
      <c r="AY61" s="110"/>
      <c r="AZ61" s="111"/>
      <c r="BB61" s="196"/>
      <c r="BC61" s="180"/>
      <c r="BD61" s="167"/>
      <c r="BE61" s="178"/>
      <c r="BF61" s="168"/>
      <c r="BG61" s="117"/>
    </row>
    <row r="62" ht="13.5" customHeight="1" spans="1:59">
      <c r="A62" s="109">
        <v>18</v>
      </c>
      <c r="B62" s="106"/>
      <c r="C62" s="110"/>
      <c r="D62" s="107">
        <f>SUM(B62:C62)</f>
        <v>0</v>
      </c>
      <c r="E62" s="107"/>
      <c r="F62" s="110"/>
      <c r="G62" s="111"/>
      <c r="I62" s="179"/>
      <c r="J62" s="195"/>
      <c r="K62" s="181"/>
      <c r="L62" s="138"/>
      <c r="M62" s="182"/>
      <c r="N62" s="117"/>
      <c r="P62" s="109">
        <v>18</v>
      </c>
      <c r="Q62" s="110"/>
      <c r="R62" s="110"/>
      <c r="S62" s="107">
        <f>SUM(Q62:R62)</f>
        <v>0</v>
      </c>
      <c r="T62" s="107"/>
      <c r="U62" s="110"/>
      <c r="V62" s="111"/>
      <c r="X62" s="179"/>
      <c r="Y62" s="195"/>
      <c r="Z62" s="181"/>
      <c r="AA62" s="138"/>
      <c r="AB62" s="182"/>
      <c r="AC62" s="117"/>
      <c r="AE62" s="109">
        <v>18</v>
      </c>
      <c r="AF62" s="110"/>
      <c r="AG62" s="110"/>
      <c r="AH62" s="107">
        <f>SUM(AF62:AG62)</f>
        <v>0</v>
      </c>
      <c r="AI62" s="107"/>
      <c r="AJ62" s="110"/>
      <c r="AK62" s="111"/>
      <c r="AM62" s="179"/>
      <c r="AN62" s="195"/>
      <c r="AO62" s="181"/>
      <c r="AP62" s="138"/>
      <c r="AQ62" s="182"/>
      <c r="AR62" s="117"/>
      <c r="AT62" s="109">
        <v>18</v>
      </c>
      <c r="AU62" s="110"/>
      <c r="AV62" s="110"/>
      <c r="AW62" s="107">
        <f>SUM(AU62:AV62)</f>
        <v>0</v>
      </c>
      <c r="AX62" s="107"/>
      <c r="AY62" s="110"/>
      <c r="AZ62" s="111"/>
      <c r="BB62" s="179"/>
      <c r="BC62" s="195"/>
      <c r="BD62" s="181"/>
      <c r="BE62" s="138"/>
      <c r="BF62" s="182"/>
      <c r="BG62" s="117"/>
    </row>
    <row r="63" ht="13.5" customHeight="1" spans="1:59">
      <c r="A63" s="109">
        <v>19</v>
      </c>
      <c r="B63" s="106"/>
      <c r="C63" s="110"/>
      <c r="D63" s="107">
        <f>SUM(B63:C63)</f>
        <v>0</v>
      </c>
      <c r="E63" s="107"/>
      <c r="F63" s="110"/>
      <c r="G63" s="111"/>
      <c r="I63" s="196"/>
      <c r="J63" s="180"/>
      <c r="K63" s="107"/>
      <c r="L63" s="183"/>
      <c r="M63" s="171"/>
      <c r="N63" s="117"/>
      <c r="P63" s="109">
        <v>19</v>
      </c>
      <c r="Q63" s="110"/>
      <c r="R63" s="110"/>
      <c r="S63" s="107">
        <f>SUM(Q63:R63)</f>
        <v>0</v>
      </c>
      <c r="T63" s="107"/>
      <c r="U63" s="110"/>
      <c r="V63" s="111"/>
      <c r="X63" s="196"/>
      <c r="Y63" s="180"/>
      <c r="Z63" s="107"/>
      <c r="AA63" s="183"/>
      <c r="AB63" s="171"/>
      <c r="AC63" s="117"/>
      <c r="AE63" s="109">
        <v>19</v>
      </c>
      <c r="AF63" s="110"/>
      <c r="AG63" s="110"/>
      <c r="AH63" s="107">
        <f>SUM(AF63:AG63)</f>
        <v>0</v>
      </c>
      <c r="AI63" s="107"/>
      <c r="AJ63" s="110"/>
      <c r="AK63" s="111"/>
      <c r="AM63" s="196"/>
      <c r="AN63" s="180"/>
      <c r="AO63" s="107"/>
      <c r="AP63" s="183"/>
      <c r="AQ63" s="171"/>
      <c r="AR63" s="117"/>
      <c r="AT63" s="109">
        <v>19</v>
      </c>
      <c r="AU63" s="110"/>
      <c r="AV63" s="110"/>
      <c r="AW63" s="107">
        <f>SUM(AU63:AV63)</f>
        <v>0</v>
      </c>
      <c r="AX63" s="107"/>
      <c r="AY63" s="110"/>
      <c r="AZ63" s="111"/>
      <c r="BB63" s="196"/>
      <c r="BC63" s="180"/>
      <c r="BD63" s="107"/>
      <c r="BE63" s="183"/>
      <c r="BF63" s="171"/>
      <c r="BG63" s="117"/>
    </row>
    <row r="64" ht="13.5" customHeight="1" spans="1:59">
      <c r="A64" s="109">
        <v>20</v>
      </c>
      <c r="B64" s="106"/>
      <c r="C64" s="110"/>
      <c r="D64" s="107">
        <f>SUM(B64:C64)</f>
        <v>0</v>
      </c>
      <c r="E64" s="107"/>
      <c r="F64" s="110"/>
      <c r="G64" s="111"/>
      <c r="I64" s="172"/>
      <c r="J64" s="173"/>
      <c r="K64" s="184">
        <f>SUM(J61:J64)</f>
        <v>0</v>
      </c>
      <c r="L64" s="185"/>
      <c r="M64" s="186"/>
      <c r="N64" s="117"/>
      <c r="P64" s="109">
        <v>20</v>
      </c>
      <c r="Q64" s="110"/>
      <c r="R64" s="110"/>
      <c r="S64" s="107">
        <f>SUM(Q64:R64)</f>
        <v>0</v>
      </c>
      <c r="T64" s="107"/>
      <c r="U64" s="110"/>
      <c r="V64" s="111"/>
      <c r="X64" s="172"/>
      <c r="Y64" s="173"/>
      <c r="Z64" s="184">
        <f>SUM(Y61:Y64)</f>
        <v>0</v>
      </c>
      <c r="AA64" s="185"/>
      <c r="AB64" s="186"/>
      <c r="AC64" s="117"/>
      <c r="AE64" s="109">
        <v>20</v>
      </c>
      <c r="AF64" s="110"/>
      <c r="AG64" s="110"/>
      <c r="AH64" s="107">
        <f>SUM(AF64:AG64)</f>
        <v>0</v>
      </c>
      <c r="AI64" s="107"/>
      <c r="AJ64" s="110"/>
      <c r="AK64" s="111"/>
      <c r="AM64" s="172"/>
      <c r="AN64" s="173"/>
      <c r="AO64" s="184">
        <f>SUM(AN61:AN64)</f>
        <v>0</v>
      </c>
      <c r="AP64" s="185"/>
      <c r="AQ64" s="186"/>
      <c r="AR64" s="117"/>
      <c r="AT64" s="109">
        <v>20</v>
      </c>
      <c r="AU64" s="110"/>
      <c r="AV64" s="110"/>
      <c r="AW64" s="107">
        <f>SUM(AU64:AV64)</f>
        <v>0</v>
      </c>
      <c r="AX64" s="107"/>
      <c r="AY64" s="110"/>
      <c r="AZ64" s="111"/>
      <c r="BB64" s="172"/>
      <c r="BC64" s="173"/>
      <c r="BD64" s="184">
        <f>SUM(BC61:BC64)</f>
        <v>0</v>
      </c>
      <c r="BE64" s="185"/>
      <c r="BF64" s="186"/>
      <c r="BG64" s="117"/>
    </row>
    <row r="65" ht="13.5" customHeight="1" spans="1:59">
      <c r="A65" s="109">
        <v>21</v>
      </c>
      <c r="B65" s="106"/>
      <c r="C65" s="110"/>
      <c r="D65" s="107">
        <f>SUM(B65:C65)</f>
        <v>0</v>
      </c>
      <c r="E65" s="107"/>
      <c r="F65" s="110"/>
      <c r="G65" s="111"/>
      <c r="I65" s="116"/>
      <c r="J65" s="117"/>
      <c r="K65" s="117"/>
      <c r="L65" s="117"/>
      <c r="M65" s="117"/>
      <c r="N65" s="117"/>
      <c r="P65" s="109">
        <v>21</v>
      </c>
      <c r="Q65" s="110"/>
      <c r="R65" s="110"/>
      <c r="S65" s="107">
        <f>SUM(Q65:R65)</f>
        <v>0</v>
      </c>
      <c r="T65" s="107"/>
      <c r="U65" s="110"/>
      <c r="V65" s="111"/>
      <c r="X65" s="116"/>
      <c r="Y65" s="117"/>
      <c r="Z65" s="117"/>
      <c r="AA65" s="117"/>
      <c r="AB65" s="117"/>
      <c r="AC65" s="117"/>
      <c r="AE65" s="109">
        <v>21</v>
      </c>
      <c r="AF65" s="110"/>
      <c r="AG65" s="110"/>
      <c r="AH65" s="107">
        <f>SUM(AF65:AG65)</f>
        <v>0</v>
      </c>
      <c r="AI65" s="107"/>
      <c r="AJ65" s="110"/>
      <c r="AK65" s="111"/>
      <c r="AM65" s="116"/>
      <c r="AN65" s="117"/>
      <c r="AO65" s="117"/>
      <c r="AP65" s="117"/>
      <c r="AQ65" s="117"/>
      <c r="AR65" s="117"/>
      <c r="AT65" s="109">
        <v>21</v>
      </c>
      <c r="AU65" s="110"/>
      <c r="AV65" s="110"/>
      <c r="AW65" s="107">
        <f>SUM(AU65:AV65)</f>
        <v>0</v>
      </c>
      <c r="AX65" s="107"/>
      <c r="AY65" s="110"/>
      <c r="AZ65" s="111"/>
      <c r="BB65" s="116"/>
      <c r="BC65" s="117"/>
      <c r="BD65" s="117"/>
      <c r="BE65" s="117"/>
      <c r="BF65" s="117"/>
      <c r="BG65" s="117"/>
    </row>
    <row r="66" ht="13.5" customHeight="1" spans="1:59">
      <c r="A66" s="109">
        <v>22</v>
      </c>
      <c r="B66" s="106"/>
      <c r="C66" s="110"/>
      <c r="D66" s="107">
        <f>SUM(B66:C66)</f>
        <v>0</v>
      </c>
      <c r="E66" s="107"/>
      <c r="F66" s="110"/>
      <c r="G66" s="111"/>
      <c r="I66" s="157" t="s">
        <v>55</v>
      </c>
      <c r="J66" s="158"/>
      <c r="K66" s="158"/>
      <c r="L66" s="158"/>
      <c r="M66" s="158"/>
      <c r="N66" s="117"/>
      <c r="P66" s="109">
        <v>22</v>
      </c>
      <c r="Q66" s="110"/>
      <c r="R66" s="110"/>
      <c r="S66" s="107">
        <f>SUM(Q66:R66)</f>
        <v>0</v>
      </c>
      <c r="T66" s="107"/>
      <c r="U66" s="110"/>
      <c r="V66" s="111"/>
      <c r="X66" s="157" t="s">
        <v>55</v>
      </c>
      <c r="Y66" s="158"/>
      <c r="Z66" s="158"/>
      <c r="AA66" s="158"/>
      <c r="AB66" s="158"/>
      <c r="AC66" s="117"/>
      <c r="AE66" s="109">
        <v>22</v>
      </c>
      <c r="AF66" s="110"/>
      <c r="AG66" s="110"/>
      <c r="AH66" s="107">
        <f>SUM(AF66:AG66)</f>
        <v>0</v>
      </c>
      <c r="AI66" s="107"/>
      <c r="AJ66" s="110"/>
      <c r="AK66" s="111"/>
      <c r="AM66" s="157" t="s">
        <v>55</v>
      </c>
      <c r="AN66" s="158"/>
      <c r="AO66" s="158"/>
      <c r="AP66" s="158"/>
      <c r="AQ66" s="158"/>
      <c r="AR66" s="117"/>
      <c r="AT66" s="109">
        <v>22</v>
      </c>
      <c r="AU66" s="110"/>
      <c r="AV66" s="110"/>
      <c r="AW66" s="107">
        <f>SUM(AU66:AV66)</f>
        <v>0</v>
      </c>
      <c r="AX66" s="107"/>
      <c r="AY66" s="110"/>
      <c r="AZ66" s="111"/>
      <c r="BB66" s="157" t="s">
        <v>55</v>
      </c>
      <c r="BC66" s="158"/>
      <c r="BD66" s="158"/>
      <c r="BE66" s="158"/>
      <c r="BF66" s="158"/>
      <c r="BG66" s="117"/>
    </row>
    <row r="67" ht="13.5" customHeight="1" spans="1:59">
      <c r="A67" s="109">
        <v>23</v>
      </c>
      <c r="B67" s="106"/>
      <c r="C67" s="110"/>
      <c r="D67" s="107">
        <f>SUM(B67:C67)</f>
        <v>0</v>
      </c>
      <c r="E67" s="107"/>
      <c r="F67" s="110"/>
      <c r="G67" s="111"/>
      <c r="I67" s="159" t="s">
        <v>60</v>
      </c>
      <c r="J67" s="160" t="s">
        <v>44</v>
      </c>
      <c r="K67" s="161" t="s">
        <v>40</v>
      </c>
      <c r="L67" s="162" t="s">
        <v>61</v>
      </c>
      <c r="M67" s="163"/>
      <c r="N67" s="117"/>
      <c r="P67" s="109">
        <v>23</v>
      </c>
      <c r="Q67" s="110"/>
      <c r="R67" s="110"/>
      <c r="S67" s="107">
        <f>SUM(Q67:R67)</f>
        <v>0</v>
      </c>
      <c r="T67" s="107"/>
      <c r="U67" s="110"/>
      <c r="V67" s="111"/>
      <c r="X67" s="159" t="s">
        <v>60</v>
      </c>
      <c r="Y67" s="160" t="s">
        <v>44</v>
      </c>
      <c r="Z67" s="161" t="s">
        <v>40</v>
      </c>
      <c r="AA67" s="162" t="s">
        <v>61</v>
      </c>
      <c r="AB67" s="163"/>
      <c r="AC67" s="117"/>
      <c r="AE67" s="109">
        <v>23</v>
      </c>
      <c r="AF67" s="110"/>
      <c r="AG67" s="110"/>
      <c r="AH67" s="107">
        <f>SUM(AF67:AG67)</f>
        <v>0</v>
      </c>
      <c r="AI67" s="107"/>
      <c r="AJ67" s="110"/>
      <c r="AK67" s="111"/>
      <c r="AM67" s="159" t="s">
        <v>60</v>
      </c>
      <c r="AN67" s="160" t="s">
        <v>44</v>
      </c>
      <c r="AO67" s="161" t="s">
        <v>40</v>
      </c>
      <c r="AP67" s="162" t="s">
        <v>61</v>
      </c>
      <c r="AQ67" s="163"/>
      <c r="AR67" s="117"/>
      <c r="AT67" s="109">
        <v>23</v>
      </c>
      <c r="AU67" s="110"/>
      <c r="AV67" s="110"/>
      <c r="AW67" s="107">
        <f>SUM(AU67:AV67)</f>
        <v>0</v>
      </c>
      <c r="AX67" s="107"/>
      <c r="AY67" s="110"/>
      <c r="AZ67" s="111"/>
      <c r="BB67" s="159" t="s">
        <v>60</v>
      </c>
      <c r="BC67" s="160" t="s">
        <v>44</v>
      </c>
      <c r="BD67" s="161" t="s">
        <v>40</v>
      </c>
      <c r="BE67" s="162" t="s">
        <v>61</v>
      </c>
      <c r="BF67" s="163"/>
      <c r="BG67" s="117"/>
    </row>
    <row r="68" ht="13.5" customHeight="1" spans="1:59">
      <c r="A68" s="109">
        <v>24</v>
      </c>
      <c r="B68" s="106"/>
      <c r="C68" s="110"/>
      <c r="D68" s="107">
        <f>SUM(B68:C68)</f>
        <v>0</v>
      </c>
      <c r="E68" s="107"/>
      <c r="F68" s="110"/>
      <c r="G68" s="111"/>
      <c r="I68" s="164">
        <f>SUM(J44)</f>
        <v>5</v>
      </c>
      <c r="J68" s="165">
        <f>SUM(J45)</f>
        <v>17</v>
      </c>
      <c r="K68" s="166"/>
      <c r="L68" s="167"/>
      <c r="M68" s="168"/>
      <c r="N68" s="117"/>
      <c r="P68" s="109">
        <v>24</v>
      </c>
      <c r="Q68" s="110"/>
      <c r="R68" s="110"/>
      <c r="S68" s="107">
        <f>SUM(Q68:R68)</f>
        <v>0</v>
      </c>
      <c r="T68" s="107"/>
      <c r="U68" s="110"/>
      <c r="V68" s="111"/>
      <c r="X68" s="164">
        <f>SUM(Y44)</f>
        <v>6</v>
      </c>
      <c r="Y68" s="165">
        <f>SUM(Y45)</f>
        <v>18</v>
      </c>
      <c r="Z68" s="166"/>
      <c r="AA68" s="167"/>
      <c r="AB68" s="168"/>
      <c r="AC68" s="117"/>
      <c r="AE68" s="109">
        <v>24</v>
      </c>
      <c r="AF68" s="110"/>
      <c r="AG68" s="110"/>
      <c r="AH68" s="107">
        <f>SUM(AF68:AG68)</f>
        <v>0</v>
      </c>
      <c r="AI68" s="107"/>
      <c r="AJ68" s="110"/>
      <c r="AK68" s="111"/>
      <c r="AM68" s="164">
        <f>SUM(AN44)</f>
        <v>7</v>
      </c>
      <c r="AN68" s="165">
        <f>SUM(AN45)</f>
        <v>19</v>
      </c>
      <c r="AO68" s="166"/>
      <c r="AP68" s="167"/>
      <c r="AQ68" s="168"/>
      <c r="AR68" s="117"/>
      <c r="AT68" s="109">
        <v>24</v>
      </c>
      <c r="AU68" s="110"/>
      <c r="AV68" s="110"/>
      <c r="AW68" s="107">
        <f>SUM(AU68:AV68)</f>
        <v>0</v>
      </c>
      <c r="AX68" s="107"/>
      <c r="AY68" s="110"/>
      <c r="AZ68" s="111"/>
      <c r="BB68" s="164">
        <f>SUM(BC44)</f>
        <v>8</v>
      </c>
      <c r="BC68" s="165">
        <f>SUM(BC45)</f>
        <v>20</v>
      </c>
      <c r="BD68" s="166"/>
      <c r="BE68" s="167"/>
      <c r="BF68" s="168"/>
      <c r="BG68" s="117"/>
    </row>
    <row r="69" ht="13.5" customHeight="1" spans="1:59">
      <c r="A69" s="109">
        <v>25</v>
      </c>
      <c r="B69" s="106"/>
      <c r="C69" s="110"/>
      <c r="D69" s="107">
        <f>SUM(B69:C69)</f>
        <v>0</v>
      </c>
      <c r="E69" s="107"/>
      <c r="F69" s="110"/>
      <c r="G69" s="111"/>
      <c r="I69" s="169">
        <v>0.05</v>
      </c>
      <c r="J69" s="170">
        <v>0.03</v>
      </c>
      <c r="K69" s="106"/>
      <c r="L69" s="107"/>
      <c r="M69" s="171"/>
      <c r="N69" s="117"/>
      <c r="P69" s="109">
        <v>25</v>
      </c>
      <c r="Q69" s="110"/>
      <c r="R69" s="110"/>
      <c r="S69" s="107">
        <f>SUM(Q69:R69)</f>
        <v>0</v>
      </c>
      <c r="T69" s="107"/>
      <c r="U69" s="110"/>
      <c r="V69" s="111"/>
      <c r="X69" s="169">
        <v>0.05</v>
      </c>
      <c r="Y69" s="170">
        <v>0.03</v>
      </c>
      <c r="Z69" s="106"/>
      <c r="AA69" s="107"/>
      <c r="AB69" s="171"/>
      <c r="AC69" s="117"/>
      <c r="AE69" s="109">
        <v>25</v>
      </c>
      <c r="AF69" s="110"/>
      <c r="AG69" s="110"/>
      <c r="AH69" s="107">
        <f>SUM(AF69:AG69)</f>
        <v>0</v>
      </c>
      <c r="AI69" s="107"/>
      <c r="AJ69" s="110"/>
      <c r="AK69" s="111"/>
      <c r="AM69" s="169">
        <v>0.05</v>
      </c>
      <c r="AN69" s="170">
        <v>0.03</v>
      </c>
      <c r="AO69" s="106"/>
      <c r="AP69" s="107"/>
      <c r="AQ69" s="171"/>
      <c r="AR69" s="117"/>
      <c r="AT69" s="109">
        <v>25</v>
      </c>
      <c r="AU69" s="110"/>
      <c r="AV69" s="110"/>
      <c r="AW69" s="107">
        <f>SUM(AU69:AV69)</f>
        <v>0</v>
      </c>
      <c r="AX69" s="107"/>
      <c r="AY69" s="110"/>
      <c r="AZ69" s="111"/>
      <c r="BB69" s="169">
        <v>0.05</v>
      </c>
      <c r="BC69" s="170">
        <v>0.03</v>
      </c>
      <c r="BD69" s="106"/>
      <c r="BE69" s="107"/>
      <c r="BF69" s="171"/>
      <c r="BG69" s="117"/>
    </row>
    <row r="70" ht="13.5" customHeight="1" spans="1:59">
      <c r="A70" s="109">
        <v>26</v>
      </c>
      <c r="B70" s="106"/>
      <c r="C70" s="110"/>
      <c r="D70" s="107">
        <f>SUM(B70:C70)</f>
        <v>0</v>
      </c>
      <c r="E70" s="107"/>
      <c r="F70" s="110"/>
      <c r="G70" s="111"/>
      <c r="I70" s="172">
        <f>SUM(I68*I69)</f>
        <v>0.25</v>
      </c>
      <c r="J70" s="173">
        <f>SUM(J68*J69)</f>
        <v>0.51</v>
      </c>
      <c r="K70" s="174">
        <f>SUM(F76)</f>
        <v>0</v>
      </c>
      <c r="L70" s="175">
        <f>SUM(I70:J70)*K70</f>
        <v>0</v>
      </c>
      <c r="M70" s="176"/>
      <c r="N70" s="117"/>
      <c r="P70" s="109">
        <v>26</v>
      </c>
      <c r="Q70" s="110"/>
      <c r="R70" s="110"/>
      <c r="S70" s="107">
        <f>SUM(Q70:R70)</f>
        <v>0</v>
      </c>
      <c r="T70" s="107"/>
      <c r="U70" s="110"/>
      <c r="V70" s="111"/>
      <c r="X70" s="172">
        <f>SUM(X68*X69)</f>
        <v>0.3</v>
      </c>
      <c r="Y70" s="173">
        <f>SUM(Y68*Y69)</f>
        <v>0.54</v>
      </c>
      <c r="Z70" s="174">
        <f>SUM(U75)</f>
        <v>0</v>
      </c>
      <c r="AA70" s="175">
        <f>SUM(X70:Y70)*Z70</f>
        <v>0</v>
      </c>
      <c r="AB70" s="176"/>
      <c r="AC70" s="117"/>
      <c r="AE70" s="109">
        <v>26</v>
      </c>
      <c r="AF70" s="110"/>
      <c r="AG70" s="110"/>
      <c r="AH70" s="107">
        <f>SUM(AF70:AG70)</f>
        <v>0</v>
      </c>
      <c r="AI70" s="107"/>
      <c r="AJ70" s="110"/>
      <c r="AK70" s="111"/>
      <c r="AM70" s="172">
        <f>SUM(AM68*AM69)</f>
        <v>0.35</v>
      </c>
      <c r="AN70" s="173">
        <f>SUM(AN68*AN69)</f>
        <v>0.57</v>
      </c>
      <c r="AO70" s="174">
        <f>SUM(AJ76)</f>
        <v>0</v>
      </c>
      <c r="AP70" s="175">
        <f>SUM(AM70:AN70)*AO70</f>
        <v>0</v>
      </c>
      <c r="AQ70" s="176"/>
      <c r="AR70" s="117"/>
      <c r="AT70" s="109">
        <v>26</v>
      </c>
      <c r="AU70" s="110"/>
      <c r="AV70" s="110"/>
      <c r="AW70" s="107">
        <f>SUM(AU70:AV70)</f>
        <v>0</v>
      </c>
      <c r="AX70" s="107"/>
      <c r="AY70" s="110"/>
      <c r="AZ70" s="111"/>
      <c r="BB70" s="172">
        <f>SUM(BB68*BB69)</f>
        <v>0.4</v>
      </c>
      <c r="BC70" s="173">
        <f>SUM(BC68*BC69)</f>
        <v>0.6</v>
      </c>
      <c r="BD70" s="174">
        <f>SUM(AY76)</f>
        <v>0</v>
      </c>
      <c r="BE70" s="175">
        <f>SUM(BB70:BC70)*BD70</f>
        <v>0</v>
      </c>
      <c r="BF70" s="176"/>
      <c r="BG70" s="117"/>
    </row>
    <row r="71" ht="13.5" customHeight="1" spans="1:59">
      <c r="A71" s="109">
        <v>27</v>
      </c>
      <c r="B71" s="106"/>
      <c r="C71" s="110"/>
      <c r="D71" s="107">
        <f>SUM(B71:C71)</f>
        <v>0</v>
      </c>
      <c r="E71" s="107"/>
      <c r="F71" s="110"/>
      <c r="G71" s="111"/>
      <c r="I71" s="187"/>
      <c r="J71" s="187"/>
      <c r="K71" s="188"/>
      <c r="L71" s="189"/>
      <c r="M71" s="189"/>
      <c r="N71" s="117"/>
      <c r="P71" s="109">
        <v>27</v>
      </c>
      <c r="Q71" s="110"/>
      <c r="R71" s="110"/>
      <c r="S71" s="107">
        <f>SUM(Q71:R71)</f>
        <v>0</v>
      </c>
      <c r="T71" s="107"/>
      <c r="U71" s="110"/>
      <c r="V71" s="111"/>
      <c r="X71" s="187"/>
      <c r="Y71" s="187"/>
      <c r="Z71" s="188"/>
      <c r="AA71" s="189"/>
      <c r="AB71" s="189"/>
      <c r="AC71" s="117"/>
      <c r="AE71" s="109">
        <v>27</v>
      </c>
      <c r="AF71" s="110"/>
      <c r="AG71" s="110"/>
      <c r="AH71" s="107">
        <f>SUM(AF71:AG71)</f>
        <v>0</v>
      </c>
      <c r="AI71" s="107"/>
      <c r="AJ71" s="110"/>
      <c r="AK71" s="111"/>
      <c r="AM71" s="187"/>
      <c r="AN71" s="187"/>
      <c r="AO71" s="188"/>
      <c r="AP71" s="189"/>
      <c r="AQ71" s="189"/>
      <c r="AR71" s="117"/>
      <c r="AT71" s="109">
        <v>27</v>
      </c>
      <c r="AU71" s="110"/>
      <c r="AV71" s="110"/>
      <c r="AW71" s="107">
        <f>SUM(AU71:AV71)</f>
        <v>0</v>
      </c>
      <c r="AX71" s="107"/>
      <c r="AY71" s="110"/>
      <c r="AZ71" s="111"/>
      <c r="BB71" s="187"/>
      <c r="BC71" s="187"/>
      <c r="BD71" s="188"/>
      <c r="BE71" s="189"/>
      <c r="BF71" s="189"/>
      <c r="BG71" s="117"/>
    </row>
    <row r="72" ht="13.5" customHeight="1" spans="1:59">
      <c r="A72" s="109">
        <v>28</v>
      </c>
      <c r="B72" s="106"/>
      <c r="C72" s="110"/>
      <c r="D72" s="107">
        <f>SUM(B72:C72)</f>
        <v>0</v>
      </c>
      <c r="E72" s="107"/>
      <c r="F72" s="110"/>
      <c r="G72" s="111"/>
      <c r="I72" s="116"/>
      <c r="J72" s="190" t="s">
        <v>62</v>
      </c>
      <c r="K72" s="190"/>
      <c r="L72" s="190"/>
      <c r="M72" s="190"/>
      <c r="N72" s="190"/>
      <c r="P72" s="109">
        <v>28</v>
      </c>
      <c r="Q72" s="110"/>
      <c r="R72" s="110"/>
      <c r="S72" s="107">
        <f>SUM(Q72:R72)</f>
        <v>0</v>
      </c>
      <c r="T72" s="107"/>
      <c r="U72" s="110"/>
      <c r="V72" s="111"/>
      <c r="X72" s="116"/>
      <c r="Y72" s="190" t="s">
        <v>62</v>
      </c>
      <c r="Z72" s="190"/>
      <c r="AA72" s="190"/>
      <c r="AB72" s="190"/>
      <c r="AC72" s="190"/>
      <c r="AE72" s="109">
        <v>28</v>
      </c>
      <c r="AF72" s="110"/>
      <c r="AG72" s="110"/>
      <c r="AH72" s="107">
        <f>SUM(AF72:AG72)</f>
        <v>0</v>
      </c>
      <c r="AI72" s="107"/>
      <c r="AJ72" s="110"/>
      <c r="AK72" s="111"/>
      <c r="AM72" s="116"/>
      <c r="AN72" s="190" t="s">
        <v>62</v>
      </c>
      <c r="AO72" s="190"/>
      <c r="AP72" s="190"/>
      <c r="AQ72" s="190"/>
      <c r="AR72" s="190"/>
      <c r="AT72" s="109">
        <v>28</v>
      </c>
      <c r="AU72" s="110"/>
      <c r="AV72" s="110"/>
      <c r="AW72" s="107">
        <f>SUM(AU72:AV72)</f>
        <v>0</v>
      </c>
      <c r="AX72" s="107"/>
      <c r="AY72" s="110"/>
      <c r="AZ72" s="111"/>
      <c r="BB72" s="116"/>
      <c r="BC72" s="190" t="s">
        <v>62</v>
      </c>
      <c r="BD72" s="190"/>
      <c r="BE72" s="190"/>
      <c r="BF72" s="190"/>
      <c r="BG72" s="190"/>
    </row>
    <row r="73" ht="13.5" customHeight="1" spans="1:58">
      <c r="A73" s="109">
        <v>29</v>
      </c>
      <c r="B73" s="106"/>
      <c r="C73" s="110"/>
      <c r="D73" s="107">
        <f>SUM(B73:C73)</f>
        <v>0</v>
      </c>
      <c r="E73" s="107"/>
      <c r="F73" s="110"/>
      <c r="G73" s="111"/>
      <c r="I73" s="116"/>
      <c r="J73" s="156"/>
      <c r="K73" s="156"/>
      <c r="L73" s="156"/>
      <c r="M73" s="156"/>
      <c r="P73" s="109">
        <v>29</v>
      </c>
      <c r="Q73" s="110"/>
      <c r="R73" s="110"/>
      <c r="S73" s="107">
        <f>SUM(Q73:R73)</f>
        <v>0</v>
      </c>
      <c r="T73" s="107"/>
      <c r="U73" s="110"/>
      <c r="V73" s="111"/>
      <c r="X73" s="116"/>
      <c r="Y73" s="156"/>
      <c r="Z73" s="156"/>
      <c r="AA73" s="156"/>
      <c r="AB73" s="156"/>
      <c r="AE73" s="109">
        <v>29</v>
      </c>
      <c r="AF73" s="110"/>
      <c r="AG73" s="110"/>
      <c r="AH73" s="107">
        <f>SUM(AF73:AG73)</f>
        <v>0</v>
      </c>
      <c r="AI73" s="107"/>
      <c r="AJ73" s="110"/>
      <c r="AK73" s="111"/>
      <c r="AM73" s="116"/>
      <c r="AN73" s="156"/>
      <c r="AO73" s="156"/>
      <c r="AP73" s="156"/>
      <c r="AQ73" s="156"/>
      <c r="AT73" s="109">
        <v>29</v>
      </c>
      <c r="AU73" s="110"/>
      <c r="AV73" s="110"/>
      <c r="AW73" s="107">
        <f>SUM(AU73:AV73)</f>
        <v>0</v>
      </c>
      <c r="AX73" s="107"/>
      <c r="AY73" s="110"/>
      <c r="AZ73" s="111"/>
      <c r="BB73" s="116"/>
      <c r="BC73" s="156"/>
      <c r="BD73" s="156"/>
      <c r="BE73" s="156"/>
      <c r="BF73" s="156"/>
    </row>
    <row r="74" ht="13.5" customHeight="1" spans="1:59">
      <c r="A74" s="109">
        <v>30</v>
      </c>
      <c r="B74" s="106"/>
      <c r="C74" s="110"/>
      <c r="D74" s="107">
        <f>SUM(B74:C74)</f>
        <v>0</v>
      </c>
      <c r="E74" s="107"/>
      <c r="F74" s="110"/>
      <c r="G74" s="111"/>
      <c r="I74" s="116"/>
      <c r="N74" s="117"/>
      <c r="P74" s="109">
        <v>30</v>
      </c>
      <c r="Q74" s="110"/>
      <c r="R74" s="110"/>
      <c r="S74" s="107">
        <f>SUM(Q74:R74)</f>
        <v>0</v>
      </c>
      <c r="T74" s="107"/>
      <c r="U74" s="110"/>
      <c r="V74" s="111"/>
      <c r="X74" s="116"/>
      <c r="AC74" s="117"/>
      <c r="AE74" s="109">
        <v>30</v>
      </c>
      <c r="AF74" s="110"/>
      <c r="AG74" s="110"/>
      <c r="AH74" s="107">
        <f>SUM(AF74:AG74)</f>
        <v>0</v>
      </c>
      <c r="AI74" s="107"/>
      <c r="AJ74" s="110"/>
      <c r="AK74" s="111"/>
      <c r="AM74" s="116"/>
      <c r="AR74" s="117"/>
      <c r="AT74" s="109">
        <v>30</v>
      </c>
      <c r="AU74" s="110"/>
      <c r="AV74" s="110"/>
      <c r="AW74" s="107">
        <f>SUM(AU74:AV74)</f>
        <v>0</v>
      </c>
      <c r="AX74" s="107"/>
      <c r="AY74" s="110"/>
      <c r="AZ74" s="111"/>
      <c r="BB74" s="116"/>
      <c r="BG74" s="117"/>
    </row>
    <row r="75" ht="13.5" customHeight="1" spans="1:59">
      <c r="A75" s="109">
        <v>31</v>
      </c>
      <c r="B75" s="106"/>
      <c r="C75" s="110"/>
      <c r="D75" s="107">
        <f>SUM(B75:C75)</f>
        <v>0</v>
      </c>
      <c r="E75" s="107"/>
      <c r="F75" s="110"/>
      <c r="G75" s="111"/>
      <c r="I75" s="116"/>
      <c r="J75" s="117"/>
      <c r="K75" s="117"/>
      <c r="L75" s="117"/>
      <c r="M75" s="117"/>
      <c r="N75" s="191"/>
      <c r="P75" s="112"/>
      <c r="Q75" s="113">
        <f t="shared" ref="Q75:V75" si="13">SUM(Q45:Q74)</f>
        <v>0</v>
      </c>
      <c r="R75" s="113">
        <f>SUM(R45:R74)</f>
        <v>0</v>
      </c>
      <c r="S75" s="114">
        <f>SUM(Q75:R75)</f>
        <v>0</v>
      </c>
      <c r="T75" s="114">
        <f>SUM(T45:T74)</f>
        <v>0</v>
      </c>
      <c r="U75" s="113">
        <f>SUM(U45:U74)</f>
        <v>0</v>
      </c>
      <c r="V75" s="115">
        <f>SUM(V45:V74)</f>
        <v>0</v>
      </c>
      <c r="X75" s="116"/>
      <c r="Y75" s="117"/>
      <c r="Z75" s="117"/>
      <c r="AA75" s="117"/>
      <c r="AB75" s="117"/>
      <c r="AC75" s="191"/>
      <c r="AE75" s="109">
        <v>31</v>
      </c>
      <c r="AF75" s="110"/>
      <c r="AG75" s="110"/>
      <c r="AH75" s="107">
        <f>SUM(AF75:AG75)</f>
        <v>0</v>
      </c>
      <c r="AI75" s="107"/>
      <c r="AJ75" s="110"/>
      <c r="AK75" s="111"/>
      <c r="AM75" s="116"/>
      <c r="AN75" s="117"/>
      <c r="AO75" s="117"/>
      <c r="AP75" s="117"/>
      <c r="AQ75" s="117"/>
      <c r="AR75" s="191"/>
      <c r="AT75" s="109">
        <v>31</v>
      </c>
      <c r="AU75" s="110"/>
      <c r="AV75" s="110"/>
      <c r="AW75" s="107">
        <f>SUM(AU75:AV75)</f>
        <v>0</v>
      </c>
      <c r="AX75" s="107"/>
      <c r="AY75" s="110"/>
      <c r="AZ75" s="111"/>
      <c r="BB75" s="116"/>
      <c r="BC75" s="117"/>
      <c r="BD75" s="117"/>
      <c r="BE75" s="117"/>
      <c r="BF75" s="117"/>
      <c r="BG75" s="191"/>
    </row>
    <row r="76" ht="15.75" customHeight="1" spans="1:59">
      <c r="A76" s="112"/>
      <c r="B76" s="113">
        <f t="shared" ref="B76:G76" si="14">SUM(B45:B75)</f>
        <v>0</v>
      </c>
      <c r="C76" s="113">
        <f>SUM(C45:C75)</f>
        <v>0</v>
      </c>
      <c r="D76" s="114">
        <f>SUM(B76:C76)</f>
        <v>0</v>
      </c>
      <c r="E76" s="114">
        <f>SUM(E45:E75)</f>
        <v>0</v>
      </c>
      <c r="F76" s="113">
        <f>SUM(F45:F75)</f>
        <v>0</v>
      </c>
      <c r="G76" s="115">
        <f>SUM(G45:G75)</f>
        <v>0</v>
      </c>
      <c r="I76" s="116"/>
      <c r="J76" s="191" t="s">
        <v>63</v>
      </c>
      <c r="K76" s="191"/>
      <c r="L76" s="191"/>
      <c r="M76" s="191"/>
      <c r="X76" s="116"/>
      <c r="Y76" s="191" t="s">
        <v>63</v>
      </c>
      <c r="Z76" s="191"/>
      <c r="AA76" s="191"/>
      <c r="AB76" s="191"/>
      <c r="AE76" s="112"/>
      <c r="AF76" s="113">
        <f t="shared" ref="AF76:AK76" si="15">SUM(AF45:AF75)</f>
        <v>0</v>
      </c>
      <c r="AG76" s="113">
        <f>SUM(AG45:AG75)</f>
        <v>0</v>
      </c>
      <c r="AH76" s="114">
        <f>SUM(AF76:AG76)</f>
        <v>0</v>
      </c>
      <c r="AI76" s="114">
        <f>SUM(AI45:AI75)</f>
        <v>0</v>
      </c>
      <c r="AJ76" s="113">
        <f>SUM(AJ45:AJ75)</f>
        <v>0</v>
      </c>
      <c r="AK76" s="115">
        <f>SUM(AK45:AK75)</f>
        <v>0</v>
      </c>
      <c r="AM76" s="116"/>
      <c r="AN76" s="191" t="s">
        <v>63</v>
      </c>
      <c r="AO76" s="191"/>
      <c r="AP76" s="191"/>
      <c r="AQ76" s="191"/>
      <c r="AT76" s="112"/>
      <c r="AU76" s="113">
        <f t="shared" ref="AU76:AZ76" si="16">SUM(AU45:AU75)</f>
        <v>0</v>
      </c>
      <c r="AV76" s="113">
        <f>SUM(AV45:AV75)</f>
        <v>0</v>
      </c>
      <c r="AW76" s="114">
        <f>SUM(AU76:AV76)</f>
        <v>0</v>
      </c>
      <c r="AX76" s="114">
        <f>SUM(AX45:AX75)</f>
        <v>0</v>
      </c>
      <c r="AY76" s="113">
        <f>SUM(AY45:AY75)</f>
        <v>0</v>
      </c>
      <c r="AZ76" s="115">
        <f>SUM(AZ45:AZ75)</f>
        <v>0</v>
      </c>
      <c r="BB76" s="116"/>
      <c r="BC76" s="191" t="s">
        <v>63</v>
      </c>
      <c r="BD76" s="117"/>
      <c r="BE76" s="117"/>
      <c r="BF76" s="117"/>
      <c r="BG76" s="191"/>
    </row>
    <row r="77" ht="13.5" customHeight="1" spans="1:59">
      <c r="A77" s="116"/>
      <c r="B77" s="138"/>
      <c r="C77" s="178"/>
      <c r="D77" s="178"/>
      <c r="E77" s="178"/>
      <c r="F77" s="178"/>
      <c r="G77" s="178"/>
      <c r="I77" s="116"/>
      <c r="J77" s="191"/>
      <c r="K77" s="191"/>
      <c r="L77" s="191"/>
      <c r="M77" s="191"/>
      <c r="X77" s="116"/>
      <c r="Y77" s="191"/>
      <c r="Z77" s="191"/>
      <c r="AA77" s="191"/>
      <c r="AB77" s="191"/>
      <c r="AE77" s="116"/>
      <c r="AF77" s="138"/>
      <c r="AG77" s="178"/>
      <c r="AH77" s="178"/>
      <c r="AI77" s="178"/>
      <c r="AJ77" s="178"/>
      <c r="AK77" s="178"/>
      <c r="AM77" s="116"/>
      <c r="AN77" s="191"/>
      <c r="AO77" s="191"/>
      <c r="AP77" s="191"/>
      <c r="AQ77" s="191"/>
      <c r="BB77" s="116"/>
      <c r="BC77" s="117"/>
      <c r="BD77" s="117"/>
      <c r="BE77" s="117"/>
      <c r="BF77" s="117"/>
      <c r="BG77" s="191"/>
    </row>
    <row r="78" ht="13.5" customHeight="1" spans="1:59">
      <c r="A78" s="116"/>
      <c r="B78" s="138"/>
      <c r="C78" s="138"/>
      <c r="D78" s="138"/>
      <c r="E78" s="138"/>
      <c r="F78" s="138"/>
      <c r="G78" s="138"/>
      <c r="I78" s="116"/>
      <c r="J78" s="191"/>
      <c r="K78" s="191"/>
      <c r="L78" s="191"/>
      <c r="M78" s="191"/>
      <c r="X78" s="116"/>
      <c r="Y78" s="191"/>
      <c r="Z78" s="191"/>
      <c r="AA78" s="191"/>
      <c r="AB78" s="191"/>
      <c r="AE78" s="116"/>
      <c r="AF78" s="138"/>
      <c r="AG78" s="138"/>
      <c r="AH78" s="138"/>
      <c r="AI78" s="138"/>
      <c r="AJ78" s="138"/>
      <c r="AK78" s="138"/>
      <c r="AM78" s="116"/>
      <c r="AN78" s="191"/>
      <c r="AO78" s="191"/>
      <c r="AP78" s="191"/>
      <c r="AQ78" s="191"/>
      <c r="BB78" s="116"/>
      <c r="BC78" s="117"/>
      <c r="BD78" s="117"/>
      <c r="BE78" s="117"/>
      <c r="BF78" s="117"/>
      <c r="BG78" s="191"/>
    </row>
    <row r="79" ht="22.5" customHeight="1" spans="4:59">
      <c r="D79" s="95" t="s">
        <v>20</v>
      </c>
      <c r="E79" s="96">
        <f>([1]Kal.Gaji!A15)</f>
        <v>3</v>
      </c>
      <c r="F79" s="97"/>
      <c r="G79" s="98"/>
      <c r="I79" s="118" t="s">
        <v>21</v>
      </c>
      <c r="J79" s="118"/>
      <c r="K79" s="118"/>
      <c r="L79" s="118"/>
      <c r="M79" s="118"/>
      <c r="N79" s="118"/>
      <c r="S79" s="95" t="s">
        <v>20</v>
      </c>
      <c r="T79" s="96">
        <f>([1]Kal.Gaji!A15)</f>
        <v>3</v>
      </c>
      <c r="U79" s="97"/>
      <c r="V79" s="98"/>
      <c r="X79" s="118" t="s">
        <v>21</v>
      </c>
      <c r="Y79" s="118"/>
      <c r="Z79" s="118"/>
      <c r="AA79" s="118"/>
      <c r="AB79" s="118"/>
      <c r="AC79" s="118"/>
      <c r="AH79" s="95" t="s">
        <v>20</v>
      </c>
      <c r="AI79" s="96">
        <f>([1]Kal.Gaji!A15)</f>
        <v>3</v>
      </c>
      <c r="AJ79" s="97"/>
      <c r="AK79" s="98"/>
      <c r="AM79" s="118" t="s">
        <v>21</v>
      </c>
      <c r="AN79" s="118"/>
      <c r="AO79" s="118"/>
      <c r="AP79" s="118"/>
      <c r="AQ79" s="118"/>
      <c r="AR79" s="118"/>
      <c r="AW79" s="95" t="s">
        <v>20</v>
      </c>
      <c r="AX79" s="96">
        <f>([1]Kal.Gaji!A15)</f>
        <v>3</v>
      </c>
      <c r="AY79" s="97"/>
      <c r="AZ79" s="98"/>
      <c r="BB79" s="118" t="s">
        <v>21</v>
      </c>
      <c r="BC79" s="118"/>
      <c r="BD79" s="118"/>
      <c r="BE79" s="118"/>
      <c r="BF79" s="118"/>
      <c r="BG79" s="118"/>
    </row>
    <row r="80" ht="22.5" customHeight="1" spans="4:59">
      <c r="D80" s="95" t="s">
        <v>3</v>
      </c>
      <c r="E80" s="96" t="str">
        <f>([1]H!E80)</f>
        <v>SEPTEMBER</v>
      </c>
      <c r="F80" s="97"/>
      <c r="G80" s="98"/>
      <c r="I80" s="119"/>
      <c r="J80" s="119"/>
      <c r="K80" s="119"/>
      <c r="L80" s="120"/>
      <c r="M80" s="120"/>
      <c r="N80" s="120"/>
      <c r="S80" s="95" t="s">
        <v>3</v>
      </c>
      <c r="T80" s="96" t="str">
        <f>([1]H!U80)</f>
        <v>OKTOBER</v>
      </c>
      <c r="U80" s="97"/>
      <c r="V80" s="98"/>
      <c r="X80" s="119"/>
      <c r="Y80" s="119"/>
      <c r="Z80" s="119"/>
      <c r="AA80" s="120"/>
      <c r="AB80" s="120"/>
      <c r="AC80" s="120"/>
      <c r="AH80" s="95" t="s">
        <v>3</v>
      </c>
      <c r="AI80" s="96" t="str">
        <f>([1]H!AJ80)</f>
        <v>NOVEMBER</v>
      </c>
      <c r="AJ80" s="97"/>
      <c r="AK80" s="98"/>
      <c r="AM80" s="119"/>
      <c r="AN80" s="119"/>
      <c r="AO80" s="119"/>
      <c r="AP80" s="120"/>
      <c r="AQ80" s="120"/>
      <c r="AR80" s="120"/>
      <c r="AW80" s="95" t="s">
        <v>3</v>
      </c>
      <c r="AX80" s="96" t="str">
        <f>([1]H!AY80)</f>
        <v>DESEMBER</v>
      </c>
      <c r="AY80" s="97"/>
      <c r="AZ80" s="98"/>
      <c r="BB80" s="119"/>
      <c r="BC80" s="119"/>
      <c r="BD80" s="119"/>
      <c r="BE80" s="120"/>
      <c r="BF80" s="120"/>
      <c r="BG80" s="120"/>
    </row>
    <row r="81" ht="22.5" customHeight="1" spans="4:59">
      <c r="D81" s="95" t="s">
        <v>26</v>
      </c>
      <c r="E81" s="96">
        <f>SUM('Kal. Gaji'!A3:M3)</f>
        <v>2016</v>
      </c>
      <c r="F81" s="97"/>
      <c r="G81" s="98"/>
      <c r="I81" s="121">
        <f>(E79)</f>
        <v>3</v>
      </c>
      <c r="J81" s="121"/>
      <c r="K81" s="121"/>
      <c r="L81" s="121"/>
      <c r="M81" s="121"/>
      <c r="N81" s="122" t="s">
        <v>76</v>
      </c>
      <c r="S81" s="95" t="s">
        <v>26</v>
      </c>
      <c r="T81" s="96">
        <f>SUM('Kal. Gaji'!A3:M3)</f>
        <v>2016</v>
      </c>
      <c r="U81" s="97"/>
      <c r="V81" s="98"/>
      <c r="X81" s="121">
        <f>(T79)</f>
        <v>3</v>
      </c>
      <c r="Y81" s="121"/>
      <c r="Z81" s="121"/>
      <c r="AA81" s="121"/>
      <c r="AB81" s="121"/>
      <c r="AC81" s="122" t="s">
        <v>77</v>
      </c>
      <c r="AH81" s="95" t="s">
        <v>26</v>
      </c>
      <c r="AI81" s="96">
        <f>SUM('Kal. Gaji'!A3:M3)</f>
        <v>2016</v>
      </c>
      <c r="AJ81" s="97"/>
      <c r="AK81" s="98"/>
      <c r="AM81" s="121">
        <f>(AI79)</f>
        <v>3</v>
      </c>
      <c r="AN81" s="121"/>
      <c r="AO81" s="121"/>
      <c r="AP81" s="121"/>
      <c r="AQ81" s="121"/>
      <c r="AR81" s="122" t="s">
        <v>78</v>
      </c>
      <c r="AW81" s="95" t="s">
        <v>26</v>
      </c>
      <c r="AX81" s="96">
        <f>SUM('Kal. Gaji'!A3:M3)</f>
        <v>2016</v>
      </c>
      <c r="AY81" s="97"/>
      <c r="AZ81" s="98"/>
      <c r="BB81" s="121">
        <f>(AX79)</f>
        <v>3</v>
      </c>
      <c r="BC81" s="121"/>
      <c r="BD81" s="121"/>
      <c r="BE81" s="121"/>
      <c r="BF81" s="121"/>
      <c r="BG81" s="122" t="s">
        <v>79</v>
      </c>
    </row>
    <row r="82" ht="25.5" customHeight="1" spans="1:59">
      <c r="A82" s="99" t="s">
        <v>2</v>
      </c>
      <c r="B82" s="99"/>
      <c r="C82" s="99"/>
      <c r="D82" s="99"/>
      <c r="E82" s="99"/>
      <c r="F82" s="99"/>
      <c r="G82" s="99"/>
      <c r="I82" s="123" t="s">
        <v>31</v>
      </c>
      <c r="J82" s="124" t="s">
        <v>32</v>
      </c>
      <c r="K82" s="125" t="s">
        <v>33</v>
      </c>
      <c r="L82" s="126"/>
      <c r="M82" s="126"/>
      <c r="N82" s="127"/>
      <c r="P82" s="99" t="s">
        <v>2</v>
      </c>
      <c r="Q82" s="99"/>
      <c r="R82" s="99"/>
      <c r="S82" s="99"/>
      <c r="T82" s="99"/>
      <c r="U82" s="99"/>
      <c r="V82" s="99"/>
      <c r="X82" s="123" t="s">
        <v>31</v>
      </c>
      <c r="Y82" s="124" t="s">
        <v>32</v>
      </c>
      <c r="Z82" s="125" t="s">
        <v>33</v>
      </c>
      <c r="AA82" s="126"/>
      <c r="AB82" s="126"/>
      <c r="AC82" s="127"/>
      <c r="AE82" s="99" t="s">
        <v>2</v>
      </c>
      <c r="AF82" s="99"/>
      <c r="AG82" s="99"/>
      <c r="AH82" s="99"/>
      <c r="AI82" s="99"/>
      <c r="AJ82" s="99"/>
      <c r="AK82" s="99"/>
      <c r="AM82" s="123" t="s">
        <v>31</v>
      </c>
      <c r="AN82" s="124" t="s">
        <v>32</v>
      </c>
      <c r="AO82" s="125" t="s">
        <v>33</v>
      </c>
      <c r="AP82" s="126"/>
      <c r="AQ82" s="126"/>
      <c r="AR82" s="127"/>
      <c r="AT82" s="99" t="s">
        <v>2</v>
      </c>
      <c r="AU82" s="99"/>
      <c r="AV82" s="99"/>
      <c r="AW82" s="99"/>
      <c r="AX82" s="99"/>
      <c r="AY82" s="99"/>
      <c r="AZ82" s="99"/>
      <c r="BB82" s="123" t="s">
        <v>31</v>
      </c>
      <c r="BC82" s="124" t="s">
        <v>32</v>
      </c>
      <c r="BD82" s="125" t="s">
        <v>33</v>
      </c>
      <c r="BE82" s="126"/>
      <c r="BF82" s="126"/>
      <c r="BG82" s="127"/>
    </row>
    <row r="83" ht="16.5" spans="1:59">
      <c r="A83" s="100" t="s">
        <v>34</v>
      </c>
      <c r="B83" s="101" t="s">
        <v>35</v>
      </c>
      <c r="C83" s="101" t="s">
        <v>36</v>
      </c>
      <c r="D83" s="102" t="s">
        <v>37</v>
      </c>
      <c r="E83" s="102" t="s">
        <v>38</v>
      </c>
      <c r="F83" s="103" t="s">
        <v>39</v>
      </c>
      <c r="G83" s="104" t="s">
        <v>40</v>
      </c>
      <c r="I83" s="129" t="s">
        <v>41</v>
      </c>
      <c r="J83" s="130">
        <f>SUM('Kal. Gaji'!J16)</f>
        <v>9</v>
      </c>
      <c r="K83" s="131" t="s">
        <v>42</v>
      </c>
      <c r="L83" s="132"/>
      <c r="M83" s="132"/>
      <c r="N83" s="133"/>
      <c r="P83" s="100" t="s">
        <v>34</v>
      </c>
      <c r="Q83" s="101" t="s">
        <v>35</v>
      </c>
      <c r="R83" s="101" t="s">
        <v>36</v>
      </c>
      <c r="S83" s="102" t="s">
        <v>37</v>
      </c>
      <c r="T83" s="102" t="s">
        <v>38</v>
      </c>
      <c r="U83" s="192" t="s">
        <v>39</v>
      </c>
      <c r="V83" s="104" t="s">
        <v>40</v>
      </c>
      <c r="X83" s="129" t="s">
        <v>41</v>
      </c>
      <c r="Y83" s="130">
        <f>SUM('Kal. Gaji'!K16)</f>
        <v>10</v>
      </c>
      <c r="Z83" s="131" t="s">
        <v>42</v>
      </c>
      <c r="AA83" s="132"/>
      <c r="AB83" s="132"/>
      <c r="AC83" s="133"/>
      <c r="AE83" s="100" t="s">
        <v>34</v>
      </c>
      <c r="AF83" s="101" t="s">
        <v>35</v>
      </c>
      <c r="AG83" s="101" t="s">
        <v>36</v>
      </c>
      <c r="AH83" s="102" t="s">
        <v>37</v>
      </c>
      <c r="AI83" s="102" t="s">
        <v>38</v>
      </c>
      <c r="AJ83" s="192" t="s">
        <v>39</v>
      </c>
      <c r="AK83" s="104" t="s">
        <v>40</v>
      </c>
      <c r="AM83" s="129" t="s">
        <v>41</v>
      </c>
      <c r="AN83" s="130">
        <f>SUM('Kal. Gaji'!L16)</f>
        <v>11</v>
      </c>
      <c r="AO83" s="131" t="s">
        <v>42</v>
      </c>
      <c r="AP83" s="132"/>
      <c r="AQ83" s="132"/>
      <c r="AR83" s="133"/>
      <c r="AT83" s="100" t="s">
        <v>34</v>
      </c>
      <c r="AU83" s="101" t="s">
        <v>35</v>
      </c>
      <c r="AV83" s="101" t="s">
        <v>36</v>
      </c>
      <c r="AW83" s="102" t="s">
        <v>37</v>
      </c>
      <c r="AX83" s="102" t="s">
        <v>38</v>
      </c>
      <c r="AY83" s="192" t="s">
        <v>39</v>
      </c>
      <c r="AZ83" s="104" t="s">
        <v>40</v>
      </c>
      <c r="BB83" s="129" t="s">
        <v>41</v>
      </c>
      <c r="BC83" s="130">
        <f>SUM('Kal. Gaji'!M16)</f>
        <v>12</v>
      </c>
      <c r="BD83" s="216" t="s">
        <v>42</v>
      </c>
      <c r="BE83" s="217"/>
      <c r="BF83" s="217"/>
      <c r="BG83" s="218"/>
    </row>
    <row r="84" ht="14.25" customHeight="1" spans="1:59">
      <c r="A84" s="239" t="s">
        <v>43</v>
      </c>
      <c r="B84" s="106"/>
      <c r="C84" s="106"/>
      <c r="D84" s="107">
        <f>SUM(B84:C84)</f>
        <v>0</v>
      </c>
      <c r="E84" s="107"/>
      <c r="F84" s="106"/>
      <c r="G84" s="108"/>
      <c r="I84" s="134" t="s">
        <v>44</v>
      </c>
      <c r="J84" s="130">
        <f>SUM('Kal. Gaji'!J17)</f>
        <v>21</v>
      </c>
      <c r="K84" s="135" t="s">
        <v>42</v>
      </c>
      <c r="L84" s="136"/>
      <c r="M84" s="136"/>
      <c r="N84" s="137"/>
      <c r="P84" s="239" t="s">
        <v>43</v>
      </c>
      <c r="Q84" s="106"/>
      <c r="R84" s="106"/>
      <c r="S84" s="107">
        <f>SUM(Q84:R84)</f>
        <v>0</v>
      </c>
      <c r="T84" s="107"/>
      <c r="U84" s="106"/>
      <c r="V84" s="108"/>
      <c r="X84" s="134" t="s">
        <v>44</v>
      </c>
      <c r="Y84" s="130">
        <f>SUM('Kal. Gaji'!K17)</f>
        <v>22</v>
      </c>
      <c r="Z84" s="135" t="s">
        <v>42</v>
      </c>
      <c r="AA84" s="136"/>
      <c r="AB84" s="136"/>
      <c r="AC84" s="137"/>
      <c r="AE84" s="239" t="s">
        <v>43</v>
      </c>
      <c r="AF84" s="106"/>
      <c r="AG84" s="110"/>
      <c r="AH84" s="107">
        <f>SUM(AF84:AG84)</f>
        <v>0</v>
      </c>
      <c r="AI84" s="107"/>
      <c r="AJ84" s="106"/>
      <c r="AK84" s="108"/>
      <c r="AM84" s="134" t="s">
        <v>44</v>
      </c>
      <c r="AN84" s="130">
        <f>SUM('Kal. Gaji'!L17)</f>
        <v>23</v>
      </c>
      <c r="AO84" s="135" t="s">
        <v>42</v>
      </c>
      <c r="AP84" s="136"/>
      <c r="AQ84" s="136"/>
      <c r="AR84" s="137"/>
      <c r="AT84" s="239" t="s">
        <v>43</v>
      </c>
      <c r="AU84" s="106"/>
      <c r="AV84" s="110"/>
      <c r="AW84" s="107">
        <f>SUM(AU84:AV84)</f>
        <v>0</v>
      </c>
      <c r="AX84" s="107"/>
      <c r="AY84" s="106"/>
      <c r="AZ84" s="108"/>
      <c r="BB84" s="134" t="s">
        <v>44</v>
      </c>
      <c r="BC84" s="130">
        <f>SUM('Kal. Gaji'!M17)</f>
        <v>24</v>
      </c>
      <c r="BD84" s="135" t="s">
        <v>42</v>
      </c>
      <c r="BE84" s="136"/>
      <c r="BF84" s="136"/>
      <c r="BG84" s="137"/>
    </row>
    <row r="85" ht="14.25" customHeight="1" spans="1:59">
      <c r="A85" s="240" t="s">
        <v>45</v>
      </c>
      <c r="B85" s="110"/>
      <c r="C85" s="110"/>
      <c r="D85" s="107">
        <f t="shared" ref="D85:D114" si="17">SUM(B85:C85)</f>
        <v>0</v>
      </c>
      <c r="E85" s="107"/>
      <c r="F85" s="110"/>
      <c r="G85" s="111"/>
      <c r="I85" s="134" t="s">
        <v>46</v>
      </c>
      <c r="J85" s="130">
        <f>SUM('Kal. Gaji'!J18)</f>
        <v>33</v>
      </c>
      <c r="K85" s="139" t="e">
        <f>SUM([1]Kal.Gaji!J18)</f>
        <v>#REF!</v>
      </c>
      <c r="L85" s="140" t="s">
        <v>47</v>
      </c>
      <c r="M85" s="141">
        <f>SUM(D114)</f>
        <v>0</v>
      </c>
      <c r="N85" s="142" t="s">
        <v>48</v>
      </c>
      <c r="P85" s="240" t="s">
        <v>45</v>
      </c>
      <c r="Q85" s="110"/>
      <c r="R85" s="110"/>
      <c r="S85" s="107">
        <f t="shared" ref="S85:S115" si="18">SUM(Q85:R85)</f>
        <v>0</v>
      </c>
      <c r="T85" s="107"/>
      <c r="U85" s="110"/>
      <c r="V85" s="111"/>
      <c r="X85" s="134" t="s">
        <v>46</v>
      </c>
      <c r="Y85" s="130">
        <f>SUM('Kal. Gaji'!K18)</f>
        <v>34</v>
      </c>
      <c r="Z85" s="139" t="e">
        <f>SUM([1]Kal.Gaji!K18)</f>
        <v>#REF!</v>
      </c>
      <c r="AA85" s="140" t="s">
        <v>47</v>
      </c>
      <c r="AB85" s="141">
        <f>SUM(S115)</f>
        <v>0</v>
      </c>
      <c r="AC85" s="142" t="s">
        <v>48</v>
      </c>
      <c r="AE85" s="240" t="s">
        <v>45</v>
      </c>
      <c r="AF85" s="110"/>
      <c r="AG85" s="110"/>
      <c r="AH85" s="107">
        <f t="shared" ref="AH85:AH114" si="19">SUM(AF85:AG85)</f>
        <v>0</v>
      </c>
      <c r="AI85" s="107"/>
      <c r="AJ85" s="110"/>
      <c r="AK85" s="111"/>
      <c r="AM85" s="134" t="s">
        <v>46</v>
      </c>
      <c r="AN85" s="130">
        <f>SUM('Kal. Gaji'!L18)</f>
        <v>35</v>
      </c>
      <c r="AO85" s="139" t="e">
        <f>SUM([1]Kal.Gaji!L18)</f>
        <v>#REF!</v>
      </c>
      <c r="AP85" s="140" t="s">
        <v>47</v>
      </c>
      <c r="AQ85" s="141">
        <f>SUM(AH114)</f>
        <v>0</v>
      </c>
      <c r="AR85" s="142" t="s">
        <v>48</v>
      </c>
      <c r="AT85" s="240" t="s">
        <v>45</v>
      </c>
      <c r="AU85" s="110"/>
      <c r="AV85" s="110"/>
      <c r="AW85" s="107">
        <f t="shared" ref="AW85:AW115" si="20">SUM(AU85:AV85)</f>
        <v>0</v>
      </c>
      <c r="AX85" s="107"/>
      <c r="AY85" s="110"/>
      <c r="AZ85" s="111"/>
      <c r="BB85" s="134" t="s">
        <v>46</v>
      </c>
      <c r="BC85" s="130">
        <f>SUM('Kal. Gaji'!M18)</f>
        <v>36</v>
      </c>
      <c r="BD85" s="139" t="e">
        <f>SUM([1]Kal.Gaji!M18)</f>
        <v>#REF!</v>
      </c>
      <c r="BE85" s="140" t="s">
        <v>47</v>
      </c>
      <c r="BF85" s="141">
        <f>SUM(AW115)</f>
        <v>0</v>
      </c>
      <c r="BG85" s="142" t="s">
        <v>48</v>
      </c>
    </row>
    <row r="86" ht="14.25" customHeight="1" spans="1:59">
      <c r="A86" s="240" t="s">
        <v>49</v>
      </c>
      <c r="B86" s="110"/>
      <c r="C86" s="110"/>
      <c r="D86" s="107">
        <f>SUM(B86:C86)</f>
        <v>0</v>
      </c>
      <c r="E86" s="107"/>
      <c r="F86" s="110"/>
      <c r="G86" s="111"/>
      <c r="I86" s="134" t="s">
        <v>38</v>
      </c>
      <c r="J86" s="130">
        <f>SUM(K86*M86)</f>
        <v>0</v>
      </c>
      <c r="K86" s="143">
        <v>1500</v>
      </c>
      <c r="L86" s="144" t="s">
        <v>47</v>
      </c>
      <c r="M86" s="145">
        <f>SUM(E114)</f>
        <v>0</v>
      </c>
      <c r="N86" s="146" t="s">
        <v>50</v>
      </c>
      <c r="P86" s="240" t="s">
        <v>49</v>
      </c>
      <c r="Q86" s="110"/>
      <c r="R86" s="110"/>
      <c r="S86" s="107">
        <f>SUM(Q86:R86)</f>
        <v>0</v>
      </c>
      <c r="T86" s="107"/>
      <c r="U86" s="110"/>
      <c r="V86" s="111"/>
      <c r="X86" s="134" t="s">
        <v>38</v>
      </c>
      <c r="Y86" s="130">
        <f>SUM(Z86*AB86)</f>
        <v>0</v>
      </c>
      <c r="Z86" s="143">
        <v>1500</v>
      </c>
      <c r="AA86" s="144" t="s">
        <v>47</v>
      </c>
      <c r="AB86" s="145">
        <f>SUM(T115)</f>
        <v>0</v>
      </c>
      <c r="AC86" s="146" t="s">
        <v>50</v>
      </c>
      <c r="AE86" s="240" t="s">
        <v>49</v>
      </c>
      <c r="AF86" s="110"/>
      <c r="AG86" s="110"/>
      <c r="AH86" s="107">
        <f>SUM(AF86:AG86)</f>
        <v>0</v>
      </c>
      <c r="AI86" s="107"/>
      <c r="AJ86" s="110"/>
      <c r="AK86" s="111"/>
      <c r="AM86" s="134" t="s">
        <v>38</v>
      </c>
      <c r="AN86" s="130">
        <f>SUM(AO86*AQ86)</f>
        <v>0</v>
      </c>
      <c r="AO86" s="143">
        <v>1500</v>
      </c>
      <c r="AP86" s="144" t="s">
        <v>47</v>
      </c>
      <c r="AQ86" s="145">
        <f>SUM(AI114)</f>
        <v>0</v>
      </c>
      <c r="AR86" s="146" t="s">
        <v>50</v>
      </c>
      <c r="AT86" s="240" t="s">
        <v>49</v>
      </c>
      <c r="AU86" s="110"/>
      <c r="AV86" s="110"/>
      <c r="AW86" s="107">
        <f>SUM(AU86:AV86)</f>
        <v>0</v>
      </c>
      <c r="AX86" s="107"/>
      <c r="AY86" s="110"/>
      <c r="AZ86" s="111"/>
      <c r="BB86" s="134" t="s">
        <v>38</v>
      </c>
      <c r="BC86" s="130">
        <f>SUM(BD86*BF86)</f>
        <v>0</v>
      </c>
      <c r="BD86" s="143">
        <v>1500</v>
      </c>
      <c r="BE86" s="144" t="s">
        <v>47</v>
      </c>
      <c r="BF86" s="145">
        <f>SUM(AX115)</f>
        <v>0</v>
      </c>
      <c r="BG86" s="146" t="s">
        <v>50</v>
      </c>
    </row>
    <row r="87" ht="14.25" customHeight="1" spans="1:59">
      <c r="A87" s="240" t="s">
        <v>51</v>
      </c>
      <c r="B87" s="110"/>
      <c r="C87" s="110"/>
      <c r="D87" s="107">
        <f>SUM(B87:C87)</f>
        <v>0</v>
      </c>
      <c r="E87" s="107"/>
      <c r="F87" s="110"/>
      <c r="G87" s="111"/>
      <c r="I87" s="134" t="s">
        <v>40</v>
      </c>
      <c r="J87" s="143">
        <f>SUM(L96)</f>
        <v>0</v>
      </c>
      <c r="K87" s="139"/>
      <c r="L87" s="144"/>
      <c r="M87" s="145"/>
      <c r="N87" s="146"/>
      <c r="P87" s="240" t="s">
        <v>51</v>
      </c>
      <c r="Q87" s="110"/>
      <c r="R87" s="110"/>
      <c r="S87" s="107">
        <f>SUM(Q87:R87)</f>
        <v>0</v>
      </c>
      <c r="T87" s="107"/>
      <c r="U87" s="110"/>
      <c r="V87" s="111"/>
      <c r="X87" s="134" t="s">
        <v>40</v>
      </c>
      <c r="Y87" s="143">
        <f>SUM(AA96)</f>
        <v>0</v>
      </c>
      <c r="Z87" s="139"/>
      <c r="AA87" s="144"/>
      <c r="AB87" s="145"/>
      <c r="AC87" s="146"/>
      <c r="AE87" s="240" t="s">
        <v>51</v>
      </c>
      <c r="AF87" s="110"/>
      <c r="AG87" s="110"/>
      <c r="AH87" s="107">
        <f>SUM(AF87:AG87)</f>
        <v>0</v>
      </c>
      <c r="AI87" s="107"/>
      <c r="AJ87" s="110"/>
      <c r="AK87" s="111"/>
      <c r="AM87" s="134" t="s">
        <v>40</v>
      </c>
      <c r="AN87" s="143">
        <f>SUM(AP96)</f>
        <v>0</v>
      </c>
      <c r="AO87" s="139"/>
      <c r="AP87" s="144"/>
      <c r="AQ87" s="145"/>
      <c r="AR87" s="146"/>
      <c r="AT87" s="240" t="s">
        <v>51</v>
      </c>
      <c r="AU87" s="110"/>
      <c r="AV87" s="110"/>
      <c r="AW87" s="107">
        <f>SUM(AU87:AV87)</f>
        <v>0</v>
      </c>
      <c r="AX87" s="107"/>
      <c r="AY87" s="110"/>
      <c r="AZ87" s="111"/>
      <c r="BB87" s="134" t="s">
        <v>40</v>
      </c>
      <c r="BC87" s="143">
        <f>SUM(BE96)</f>
        <v>0</v>
      </c>
      <c r="BD87" s="139"/>
      <c r="BE87" s="144"/>
      <c r="BF87" s="145"/>
      <c r="BG87" s="146"/>
    </row>
    <row r="88" ht="14.25" customHeight="1" spans="1:59">
      <c r="A88" s="240" t="s">
        <v>52</v>
      </c>
      <c r="B88" s="110"/>
      <c r="C88" s="110"/>
      <c r="D88" s="107">
        <f>SUM(B88:C88)</f>
        <v>0</v>
      </c>
      <c r="E88" s="107"/>
      <c r="F88" s="110"/>
      <c r="G88" s="111"/>
      <c r="I88" s="134" t="s">
        <v>53</v>
      </c>
      <c r="J88" s="143">
        <f>SUM(K103)</f>
        <v>0</v>
      </c>
      <c r="K88" s="139"/>
      <c r="L88" s="144"/>
      <c r="M88" s="145"/>
      <c r="N88" s="146"/>
      <c r="P88" s="240" t="s">
        <v>52</v>
      </c>
      <c r="Q88" s="110"/>
      <c r="R88" s="110"/>
      <c r="S88" s="107">
        <f>SUM(Q88:R88)</f>
        <v>0</v>
      </c>
      <c r="T88" s="107"/>
      <c r="U88" s="110"/>
      <c r="V88" s="111"/>
      <c r="X88" s="134" t="s">
        <v>53</v>
      </c>
      <c r="Y88" s="143">
        <f>SUM(Z103)</f>
        <v>0</v>
      </c>
      <c r="Z88" s="139"/>
      <c r="AA88" s="144"/>
      <c r="AB88" s="145"/>
      <c r="AC88" s="146"/>
      <c r="AE88" s="240" t="s">
        <v>52</v>
      </c>
      <c r="AF88" s="110"/>
      <c r="AG88" s="110"/>
      <c r="AH88" s="107">
        <f>SUM(AF88:AG88)</f>
        <v>0</v>
      </c>
      <c r="AI88" s="107"/>
      <c r="AJ88" s="110"/>
      <c r="AK88" s="111"/>
      <c r="AM88" s="134" t="s">
        <v>53</v>
      </c>
      <c r="AN88" s="143">
        <f>SUM(AO103)</f>
        <v>0</v>
      </c>
      <c r="AO88" s="206"/>
      <c r="AP88" s="207"/>
      <c r="AQ88" s="207"/>
      <c r="AR88" s="208"/>
      <c r="AT88" s="240" t="s">
        <v>52</v>
      </c>
      <c r="AU88" s="110"/>
      <c r="AV88" s="110"/>
      <c r="AW88" s="107">
        <f>SUM(AU88:AV88)</f>
        <v>0</v>
      </c>
      <c r="AX88" s="107"/>
      <c r="AY88" s="110"/>
      <c r="AZ88" s="111"/>
      <c r="BB88" s="134" t="s">
        <v>53</v>
      </c>
      <c r="BC88" s="143">
        <f>SUM(BD103)</f>
        <v>0</v>
      </c>
      <c r="BD88" s="139"/>
      <c r="BE88" s="144"/>
      <c r="BF88" s="145"/>
      <c r="BG88" s="146"/>
    </row>
    <row r="89" ht="14.25" customHeight="1" spans="1:59">
      <c r="A89" s="240" t="s">
        <v>54</v>
      </c>
      <c r="B89" s="110"/>
      <c r="C89" s="110"/>
      <c r="D89" s="107">
        <f>SUM(B89:C89)</f>
        <v>0</v>
      </c>
      <c r="E89" s="107"/>
      <c r="F89" s="110"/>
      <c r="G89" s="111"/>
      <c r="I89" s="134" t="s">
        <v>55</v>
      </c>
      <c r="J89" s="147">
        <f>SUM(L109)</f>
        <v>0</v>
      </c>
      <c r="K89" s="148"/>
      <c r="L89" s="144"/>
      <c r="M89" s="144"/>
      <c r="N89" s="149"/>
      <c r="P89" s="240" t="s">
        <v>54</v>
      </c>
      <c r="Q89" s="110"/>
      <c r="R89" s="110"/>
      <c r="S89" s="107">
        <f>SUM(Q89:R89)</f>
        <v>0</v>
      </c>
      <c r="T89" s="107"/>
      <c r="U89" s="110"/>
      <c r="V89" s="111"/>
      <c r="X89" s="134" t="s">
        <v>55</v>
      </c>
      <c r="Y89" s="147">
        <f>SUM(AA109)</f>
        <v>0</v>
      </c>
      <c r="Z89" s="148"/>
      <c r="AA89" s="144"/>
      <c r="AB89" s="144"/>
      <c r="AC89" s="149"/>
      <c r="AE89" s="240" t="s">
        <v>54</v>
      </c>
      <c r="AF89" s="110"/>
      <c r="AG89" s="110"/>
      <c r="AH89" s="107">
        <f>SUM(AF89:AG89)</f>
        <v>0</v>
      </c>
      <c r="AI89" s="107"/>
      <c r="AJ89" s="110"/>
      <c r="AK89" s="111"/>
      <c r="AM89" s="134" t="s">
        <v>55</v>
      </c>
      <c r="AN89" s="147">
        <f>SUM(AP109)</f>
        <v>0</v>
      </c>
      <c r="AO89" s="148"/>
      <c r="AP89" s="144"/>
      <c r="AQ89" s="144"/>
      <c r="AR89" s="149"/>
      <c r="AT89" s="240" t="s">
        <v>54</v>
      </c>
      <c r="AU89" s="110"/>
      <c r="AV89" s="110"/>
      <c r="AW89" s="107">
        <f>SUM(AU89:AV89)</f>
        <v>0</v>
      </c>
      <c r="AX89" s="107"/>
      <c r="AY89" s="110"/>
      <c r="AZ89" s="111"/>
      <c r="BB89" s="134" t="s">
        <v>55</v>
      </c>
      <c r="BC89" s="147">
        <f>SUM(BE109)</f>
        <v>0</v>
      </c>
      <c r="BD89" s="148"/>
      <c r="BE89" s="144"/>
      <c r="BF89" s="144"/>
      <c r="BG89" s="149"/>
    </row>
    <row r="90" ht="14.25" customHeight="1" spans="1:59">
      <c r="A90" s="240" t="s">
        <v>56</v>
      </c>
      <c r="B90" s="110"/>
      <c r="C90" s="110"/>
      <c r="D90" s="107">
        <f>SUM(B90:C90)</f>
        <v>0</v>
      </c>
      <c r="E90" s="107"/>
      <c r="F90" s="110"/>
      <c r="G90" s="111"/>
      <c r="I90" s="150" t="s">
        <v>57</v>
      </c>
      <c r="J90" s="151">
        <f>SUM(J83:J88)-J89</f>
        <v>63</v>
      </c>
      <c r="K90" s="152"/>
      <c r="L90" s="153"/>
      <c r="M90" s="153"/>
      <c r="N90" s="154"/>
      <c r="P90" s="240" t="s">
        <v>56</v>
      </c>
      <c r="Q90" s="110"/>
      <c r="R90" s="110"/>
      <c r="S90" s="107">
        <f>SUM(Q90:R90)</f>
        <v>0</v>
      </c>
      <c r="T90" s="107"/>
      <c r="U90" s="110"/>
      <c r="V90" s="111"/>
      <c r="X90" s="150" t="s">
        <v>57</v>
      </c>
      <c r="Y90" s="151">
        <f>SUM(Y83:Y88)-Y89</f>
        <v>66</v>
      </c>
      <c r="Z90" s="152"/>
      <c r="AA90" s="153"/>
      <c r="AB90" s="153"/>
      <c r="AC90" s="154"/>
      <c r="AE90" s="240" t="s">
        <v>56</v>
      </c>
      <c r="AF90" s="110"/>
      <c r="AG90" s="110"/>
      <c r="AH90" s="107">
        <f>SUM(AF90:AG90)</f>
        <v>0</v>
      </c>
      <c r="AI90" s="107"/>
      <c r="AJ90" s="110"/>
      <c r="AK90" s="111"/>
      <c r="AM90" s="150" t="s">
        <v>57</v>
      </c>
      <c r="AN90" s="151">
        <f>SUM(AN83:AN88)-AN89</f>
        <v>69</v>
      </c>
      <c r="AO90" s="152"/>
      <c r="AP90" s="153"/>
      <c r="AQ90" s="153"/>
      <c r="AR90" s="154"/>
      <c r="AT90" s="240" t="s">
        <v>56</v>
      </c>
      <c r="AU90" s="110"/>
      <c r="AV90" s="110"/>
      <c r="AW90" s="107">
        <f>SUM(AU90:AV90)</f>
        <v>0</v>
      </c>
      <c r="AX90" s="107"/>
      <c r="AY90" s="110"/>
      <c r="AZ90" s="111"/>
      <c r="BB90" s="150" t="s">
        <v>57</v>
      </c>
      <c r="BC90" s="151">
        <f>SUM(BC83:BC88)-BC89</f>
        <v>72</v>
      </c>
      <c r="BD90" s="152"/>
      <c r="BE90" s="153"/>
      <c r="BF90" s="153"/>
      <c r="BG90" s="154"/>
    </row>
    <row r="91" ht="14.25" customHeight="1" spans="1:59">
      <c r="A91" s="240" t="s">
        <v>58</v>
      </c>
      <c r="B91" s="110"/>
      <c r="C91" s="110"/>
      <c r="D91" s="107">
        <f>SUM(B91:C91)</f>
        <v>0</v>
      </c>
      <c r="E91" s="107"/>
      <c r="F91" s="110"/>
      <c r="G91" s="111"/>
      <c r="I91" s="155"/>
      <c r="J91" s="156"/>
      <c r="K91" s="156"/>
      <c r="L91" s="156"/>
      <c r="M91" s="156"/>
      <c r="N91" s="156"/>
      <c r="P91" s="240" t="s">
        <v>58</v>
      </c>
      <c r="Q91" s="110"/>
      <c r="R91" s="110"/>
      <c r="S91" s="107">
        <f>SUM(Q91:R91)</f>
        <v>0</v>
      </c>
      <c r="T91" s="107"/>
      <c r="U91" s="110"/>
      <c r="V91" s="111"/>
      <c r="X91" s="155"/>
      <c r="Y91" s="156"/>
      <c r="Z91" s="156"/>
      <c r="AA91" s="156"/>
      <c r="AB91" s="156"/>
      <c r="AC91" s="156"/>
      <c r="AE91" s="240" t="s">
        <v>58</v>
      </c>
      <c r="AF91" s="110"/>
      <c r="AG91" s="110"/>
      <c r="AH91" s="107">
        <f>SUM(AF91:AG91)</f>
        <v>0</v>
      </c>
      <c r="AI91" s="107"/>
      <c r="AJ91" s="110"/>
      <c r="AK91" s="111"/>
      <c r="AM91" s="155"/>
      <c r="AN91" s="156"/>
      <c r="AO91" s="156"/>
      <c r="AP91" s="156"/>
      <c r="AQ91" s="156"/>
      <c r="AR91" s="156"/>
      <c r="AT91" s="240" t="s">
        <v>58</v>
      </c>
      <c r="AU91" s="110"/>
      <c r="AV91" s="110"/>
      <c r="AW91" s="107">
        <f>SUM(AU91:AV91)</f>
        <v>0</v>
      </c>
      <c r="AX91" s="107"/>
      <c r="AY91" s="110"/>
      <c r="AZ91" s="111"/>
      <c r="BB91" s="155"/>
      <c r="BC91" s="156"/>
      <c r="BD91" s="156"/>
      <c r="BE91" s="156"/>
      <c r="BF91" s="156"/>
      <c r="BG91" s="156"/>
    </row>
    <row r="92" ht="14.25" customHeight="1" spans="1:59">
      <c r="A92" s="240" t="s">
        <v>59</v>
      </c>
      <c r="B92" s="110"/>
      <c r="C92" s="110"/>
      <c r="D92" s="107">
        <f>SUM(B92:C92)</f>
        <v>0</v>
      </c>
      <c r="E92" s="107"/>
      <c r="F92" s="110"/>
      <c r="G92" s="111"/>
      <c r="I92" s="157" t="s">
        <v>40</v>
      </c>
      <c r="J92" s="158"/>
      <c r="K92" s="158"/>
      <c r="L92" s="158"/>
      <c r="M92" s="158"/>
      <c r="N92" s="117"/>
      <c r="P92" s="240" t="s">
        <v>59</v>
      </c>
      <c r="Q92" s="110"/>
      <c r="R92" s="110"/>
      <c r="S92" s="107">
        <f>SUM(Q92:R92)</f>
        <v>0</v>
      </c>
      <c r="T92" s="107"/>
      <c r="U92" s="110"/>
      <c r="V92" s="111"/>
      <c r="X92" s="157" t="s">
        <v>40</v>
      </c>
      <c r="Y92" s="158"/>
      <c r="Z92" s="158"/>
      <c r="AA92" s="158"/>
      <c r="AB92" s="158"/>
      <c r="AC92" s="117"/>
      <c r="AE92" s="240" t="s">
        <v>59</v>
      </c>
      <c r="AF92" s="110"/>
      <c r="AG92" s="110"/>
      <c r="AH92" s="107">
        <f>SUM(AF92:AG92)</f>
        <v>0</v>
      </c>
      <c r="AI92" s="107"/>
      <c r="AJ92" s="110"/>
      <c r="AK92" s="111"/>
      <c r="AM92" s="157" t="s">
        <v>40</v>
      </c>
      <c r="AN92" s="158"/>
      <c r="AO92" s="158"/>
      <c r="AP92" s="158"/>
      <c r="AQ92" s="158"/>
      <c r="AR92" s="117"/>
      <c r="AT92" s="240" t="s">
        <v>59</v>
      </c>
      <c r="AU92" s="110"/>
      <c r="AV92" s="110"/>
      <c r="AW92" s="107">
        <f>SUM(AU92:AV92)</f>
        <v>0</v>
      </c>
      <c r="AX92" s="107"/>
      <c r="AY92" s="110"/>
      <c r="AZ92" s="111"/>
      <c r="BB92" s="157" t="s">
        <v>40</v>
      </c>
      <c r="BC92" s="158"/>
      <c r="BD92" s="158"/>
      <c r="BE92" s="158"/>
      <c r="BF92" s="158"/>
      <c r="BG92" s="117"/>
    </row>
    <row r="93" ht="14.25" customHeight="1" spans="1:59">
      <c r="A93" s="109">
        <v>10</v>
      </c>
      <c r="B93" s="110"/>
      <c r="C93" s="110"/>
      <c r="D93" s="107">
        <f>SUM(B93:C93)</f>
        <v>0</v>
      </c>
      <c r="E93" s="107"/>
      <c r="F93" s="110"/>
      <c r="G93" s="111"/>
      <c r="I93" s="159" t="s">
        <v>60</v>
      </c>
      <c r="J93" s="160" t="s">
        <v>44</v>
      </c>
      <c r="K93" s="161" t="s">
        <v>40</v>
      </c>
      <c r="L93" s="162" t="s">
        <v>61</v>
      </c>
      <c r="M93" s="163"/>
      <c r="N93" s="117"/>
      <c r="P93" s="109">
        <v>10</v>
      </c>
      <c r="Q93" s="110"/>
      <c r="R93" s="110"/>
      <c r="S93" s="107">
        <f>SUM(Q93:R93)</f>
        <v>0</v>
      </c>
      <c r="T93" s="107"/>
      <c r="U93" s="110"/>
      <c r="V93" s="111"/>
      <c r="X93" s="159" t="s">
        <v>60</v>
      </c>
      <c r="Y93" s="160" t="s">
        <v>44</v>
      </c>
      <c r="Z93" s="161" t="s">
        <v>40</v>
      </c>
      <c r="AA93" s="162" t="s">
        <v>61</v>
      </c>
      <c r="AB93" s="163"/>
      <c r="AC93" s="117"/>
      <c r="AE93" s="109">
        <v>10</v>
      </c>
      <c r="AF93" s="110"/>
      <c r="AG93" s="110"/>
      <c r="AH93" s="107">
        <f>SUM(AF93:AG93)</f>
        <v>0</v>
      </c>
      <c r="AI93" s="107"/>
      <c r="AJ93" s="110"/>
      <c r="AK93" s="111"/>
      <c r="AM93" s="159" t="s">
        <v>60</v>
      </c>
      <c r="AN93" s="160" t="s">
        <v>44</v>
      </c>
      <c r="AO93" s="161" t="s">
        <v>40</v>
      </c>
      <c r="AP93" s="162" t="s">
        <v>61</v>
      </c>
      <c r="AQ93" s="163"/>
      <c r="AR93" s="117"/>
      <c r="AT93" s="109">
        <v>10</v>
      </c>
      <c r="AU93" s="110"/>
      <c r="AV93" s="110"/>
      <c r="AW93" s="107">
        <f>SUM(AU93:AV93)</f>
        <v>0</v>
      </c>
      <c r="AX93" s="107"/>
      <c r="AY93" s="110"/>
      <c r="AZ93" s="111"/>
      <c r="BB93" s="159" t="s">
        <v>60</v>
      </c>
      <c r="BC93" s="160" t="s">
        <v>44</v>
      </c>
      <c r="BD93" s="161" t="s">
        <v>40</v>
      </c>
      <c r="BE93" s="162" t="s">
        <v>61</v>
      </c>
      <c r="BF93" s="163"/>
      <c r="BG93" s="117"/>
    </row>
    <row r="94" ht="14.25" customHeight="1" spans="1:59">
      <c r="A94" s="109">
        <v>11</v>
      </c>
      <c r="B94" s="110"/>
      <c r="C94" s="110"/>
      <c r="D94" s="107">
        <f>SUM(B94:C94)</f>
        <v>0</v>
      </c>
      <c r="E94" s="107"/>
      <c r="F94" s="110"/>
      <c r="G94" s="111"/>
      <c r="I94" s="164">
        <f>SUM(J83)</f>
        <v>9</v>
      </c>
      <c r="J94" s="165">
        <f>SUM(J84)</f>
        <v>21</v>
      </c>
      <c r="K94" s="166"/>
      <c r="L94" s="167"/>
      <c r="M94" s="168"/>
      <c r="N94" s="117"/>
      <c r="P94" s="109">
        <v>11</v>
      </c>
      <c r="Q94" s="110"/>
      <c r="R94" s="110"/>
      <c r="S94" s="107">
        <f>SUM(Q94:R94)</f>
        <v>0</v>
      </c>
      <c r="T94" s="107"/>
      <c r="U94" s="110"/>
      <c r="V94" s="111"/>
      <c r="X94" s="164">
        <f>SUM(Y83)</f>
        <v>10</v>
      </c>
      <c r="Y94" s="165">
        <f>SUM(Y84)</f>
        <v>22</v>
      </c>
      <c r="Z94" s="166"/>
      <c r="AA94" s="167"/>
      <c r="AB94" s="168"/>
      <c r="AC94" s="117"/>
      <c r="AE94" s="109">
        <v>11</v>
      </c>
      <c r="AF94" s="110"/>
      <c r="AG94" s="110"/>
      <c r="AH94" s="107">
        <f>SUM(AF94:AG94)</f>
        <v>0</v>
      </c>
      <c r="AI94" s="107"/>
      <c r="AJ94" s="110"/>
      <c r="AK94" s="111"/>
      <c r="AM94" s="164">
        <f>SUM(AN83)</f>
        <v>11</v>
      </c>
      <c r="AN94" s="165">
        <f>SUM(AN84)</f>
        <v>23</v>
      </c>
      <c r="AO94" s="166"/>
      <c r="AP94" s="167"/>
      <c r="AQ94" s="168"/>
      <c r="AR94" s="117"/>
      <c r="AT94" s="109">
        <v>11</v>
      </c>
      <c r="AU94" s="110"/>
      <c r="AV94" s="110"/>
      <c r="AW94" s="107">
        <f>SUM(AU94:AV94)</f>
        <v>0</v>
      </c>
      <c r="AX94" s="107"/>
      <c r="AY94" s="110"/>
      <c r="AZ94" s="111"/>
      <c r="BB94" s="164">
        <f>SUM(BC83)</f>
        <v>12</v>
      </c>
      <c r="BC94" s="165">
        <f>SUM(BC84)</f>
        <v>24</v>
      </c>
      <c r="BD94" s="166"/>
      <c r="BE94" s="167"/>
      <c r="BF94" s="168"/>
      <c r="BG94" s="117"/>
    </row>
    <row r="95" ht="14.25" customHeight="1" spans="1:59">
      <c r="A95" s="109">
        <v>12</v>
      </c>
      <c r="B95" s="110"/>
      <c r="C95" s="110"/>
      <c r="D95" s="107">
        <f>SUM(B95:C95)</f>
        <v>0</v>
      </c>
      <c r="E95" s="107"/>
      <c r="F95" s="110"/>
      <c r="G95" s="111"/>
      <c r="I95" s="169">
        <v>0.05</v>
      </c>
      <c r="J95" s="170">
        <v>0.03</v>
      </c>
      <c r="K95" s="106"/>
      <c r="L95" s="107"/>
      <c r="M95" s="171"/>
      <c r="N95" s="117"/>
      <c r="P95" s="109">
        <v>12</v>
      </c>
      <c r="Q95" s="110"/>
      <c r="R95" s="110"/>
      <c r="S95" s="107">
        <f>SUM(Q95:R95)</f>
        <v>0</v>
      </c>
      <c r="T95" s="107"/>
      <c r="U95" s="110"/>
      <c r="V95" s="111"/>
      <c r="X95" s="169">
        <v>0.05</v>
      </c>
      <c r="Y95" s="170">
        <v>0.03</v>
      </c>
      <c r="Z95" s="106"/>
      <c r="AA95" s="107"/>
      <c r="AB95" s="171"/>
      <c r="AC95" s="117"/>
      <c r="AE95" s="109">
        <v>12</v>
      </c>
      <c r="AF95" s="110"/>
      <c r="AG95" s="110"/>
      <c r="AH95" s="107">
        <f>SUM(AF95:AG95)</f>
        <v>0</v>
      </c>
      <c r="AI95" s="107"/>
      <c r="AJ95" s="110"/>
      <c r="AK95" s="111"/>
      <c r="AM95" s="169">
        <v>0.05</v>
      </c>
      <c r="AN95" s="170">
        <v>0.03</v>
      </c>
      <c r="AO95" s="106"/>
      <c r="AP95" s="107"/>
      <c r="AQ95" s="171"/>
      <c r="AR95" s="117"/>
      <c r="AT95" s="109">
        <v>12</v>
      </c>
      <c r="AU95" s="110"/>
      <c r="AV95" s="110"/>
      <c r="AW95" s="107">
        <f>SUM(AU95:AV95)</f>
        <v>0</v>
      </c>
      <c r="AX95" s="107"/>
      <c r="AY95" s="110"/>
      <c r="AZ95" s="111"/>
      <c r="BB95" s="169">
        <v>0.05</v>
      </c>
      <c r="BC95" s="170">
        <v>0.03</v>
      </c>
      <c r="BD95" s="106"/>
      <c r="BE95" s="107"/>
      <c r="BF95" s="171"/>
      <c r="BG95" s="117"/>
    </row>
    <row r="96" ht="14.25" customHeight="1" spans="1:59">
      <c r="A96" s="109">
        <v>13</v>
      </c>
      <c r="B96" s="110"/>
      <c r="C96" s="110"/>
      <c r="D96" s="107">
        <f>SUM(B96:C96)</f>
        <v>0</v>
      </c>
      <c r="E96" s="107"/>
      <c r="F96" s="110"/>
      <c r="G96" s="111"/>
      <c r="I96" s="172">
        <f>SUM(I94*I95)</f>
        <v>0.45</v>
      </c>
      <c r="J96" s="173">
        <f>SUM(J94*J95)</f>
        <v>0.63</v>
      </c>
      <c r="K96" s="174">
        <f>SUM(G114)</f>
        <v>0</v>
      </c>
      <c r="L96" s="175">
        <f>SUM(I96:J96)*K96</f>
        <v>0</v>
      </c>
      <c r="M96" s="176"/>
      <c r="N96" s="117"/>
      <c r="P96" s="109">
        <v>13</v>
      </c>
      <c r="Q96" s="110"/>
      <c r="R96" s="110"/>
      <c r="S96" s="107">
        <f>SUM(Q96:R96)</f>
        <v>0</v>
      </c>
      <c r="T96" s="107"/>
      <c r="U96" s="110"/>
      <c r="V96" s="111"/>
      <c r="X96" s="172">
        <f>SUM(X94*X95)</f>
        <v>0.5</v>
      </c>
      <c r="Y96" s="173">
        <f>SUM(Y94*Y95)</f>
        <v>0.66</v>
      </c>
      <c r="Z96" s="174">
        <f>SUM(V115)</f>
        <v>0</v>
      </c>
      <c r="AA96" s="175">
        <f>SUM(X96:Y96)*Z96</f>
        <v>0</v>
      </c>
      <c r="AB96" s="176"/>
      <c r="AC96" s="117"/>
      <c r="AE96" s="109">
        <v>13</v>
      </c>
      <c r="AF96" s="110"/>
      <c r="AG96" s="110"/>
      <c r="AH96" s="107">
        <f>SUM(AF96:AG96)</f>
        <v>0</v>
      </c>
      <c r="AI96" s="107"/>
      <c r="AJ96" s="110"/>
      <c r="AK96" s="111"/>
      <c r="AM96" s="172">
        <f>SUM(AM94*AM95)</f>
        <v>0.55</v>
      </c>
      <c r="AN96" s="173">
        <f>SUM(AN94*AN95)</f>
        <v>0.69</v>
      </c>
      <c r="AO96" s="174">
        <f>SUM(AK114)</f>
        <v>0</v>
      </c>
      <c r="AP96" s="175">
        <f>SUM(AM96:AN96)*AO96</f>
        <v>0</v>
      </c>
      <c r="AQ96" s="176"/>
      <c r="AR96" s="117"/>
      <c r="AT96" s="109">
        <v>13</v>
      </c>
      <c r="AU96" s="110"/>
      <c r="AV96" s="110"/>
      <c r="AW96" s="107">
        <f>SUM(AU96:AV96)</f>
        <v>0</v>
      </c>
      <c r="AX96" s="107"/>
      <c r="AY96" s="110"/>
      <c r="AZ96" s="111"/>
      <c r="BB96" s="172">
        <f>SUM(BB94*BB95)</f>
        <v>0.6</v>
      </c>
      <c r="BC96" s="173">
        <f>SUM(BC94*BC95)</f>
        <v>0.72</v>
      </c>
      <c r="BD96" s="174">
        <f>SUM(AZ115)</f>
        <v>0</v>
      </c>
      <c r="BE96" s="175">
        <f>SUM(BB96:BC96)*BD96</f>
        <v>0</v>
      </c>
      <c r="BF96" s="176"/>
      <c r="BG96" s="117"/>
    </row>
    <row r="97" ht="14.25" customHeight="1" spans="1:59">
      <c r="A97" s="109">
        <v>14</v>
      </c>
      <c r="B97" s="110"/>
      <c r="C97" s="110"/>
      <c r="D97" s="107">
        <f>SUM(B97:C97)</f>
        <v>0</v>
      </c>
      <c r="E97" s="107"/>
      <c r="F97" s="110"/>
      <c r="G97" s="111"/>
      <c r="I97" s="116"/>
      <c r="J97" s="117"/>
      <c r="K97" s="117"/>
      <c r="L97" s="117"/>
      <c r="M97" s="117"/>
      <c r="N97" s="117"/>
      <c r="P97" s="109">
        <v>14</v>
      </c>
      <c r="Q97" s="110"/>
      <c r="R97" s="110"/>
      <c r="S97" s="107">
        <f>SUM(Q97:R97)</f>
        <v>0</v>
      </c>
      <c r="T97" s="107"/>
      <c r="U97" s="110"/>
      <c r="V97" s="111"/>
      <c r="X97" s="116"/>
      <c r="Y97" s="117"/>
      <c r="Z97" s="117"/>
      <c r="AA97" s="117"/>
      <c r="AB97" s="117"/>
      <c r="AC97" s="117"/>
      <c r="AE97" s="109">
        <v>14</v>
      </c>
      <c r="AF97" s="110"/>
      <c r="AG97" s="110"/>
      <c r="AH97" s="107">
        <f>SUM(AF97:AG97)</f>
        <v>0</v>
      </c>
      <c r="AI97" s="107"/>
      <c r="AJ97" s="110"/>
      <c r="AK97" s="111"/>
      <c r="AM97" s="116"/>
      <c r="AN97" s="117"/>
      <c r="AO97" s="117"/>
      <c r="AP97" s="117"/>
      <c r="AQ97" s="117"/>
      <c r="AR97" s="117"/>
      <c r="AT97" s="109">
        <v>14</v>
      </c>
      <c r="AU97" s="110"/>
      <c r="AV97" s="110"/>
      <c r="AW97" s="107">
        <f>SUM(AU97:AV97)</f>
        <v>0</v>
      </c>
      <c r="AX97" s="107"/>
      <c r="AY97" s="110"/>
      <c r="AZ97" s="111"/>
      <c r="BB97" s="116"/>
      <c r="BC97" s="117"/>
      <c r="BD97" s="117"/>
      <c r="BE97" s="117"/>
      <c r="BF97" s="117"/>
      <c r="BG97" s="117"/>
    </row>
    <row r="98" ht="14.25" customHeight="1" spans="1:59">
      <c r="A98" s="109">
        <v>15</v>
      </c>
      <c r="B98" s="110"/>
      <c r="C98" s="110"/>
      <c r="D98" s="107">
        <f>SUM(B98:C98)</f>
        <v>0</v>
      </c>
      <c r="E98" s="107"/>
      <c r="F98" s="110"/>
      <c r="G98" s="111"/>
      <c r="I98" s="157" t="s">
        <v>53</v>
      </c>
      <c r="J98" s="158"/>
      <c r="K98" s="158"/>
      <c r="L98" s="158"/>
      <c r="M98" s="158"/>
      <c r="N98" s="117"/>
      <c r="P98" s="109">
        <v>15</v>
      </c>
      <c r="Q98" s="110"/>
      <c r="R98" s="110"/>
      <c r="S98" s="107">
        <f>SUM(Q98:R98)</f>
        <v>0</v>
      </c>
      <c r="T98" s="107"/>
      <c r="U98" s="110"/>
      <c r="V98" s="111"/>
      <c r="X98" s="157" t="s">
        <v>53</v>
      </c>
      <c r="Y98" s="158"/>
      <c r="Z98" s="158"/>
      <c r="AA98" s="158"/>
      <c r="AB98" s="158"/>
      <c r="AC98" s="117"/>
      <c r="AE98" s="109">
        <v>15</v>
      </c>
      <c r="AF98" s="110"/>
      <c r="AG98" s="110"/>
      <c r="AH98" s="107">
        <f>SUM(AF98:AG98)</f>
        <v>0</v>
      </c>
      <c r="AI98" s="107"/>
      <c r="AJ98" s="110"/>
      <c r="AK98" s="111"/>
      <c r="AM98" s="157" t="s">
        <v>53</v>
      </c>
      <c r="AN98" s="158"/>
      <c r="AO98" s="158"/>
      <c r="AP98" s="158"/>
      <c r="AQ98" s="158"/>
      <c r="AR98" s="117"/>
      <c r="AT98" s="109">
        <v>15</v>
      </c>
      <c r="AU98" s="110"/>
      <c r="AV98" s="110"/>
      <c r="AW98" s="107">
        <f>SUM(AU98:AV98)</f>
        <v>0</v>
      </c>
      <c r="AX98" s="107"/>
      <c r="AY98" s="110"/>
      <c r="AZ98" s="111"/>
      <c r="BB98" s="157" t="s">
        <v>53</v>
      </c>
      <c r="BC98" s="158"/>
      <c r="BD98" s="158"/>
      <c r="BE98" s="158"/>
      <c r="BF98" s="158"/>
      <c r="BG98" s="117"/>
    </row>
    <row r="99" ht="14.25" customHeight="1" spans="1:59">
      <c r="A99" s="109">
        <v>16</v>
      </c>
      <c r="B99" s="110"/>
      <c r="C99" s="110"/>
      <c r="D99" s="107">
        <f>SUM(B99:C99)</f>
        <v>0</v>
      </c>
      <c r="E99" s="107"/>
      <c r="F99" s="110"/>
      <c r="G99" s="111"/>
      <c r="I99" s="159" t="s">
        <v>33</v>
      </c>
      <c r="J99" s="160" t="s">
        <v>37</v>
      </c>
      <c r="K99" s="162" t="s">
        <v>61</v>
      </c>
      <c r="L99" s="177"/>
      <c r="M99" s="163"/>
      <c r="N99" s="117"/>
      <c r="P99" s="109">
        <v>16</v>
      </c>
      <c r="Q99" s="110"/>
      <c r="R99" s="110"/>
      <c r="S99" s="107">
        <f>SUM(Q99:R99)</f>
        <v>0</v>
      </c>
      <c r="T99" s="107"/>
      <c r="U99" s="110"/>
      <c r="V99" s="111"/>
      <c r="X99" s="159" t="s">
        <v>33</v>
      </c>
      <c r="Y99" s="160" t="s">
        <v>37</v>
      </c>
      <c r="Z99" s="162" t="s">
        <v>61</v>
      </c>
      <c r="AA99" s="177"/>
      <c r="AB99" s="163"/>
      <c r="AC99" s="117"/>
      <c r="AE99" s="109">
        <v>16</v>
      </c>
      <c r="AF99" s="110"/>
      <c r="AG99" s="110"/>
      <c r="AH99" s="107">
        <f>SUM(AF99:AG99)</f>
        <v>0</v>
      </c>
      <c r="AI99" s="107"/>
      <c r="AJ99" s="110"/>
      <c r="AK99" s="111"/>
      <c r="AM99" s="159" t="s">
        <v>33</v>
      </c>
      <c r="AN99" s="160" t="s">
        <v>37</v>
      </c>
      <c r="AO99" s="162" t="s">
        <v>61</v>
      </c>
      <c r="AP99" s="177"/>
      <c r="AQ99" s="163"/>
      <c r="AR99" s="117"/>
      <c r="AT99" s="109">
        <v>16</v>
      </c>
      <c r="AU99" s="110"/>
      <c r="AV99" s="110"/>
      <c r="AW99" s="107">
        <f>SUM(AU99:AV99)</f>
        <v>0</v>
      </c>
      <c r="AX99" s="107"/>
      <c r="AY99" s="110"/>
      <c r="AZ99" s="111"/>
      <c r="BB99" s="159" t="s">
        <v>33</v>
      </c>
      <c r="BC99" s="160" t="s">
        <v>37</v>
      </c>
      <c r="BD99" s="162" t="s">
        <v>61</v>
      </c>
      <c r="BE99" s="177"/>
      <c r="BF99" s="163"/>
      <c r="BG99" s="117"/>
    </row>
    <row r="100" ht="14.25" customHeight="1" spans="1:59">
      <c r="A100" s="109">
        <v>17</v>
      </c>
      <c r="B100" s="110"/>
      <c r="C100" s="110"/>
      <c r="D100" s="107">
        <f>SUM(B100:C100)</f>
        <v>0</v>
      </c>
      <c r="E100" s="107"/>
      <c r="F100" s="110"/>
      <c r="G100" s="111"/>
      <c r="I100" s="196"/>
      <c r="J100" s="180"/>
      <c r="K100" s="167"/>
      <c r="L100" s="178"/>
      <c r="M100" s="168"/>
      <c r="N100" s="117"/>
      <c r="P100" s="109">
        <v>17</v>
      </c>
      <c r="Q100" s="110"/>
      <c r="R100" s="110"/>
      <c r="S100" s="107">
        <f>SUM(Q100:R100)</f>
        <v>0</v>
      </c>
      <c r="T100" s="107"/>
      <c r="U100" s="110"/>
      <c r="V100" s="111"/>
      <c r="X100" s="196"/>
      <c r="Y100" s="180"/>
      <c r="Z100" s="167"/>
      <c r="AA100" s="178"/>
      <c r="AB100" s="168"/>
      <c r="AC100" s="117"/>
      <c r="AE100" s="109">
        <v>17</v>
      </c>
      <c r="AF100" s="110"/>
      <c r="AG100" s="110"/>
      <c r="AH100" s="107">
        <f>SUM(AF100:AG100)</f>
        <v>0</v>
      </c>
      <c r="AI100" s="107"/>
      <c r="AJ100" s="110"/>
      <c r="AK100" s="111"/>
      <c r="AM100" s="196"/>
      <c r="AN100" s="180"/>
      <c r="AO100" s="167"/>
      <c r="AP100" s="178"/>
      <c r="AQ100" s="168"/>
      <c r="AR100" s="117"/>
      <c r="AT100" s="109">
        <v>17</v>
      </c>
      <c r="AU100" s="110"/>
      <c r="AV100" s="110"/>
      <c r="AW100" s="107">
        <f>SUM(AU100:AV100)</f>
        <v>0</v>
      </c>
      <c r="AX100" s="107"/>
      <c r="AY100" s="110"/>
      <c r="AZ100" s="111"/>
      <c r="BB100" s="196"/>
      <c r="BC100" s="180"/>
      <c r="BD100" s="167"/>
      <c r="BE100" s="178"/>
      <c r="BF100" s="168"/>
      <c r="BG100" s="117"/>
    </row>
    <row r="101" ht="14.25" customHeight="1" spans="1:59">
      <c r="A101" s="109">
        <v>18</v>
      </c>
      <c r="B101" s="110"/>
      <c r="C101" s="110"/>
      <c r="D101" s="107">
        <f>SUM(B101:C101)</f>
        <v>0</v>
      </c>
      <c r="E101" s="107"/>
      <c r="F101" s="110"/>
      <c r="G101" s="111"/>
      <c r="I101" s="179"/>
      <c r="J101" s="195"/>
      <c r="K101" s="181"/>
      <c r="L101" s="138"/>
      <c r="M101" s="182"/>
      <c r="N101" s="117"/>
      <c r="P101" s="109">
        <v>18</v>
      </c>
      <c r="Q101" s="110"/>
      <c r="R101" s="110"/>
      <c r="S101" s="107">
        <f>SUM(Q101:R101)</f>
        <v>0</v>
      </c>
      <c r="T101" s="107"/>
      <c r="U101" s="110"/>
      <c r="V101" s="111"/>
      <c r="X101" s="179"/>
      <c r="Y101" s="195"/>
      <c r="Z101" s="181"/>
      <c r="AA101" s="138"/>
      <c r="AB101" s="182"/>
      <c r="AC101" s="117"/>
      <c r="AE101" s="109">
        <v>18</v>
      </c>
      <c r="AF101" s="110"/>
      <c r="AG101" s="110"/>
      <c r="AH101" s="107">
        <f>SUM(AF101:AG101)</f>
        <v>0</v>
      </c>
      <c r="AI101" s="107"/>
      <c r="AJ101" s="110"/>
      <c r="AK101" s="111"/>
      <c r="AM101" s="179"/>
      <c r="AN101" s="195"/>
      <c r="AO101" s="181"/>
      <c r="AP101" s="138"/>
      <c r="AQ101" s="182"/>
      <c r="AR101" s="117"/>
      <c r="AT101" s="109">
        <v>18</v>
      </c>
      <c r="AU101" s="110"/>
      <c r="AV101" s="110"/>
      <c r="AW101" s="107">
        <f>SUM(AU101:AV101)</f>
        <v>0</v>
      </c>
      <c r="AX101" s="107"/>
      <c r="AY101" s="110"/>
      <c r="AZ101" s="111"/>
      <c r="BB101" s="196"/>
      <c r="BC101" s="180"/>
      <c r="BD101" s="181"/>
      <c r="BE101" s="138"/>
      <c r="BF101" s="182"/>
      <c r="BG101" s="117"/>
    </row>
    <row r="102" ht="14.25" customHeight="1" spans="1:59">
      <c r="A102" s="109">
        <v>19</v>
      </c>
      <c r="B102" s="110"/>
      <c r="C102" s="110"/>
      <c r="D102" s="107">
        <f>SUM(B102:C102)</f>
        <v>0</v>
      </c>
      <c r="E102" s="107"/>
      <c r="F102" s="110"/>
      <c r="G102" s="111"/>
      <c r="I102" s="196"/>
      <c r="J102" s="180"/>
      <c r="K102" s="107"/>
      <c r="L102" s="183"/>
      <c r="M102" s="171"/>
      <c r="N102" s="117"/>
      <c r="P102" s="109">
        <v>19</v>
      </c>
      <c r="Q102" s="110"/>
      <c r="R102" s="110"/>
      <c r="S102" s="107">
        <f>SUM(Q102:R102)</f>
        <v>0</v>
      </c>
      <c r="T102" s="107"/>
      <c r="U102" s="110"/>
      <c r="V102" s="111"/>
      <c r="X102" s="196"/>
      <c r="Y102" s="180"/>
      <c r="Z102" s="107"/>
      <c r="AA102" s="183"/>
      <c r="AB102" s="171"/>
      <c r="AC102" s="117"/>
      <c r="AE102" s="109">
        <v>19</v>
      </c>
      <c r="AF102" s="110"/>
      <c r="AG102" s="110"/>
      <c r="AH102" s="107">
        <f>SUM(AF102:AG102)</f>
        <v>0</v>
      </c>
      <c r="AI102" s="107"/>
      <c r="AJ102" s="110"/>
      <c r="AK102" s="111"/>
      <c r="AM102" s="196"/>
      <c r="AN102" s="180"/>
      <c r="AO102" s="107"/>
      <c r="AP102" s="183"/>
      <c r="AQ102" s="171"/>
      <c r="AR102" s="117"/>
      <c r="AT102" s="109">
        <v>19</v>
      </c>
      <c r="AU102" s="110"/>
      <c r="AV102" s="110"/>
      <c r="AW102" s="107">
        <f>SUM(AU102:AV102)</f>
        <v>0</v>
      </c>
      <c r="AX102" s="107"/>
      <c r="AY102" s="110"/>
      <c r="AZ102" s="111"/>
      <c r="BB102" s="169"/>
      <c r="BC102" s="170"/>
      <c r="BD102" s="107"/>
      <c r="BE102" s="183"/>
      <c r="BF102" s="171"/>
      <c r="BG102" s="117"/>
    </row>
    <row r="103" ht="14.25" customHeight="1" spans="1:59">
      <c r="A103" s="109">
        <v>20</v>
      </c>
      <c r="B103" s="110"/>
      <c r="C103" s="110"/>
      <c r="D103" s="107">
        <f>SUM(B103:C103)</f>
        <v>0</v>
      </c>
      <c r="E103" s="107"/>
      <c r="F103" s="110"/>
      <c r="G103" s="111"/>
      <c r="I103" s="172"/>
      <c r="J103" s="173"/>
      <c r="K103" s="184">
        <f>SUM(J100:J103)</f>
        <v>0</v>
      </c>
      <c r="L103" s="185"/>
      <c r="M103" s="186"/>
      <c r="N103" s="117"/>
      <c r="P103" s="109">
        <v>20</v>
      </c>
      <c r="Q103" s="110"/>
      <c r="R103" s="110"/>
      <c r="S103" s="107">
        <f>SUM(Q103:R103)</f>
        <v>0</v>
      </c>
      <c r="T103" s="107"/>
      <c r="U103" s="110"/>
      <c r="V103" s="111"/>
      <c r="X103" s="172"/>
      <c r="Y103" s="173"/>
      <c r="Z103" s="184">
        <f>SUM(Y100:Y103)</f>
        <v>0</v>
      </c>
      <c r="AA103" s="185"/>
      <c r="AB103" s="186"/>
      <c r="AC103" s="117"/>
      <c r="AE103" s="109">
        <v>20</v>
      </c>
      <c r="AF103" s="110"/>
      <c r="AG103" s="110"/>
      <c r="AH103" s="107">
        <f>SUM(AF103:AG103)</f>
        <v>0</v>
      </c>
      <c r="AI103" s="107"/>
      <c r="AJ103" s="110"/>
      <c r="AK103" s="111"/>
      <c r="AM103" s="172"/>
      <c r="AN103" s="173"/>
      <c r="AO103" s="184">
        <f>SUM(AN100:AN103)</f>
        <v>0</v>
      </c>
      <c r="AP103" s="185"/>
      <c r="AQ103" s="186"/>
      <c r="AR103" s="117"/>
      <c r="AT103" s="109">
        <v>20</v>
      </c>
      <c r="AU103" s="110"/>
      <c r="AV103" s="110"/>
      <c r="AW103" s="107">
        <f>SUM(AU103:AV103)</f>
        <v>0</v>
      </c>
      <c r="AX103" s="107"/>
      <c r="AY103" s="110"/>
      <c r="AZ103" s="111"/>
      <c r="BB103" s="172"/>
      <c r="BC103" s="173"/>
      <c r="BD103" s="184">
        <f>SUM(BC100:BC103)</f>
        <v>0</v>
      </c>
      <c r="BE103" s="185"/>
      <c r="BF103" s="186"/>
      <c r="BG103" s="117"/>
    </row>
    <row r="104" ht="14.25" customHeight="1" spans="1:59">
      <c r="A104" s="109">
        <v>21</v>
      </c>
      <c r="B104" s="110"/>
      <c r="C104" s="110"/>
      <c r="D104" s="107">
        <f>SUM(B104:C104)</f>
        <v>0</v>
      </c>
      <c r="E104" s="107"/>
      <c r="F104" s="110"/>
      <c r="G104" s="111"/>
      <c r="I104" s="116"/>
      <c r="J104" s="117"/>
      <c r="K104" s="117"/>
      <c r="L104" s="117"/>
      <c r="M104" s="117"/>
      <c r="N104" s="117"/>
      <c r="P104" s="109">
        <v>21</v>
      </c>
      <c r="Q104" s="110"/>
      <c r="R104" s="110"/>
      <c r="S104" s="107">
        <f>SUM(Q104:R104)</f>
        <v>0</v>
      </c>
      <c r="T104" s="107"/>
      <c r="U104" s="110"/>
      <c r="V104" s="111"/>
      <c r="X104" s="116"/>
      <c r="Y104" s="117"/>
      <c r="Z104" s="117"/>
      <c r="AA104" s="117"/>
      <c r="AB104" s="117"/>
      <c r="AC104" s="117"/>
      <c r="AE104" s="109">
        <v>21</v>
      </c>
      <c r="AF104" s="110"/>
      <c r="AG104" s="110"/>
      <c r="AH104" s="107">
        <f>SUM(AF104:AG104)</f>
        <v>0</v>
      </c>
      <c r="AI104" s="107"/>
      <c r="AJ104" s="110"/>
      <c r="AK104" s="111"/>
      <c r="AM104" s="116"/>
      <c r="AN104" s="117"/>
      <c r="AO104" s="117"/>
      <c r="AP104" s="117"/>
      <c r="AQ104" s="117"/>
      <c r="AR104" s="117"/>
      <c r="AT104" s="109">
        <v>21</v>
      </c>
      <c r="AU104" s="110"/>
      <c r="AV104" s="110"/>
      <c r="AW104" s="107">
        <f>SUM(AU104:AV104)</f>
        <v>0</v>
      </c>
      <c r="AX104" s="107"/>
      <c r="AY104" s="110"/>
      <c r="AZ104" s="111"/>
      <c r="BB104" s="116"/>
      <c r="BC104" s="117"/>
      <c r="BD104" s="117"/>
      <c r="BE104" s="117"/>
      <c r="BF104" s="117"/>
      <c r="BG104" s="117"/>
    </row>
    <row r="105" ht="14.25" customHeight="1" spans="1:59">
      <c r="A105" s="109">
        <v>22</v>
      </c>
      <c r="B105" s="110"/>
      <c r="C105" s="110"/>
      <c r="D105" s="107">
        <f>SUM(B105:C105)</f>
        <v>0</v>
      </c>
      <c r="E105" s="107"/>
      <c r="F105" s="110"/>
      <c r="G105" s="111"/>
      <c r="I105" s="157" t="s">
        <v>55</v>
      </c>
      <c r="J105" s="158"/>
      <c r="K105" s="158"/>
      <c r="L105" s="158"/>
      <c r="M105" s="158"/>
      <c r="N105" s="117"/>
      <c r="P105" s="109">
        <v>22</v>
      </c>
      <c r="Q105" s="110"/>
      <c r="R105" s="110"/>
      <c r="S105" s="107">
        <f>SUM(Q105:R105)</f>
        <v>0</v>
      </c>
      <c r="T105" s="107"/>
      <c r="U105" s="110"/>
      <c r="V105" s="111"/>
      <c r="X105" s="157" t="s">
        <v>55</v>
      </c>
      <c r="Y105" s="158"/>
      <c r="Z105" s="158"/>
      <c r="AA105" s="158"/>
      <c r="AB105" s="158"/>
      <c r="AC105" s="117"/>
      <c r="AE105" s="109">
        <v>22</v>
      </c>
      <c r="AF105" s="110"/>
      <c r="AG105" s="110"/>
      <c r="AH105" s="107">
        <f>SUM(AF105:AG105)</f>
        <v>0</v>
      </c>
      <c r="AI105" s="107"/>
      <c r="AJ105" s="110"/>
      <c r="AK105" s="111"/>
      <c r="AM105" s="157" t="s">
        <v>55</v>
      </c>
      <c r="AN105" s="158"/>
      <c r="AO105" s="158"/>
      <c r="AP105" s="158"/>
      <c r="AQ105" s="158"/>
      <c r="AR105" s="117"/>
      <c r="AT105" s="109">
        <v>22</v>
      </c>
      <c r="AU105" s="110"/>
      <c r="AV105" s="110"/>
      <c r="AW105" s="107">
        <f>SUM(AU105:AV105)</f>
        <v>0</v>
      </c>
      <c r="AX105" s="107"/>
      <c r="AY105" s="110"/>
      <c r="AZ105" s="111"/>
      <c r="BB105" s="157" t="s">
        <v>55</v>
      </c>
      <c r="BC105" s="158"/>
      <c r="BD105" s="158"/>
      <c r="BE105" s="158"/>
      <c r="BF105" s="158"/>
      <c r="BG105" s="117"/>
    </row>
    <row r="106" ht="14.25" customHeight="1" spans="1:59">
      <c r="A106" s="109">
        <v>23</v>
      </c>
      <c r="B106" s="110"/>
      <c r="C106" s="110"/>
      <c r="D106" s="107">
        <f>SUM(B106:C106)</f>
        <v>0</v>
      </c>
      <c r="E106" s="107"/>
      <c r="F106" s="110"/>
      <c r="G106" s="111"/>
      <c r="I106" s="159" t="s">
        <v>60</v>
      </c>
      <c r="J106" s="160" t="s">
        <v>44</v>
      </c>
      <c r="K106" s="161" t="s">
        <v>40</v>
      </c>
      <c r="L106" s="162" t="s">
        <v>61</v>
      </c>
      <c r="M106" s="163"/>
      <c r="N106" s="117"/>
      <c r="P106" s="109">
        <v>23</v>
      </c>
      <c r="Q106" s="110"/>
      <c r="R106" s="110"/>
      <c r="S106" s="107">
        <f>SUM(Q106:R106)</f>
        <v>0</v>
      </c>
      <c r="T106" s="107"/>
      <c r="U106" s="110"/>
      <c r="V106" s="111"/>
      <c r="X106" s="159" t="s">
        <v>60</v>
      </c>
      <c r="Y106" s="160" t="s">
        <v>44</v>
      </c>
      <c r="Z106" s="161" t="s">
        <v>40</v>
      </c>
      <c r="AA106" s="162" t="s">
        <v>61</v>
      </c>
      <c r="AB106" s="163"/>
      <c r="AC106" s="117"/>
      <c r="AE106" s="109">
        <v>23</v>
      </c>
      <c r="AF106" s="110"/>
      <c r="AG106" s="110"/>
      <c r="AH106" s="107">
        <f>SUM(AF106:AG106)</f>
        <v>0</v>
      </c>
      <c r="AI106" s="107"/>
      <c r="AJ106" s="110"/>
      <c r="AK106" s="111"/>
      <c r="AM106" s="159" t="s">
        <v>60</v>
      </c>
      <c r="AN106" s="160" t="s">
        <v>44</v>
      </c>
      <c r="AO106" s="161" t="s">
        <v>40</v>
      </c>
      <c r="AP106" s="162" t="s">
        <v>61</v>
      </c>
      <c r="AQ106" s="163"/>
      <c r="AR106" s="117"/>
      <c r="AT106" s="109">
        <v>23</v>
      </c>
      <c r="AU106" s="110"/>
      <c r="AV106" s="110"/>
      <c r="AW106" s="107">
        <f>SUM(AU106:AV106)</f>
        <v>0</v>
      </c>
      <c r="AX106" s="107"/>
      <c r="AY106" s="110"/>
      <c r="AZ106" s="111"/>
      <c r="BB106" s="159" t="s">
        <v>60</v>
      </c>
      <c r="BC106" s="160" t="s">
        <v>44</v>
      </c>
      <c r="BD106" s="161" t="s">
        <v>40</v>
      </c>
      <c r="BE106" s="162" t="s">
        <v>61</v>
      </c>
      <c r="BF106" s="163"/>
      <c r="BG106" s="117"/>
    </row>
    <row r="107" ht="14.25" customHeight="1" spans="1:59">
      <c r="A107" s="109">
        <v>24</v>
      </c>
      <c r="B107" s="110"/>
      <c r="C107" s="110"/>
      <c r="D107" s="107">
        <f>SUM(B107:C107)</f>
        <v>0</v>
      </c>
      <c r="E107" s="107"/>
      <c r="F107" s="110"/>
      <c r="G107" s="111"/>
      <c r="I107" s="164">
        <f>SUM(J83)</f>
        <v>9</v>
      </c>
      <c r="J107" s="165">
        <f>SUM(J84)</f>
        <v>21</v>
      </c>
      <c r="K107" s="166"/>
      <c r="L107" s="167"/>
      <c r="M107" s="168"/>
      <c r="N107" s="117"/>
      <c r="P107" s="109">
        <v>24</v>
      </c>
      <c r="Q107" s="110"/>
      <c r="R107" s="110"/>
      <c r="S107" s="107">
        <f>SUM(Q107:R107)</f>
        <v>0</v>
      </c>
      <c r="T107" s="107"/>
      <c r="U107" s="110"/>
      <c r="V107" s="111"/>
      <c r="X107" s="164">
        <f>SUM(Y83)</f>
        <v>10</v>
      </c>
      <c r="Y107" s="165">
        <f>SUM(Y84)</f>
        <v>22</v>
      </c>
      <c r="Z107" s="166"/>
      <c r="AA107" s="167"/>
      <c r="AB107" s="168"/>
      <c r="AC107" s="117"/>
      <c r="AE107" s="109">
        <v>24</v>
      </c>
      <c r="AF107" s="110"/>
      <c r="AG107" s="110"/>
      <c r="AH107" s="107">
        <f>SUM(AF107:AG107)</f>
        <v>0</v>
      </c>
      <c r="AI107" s="107"/>
      <c r="AJ107" s="110"/>
      <c r="AK107" s="111"/>
      <c r="AM107" s="164">
        <f>SUM(AN83)</f>
        <v>11</v>
      </c>
      <c r="AN107" s="165">
        <f>SUM(AN84)</f>
        <v>23</v>
      </c>
      <c r="AO107" s="166"/>
      <c r="AP107" s="167"/>
      <c r="AQ107" s="168"/>
      <c r="AR107" s="117"/>
      <c r="AT107" s="109">
        <v>24</v>
      </c>
      <c r="AU107" s="110"/>
      <c r="AV107" s="110"/>
      <c r="AW107" s="107">
        <f>SUM(AU107:AV107)</f>
        <v>0</v>
      </c>
      <c r="AX107" s="107"/>
      <c r="AY107" s="110"/>
      <c r="AZ107" s="111"/>
      <c r="BB107" s="164">
        <f>SUM(BC83)</f>
        <v>12</v>
      </c>
      <c r="BC107" s="165">
        <f>SUM(BC84)</f>
        <v>24</v>
      </c>
      <c r="BD107" s="166"/>
      <c r="BE107" s="167"/>
      <c r="BF107" s="168"/>
      <c r="BG107" s="117"/>
    </row>
    <row r="108" ht="14.25" customHeight="1" spans="1:59">
      <c r="A108" s="109">
        <v>25</v>
      </c>
      <c r="B108" s="110"/>
      <c r="C108" s="110"/>
      <c r="D108" s="107">
        <f>SUM(B108:C108)</f>
        <v>0</v>
      </c>
      <c r="E108" s="107"/>
      <c r="F108" s="110"/>
      <c r="G108" s="111"/>
      <c r="I108" s="169">
        <v>0.05</v>
      </c>
      <c r="J108" s="170">
        <v>0.03</v>
      </c>
      <c r="K108" s="106"/>
      <c r="L108" s="107"/>
      <c r="M108" s="171"/>
      <c r="N108" s="117"/>
      <c r="P108" s="109">
        <v>25</v>
      </c>
      <c r="Q108" s="110"/>
      <c r="R108" s="110"/>
      <c r="S108" s="107">
        <f>SUM(Q108:R108)</f>
        <v>0</v>
      </c>
      <c r="T108" s="107"/>
      <c r="U108" s="110"/>
      <c r="V108" s="111"/>
      <c r="X108" s="169">
        <v>0.05</v>
      </c>
      <c r="Y108" s="170">
        <v>0.03</v>
      </c>
      <c r="Z108" s="106"/>
      <c r="AA108" s="107"/>
      <c r="AB108" s="171"/>
      <c r="AC108" s="117"/>
      <c r="AE108" s="109">
        <v>25</v>
      </c>
      <c r="AF108" s="110"/>
      <c r="AG108" s="110"/>
      <c r="AH108" s="107">
        <f>SUM(AF108:AG108)</f>
        <v>0</v>
      </c>
      <c r="AI108" s="107"/>
      <c r="AJ108" s="110"/>
      <c r="AK108" s="111"/>
      <c r="AM108" s="169">
        <v>0.05</v>
      </c>
      <c r="AN108" s="170">
        <v>0.03</v>
      </c>
      <c r="AO108" s="106"/>
      <c r="AP108" s="107"/>
      <c r="AQ108" s="171"/>
      <c r="AR108" s="117"/>
      <c r="AT108" s="109">
        <v>25</v>
      </c>
      <c r="AU108" s="110"/>
      <c r="AV108" s="110"/>
      <c r="AW108" s="107">
        <f>SUM(AU108:AV108)</f>
        <v>0</v>
      </c>
      <c r="AX108" s="107"/>
      <c r="AY108" s="110"/>
      <c r="AZ108" s="111"/>
      <c r="BB108" s="169">
        <v>0.05</v>
      </c>
      <c r="BC108" s="170">
        <v>0.03</v>
      </c>
      <c r="BD108" s="106"/>
      <c r="BE108" s="107"/>
      <c r="BF108" s="171"/>
      <c r="BG108" s="117"/>
    </row>
    <row r="109" ht="14.25" customHeight="1" spans="1:59">
      <c r="A109" s="109">
        <v>26</v>
      </c>
      <c r="B109" s="110"/>
      <c r="C109" s="110"/>
      <c r="D109" s="107">
        <f>SUM(B109:C109)</f>
        <v>0</v>
      </c>
      <c r="E109" s="107"/>
      <c r="F109" s="110"/>
      <c r="G109" s="111"/>
      <c r="I109" s="172">
        <f>SUM(I107*I108)</f>
        <v>0.45</v>
      </c>
      <c r="J109" s="173">
        <f>SUM(J107*J108)</f>
        <v>0.63</v>
      </c>
      <c r="K109" s="174">
        <f>SUM(F114)</f>
        <v>0</v>
      </c>
      <c r="L109" s="175">
        <f>SUM(I109:J109)*K109</f>
        <v>0</v>
      </c>
      <c r="M109" s="176"/>
      <c r="N109" s="117"/>
      <c r="P109" s="109">
        <v>26</v>
      </c>
      <c r="Q109" s="110"/>
      <c r="R109" s="110"/>
      <c r="S109" s="107">
        <f>SUM(Q109:R109)</f>
        <v>0</v>
      </c>
      <c r="T109" s="107"/>
      <c r="U109" s="110"/>
      <c r="V109" s="111"/>
      <c r="X109" s="172">
        <f>SUM(X107*X108)</f>
        <v>0.5</v>
      </c>
      <c r="Y109" s="173">
        <f>SUM(Y107*Y108)</f>
        <v>0.66</v>
      </c>
      <c r="Z109" s="174">
        <f>SUM(U115)</f>
        <v>0</v>
      </c>
      <c r="AA109" s="175">
        <f>SUM(X109:Y109)*Z109</f>
        <v>0</v>
      </c>
      <c r="AB109" s="176"/>
      <c r="AC109" s="117"/>
      <c r="AE109" s="109">
        <v>26</v>
      </c>
      <c r="AF109" s="110"/>
      <c r="AG109" s="110"/>
      <c r="AH109" s="107">
        <f>SUM(AF109:AG109)</f>
        <v>0</v>
      </c>
      <c r="AI109" s="107"/>
      <c r="AJ109" s="110"/>
      <c r="AK109" s="111"/>
      <c r="AM109" s="172">
        <f>SUM(AM107*AM108)</f>
        <v>0.55</v>
      </c>
      <c r="AN109" s="173">
        <f>SUM(AN107*AN108)</f>
        <v>0.69</v>
      </c>
      <c r="AO109" s="174">
        <f>SUM(AJ114)</f>
        <v>0</v>
      </c>
      <c r="AP109" s="175">
        <f>SUM(AM109:AN109)*AO109</f>
        <v>0</v>
      </c>
      <c r="AQ109" s="176"/>
      <c r="AR109" s="117"/>
      <c r="AT109" s="109">
        <v>26</v>
      </c>
      <c r="AU109" s="110"/>
      <c r="AV109" s="110"/>
      <c r="AW109" s="107">
        <f>SUM(AU109:AV109)</f>
        <v>0</v>
      </c>
      <c r="AX109" s="107"/>
      <c r="AY109" s="110"/>
      <c r="AZ109" s="111"/>
      <c r="BB109" s="172">
        <f>SUM(BB107*BB108)</f>
        <v>0.6</v>
      </c>
      <c r="BC109" s="173">
        <f>SUM(BC107*BC108)</f>
        <v>0.72</v>
      </c>
      <c r="BD109" s="174">
        <f>SUM(AY115)</f>
        <v>0</v>
      </c>
      <c r="BE109" s="175">
        <f>SUM(BB109:BC109)*BD109</f>
        <v>0</v>
      </c>
      <c r="BF109" s="176"/>
      <c r="BG109" s="117"/>
    </row>
    <row r="110" ht="14.25" customHeight="1" spans="1:59">
      <c r="A110" s="109">
        <v>27</v>
      </c>
      <c r="B110" s="110"/>
      <c r="C110" s="110"/>
      <c r="D110" s="107">
        <f>SUM(B110:C110)</f>
        <v>0</v>
      </c>
      <c r="E110" s="107"/>
      <c r="F110" s="110"/>
      <c r="G110" s="111"/>
      <c r="I110" s="187"/>
      <c r="J110" s="187"/>
      <c r="K110" s="188"/>
      <c r="L110" s="189"/>
      <c r="M110" s="189"/>
      <c r="N110" s="117"/>
      <c r="P110" s="109">
        <v>27</v>
      </c>
      <c r="Q110" s="110"/>
      <c r="R110" s="110"/>
      <c r="S110" s="107">
        <f>SUM(Q110:R110)</f>
        <v>0</v>
      </c>
      <c r="T110" s="107"/>
      <c r="U110" s="110"/>
      <c r="V110" s="111"/>
      <c r="X110" s="187"/>
      <c r="Y110" s="187"/>
      <c r="Z110" s="188"/>
      <c r="AA110" s="189"/>
      <c r="AB110" s="189"/>
      <c r="AC110" s="117"/>
      <c r="AE110" s="109">
        <v>27</v>
      </c>
      <c r="AF110" s="110"/>
      <c r="AG110" s="110"/>
      <c r="AH110" s="107">
        <f>SUM(AF110:AG110)</f>
        <v>0</v>
      </c>
      <c r="AI110" s="107"/>
      <c r="AJ110" s="110"/>
      <c r="AK110" s="111"/>
      <c r="AM110" s="187"/>
      <c r="AN110" s="187"/>
      <c r="AO110" s="188"/>
      <c r="AP110" s="189"/>
      <c r="AQ110" s="189"/>
      <c r="AR110" s="117"/>
      <c r="AT110" s="109">
        <v>27</v>
      </c>
      <c r="AU110" s="110"/>
      <c r="AV110" s="110"/>
      <c r="AW110" s="107">
        <f>SUM(AU110:AV110)</f>
        <v>0</v>
      </c>
      <c r="AX110" s="107"/>
      <c r="AY110" s="110"/>
      <c r="AZ110" s="111"/>
      <c r="BB110" s="187"/>
      <c r="BC110" s="187"/>
      <c r="BD110" s="188"/>
      <c r="BE110" s="189"/>
      <c r="BF110" s="189"/>
      <c r="BG110" s="117"/>
    </row>
    <row r="111" ht="14.25" customHeight="1" spans="1:59">
      <c r="A111" s="109">
        <v>28</v>
      </c>
      <c r="B111" s="110"/>
      <c r="C111" s="110"/>
      <c r="D111" s="107">
        <f>SUM(B111:C111)</f>
        <v>0</v>
      </c>
      <c r="E111" s="107"/>
      <c r="F111" s="110"/>
      <c r="G111" s="111"/>
      <c r="I111" s="116"/>
      <c r="J111" s="190" t="s">
        <v>62</v>
      </c>
      <c r="K111" s="190"/>
      <c r="L111" s="190"/>
      <c r="M111" s="190"/>
      <c r="N111" s="190"/>
      <c r="P111" s="109">
        <v>28</v>
      </c>
      <c r="Q111" s="110"/>
      <c r="R111" s="110"/>
      <c r="S111" s="107">
        <f>SUM(Q111:R111)</f>
        <v>0</v>
      </c>
      <c r="T111" s="107"/>
      <c r="U111" s="110"/>
      <c r="V111" s="111"/>
      <c r="X111" s="116"/>
      <c r="Y111" s="190" t="s">
        <v>62</v>
      </c>
      <c r="Z111" s="190"/>
      <c r="AA111" s="190"/>
      <c r="AB111" s="190"/>
      <c r="AC111" s="190"/>
      <c r="AE111" s="109">
        <v>28</v>
      </c>
      <c r="AF111" s="110"/>
      <c r="AG111" s="110"/>
      <c r="AH111" s="107">
        <f>SUM(AF111:AG111)</f>
        <v>0</v>
      </c>
      <c r="AI111" s="107"/>
      <c r="AJ111" s="110"/>
      <c r="AK111" s="111"/>
      <c r="AM111" s="116"/>
      <c r="AN111" s="190" t="s">
        <v>62</v>
      </c>
      <c r="AO111" s="190"/>
      <c r="AP111" s="190"/>
      <c r="AQ111" s="190"/>
      <c r="AR111" s="190"/>
      <c r="AT111" s="109">
        <v>28</v>
      </c>
      <c r="AU111" s="110"/>
      <c r="AV111" s="110"/>
      <c r="AW111" s="107">
        <f>SUM(AU111:AV111)</f>
        <v>0</v>
      </c>
      <c r="AX111" s="107"/>
      <c r="AY111" s="110"/>
      <c r="AZ111" s="111"/>
      <c r="BB111" s="116"/>
      <c r="BC111" s="190" t="s">
        <v>62</v>
      </c>
      <c r="BD111" s="190"/>
      <c r="BE111" s="190"/>
      <c r="BF111" s="190"/>
      <c r="BG111" s="190"/>
    </row>
    <row r="112" ht="14.25" customHeight="1" spans="1:58">
      <c r="A112" s="109">
        <v>29</v>
      </c>
      <c r="B112" s="110"/>
      <c r="C112" s="110"/>
      <c r="D112" s="107">
        <f>SUM(B112:C112)</f>
        <v>0</v>
      </c>
      <c r="E112" s="107"/>
      <c r="F112" s="110"/>
      <c r="G112" s="111"/>
      <c r="I112" s="116"/>
      <c r="J112" s="156"/>
      <c r="K112" s="156"/>
      <c r="L112" s="156"/>
      <c r="M112" s="156"/>
      <c r="P112" s="109">
        <v>29</v>
      </c>
      <c r="Q112" s="110"/>
      <c r="R112" s="110"/>
      <c r="S112" s="107">
        <f>SUM(Q112:R112)</f>
        <v>0</v>
      </c>
      <c r="T112" s="107"/>
      <c r="U112" s="110"/>
      <c r="V112" s="111"/>
      <c r="X112" s="116"/>
      <c r="Y112" s="156"/>
      <c r="Z112" s="156"/>
      <c r="AA112" s="156"/>
      <c r="AB112" s="156"/>
      <c r="AC112" s="190"/>
      <c r="AE112" s="109">
        <v>29</v>
      </c>
      <c r="AF112" s="110"/>
      <c r="AG112" s="110"/>
      <c r="AH112" s="107">
        <f>SUM(AF112:AG112)</f>
        <v>0</v>
      </c>
      <c r="AI112" s="107"/>
      <c r="AJ112" s="110"/>
      <c r="AK112" s="111"/>
      <c r="AM112" s="116"/>
      <c r="AN112" s="156"/>
      <c r="AO112" s="156"/>
      <c r="AP112" s="156"/>
      <c r="AQ112" s="156"/>
      <c r="AT112" s="109">
        <v>29</v>
      </c>
      <c r="AU112" s="110"/>
      <c r="AV112" s="110"/>
      <c r="AW112" s="107">
        <f>SUM(AU112:AV112)</f>
        <v>0</v>
      </c>
      <c r="AX112" s="107"/>
      <c r="AY112" s="110"/>
      <c r="AZ112" s="111"/>
      <c r="BB112" s="116"/>
      <c r="BC112" s="156"/>
      <c r="BD112" s="156"/>
      <c r="BE112" s="156"/>
      <c r="BF112" s="156"/>
    </row>
    <row r="113" ht="14.25" customHeight="1" spans="1:59">
      <c r="A113" s="109">
        <v>30</v>
      </c>
      <c r="B113" s="110"/>
      <c r="C113" s="110"/>
      <c r="D113" s="107">
        <f>SUM(B113:C113)</f>
        <v>0</v>
      </c>
      <c r="E113" s="107"/>
      <c r="F113" s="110"/>
      <c r="G113" s="111"/>
      <c r="I113" s="116"/>
      <c r="N113" s="117"/>
      <c r="P113" s="109">
        <v>30</v>
      </c>
      <c r="Q113" s="110"/>
      <c r="R113" s="110"/>
      <c r="S113" s="107">
        <f>SUM(Q113:R113)</f>
        <v>0</v>
      </c>
      <c r="T113" s="107"/>
      <c r="U113" s="110"/>
      <c r="V113" s="111"/>
      <c r="X113" s="116"/>
      <c r="AE113" s="109">
        <v>30</v>
      </c>
      <c r="AF113" s="110"/>
      <c r="AG113" s="110"/>
      <c r="AH113" s="107">
        <f>SUM(AF113:AG113)</f>
        <v>0</v>
      </c>
      <c r="AI113" s="107"/>
      <c r="AJ113" s="110"/>
      <c r="AK113" s="111"/>
      <c r="AM113" s="116"/>
      <c r="AR113" s="117"/>
      <c r="AT113" s="109">
        <v>30</v>
      </c>
      <c r="AU113" s="110"/>
      <c r="AV113" s="110"/>
      <c r="AW113" s="107">
        <f>SUM(AU113:AV113)</f>
        <v>0</v>
      </c>
      <c r="AX113" s="107"/>
      <c r="AY113" s="110"/>
      <c r="AZ113" s="111"/>
      <c r="BB113" s="116"/>
      <c r="BG113" s="117"/>
    </row>
    <row r="114" ht="14.25" customHeight="1" spans="1:59">
      <c r="A114" s="112"/>
      <c r="B114" s="113">
        <f t="shared" ref="B114:G114" si="21">SUM(B84:B113)</f>
        <v>0</v>
      </c>
      <c r="C114" s="113">
        <f>SUM(C84:C113)</f>
        <v>0</v>
      </c>
      <c r="D114" s="114">
        <f>SUM(B114:C114)</f>
        <v>0</v>
      </c>
      <c r="E114" s="114">
        <f>SUM(E84:E113)</f>
        <v>0</v>
      </c>
      <c r="F114" s="113">
        <f>SUM(F84:F113)</f>
        <v>0</v>
      </c>
      <c r="G114" s="115">
        <f>SUM(G84:G113)</f>
        <v>0</v>
      </c>
      <c r="I114" s="116"/>
      <c r="J114" s="117"/>
      <c r="K114" s="117"/>
      <c r="L114" s="117"/>
      <c r="M114" s="117"/>
      <c r="N114" s="191"/>
      <c r="P114" s="109">
        <v>31</v>
      </c>
      <c r="Q114" s="106"/>
      <c r="R114" s="110"/>
      <c r="S114" s="107">
        <f>SUM(Q114:R114)</f>
        <v>0</v>
      </c>
      <c r="T114" s="107"/>
      <c r="U114" s="110"/>
      <c r="V114" s="111"/>
      <c r="X114" s="116"/>
      <c r="Y114" s="117"/>
      <c r="Z114" s="117"/>
      <c r="AA114" s="117"/>
      <c r="AB114" s="117"/>
      <c r="AC114" s="117"/>
      <c r="AE114" s="112"/>
      <c r="AF114" s="113">
        <f t="shared" ref="AF114:AK114" si="22">SUM(AF84:AF113)</f>
        <v>0</v>
      </c>
      <c r="AG114" s="113">
        <f>SUM(AG84:AG113)</f>
        <v>0</v>
      </c>
      <c r="AH114" s="114">
        <f>SUM(AF114:AG114)</f>
        <v>0</v>
      </c>
      <c r="AI114" s="114">
        <f>SUM(AI84:AI113)</f>
        <v>0</v>
      </c>
      <c r="AJ114" s="113">
        <f>SUM(AJ84:AJ113)</f>
        <v>0</v>
      </c>
      <c r="AK114" s="115">
        <f>SUM(AK84:AK113)</f>
        <v>0</v>
      </c>
      <c r="AM114" s="116"/>
      <c r="AN114" s="117"/>
      <c r="AO114" s="117"/>
      <c r="AP114" s="117"/>
      <c r="AQ114" s="117"/>
      <c r="AR114" s="191"/>
      <c r="AT114" s="109">
        <v>31</v>
      </c>
      <c r="AU114" s="110"/>
      <c r="AV114" s="110"/>
      <c r="AW114" s="107">
        <f>SUM(AU114:AV114)</f>
        <v>0</v>
      </c>
      <c r="AX114" s="107"/>
      <c r="AY114" s="110"/>
      <c r="AZ114" s="111"/>
      <c r="BB114" s="116"/>
      <c r="BC114" s="117"/>
      <c r="BD114" s="117"/>
      <c r="BE114" s="117"/>
      <c r="BF114" s="117"/>
      <c r="BG114" s="191"/>
    </row>
    <row r="115" ht="16.5" customHeight="1" spans="9:58">
      <c r="I115" s="116"/>
      <c r="J115" s="191" t="s">
        <v>63</v>
      </c>
      <c r="K115" s="191"/>
      <c r="L115" s="191"/>
      <c r="M115" s="191"/>
      <c r="P115" s="112"/>
      <c r="Q115" s="113">
        <f t="shared" ref="Q115:V115" si="23">SUM(Q84:Q114)</f>
        <v>0</v>
      </c>
      <c r="R115" s="113">
        <f>SUM(R84:R114)</f>
        <v>0</v>
      </c>
      <c r="S115" s="114">
        <f>SUM(Q115:R115)</f>
        <v>0</v>
      </c>
      <c r="T115" s="114">
        <f>SUM(T84:T114)</f>
        <v>0</v>
      </c>
      <c r="U115" s="113">
        <f>SUM(U84:U114)</f>
        <v>0</v>
      </c>
      <c r="V115" s="115">
        <f>SUM(V84:V114)</f>
        <v>0</v>
      </c>
      <c r="X115" s="116"/>
      <c r="Y115" s="191" t="s">
        <v>63</v>
      </c>
      <c r="Z115" s="191"/>
      <c r="AA115" s="191"/>
      <c r="AB115" s="191"/>
      <c r="AC115" s="191"/>
      <c r="AM115" s="116"/>
      <c r="AN115" s="191" t="s">
        <v>63</v>
      </c>
      <c r="AO115" s="191"/>
      <c r="AP115" s="191"/>
      <c r="AQ115" s="191"/>
      <c r="AT115" s="112"/>
      <c r="AU115" s="113">
        <f t="shared" ref="AU115:AZ115" si="24">SUM(AU84:AU114)</f>
        <v>0</v>
      </c>
      <c r="AV115" s="113">
        <f>SUM(AV84:AV114)</f>
        <v>0</v>
      </c>
      <c r="AW115" s="114">
        <f>SUM(AU115:AV115)</f>
        <v>0</v>
      </c>
      <c r="AX115" s="114">
        <f>SUM(AX84:AX114)</f>
        <v>0</v>
      </c>
      <c r="AY115" s="113">
        <f>SUM(AY84:AY114)</f>
        <v>0</v>
      </c>
      <c r="AZ115" s="115">
        <f>SUM(AZ84:AZ114)</f>
        <v>0</v>
      </c>
      <c r="BB115" s="116"/>
      <c r="BC115" s="191" t="s">
        <v>63</v>
      </c>
      <c r="BD115" s="191"/>
      <c r="BE115" s="191"/>
      <c r="BF115" s="191"/>
    </row>
    <row r="116" ht="12.75"/>
  </sheetData>
  <mergeCells count="265">
    <mergeCell ref="E1:G1"/>
    <mergeCell ref="I1:N1"/>
    <mergeCell ref="T1:V1"/>
    <mergeCell ref="X1:AC1"/>
    <mergeCell ref="AI1:AK1"/>
    <mergeCell ref="AM1:AR1"/>
    <mergeCell ref="AX1:AZ1"/>
    <mergeCell ref="BB1:BG1"/>
    <mergeCell ref="E2:G2"/>
    <mergeCell ref="L2:N2"/>
    <mergeCell ref="T2:V2"/>
    <mergeCell ref="AA2:AC2"/>
    <mergeCell ref="AI2:AK2"/>
    <mergeCell ref="AP2:AR2"/>
    <mergeCell ref="AX2:AZ2"/>
    <mergeCell ref="BE2:BG2"/>
    <mergeCell ref="E3:G3"/>
    <mergeCell ref="I3:J3"/>
    <mergeCell ref="T3:V3"/>
    <mergeCell ref="X3:Y3"/>
    <mergeCell ref="AI3:AK3"/>
    <mergeCell ref="AM3:AN3"/>
    <mergeCell ref="AX3:AZ3"/>
    <mergeCell ref="BB3:BC3"/>
    <mergeCell ref="A4:G4"/>
    <mergeCell ref="K4:N4"/>
    <mergeCell ref="P4:V4"/>
    <mergeCell ref="Z4:AC4"/>
    <mergeCell ref="AE4:AK4"/>
    <mergeCell ref="AO4:AR4"/>
    <mergeCell ref="AT4:AZ4"/>
    <mergeCell ref="BD4:BG4"/>
    <mergeCell ref="K5:N5"/>
    <mergeCell ref="Z5:AC5"/>
    <mergeCell ref="AO5:AR5"/>
    <mergeCell ref="BD5:BG5"/>
    <mergeCell ref="K6:N6"/>
    <mergeCell ref="Z6:AC6"/>
    <mergeCell ref="AO6:AR6"/>
    <mergeCell ref="BD6:BG6"/>
    <mergeCell ref="K12:N12"/>
    <mergeCell ref="Z12:AC12"/>
    <mergeCell ref="AO12:AR12"/>
    <mergeCell ref="BD12:BG12"/>
    <mergeCell ref="L15:M15"/>
    <mergeCell ref="AA15:AB15"/>
    <mergeCell ref="AP15:AQ15"/>
    <mergeCell ref="BE15:BF15"/>
    <mergeCell ref="L18:M18"/>
    <mergeCell ref="AA18:AB18"/>
    <mergeCell ref="AP18:AQ18"/>
    <mergeCell ref="BE18:BF18"/>
    <mergeCell ref="K21:M21"/>
    <mergeCell ref="Z21:AB21"/>
    <mergeCell ref="AO21:AQ21"/>
    <mergeCell ref="BD21:BF21"/>
    <mergeCell ref="K25:M25"/>
    <mergeCell ref="Z25:AB25"/>
    <mergeCell ref="AO25:AQ25"/>
    <mergeCell ref="BD25:BF25"/>
    <mergeCell ref="L28:M28"/>
    <mergeCell ref="AA28:AB28"/>
    <mergeCell ref="AP28:AQ28"/>
    <mergeCell ref="BE28:BF28"/>
    <mergeCell ref="L31:M31"/>
    <mergeCell ref="AA31:AB31"/>
    <mergeCell ref="AP31:AQ31"/>
    <mergeCell ref="BE31:BF31"/>
    <mergeCell ref="E40:G40"/>
    <mergeCell ref="I40:N40"/>
    <mergeCell ref="T40:V40"/>
    <mergeCell ref="X40:AC40"/>
    <mergeCell ref="AI40:AK40"/>
    <mergeCell ref="AM40:AR40"/>
    <mergeCell ref="AX40:AZ40"/>
    <mergeCell ref="BB40:BG40"/>
    <mergeCell ref="E41:G41"/>
    <mergeCell ref="L41:N41"/>
    <mergeCell ref="T41:V41"/>
    <mergeCell ref="AA41:AC41"/>
    <mergeCell ref="AI41:AK41"/>
    <mergeCell ref="AP41:AR41"/>
    <mergeCell ref="AX41:AZ41"/>
    <mergeCell ref="BE41:BG41"/>
    <mergeCell ref="E42:G42"/>
    <mergeCell ref="I42:J42"/>
    <mergeCell ref="T42:V42"/>
    <mergeCell ref="X42:Y42"/>
    <mergeCell ref="AI42:AK42"/>
    <mergeCell ref="AM42:AN42"/>
    <mergeCell ref="AX42:AZ42"/>
    <mergeCell ref="BB42:BC42"/>
    <mergeCell ref="A43:G43"/>
    <mergeCell ref="K43:N43"/>
    <mergeCell ref="P43:V43"/>
    <mergeCell ref="Z43:AC43"/>
    <mergeCell ref="AE43:AK43"/>
    <mergeCell ref="AO43:AR43"/>
    <mergeCell ref="AT43:AZ43"/>
    <mergeCell ref="BD43:BG43"/>
    <mergeCell ref="K44:N44"/>
    <mergeCell ref="Z44:AC44"/>
    <mergeCell ref="AO44:AR44"/>
    <mergeCell ref="BD44:BG44"/>
    <mergeCell ref="K45:N45"/>
    <mergeCell ref="Z45:AC45"/>
    <mergeCell ref="AO45:AR45"/>
    <mergeCell ref="BD45:BG45"/>
    <mergeCell ref="K51:N51"/>
    <mergeCell ref="Z51:AC51"/>
    <mergeCell ref="AO51:AR51"/>
    <mergeCell ref="BD51:BG51"/>
    <mergeCell ref="L54:M54"/>
    <mergeCell ref="AA54:AB54"/>
    <mergeCell ref="AP54:AQ54"/>
    <mergeCell ref="BE54:BF54"/>
    <mergeCell ref="L57:M57"/>
    <mergeCell ref="AA57:AB57"/>
    <mergeCell ref="AP57:AQ57"/>
    <mergeCell ref="BE57:BF57"/>
    <mergeCell ref="K60:M60"/>
    <mergeCell ref="Z60:AB60"/>
    <mergeCell ref="AO60:AQ60"/>
    <mergeCell ref="BD60:BF60"/>
    <mergeCell ref="K64:M64"/>
    <mergeCell ref="Z64:AB64"/>
    <mergeCell ref="AO64:AQ64"/>
    <mergeCell ref="BD64:BF64"/>
    <mergeCell ref="L67:M67"/>
    <mergeCell ref="AA67:AB67"/>
    <mergeCell ref="AP67:AQ67"/>
    <mergeCell ref="BE67:BF67"/>
    <mergeCell ref="L70:M70"/>
    <mergeCell ref="AA70:AB70"/>
    <mergeCell ref="AP70:AQ70"/>
    <mergeCell ref="BE70:BF70"/>
    <mergeCell ref="E79:G79"/>
    <mergeCell ref="I79:N79"/>
    <mergeCell ref="T79:V79"/>
    <mergeCell ref="X79:AC79"/>
    <mergeCell ref="AI79:AK79"/>
    <mergeCell ref="AM79:AR79"/>
    <mergeCell ref="AX79:AZ79"/>
    <mergeCell ref="BB79:BG79"/>
    <mergeCell ref="E80:G80"/>
    <mergeCell ref="L80:N80"/>
    <mergeCell ref="T80:V80"/>
    <mergeCell ref="AA80:AC80"/>
    <mergeCell ref="AI80:AK80"/>
    <mergeCell ref="AP80:AR80"/>
    <mergeCell ref="AX80:AZ80"/>
    <mergeCell ref="BE80:BG80"/>
    <mergeCell ref="E81:G81"/>
    <mergeCell ref="I81:J81"/>
    <mergeCell ref="T81:V81"/>
    <mergeCell ref="X81:Y81"/>
    <mergeCell ref="AI81:AK81"/>
    <mergeCell ref="AM81:AN81"/>
    <mergeCell ref="AX81:AZ81"/>
    <mergeCell ref="BB81:BC81"/>
    <mergeCell ref="A82:G82"/>
    <mergeCell ref="K82:N82"/>
    <mergeCell ref="P82:V82"/>
    <mergeCell ref="Z82:AC82"/>
    <mergeCell ref="AE82:AK82"/>
    <mergeCell ref="AO82:AR82"/>
    <mergeCell ref="AT82:AZ82"/>
    <mergeCell ref="BD82:BG82"/>
    <mergeCell ref="K83:N83"/>
    <mergeCell ref="Z83:AC83"/>
    <mergeCell ref="AO83:AR83"/>
    <mergeCell ref="BD83:BG83"/>
    <mergeCell ref="K84:N84"/>
    <mergeCell ref="Z84:AC84"/>
    <mergeCell ref="AO84:AR84"/>
    <mergeCell ref="BD84:BG84"/>
    <mergeCell ref="AO88:AR88"/>
    <mergeCell ref="K90:N90"/>
    <mergeCell ref="Z90:AC90"/>
    <mergeCell ref="AO90:AR90"/>
    <mergeCell ref="BD90:BG90"/>
    <mergeCell ref="L93:M93"/>
    <mergeCell ref="AA93:AB93"/>
    <mergeCell ref="AP93:AQ93"/>
    <mergeCell ref="BE93:BF93"/>
    <mergeCell ref="L96:M96"/>
    <mergeCell ref="AA96:AB96"/>
    <mergeCell ref="AP96:AQ96"/>
    <mergeCell ref="BE96:BF96"/>
    <mergeCell ref="K99:M99"/>
    <mergeCell ref="Z99:AB99"/>
    <mergeCell ref="AO99:AQ99"/>
    <mergeCell ref="BD99:BF99"/>
    <mergeCell ref="K103:M103"/>
    <mergeCell ref="Z103:AB103"/>
    <mergeCell ref="AO103:AQ103"/>
    <mergeCell ref="BD103:BF103"/>
    <mergeCell ref="L106:M106"/>
    <mergeCell ref="AA106:AB106"/>
    <mergeCell ref="AP106:AQ106"/>
    <mergeCell ref="BE106:BF106"/>
    <mergeCell ref="L109:M109"/>
    <mergeCell ref="AA109:AB109"/>
    <mergeCell ref="AP109:AQ109"/>
    <mergeCell ref="BE109:BF109"/>
    <mergeCell ref="K16:K17"/>
    <mergeCell ref="K29:K30"/>
    <mergeCell ref="K55:K56"/>
    <mergeCell ref="K68:K69"/>
    <mergeCell ref="K94:K95"/>
    <mergeCell ref="K107:K108"/>
    <mergeCell ref="Z16:Z17"/>
    <mergeCell ref="Z29:Z30"/>
    <mergeCell ref="Z55:Z56"/>
    <mergeCell ref="Z68:Z69"/>
    <mergeCell ref="Z94:Z95"/>
    <mergeCell ref="Z107:Z108"/>
    <mergeCell ref="AO16:AO17"/>
    <mergeCell ref="AO29:AO30"/>
    <mergeCell ref="AO55:AO56"/>
    <mergeCell ref="AO68:AO69"/>
    <mergeCell ref="AO94:AO95"/>
    <mergeCell ref="AO107:AO108"/>
    <mergeCell ref="BD16:BD17"/>
    <mergeCell ref="BD29:BD30"/>
    <mergeCell ref="BD55:BD56"/>
    <mergeCell ref="BD68:BD69"/>
    <mergeCell ref="BD94:BD95"/>
    <mergeCell ref="BD107:BD108"/>
    <mergeCell ref="AA107:AB108"/>
    <mergeCell ref="BE107:BF108"/>
    <mergeCell ref="L107:M108"/>
    <mergeCell ref="AP107:AQ108"/>
    <mergeCell ref="K100:M102"/>
    <mergeCell ref="Z100:AB102"/>
    <mergeCell ref="AO100:AQ102"/>
    <mergeCell ref="BD100:BF102"/>
    <mergeCell ref="AA94:AB95"/>
    <mergeCell ref="BE94:BF95"/>
    <mergeCell ref="L94:M95"/>
    <mergeCell ref="AP94:AQ95"/>
    <mergeCell ref="AA68:AB69"/>
    <mergeCell ref="BE68:BF69"/>
    <mergeCell ref="L68:M69"/>
    <mergeCell ref="AP68:AQ69"/>
    <mergeCell ref="K61:M63"/>
    <mergeCell ref="Z61:AB63"/>
    <mergeCell ref="AO61:AQ63"/>
    <mergeCell ref="BD61:BF63"/>
    <mergeCell ref="AA55:AB56"/>
    <mergeCell ref="BE55:BF56"/>
    <mergeCell ref="L55:M56"/>
    <mergeCell ref="AP55:AQ56"/>
    <mergeCell ref="AA29:AB30"/>
    <mergeCell ref="BE29:BF30"/>
    <mergeCell ref="L29:M30"/>
    <mergeCell ref="AP29:AQ30"/>
    <mergeCell ref="K22:M24"/>
    <mergeCell ref="Z22:AB24"/>
    <mergeCell ref="AO22:AQ24"/>
    <mergeCell ref="BD22:BF24"/>
    <mergeCell ref="AA16:AB17"/>
    <mergeCell ref="BE16:BF17"/>
    <mergeCell ref="L16:M17"/>
    <mergeCell ref="AP16:AQ17"/>
  </mergeCells>
  <pageMargins left="0.699305555555556" right="0.699305555555556" top="0.75" bottom="0.75" header="0.299305555555556" footer="0.299305555555556"/>
  <headerFooter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116"/>
  <sheetViews>
    <sheetView topLeftCell="W90" workbookViewId="0">
      <selection activeCell="Y109" sqref="Y109"/>
    </sheetView>
  </sheetViews>
  <sheetFormatPr defaultColWidth="9" defaultRowHeight="12"/>
  <cols>
    <col min="1" max="1" width="3.85333333333333" style="75" customWidth="1"/>
    <col min="2" max="2" width="7.71333333333333" style="75" customWidth="1"/>
    <col min="3" max="3" width="7.85333333333333" style="75" customWidth="1"/>
    <col min="4" max="5" width="7.14" style="75" customWidth="1"/>
    <col min="6" max="6" width="9.14" style="75"/>
    <col min="7" max="7" width="6.57333333333333" style="75" customWidth="1"/>
    <col min="8" max="8" width="2.57333333333333" style="75" customWidth="1"/>
    <col min="9" max="9" width="16.7133333333333" style="75" customWidth="1"/>
    <col min="10" max="10" width="23.7133333333333" style="75" customWidth="1"/>
    <col min="11" max="11" width="9.57333333333333" style="75" customWidth="1"/>
    <col min="12" max="12" width="4.28666666666667" style="75" customWidth="1"/>
    <col min="13" max="13" width="5.71333333333333" style="75" customWidth="1"/>
    <col min="14" max="14" width="7.85333333333333" style="75" customWidth="1"/>
    <col min="15" max="15" width="5.42666666666667" style="75" customWidth="1"/>
    <col min="16" max="16" width="3.71333333333333" style="75" customWidth="1"/>
    <col min="17" max="17" width="7.85333333333333" style="75" customWidth="1"/>
    <col min="18" max="18" width="7.71333333333333" style="75" customWidth="1"/>
    <col min="19" max="20" width="7.14" style="75" customWidth="1"/>
    <col min="21" max="21" width="9.14" style="75"/>
    <col min="22" max="22" width="6.57333333333333" style="75" customWidth="1"/>
    <col min="23" max="23" width="2.57333333333333" style="75" customWidth="1"/>
    <col min="24" max="24" width="17" style="75" customWidth="1"/>
    <col min="25" max="25" width="15" style="75" customWidth="1"/>
    <col min="26" max="26" width="9.42666666666667" style="75" customWidth="1"/>
    <col min="27" max="27" width="4.28666666666667" style="75" customWidth="1"/>
    <col min="28" max="28" width="5.71333333333333" style="75" customWidth="1"/>
    <col min="29" max="29" width="7.71333333333333" style="75" customWidth="1"/>
    <col min="30" max="30" width="5.42666666666667" style="75" customWidth="1"/>
    <col min="31" max="31" width="3.85333333333333" style="75" customWidth="1"/>
    <col min="32" max="33" width="7.85333333333333" style="75" customWidth="1"/>
    <col min="34" max="35" width="7.28666666666667" style="75" customWidth="1"/>
    <col min="36" max="36" width="9.14" style="75"/>
    <col min="37" max="37" width="6.57333333333333" style="75" customWidth="1"/>
    <col min="38" max="38" width="2.57333333333333" style="75" customWidth="1"/>
    <col min="39" max="39" width="16.7133333333333" style="75" customWidth="1"/>
    <col min="40" max="40" width="23.8533333333333" style="75" customWidth="1"/>
    <col min="41" max="41" width="9.42666666666667" style="75" customWidth="1"/>
    <col min="42" max="42" width="4.42666666666667" style="75" customWidth="1"/>
    <col min="43" max="43" width="5.71333333333333" style="75" customWidth="1"/>
    <col min="44" max="44" width="8.14" style="75" customWidth="1"/>
    <col min="45" max="45" width="5.71333333333333" style="75" customWidth="1"/>
    <col min="46" max="46" width="3.71333333333333" style="75" customWidth="1"/>
    <col min="47" max="48" width="7.71333333333333" style="75" customWidth="1"/>
    <col min="49" max="50" width="7.14" style="75" customWidth="1"/>
    <col min="51" max="51" width="9.14" style="75"/>
    <col min="52" max="52" width="6.57333333333333" style="75" customWidth="1"/>
    <col min="53" max="53" width="2.71333333333333" style="75" customWidth="1"/>
    <col min="54" max="54" width="16.7133333333333" style="75" customWidth="1"/>
    <col min="55" max="55" width="23.7133333333333" style="75" customWidth="1"/>
    <col min="56" max="56" width="9.42666666666667" style="75" customWidth="1"/>
    <col min="57" max="57" width="4.28666666666667" style="75" customWidth="1"/>
    <col min="58" max="58" width="5.57333333333333" style="75" customWidth="1"/>
    <col min="59" max="59" width="7.71333333333333" style="75" customWidth="1"/>
    <col min="60" max="16384" width="9.14" style="75"/>
  </cols>
  <sheetData>
    <row r="1" ht="22.5" customHeight="1" spans="4:59">
      <c r="D1" s="95" t="s">
        <v>20</v>
      </c>
      <c r="E1" s="96">
        <f>([1]Kal.Gaji!A19)</f>
        <v>4</v>
      </c>
      <c r="F1" s="97"/>
      <c r="G1" s="98"/>
      <c r="I1" s="118" t="s">
        <v>21</v>
      </c>
      <c r="J1" s="118"/>
      <c r="K1" s="118"/>
      <c r="L1" s="118"/>
      <c r="M1" s="118"/>
      <c r="N1" s="118"/>
      <c r="S1" s="95" t="s">
        <v>20</v>
      </c>
      <c r="T1" s="96">
        <f>([1]Kal.Gaji!A19)</f>
        <v>4</v>
      </c>
      <c r="U1" s="97"/>
      <c r="V1" s="98"/>
      <c r="X1" s="118" t="s">
        <v>21</v>
      </c>
      <c r="Y1" s="118"/>
      <c r="Z1" s="118"/>
      <c r="AA1" s="118"/>
      <c r="AB1" s="118"/>
      <c r="AC1" s="118"/>
      <c r="AH1" s="95" t="s">
        <v>20</v>
      </c>
      <c r="AI1" s="96">
        <f>([1]Kal.Gaji!A19)</f>
        <v>4</v>
      </c>
      <c r="AJ1" s="97"/>
      <c r="AK1" s="98"/>
      <c r="AM1" s="118" t="s">
        <v>21</v>
      </c>
      <c r="AN1" s="118"/>
      <c r="AO1" s="118"/>
      <c r="AP1" s="118"/>
      <c r="AQ1" s="118"/>
      <c r="AR1" s="118"/>
      <c r="AW1" s="95" t="s">
        <v>20</v>
      </c>
      <c r="AX1" s="96">
        <f>([1]Kal.Gaji!A19)</f>
        <v>4</v>
      </c>
      <c r="AY1" s="97"/>
      <c r="AZ1" s="98"/>
      <c r="BB1" s="118" t="s">
        <v>21</v>
      </c>
      <c r="BC1" s="118"/>
      <c r="BD1" s="118"/>
      <c r="BE1" s="118"/>
      <c r="BF1" s="118"/>
      <c r="BG1" s="118"/>
    </row>
    <row r="2" ht="22.5" customHeight="1" spans="4:59">
      <c r="D2" s="95" t="s">
        <v>3</v>
      </c>
      <c r="E2" s="96" t="str">
        <f>([1]H!E2)</f>
        <v>JANUARI</v>
      </c>
      <c r="F2" s="97"/>
      <c r="G2" s="98"/>
      <c r="I2" s="119"/>
      <c r="J2" s="119"/>
      <c r="K2" s="119"/>
      <c r="L2" s="120"/>
      <c r="M2" s="120"/>
      <c r="N2" s="120"/>
      <c r="S2" s="95" t="s">
        <v>3</v>
      </c>
      <c r="T2" s="96" t="str">
        <f>([1]H!U2)</f>
        <v>FEBUARI</v>
      </c>
      <c r="U2" s="97"/>
      <c r="V2" s="98"/>
      <c r="X2" s="119"/>
      <c r="Y2" s="119"/>
      <c r="Z2" s="119"/>
      <c r="AA2" s="120"/>
      <c r="AB2" s="120"/>
      <c r="AC2" s="120"/>
      <c r="AH2" s="95" t="s">
        <v>3</v>
      </c>
      <c r="AI2" s="96" t="str">
        <f>([1]H!AJ2)</f>
        <v>MARET</v>
      </c>
      <c r="AJ2" s="97"/>
      <c r="AK2" s="98"/>
      <c r="AM2" s="119"/>
      <c r="AN2" s="119"/>
      <c r="AO2" s="119"/>
      <c r="AP2" s="120"/>
      <c r="AQ2" s="120"/>
      <c r="AR2" s="120"/>
      <c r="AW2" s="95" t="s">
        <v>3</v>
      </c>
      <c r="AX2" s="96" t="str">
        <f>([1]H!AY2)</f>
        <v>APRIL</v>
      </c>
      <c r="AY2" s="97"/>
      <c r="AZ2" s="98"/>
      <c r="BB2" s="119"/>
      <c r="BC2" s="119"/>
      <c r="BD2" s="119"/>
      <c r="BE2" s="120"/>
      <c r="BF2" s="120"/>
      <c r="BG2" s="120"/>
    </row>
    <row r="3" ht="22.5" customHeight="1" spans="4:59">
      <c r="D3" s="95" t="s">
        <v>26</v>
      </c>
      <c r="E3" s="96">
        <f>SUM('Kal. Gaji'!A3:M3)</f>
        <v>2016</v>
      </c>
      <c r="F3" s="97"/>
      <c r="G3" s="98"/>
      <c r="I3" s="121">
        <f>(E1)</f>
        <v>4</v>
      </c>
      <c r="J3" s="121"/>
      <c r="K3" s="121"/>
      <c r="L3" s="121"/>
      <c r="M3" s="121"/>
      <c r="N3" s="122" t="str">
        <f>([1]H!N3)</f>
        <v>Untuk Bulan Januari</v>
      </c>
      <c r="S3" s="95" t="s">
        <v>26</v>
      </c>
      <c r="T3" s="96">
        <f>SUM('Kal. Gaji'!A3:M3)</f>
        <v>2016</v>
      </c>
      <c r="U3" s="97"/>
      <c r="V3" s="98"/>
      <c r="X3" s="121">
        <f>(T1)</f>
        <v>4</v>
      </c>
      <c r="Y3" s="121"/>
      <c r="Z3" s="121"/>
      <c r="AA3" s="121"/>
      <c r="AB3" s="121"/>
      <c r="AC3" s="122" t="s">
        <v>28</v>
      </c>
      <c r="AH3" s="95" t="s">
        <v>26</v>
      </c>
      <c r="AI3" s="96">
        <f>SUM('Kal. Gaji'!A3:M3)</f>
        <v>2016</v>
      </c>
      <c r="AJ3" s="97"/>
      <c r="AK3" s="98"/>
      <c r="AM3" s="121">
        <f>(AI1)</f>
        <v>4</v>
      </c>
      <c r="AN3" s="121"/>
      <c r="AO3" s="121"/>
      <c r="AP3" s="121"/>
      <c r="AQ3" s="121"/>
      <c r="AR3" s="122" t="s">
        <v>29</v>
      </c>
      <c r="AW3" s="95" t="s">
        <v>26</v>
      </c>
      <c r="AX3" s="96">
        <f>SUM('Kal. Gaji'!A3:M3)</f>
        <v>2016</v>
      </c>
      <c r="AY3" s="97"/>
      <c r="AZ3" s="98"/>
      <c r="BB3" s="121">
        <f>(AX1)</f>
        <v>4</v>
      </c>
      <c r="BC3" s="121"/>
      <c r="BD3" s="121"/>
      <c r="BE3" s="121"/>
      <c r="BF3" s="121"/>
      <c r="BG3" s="122" t="s">
        <v>81</v>
      </c>
    </row>
    <row r="4" ht="25.5" customHeight="1" spans="1:59">
      <c r="A4" s="99" t="s">
        <v>2</v>
      </c>
      <c r="B4" s="99"/>
      <c r="C4" s="99"/>
      <c r="D4" s="99"/>
      <c r="E4" s="99"/>
      <c r="F4" s="99"/>
      <c r="G4" s="99"/>
      <c r="I4" s="123" t="s">
        <v>31</v>
      </c>
      <c r="J4" s="124" t="s">
        <v>32</v>
      </c>
      <c r="K4" s="125" t="s">
        <v>33</v>
      </c>
      <c r="L4" s="126"/>
      <c r="M4" s="126"/>
      <c r="N4" s="127"/>
      <c r="P4" s="99" t="s">
        <v>2</v>
      </c>
      <c r="Q4" s="99"/>
      <c r="R4" s="99"/>
      <c r="S4" s="99"/>
      <c r="T4" s="99"/>
      <c r="U4" s="99"/>
      <c r="V4" s="99"/>
      <c r="X4" s="123" t="s">
        <v>31</v>
      </c>
      <c r="Y4" s="124" t="s">
        <v>32</v>
      </c>
      <c r="Z4" s="125" t="s">
        <v>33</v>
      </c>
      <c r="AA4" s="126"/>
      <c r="AB4" s="126"/>
      <c r="AC4" s="127"/>
      <c r="AE4" s="99" t="s">
        <v>2</v>
      </c>
      <c r="AF4" s="99"/>
      <c r="AG4" s="99"/>
      <c r="AH4" s="99"/>
      <c r="AI4" s="99"/>
      <c r="AJ4" s="99"/>
      <c r="AK4" s="99"/>
      <c r="AM4" s="123" t="s">
        <v>31</v>
      </c>
      <c r="AN4" s="124" t="s">
        <v>32</v>
      </c>
      <c r="AO4" s="125" t="s">
        <v>33</v>
      </c>
      <c r="AP4" s="126"/>
      <c r="AQ4" s="126"/>
      <c r="AR4" s="127"/>
      <c r="AT4" s="99" t="s">
        <v>2</v>
      </c>
      <c r="AU4" s="99"/>
      <c r="AV4" s="99"/>
      <c r="AW4" s="99"/>
      <c r="AX4" s="99"/>
      <c r="AY4" s="99"/>
      <c r="AZ4" s="99"/>
      <c r="BB4" s="123" t="s">
        <v>31</v>
      </c>
      <c r="BC4" s="124" t="s">
        <v>32</v>
      </c>
      <c r="BD4" s="125" t="s">
        <v>33</v>
      </c>
      <c r="BE4" s="126"/>
      <c r="BF4" s="126"/>
      <c r="BG4" s="127"/>
    </row>
    <row r="5" ht="16.5" customHeight="1" spans="1:59">
      <c r="A5" s="198" t="s">
        <v>34</v>
      </c>
      <c r="B5" s="199" t="s">
        <v>35</v>
      </c>
      <c r="C5" s="199" t="s">
        <v>36</v>
      </c>
      <c r="D5" s="102" t="s">
        <v>37</v>
      </c>
      <c r="E5" s="102" t="s">
        <v>38</v>
      </c>
      <c r="F5" s="192" t="s">
        <v>39</v>
      </c>
      <c r="G5" s="104" t="s">
        <v>40</v>
      </c>
      <c r="I5" s="129" t="s">
        <v>82</v>
      </c>
      <c r="J5" s="130">
        <f>SUM('Kal. Gaji'!B20)</f>
        <v>1</v>
      </c>
      <c r="K5" s="131" t="s">
        <v>42</v>
      </c>
      <c r="L5" s="132"/>
      <c r="M5" s="132"/>
      <c r="N5" s="133"/>
      <c r="P5" s="100" t="s">
        <v>34</v>
      </c>
      <c r="Q5" s="101" t="s">
        <v>35</v>
      </c>
      <c r="R5" s="101" t="s">
        <v>36</v>
      </c>
      <c r="S5" s="102" t="s">
        <v>37</v>
      </c>
      <c r="T5" s="102" t="s">
        <v>38</v>
      </c>
      <c r="U5" s="192" t="s">
        <v>39</v>
      </c>
      <c r="V5" s="104" t="s">
        <v>40</v>
      </c>
      <c r="X5" s="129" t="s">
        <v>41</v>
      </c>
      <c r="Y5" s="130">
        <f>SUM('Kal. Gaji'!C20)</f>
        <v>2</v>
      </c>
      <c r="Z5" s="131" t="s">
        <v>42</v>
      </c>
      <c r="AA5" s="132"/>
      <c r="AB5" s="132"/>
      <c r="AC5" s="133"/>
      <c r="AE5" s="100" t="s">
        <v>34</v>
      </c>
      <c r="AF5" s="101" t="s">
        <v>35</v>
      </c>
      <c r="AG5" s="101" t="s">
        <v>36</v>
      </c>
      <c r="AH5" s="102" t="s">
        <v>37</v>
      </c>
      <c r="AI5" s="102" t="s">
        <v>38</v>
      </c>
      <c r="AJ5" s="192" t="s">
        <v>39</v>
      </c>
      <c r="AK5" s="104" t="s">
        <v>40</v>
      </c>
      <c r="AM5" s="129" t="s">
        <v>41</v>
      </c>
      <c r="AN5" s="130">
        <f>SUM('Kal. Gaji'!D20)</f>
        <v>3</v>
      </c>
      <c r="AO5" s="131" t="s">
        <v>42</v>
      </c>
      <c r="AP5" s="132"/>
      <c r="AQ5" s="132"/>
      <c r="AR5" s="133"/>
      <c r="AT5" s="100" t="s">
        <v>34</v>
      </c>
      <c r="AU5" s="101" t="s">
        <v>35</v>
      </c>
      <c r="AV5" s="101" t="s">
        <v>36</v>
      </c>
      <c r="AW5" s="102" t="s">
        <v>37</v>
      </c>
      <c r="AX5" s="102" t="s">
        <v>38</v>
      </c>
      <c r="AY5" s="192" t="s">
        <v>39</v>
      </c>
      <c r="AZ5" s="104" t="s">
        <v>40</v>
      </c>
      <c r="BB5" s="129" t="s">
        <v>41</v>
      </c>
      <c r="BC5" s="130">
        <f>SUM('Kal. Gaji'!E20)</f>
        <v>4</v>
      </c>
      <c r="BD5" s="131" t="s">
        <v>42</v>
      </c>
      <c r="BE5" s="132"/>
      <c r="BF5" s="132"/>
      <c r="BG5" s="133"/>
    </row>
    <row r="6" ht="14.25" customHeight="1" spans="1:59">
      <c r="A6" s="239" t="s">
        <v>43</v>
      </c>
      <c r="B6" s="200"/>
      <c r="C6" s="200"/>
      <c r="D6" s="201">
        <f t="shared" ref="D6:D37" si="0">SUM(B6:C6)</f>
        <v>0</v>
      </c>
      <c r="E6" s="201"/>
      <c r="F6" s="200"/>
      <c r="G6" s="202"/>
      <c r="I6" s="134" t="s">
        <v>44</v>
      </c>
      <c r="J6" s="130">
        <f>SUM('Kal. Gaji'!B21)</f>
        <v>13</v>
      </c>
      <c r="K6" s="135" t="s">
        <v>42</v>
      </c>
      <c r="L6" s="136"/>
      <c r="M6" s="136"/>
      <c r="N6" s="137"/>
      <c r="P6" s="239" t="s">
        <v>43</v>
      </c>
      <c r="Q6" s="106"/>
      <c r="R6" s="106"/>
      <c r="S6" s="107">
        <f>SUM(Q6:R6)</f>
        <v>0</v>
      </c>
      <c r="T6" s="107"/>
      <c r="U6" s="106"/>
      <c r="V6" s="108"/>
      <c r="X6" s="134" t="s">
        <v>44</v>
      </c>
      <c r="Y6" s="130">
        <f>SUM('Kal. Gaji'!C21)</f>
        <v>14</v>
      </c>
      <c r="Z6" s="135" t="s">
        <v>42</v>
      </c>
      <c r="AA6" s="136"/>
      <c r="AB6" s="136"/>
      <c r="AC6" s="137"/>
      <c r="AE6" s="239" t="s">
        <v>43</v>
      </c>
      <c r="AF6" s="110"/>
      <c r="AG6" s="106"/>
      <c r="AH6" s="107">
        <f>SUM(AF6:AG6)</f>
        <v>0</v>
      </c>
      <c r="AI6" s="107"/>
      <c r="AJ6" s="106"/>
      <c r="AK6" s="108"/>
      <c r="AM6" s="134" t="s">
        <v>44</v>
      </c>
      <c r="AN6" s="130">
        <f>SUM('Kal. Gaji'!D21)</f>
        <v>15</v>
      </c>
      <c r="AO6" s="135" t="s">
        <v>42</v>
      </c>
      <c r="AP6" s="136"/>
      <c r="AQ6" s="136"/>
      <c r="AR6" s="137"/>
      <c r="AT6" s="239" t="s">
        <v>43</v>
      </c>
      <c r="AU6" s="106"/>
      <c r="AV6" s="106"/>
      <c r="AW6" s="107">
        <f t="shared" ref="AW6:AW36" si="1">SUM(AU6:AV6)</f>
        <v>0</v>
      </c>
      <c r="AX6" s="107"/>
      <c r="AY6" s="106"/>
      <c r="AZ6" s="108"/>
      <c r="BB6" s="134" t="s">
        <v>44</v>
      </c>
      <c r="BC6" s="130">
        <f>SUM('Kal. Gaji'!E21)</f>
        <v>16</v>
      </c>
      <c r="BD6" s="135" t="s">
        <v>42</v>
      </c>
      <c r="BE6" s="136"/>
      <c r="BF6" s="136"/>
      <c r="BG6" s="137"/>
    </row>
    <row r="7" ht="14.25" customHeight="1" spans="1:59">
      <c r="A7" s="240" t="s">
        <v>45</v>
      </c>
      <c r="B7" s="106"/>
      <c r="C7" s="110"/>
      <c r="D7" s="107">
        <f>SUM(B7:C7)</f>
        <v>0</v>
      </c>
      <c r="E7" s="107"/>
      <c r="F7" s="110"/>
      <c r="G7" s="111"/>
      <c r="I7" s="134" t="s">
        <v>46</v>
      </c>
      <c r="J7" s="130">
        <f>SUM('Kal. Gaji'!B22)</f>
        <v>25</v>
      </c>
      <c r="K7" s="130" t="e">
        <f>SUM([1]Kal.Gaji!B22)</f>
        <v>#REF!</v>
      </c>
      <c r="L7" s="140" t="s">
        <v>47</v>
      </c>
      <c r="M7" s="141">
        <f>SUM(D37)</f>
        <v>0</v>
      </c>
      <c r="N7" s="142" t="s">
        <v>48</v>
      </c>
      <c r="P7" s="240" t="s">
        <v>45</v>
      </c>
      <c r="Q7" s="110"/>
      <c r="R7" s="110"/>
      <c r="S7" s="107">
        <f t="shared" ref="S7:S35" si="2">SUM(Q7:R7)</f>
        <v>0</v>
      </c>
      <c r="T7" s="107"/>
      <c r="U7" s="110"/>
      <c r="V7" s="111"/>
      <c r="X7" s="134" t="s">
        <v>46</v>
      </c>
      <c r="Y7" s="130">
        <f>SUM('Kal. Gaji'!C22)</f>
        <v>26</v>
      </c>
      <c r="Z7" s="130" t="e">
        <f>SUM([1]Kal.Gaji!C22)</f>
        <v>#REF!</v>
      </c>
      <c r="AA7" s="140" t="s">
        <v>47</v>
      </c>
      <c r="AB7" s="141">
        <f>SUM(S35)</f>
        <v>0</v>
      </c>
      <c r="AC7" s="142" t="s">
        <v>48</v>
      </c>
      <c r="AE7" s="240" t="s">
        <v>45</v>
      </c>
      <c r="AF7" s="110"/>
      <c r="AG7" s="110"/>
      <c r="AH7" s="107">
        <f t="shared" ref="AH7:AH37" si="3">SUM(AF7:AG7)</f>
        <v>0</v>
      </c>
      <c r="AI7" s="107"/>
      <c r="AJ7" s="110"/>
      <c r="AK7" s="111"/>
      <c r="AM7" s="134" t="s">
        <v>46</v>
      </c>
      <c r="AN7" s="130">
        <f>SUM('Kal. Gaji'!D22)</f>
        <v>27</v>
      </c>
      <c r="AO7" s="130" t="e">
        <f>SUM([1]Kal.Gaji!D22)</f>
        <v>#REF!</v>
      </c>
      <c r="AP7" s="140" t="s">
        <v>47</v>
      </c>
      <c r="AQ7" s="141">
        <f>SUM(AH37)</f>
        <v>0</v>
      </c>
      <c r="AR7" s="142" t="s">
        <v>48</v>
      </c>
      <c r="AT7" s="240" t="s">
        <v>45</v>
      </c>
      <c r="AU7" s="110"/>
      <c r="AV7" s="110"/>
      <c r="AW7" s="107">
        <f>SUM(AU7:AV7)</f>
        <v>0</v>
      </c>
      <c r="AX7" s="107"/>
      <c r="AY7" s="110"/>
      <c r="AZ7" s="111"/>
      <c r="BB7" s="134" t="s">
        <v>46</v>
      </c>
      <c r="BC7" s="130">
        <f>SUM('Kal. Gaji'!E22)</f>
        <v>28</v>
      </c>
      <c r="BD7" s="130" t="e">
        <f>SUM([1]Kal.Gaji!E22)</f>
        <v>#REF!</v>
      </c>
      <c r="BE7" s="140" t="s">
        <v>47</v>
      </c>
      <c r="BF7" s="141">
        <f>SUM(AW36)</f>
        <v>0</v>
      </c>
      <c r="BG7" s="142" t="s">
        <v>48</v>
      </c>
    </row>
    <row r="8" ht="14.25" customHeight="1" spans="1:59">
      <c r="A8" s="240" t="s">
        <v>49</v>
      </c>
      <c r="B8" s="106"/>
      <c r="C8" s="110"/>
      <c r="D8" s="107">
        <f>SUM(B8:C8)</f>
        <v>0</v>
      </c>
      <c r="E8" s="107"/>
      <c r="F8" s="110"/>
      <c r="G8" s="111"/>
      <c r="I8" s="134" t="s">
        <v>38</v>
      </c>
      <c r="J8" s="130">
        <f>SUM(K8*M8)</f>
        <v>0</v>
      </c>
      <c r="K8" s="143">
        <v>1500</v>
      </c>
      <c r="L8" s="144" t="s">
        <v>47</v>
      </c>
      <c r="M8" s="145">
        <f>SUM(E37)</f>
        <v>0</v>
      </c>
      <c r="N8" s="146" t="s">
        <v>50</v>
      </c>
      <c r="P8" s="240" t="s">
        <v>49</v>
      </c>
      <c r="Q8" s="110"/>
      <c r="R8" s="110"/>
      <c r="S8" s="107">
        <f>SUM(Q8:R8)</f>
        <v>0</v>
      </c>
      <c r="T8" s="107"/>
      <c r="U8" s="110"/>
      <c r="V8" s="111"/>
      <c r="X8" s="134" t="s">
        <v>38</v>
      </c>
      <c r="Y8" s="130">
        <f>SUM(Z8*AB8)</f>
        <v>0</v>
      </c>
      <c r="Z8" s="143">
        <v>1500</v>
      </c>
      <c r="AA8" s="144" t="s">
        <v>47</v>
      </c>
      <c r="AB8" s="145">
        <f>SUM(T35)</f>
        <v>0</v>
      </c>
      <c r="AC8" s="146" t="s">
        <v>50</v>
      </c>
      <c r="AE8" s="240" t="s">
        <v>49</v>
      </c>
      <c r="AF8" s="110"/>
      <c r="AG8" s="110"/>
      <c r="AH8" s="107">
        <f>SUM(AF8:AG8)</f>
        <v>0</v>
      </c>
      <c r="AI8" s="107"/>
      <c r="AJ8" s="110"/>
      <c r="AK8" s="111"/>
      <c r="AM8" s="134" t="s">
        <v>38</v>
      </c>
      <c r="AN8" s="130">
        <f>SUM(AO8*AQ8)</f>
        <v>0</v>
      </c>
      <c r="AO8" s="143">
        <v>1500</v>
      </c>
      <c r="AP8" s="144" t="s">
        <v>47</v>
      </c>
      <c r="AQ8" s="145">
        <f>SUM(AI37)</f>
        <v>0</v>
      </c>
      <c r="AR8" s="146" t="s">
        <v>50</v>
      </c>
      <c r="AT8" s="240" t="s">
        <v>49</v>
      </c>
      <c r="AU8" s="110"/>
      <c r="AV8" s="110"/>
      <c r="AW8" s="107">
        <f>SUM(AU8:AV8)</f>
        <v>0</v>
      </c>
      <c r="AX8" s="107"/>
      <c r="AY8" s="110"/>
      <c r="AZ8" s="111"/>
      <c r="BB8" s="134" t="s">
        <v>38</v>
      </c>
      <c r="BC8" s="130">
        <f>SUM(BD8*BF8)</f>
        <v>0</v>
      </c>
      <c r="BD8" s="143">
        <v>1500</v>
      </c>
      <c r="BE8" s="144" t="s">
        <v>47</v>
      </c>
      <c r="BF8" s="145">
        <f>SUM(AX36)</f>
        <v>0</v>
      </c>
      <c r="BG8" s="146" t="s">
        <v>50</v>
      </c>
    </row>
    <row r="9" ht="14.25" customHeight="1" spans="1:59">
      <c r="A9" s="240" t="s">
        <v>51</v>
      </c>
      <c r="B9" s="106"/>
      <c r="C9" s="110"/>
      <c r="D9" s="107">
        <f>SUM(B9:C9)</f>
        <v>0</v>
      </c>
      <c r="E9" s="107"/>
      <c r="F9" s="110"/>
      <c r="G9" s="111"/>
      <c r="I9" s="134" t="s">
        <v>40</v>
      </c>
      <c r="J9" s="143">
        <f>SUM(L18)</f>
        <v>0</v>
      </c>
      <c r="K9" s="206"/>
      <c r="L9" s="207"/>
      <c r="M9" s="207"/>
      <c r="N9" s="208"/>
      <c r="P9" s="240" t="s">
        <v>51</v>
      </c>
      <c r="Q9" s="110"/>
      <c r="R9" s="110"/>
      <c r="S9" s="107">
        <f>SUM(Q9:R9)</f>
        <v>0</v>
      </c>
      <c r="T9" s="107"/>
      <c r="U9" s="110"/>
      <c r="V9" s="111"/>
      <c r="X9" s="134" t="s">
        <v>40</v>
      </c>
      <c r="Y9" s="143">
        <f>SUM(AA18)</f>
        <v>0</v>
      </c>
      <c r="Z9" s="139"/>
      <c r="AA9" s="144"/>
      <c r="AB9" s="145"/>
      <c r="AC9" s="146"/>
      <c r="AE9" s="240" t="s">
        <v>51</v>
      </c>
      <c r="AF9" s="110"/>
      <c r="AG9" s="110"/>
      <c r="AH9" s="107">
        <f>SUM(AF9:AG9)</f>
        <v>0</v>
      </c>
      <c r="AI9" s="107"/>
      <c r="AJ9" s="110"/>
      <c r="AK9" s="111"/>
      <c r="AM9" s="134" t="s">
        <v>40</v>
      </c>
      <c r="AN9" s="143">
        <f>SUM(AP18)</f>
        <v>0</v>
      </c>
      <c r="AO9" s="139"/>
      <c r="AP9" s="144"/>
      <c r="AQ9" s="145"/>
      <c r="AR9" s="146"/>
      <c r="AT9" s="240" t="s">
        <v>51</v>
      </c>
      <c r="AU9" s="110"/>
      <c r="AV9" s="110"/>
      <c r="AW9" s="107">
        <f>SUM(AU9:AV9)</f>
        <v>0</v>
      </c>
      <c r="AX9" s="107"/>
      <c r="AY9" s="110"/>
      <c r="AZ9" s="111"/>
      <c r="BB9" s="134" t="s">
        <v>40</v>
      </c>
      <c r="BC9" s="143">
        <f>SUM(BE18)</f>
        <v>0</v>
      </c>
      <c r="BD9" s="139"/>
      <c r="BE9" s="144"/>
      <c r="BF9" s="145"/>
      <c r="BG9" s="146"/>
    </row>
    <row r="10" ht="14.25" customHeight="1" spans="1:59">
      <c r="A10" s="240" t="s">
        <v>52</v>
      </c>
      <c r="B10" s="106"/>
      <c r="C10" s="110"/>
      <c r="D10" s="107">
        <f>SUM(B10:C10)</f>
        <v>0</v>
      </c>
      <c r="E10" s="107"/>
      <c r="F10" s="110"/>
      <c r="G10" s="111"/>
      <c r="I10" s="134" t="s">
        <v>53</v>
      </c>
      <c r="J10" s="143">
        <f>SUM(K25)</f>
        <v>0</v>
      </c>
      <c r="K10" s="139"/>
      <c r="L10" s="144"/>
      <c r="M10" s="145"/>
      <c r="N10" s="146"/>
      <c r="P10" s="240" t="s">
        <v>52</v>
      </c>
      <c r="Q10" s="110"/>
      <c r="R10" s="110"/>
      <c r="S10" s="107">
        <f>SUM(Q10:R10)</f>
        <v>0</v>
      </c>
      <c r="T10" s="107"/>
      <c r="U10" s="110"/>
      <c r="V10" s="111"/>
      <c r="X10" s="134" t="s">
        <v>53</v>
      </c>
      <c r="Y10" s="143">
        <f>SUM(Z25)</f>
        <v>0</v>
      </c>
      <c r="Z10" s="139"/>
      <c r="AA10" s="144"/>
      <c r="AB10" s="145"/>
      <c r="AC10" s="146"/>
      <c r="AE10" s="240" t="s">
        <v>52</v>
      </c>
      <c r="AF10" s="110"/>
      <c r="AG10" s="110"/>
      <c r="AH10" s="107">
        <f>SUM(AF10:AG10)</f>
        <v>0</v>
      </c>
      <c r="AI10" s="107"/>
      <c r="AJ10" s="110"/>
      <c r="AK10" s="111"/>
      <c r="AM10" s="134" t="s">
        <v>53</v>
      </c>
      <c r="AN10" s="143">
        <f>SUM(AO25)</f>
        <v>0</v>
      </c>
      <c r="AO10" s="215"/>
      <c r="AP10" s="144"/>
      <c r="AQ10" s="145"/>
      <c r="AR10" s="146"/>
      <c r="AT10" s="240" t="s">
        <v>52</v>
      </c>
      <c r="AU10" s="110"/>
      <c r="AV10" s="110"/>
      <c r="AW10" s="107">
        <f>SUM(AU10:AV10)</f>
        <v>0</v>
      </c>
      <c r="AX10" s="107"/>
      <c r="AY10" s="110"/>
      <c r="AZ10" s="111"/>
      <c r="BB10" s="134" t="s">
        <v>53</v>
      </c>
      <c r="BC10" s="143">
        <f>SUM(BD25)</f>
        <v>0</v>
      </c>
      <c r="BD10" s="139"/>
      <c r="BE10" s="144"/>
      <c r="BF10" s="145"/>
      <c r="BG10" s="146"/>
    </row>
    <row r="11" ht="14.25" customHeight="1" spans="1:59">
      <c r="A11" s="240" t="s">
        <v>54</v>
      </c>
      <c r="B11" s="106"/>
      <c r="C11" s="110"/>
      <c r="D11" s="107">
        <f>SUM(B11:C11)</f>
        <v>0</v>
      </c>
      <c r="E11" s="107"/>
      <c r="F11" s="110"/>
      <c r="G11" s="111"/>
      <c r="I11" s="134" t="s">
        <v>55</v>
      </c>
      <c r="J11" s="147">
        <f>SUM(L31)</f>
        <v>0</v>
      </c>
      <c r="K11" s="209"/>
      <c r="L11" s="210"/>
      <c r="M11" s="210"/>
      <c r="N11" s="211"/>
      <c r="P11" s="240" t="s">
        <v>54</v>
      </c>
      <c r="Q11" s="110"/>
      <c r="R11" s="110"/>
      <c r="S11" s="107">
        <f>SUM(Q11:R11)</f>
        <v>0</v>
      </c>
      <c r="T11" s="107"/>
      <c r="U11" s="110"/>
      <c r="V11" s="111"/>
      <c r="X11" s="134" t="s">
        <v>55</v>
      </c>
      <c r="Y11" s="147">
        <f>SUM(AA31)</f>
        <v>0</v>
      </c>
      <c r="Z11" s="148"/>
      <c r="AA11" s="144"/>
      <c r="AB11" s="144"/>
      <c r="AC11" s="149"/>
      <c r="AE11" s="240" t="s">
        <v>54</v>
      </c>
      <c r="AF11" s="110"/>
      <c r="AG11" s="110"/>
      <c r="AH11" s="107">
        <f>SUM(AF11:AG11)</f>
        <v>0</v>
      </c>
      <c r="AI11" s="107"/>
      <c r="AJ11" s="110"/>
      <c r="AK11" s="111"/>
      <c r="AM11" s="134" t="s">
        <v>55</v>
      </c>
      <c r="AN11" s="147">
        <f>SUM(AP31)</f>
        <v>0</v>
      </c>
      <c r="AO11" s="148"/>
      <c r="AP11" s="144"/>
      <c r="AQ11" s="144"/>
      <c r="AR11" s="149"/>
      <c r="AT11" s="240" t="s">
        <v>54</v>
      </c>
      <c r="AU11" s="110"/>
      <c r="AV11" s="110"/>
      <c r="AW11" s="107">
        <f>SUM(AU11:AV11)</f>
        <v>0</v>
      </c>
      <c r="AX11" s="107"/>
      <c r="AY11" s="110"/>
      <c r="AZ11" s="111"/>
      <c r="BB11" s="134" t="s">
        <v>55</v>
      </c>
      <c r="BC11" s="147">
        <f>SUM(BE31)</f>
        <v>0</v>
      </c>
      <c r="BD11" s="148"/>
      <c r="BE11" s="144"/>
      <c r="BF11" s="144"/>
      <c r="BG11" s="149"/>
    </row>
    <row r="12" ht="14.25" customHeight="1" spans="1:59">
      <c r="A12" s="240" t="s">
        <v>56</v>
      </c>
      <c r="B12" s="106"/>
      <c r="C12" s="110"/>
      <c r="D12" s="107">
        <f>SUM(B12:C12)</f>
        <v>0</v>
      </c>
      <c r="E12" s="107"/>
      <c r="F12" s="110"/>
      <c r="G12" s="111"/>
      <c r="I12" s="150" t="s">
        <v>57</v>
      </c>
      <c r="J12" s="212">
        <f>SUM(J5:J10)-J11</f>
        <v>39</v>
      </c>
      <c r="K12" s="152"/>
      <c r="L12" s="153"/>
      <c r="M12" s="153"/>
      <c r="N12" s="154"/>
      <c r="P12" s="240" t="s">
        <v>56</v>
      </c>
      <c r="Q12" s="110"/>
      <c r="R12" s="110"/>
      <c r="S12" s="107">
        <f>SUM(Q12:R12)</f>
        <v>0</v>
      </c>
      <c r="T12" s="107"/>
      <c r="U12" s="110"/>
      <c r="V12" s="111"/>
      <c r="X12" s="150" t="s">
        <v>57</v>
      </c>
      <c r="Y12" s="212">
        <f>SUM(Y5:Y10)-Y11</f>
        <v>42</v>
      </c>
      <c r="Z12" s="152"/>
      <c r="AA12" s="153"/>
      <c r="AB12" s="153"/>
      <c r="AC12" s="154"/>
      <c r="AE12" s="240" t="s">
        <v>56</v>
      </c>
      <c r="AF12" s="110"/>
      <c r="AG12" s="110"/>
      <c r="AH12" s="107">
        <f>SUM(AF12:AG12)</f>
        <v>0</v>
      </c>
      <c r="AI12" s="107"/>
      <c r="AJ12" s="110"/>
      <c r="AK12" s="111"/>
      <c r="AM12" s="150" t="s">
        <v>57</v>
      </c>
      <c r="AN12" s="151">
        <f>SUM(AN5:AN10)-AN11</f>
        <v>45</v>
      </c>
      <c r="AO12" s="152"/>
      <c r="AP12" s="153"/>
      <c r="AQ12" s="153"/>
      <c r="AR12" s="154"/>
      <c r="AT12" s="240" t="s">
        <v>56</v>
      </c>
      <c r="AU12" s="110"/>
      <c r="AV12" s="110"/>
      <c r="AW12" s="107">
        <f>SUM(AU12:AV12)</f>
        <v>0</v>
      </c>
      <c r="AX12" s="107"/>
      <c r="AY12" s="110"/>
      <c r="AZ12" s="111"/>
      <c r="BB12" s="150" t="s">
        <v>57</v>
      </c>
      <c r="BC12" s="151">
        <f>SUM(BC5:BC10)-BC11</f>
        <v>48</v>
      </c>
      <c r="BD12" s="152"/>
      <c r="BE12" s="153"/>
      <c r="BF12" s="153"/>
      <c r="BG12" s="154"/>
    </row>
    <row r="13" ht="14.25" customHeight="1" spans="1:59">
      <c r="A13" s="240" t="s">
        <v>58</v>
      </c>
      <c r="B13" s="106"/>
      <c r="C13" s="110"/>
      <c r="D13" s="107">
        <f>SUM(B13:C13)</f>
        <v>0</v>
      </c>
      <c r="E13" s="107"/>
      <c r="F13" s="110"/>
      <c r="G13" s="111"/>
      <c r="I13" s="190"/>
      <c r="J13" s="213"/>
      <c r="K13" s="213"/>
      <c r="L13" s="213"/>
      <c r="M13" s="213"/>
      <c r="N13" s="213"/>
      <c r="P13" s="240" t="s">
        <v>58</v>
      </c>
      <c r="Q13" s="110"/>
      <c r="R13" s="110"/>
      <c r="S13" s="107">
        <f>SUM(Q13:R13)</f>
        <v>0</v>
      </c>
      <c r="T13" s="107"/>
      <c r="U13" s="110"/>
      <c r="V13" s="111"/>
      <c r="X13" s="155"/>
      <c r="Y13" s="156"/>
      <c r="Z13" s="156"/>
      <c r="AA13" s="156"/>
      <c r="AB13" s="156"/>
      <c r="AC13" s="156"/>
      <c r="AE13" s="240" t="s">
        <v>58</v>
      </c>
      <c r="AF13" s="110"/>
      <c r="AG13" s="110"/>
      <c r="AH13" s="107">
        <f>SUM(AF13:AG13)</f>
        <v>0</v>
      </c>
      <c r="AI13" s="107"/>
      <c r="AJ13" s="110"/>
      <c r="AK13" s="111"/>
      <c r="AM13" s="155"/>
      <c r="AN13" s="156"/>
      <c r="AO13" s="156"/>
      <c r="AP13" s="156"/>
      <c r="AQ13" s="156"/>
      <c r="AR13" s="156"/>
      <c r="AT13" s="240" t="s">
        <v>58</v>
      </c>
      <c r="AU13" s="110"/>
      <c r="AV13" s="110"/>
      <c r="AW13" s="107">
        <f>SUM(AU13:AV13)</f>
        <v>0</v>
      </c>
      <c r="AX13" s="107"/>
      <c r="AY13" s="110"/>
      <c r="AZ13" s="111"/>
      <c r="BB13" s="155"/>
      <c r="BC13" s="156"/>
      <c r="BD13" s="156"/>
      <c r="BE13" s="156"/>
      <c r="BF13" s="156"/>
      <c r="BG13" s="156"/>
    </row>
    <row r="14" ht="14.25" customHeight="1" spans="1:59">
      <c r="A14" s="240" t="s">
        <v>59</v>
      </c>
      <c r="B14" s="106"/>
      <c r="C14" s="110"/>
      <c r="D14" s="107">
        <f>SUM(B14:C14)</f>
        <v>0</v>
      </c>
      <c r="E14" s="107"/>
      <c r="F14" s="110"/>
      <c r="G14" s="111"/>
      <c r="I14" s="157" t="s">
        <v>40</v>
      </c>
      <c r="J14" s="158"/>
      <c r="K14" s="158"/>
      <c r="L14" s="158"/>
      <c r="M14" s="158"/>
      <c r="N14" s="190"/>
      <c r="P14" s="240" t="s">
        <v>59</v>
      </c>
      <c r="Q14" s="110"/>
      <c r="R14" s="110"/>
      <c r="S14" s="107">
        <f>SUM(Q14:R14)</f>
        <v>0</v>
      </c>
      <c r="T14" s="107"/>
      <c r="U14" s="110"/>
      <c r="V14" s="111"/>
      <c r="X14" s="157" t="s">
        <v>40</v>
      </c>
      <c r="Y14" s="158"/>
      <c r="Z14" s="158"/>
      <c r="AA14" s="158"/>
      <c r="AB14" s="158"/>
      <c r="AC14" s="117"/>
      <c r="AE14" s="240" t="s">
        <v>59</v>
      </c>
      <c r="AF14" s="110"/>
      <c r="AG14" s="110"/>
      <c r="AH14" s="107">
        <f>SUM(AF14:AG14)</f>
        <v>0</v>
      </c>
      <c r="AI14" s="107"/>
      <c r="AJ14" s="110"/>
      <c r="AK14" s="111"/>
      <c r="AM14" s="157" t="s">
        <v>40</v>
      </c>
      <c r="AN14" s="158"/>
      <c r="AO14" s="158"/>
      <c r="AP14" s="158"/>
      <c r="AQ14" s="158"/>
      <c r="AR14" s="117"/>
      <c r="AT14" s="240" t="s">
        <v>59</v>
      </c>
      <c r="AU14" s="110"/>
      <c r="AV14" s="110"/>
      <c r="AW14" s="107">
        <f>SUM(AU14:AV14)</f>
        <v>0</v>
      </c>
      <c r="AX14" s="107"/>
      <c r="AY14" s="110"/>
      <c r="AZ14" s="111"/>
      <c r="BB14" s="157" t="s">
        <v>40</v>
      </c>
      <c r="BC14" s="158"/>
      <c r="BD14" s="158"/>
      <c r="BE14" s="158"/>
      <c r="BF14" s="158"/>
      <c r="BG14" s="117"/>
    </row>
    <row r="15" ht="14.25" customHeight="1" spans="1:59">
      <c r="A15" s="109">
        <v>10</v>
      </c>
      <c r="B15" s="106"/>
      <c r="C15" s="110"/>
      <c r="D15" s="107">
        <f>SUM(B15:C15)</f>
        <v>0</v>
      </c>
      <c r="E15" s="107"/>
      <c r="F15" s="110"/>
      <c r="G15" s="111"/>
      <c r="I15" s="159" t="s">
        <v>60</v>
      </c>
      <c r="J15" s="160" t="s">
        <v>44</v>
      </c>
      <c r="K15" s="161" t="s">
        <v>40</v>
      </c>
      <c r="L15" s="162" t="s">
        <v>61</v>
      </c>
      <c r="M15" s="163"/>
      <c r="P15" s="109">
        <v>10</v>
      </c>
      <c r="Q15" s="110"/>
      <c r="R15" s="110"/>
      <c r="S15" s="107">
        <f>SUM(Q15:R15)</f>
        <v>0</v>
      </c>
      <c r="T15" s="107"/>
      <c r="U15" s="110"/>
      <c r="V15" s="111"/>
      <c r="X15" s="159" t="s">
        <v>60</v>
      </c>
      <c r="Y15" s="160" t="s">
        <v>44</v>
      </c>
      <c r="Z15" s="161" t="s">
        <v>40</v>
      </c>
      <c r="AA15" s="162" t="s">
        <v>61</v>
      </c>
      <c r="AB15" s="163"/>
      <c r="AC15" s="117"/>
      <c r="AE15" s="109">
        <v>10</v>
      </c>
      <c r="AF15" s="110"/>
      <c r="AG15" s="110"/>
      <c r="AH15" s="107">
        <f>SUM(AF15:AG15)</f>
        <v>0</v>
      </c>
      <c r="AI15" s="107"/>
      <c r="AJ15" s="110"/>
      <c r="AK15" s="111"/>
      <c r="AM15" s="159" t="s">
        <v>60</v>
      </c>
      <c r="AN15" s="160" t="s">
        <v>44</v>
      </c>
      <c r="AO15" s="161" t="s">
        <v>40</v>
      </c>
      <c r="AP15" s="162" t="s">
        <v>61</v>
      </c>
      <c r="AQ15" s="163"/>
      <c r="AR15" s="117"/>
      <c r="AT15" s="109">
        <v>10</v>
      </c>
      <c r="AU15" s="110"/>
      <c r="AV15" s="110"/>
      <c r="AW15" s="107">
        <f>SUM(AU15:AV15)</f>
        <v>0</v>
      </c>
      <c r="AX15" s="107"/>
      <c r="AY15" s="110"/>
      <c r="AZ15" s="111"/>
      <c r="BB15" s="159" t="s">
        <v>60</v>
      </c>
      <c r="BC15" s="160" t="s">
        <v>44</v>
      </c>
      <c r="BD15" s="161" t="s">
        <v>40</v>
      </c>
      <c r="BE15" s="162" t="s">
        <v>61</v>
      </c>
      <c r="BF15" s="163"/>
      <c r="BG15" s="117"/>
    </row>
    <row r="16" ht="14.25" customHeight="1" spans="1:59">
      <c r="A16" s="109">
        <v>11</v>
      </c>
      <c r="B16" s="106"/>
      <c r="C16" s="110"/>
      <c r="D16" s="107">
        <f>SUM(B16:C16)</f>
        <v>0</v>
      </c>
      <c r="E16" s="107"/>
      <c r="F16" s="110"/>
      <c r="G16" s="111"/>
      <c r="I16" s="164">
        <f>SUM(J5)</f>
        <v>1</v>
      </c>
      <c r="J16" s="165">
        <f>SUM(J6)</f>
        <v>13</v>
      </c>
      <c r="K16" s="166"/>
      <c r="L16" s="167"/>
      <c r="M16" s="168"/>
      <c r="N16" s="117"/>
      <c r="P16" s="109">
        <v>11</v>
      </c>
      <c r="Q16" s="110"/>
      <c r="R16" s="110"/>
      <c r="S16" s="107">
        <f>SUM(Q16:R16)</f>
        <v>0</v>
      </c>
      <c r="T16" s="107"/>
      <c r="U16" s="110"/>
      <c r="V16" s="111"/>
      <c r="X16" s="164">
        <f>SUM(Y5)</f>
        <v>2</v>
      </c>
      <c r="Y16" s="165">
        <f>SUM(Y6)</f>
        <v>14</v>
      </c>
      <c r="Z16" s="166"/>
      <c r="AA16" s="167"/>
      <c r="AB16" s="168"/>
      <c r="AC16" s="117"/>
      <c r="AE16" s="109">
        <v>11</v>
      </c>
      <c r="AF16" s="110"/>
      <c r="AG16" s="110"/>
      <c r="AH16" s="107">
        <f>SUM(AF16:AG16)</f>
        <v>0</v>
      </c>
      <c r="AI16" s="107"/>
      <c r="AJ16" s="110"/>
      <c r="AK16" s="111"/>
      <c r="AM16" s="164">
        <f>SUM(AN5)</f>
        <v>3</v>
      </c>
      <c r="AN16" s="165">
        <f>SUM(AN6)</f>
        <v>15</v>
      </c>
      <c r="AO16" s="166"/>
      <c r="AP16" s="167"/>
      <c r="AQ16" s="168"/>
      <c r="AR16" s="117"/>
      <c r="AT16" s="109">
        <v>11</v>
      </c>
      <c r="AU16" s="110"/>
      <c r="AV16" s="110"/>
      <c r="AW16" s="107">
        <f>SUM(AU16:AV16)</f>
        <v>0</v>
      </c>
      <c r="AX16" s="107"/>
      <c r="AY16" s="110"/>
      <c r="AZ16" s="111"/>
      <c r="BB16" s="164">
        <f>SUM(BC5)</f>
        <v>4</v>
      </c>
      <c r="BC16" s="165">
        <f>SUM(BC6)</f>
        <v>16</v>
      </c>
      <c r="BD16" s="166"/>
      <c r="BE16" s="167"/>
      <c r="BF16" s="168"/>
      <c r="BG16" s="117"/>
    </row>
    <row r="17" ht="14.25" customHeight="1" spans="1:59">
      <c r="A17" s="109">
        <v>12</v>
      </c>
      <c r="B17" s="106"/>
      <c r="C17" s="110"/>
      <c r="D17" s="107">
        <f>SUM(B17:C17)</f>
        <v>0</v>
      </c>
      <c r="E17" s="107"/>
      <c r="F17" s="110"/>
      <c r="G17" s="111"/>
      <c r="I17" s="169">
        <v>0.05</v>
      </c>
      <c r="J17" s="170">
        <v>0.03</v>
      </c>
      <c r="K17" s="106"/>
      <c r="L17" s="107"/>
      <c r="M17" s="171"/>
      <c r="N17" s="214"/>
      <c r="P17" s="109">
        <v>12</v>
      </c>
      <c r="Q17" s="110"/>
      <c r="R17" s="110"/>
      <c r="S17" s="107">
        <f>SUM(Q17:R17)</f>
        <v>0</v>
      </c>
      <c r="T17" s="107"/>
      <c r="U17" s="110"/>
      <c r="V17" s="111"/>
      <c r="X17" s="169">
        <v>0.05</v>
      </c>
      <c r="Y17" s="170">
        <v>0.03</v>
      </c>
      <c r="Z17" s="106"/>
      <c r="AA17" s="107"/>
      <c r="AB17" s="171"/>
      <c r="AC17" s="117"/>
      <c r="AE17" s="109">
        <v>12</v>
      </c>
      <c r="AF17" s="203"/>
      <c r="AG17" s="203"/>
      <c r="AH17" s="201">
        <f>SUM(AF17:AG17)</f>
        <v>0</v>
      </c>
      <c r="AI17" s="201"/>
      <c r="AJ17" s="203"/>
      <c r="AK17" s="204"/>
      <c r="AM17" s="169">
        <v>0.05</v>
      </c>
      <c r="AN17" s="170">
        <v>0.03</v>
      </c>
      <c r="AO17" s="106"/>
      <c r="AP17" s="107"/>
      <c r="AQ17" s="171"/>
      <c r="AR17" s="117"/>
      <c r="AT17" s="109">
        <v>12</v>
      </c>
      <c r="AU17" s="110"/>
      <c r="AV17" s="110"/>
      <c r="AW17" s="107">
        <f>SUM(AU17:AV17)</f>
        <v>0</v>
      </c>
      <c r="AX17" s="107"/>
      <c r="AY17" s="110"/>
      <c r="AZ17" s="111"/>
      <c r="BB17" s="169">
        <v>0.05</v>
      </c>
      <c r="BC17" s="170">
        <v>0.03</v>
      </c>
      <c r="BD17" s="106"/>
      <c r="BE17" s="107"/>
      <c r="BF17" s="171"/>
      <c r="BG17" s="117"/>
    </row>
    <row r="18" ht="14.25" customHeight="1" spans="1:59">
      <c r="A18" s="109">
        <v>13</v>
      </c>
      <c r="B18" s="106"/>
      <c r="C18" s="110"/>
      <c r="D18" s="107">
        <f>SUM(B18:C18)</f>
        <v>0</v>
      </c>
      <c r="E18" s="107"/>
      <c r="F18" s="110"/>
      <c r="G18" s="111"/>
      <c r="I18" s="172">
        <f>SUM(I16*I17)</f>
        <v>0.05</v>
      </c>
      <c r="J18" s="173">
        <f>SUM(J16*J17)</f>
        <v>0.39</v>
      </c>
      <c r="K18" s="174">
        <f>SUM(G37)</f>
        <v>0</v>
      </c>
      <c r="L18" s="175">
        <f>SUM(I18:J18)*K18</f>
        <v>0</v>
      </c>
      <c r="M18" s="176"/>
      <c r="P18" s="109">
        <v>13</v>
      </c>
      <c r="Q18" s="110"/>
      <c r="R18" s="110"/>
      <c r="S18" s="107">
        <f>SUM(Q18:R18)</f>
        <v>0</v>
      </c>
      <c r="T18" s="107"/>
      <c r="U18" s="110"/>
      <c r="V18" s="111"/>
      <c r="X18" s="172">
        <f>SUM(X16*X17)</f>
        <v>0.1</v>
      </c>
      <c r="Y18" s="173">
        <f>SUM(Y16*Y17)</f>
        <v>0.42</v>
      </c>
      <c r="Z18" s="174">
        <f>SUM(V35)</f>
        <v>0</v>
      </c>
      <c r="AA18" s="175">
        <f>SUM(X18:Y18)*Z18</f>
        <v>0</v>
      </c>
      <c r="AB18" s="176"/>
      <c r="AC18" s="117"/>
      <c r="AE18" s="109">
        <v>13</v>
      </c>
      <c r="AF18" s="110"/>
      <c r="AG18" s="110"/>
      <c r="AH18" s="107">
        <f>SUM(AF18:AG18)</f>
        <v>0</v>
      </c>
      <c r="AI18" s="107"/>
      <c r="AJ18" s="110"/>
      <c r="AK18" s="111"/>
      <c r="AM18" s="172">
        <f>SUM(AM16*AM17)</f>
        <v>0.15</v>
      </c>
      <c r="AN18" s="173">
        <f>SUM(AN16*AN17)</f>
        <v>0.45</v>
      </c>
      <c r="AO18" s="174">
        <f>SUM(AK37)</f>
        <v>0</v>
      </c>
      <c r="AP18" s="175">
        <f>SUM(AM18:AN18)*AO18</f>
        <v>0</v>
      </c>
      <c r="AQ18" s="176"/>
      <c r="AR18" s="117"/>
      <c r="AT18" s="109">
        <v>13</v>
      </c>
      <c r="AU18" s="110"/>
      <c r="AV18" s="110"/>
      <c r="AW18" s="107">
        <f>SUM(AU18:AV18)</f>
        <v>0</v>
      </c>
      <c r="AX18" s="107"/>
      <c r="AY18" s="110"/>
      <c r="AZ18" s="111"/>
      <c r="BB18" s="172">
        <f>SUM(BB16*BB17)</f>
        <v>0.2</v>
      </c>
      <c r="BC18" s="173">
        <f>SUM(BC16*BC17)</f>
        <v>0.48</v>
      </c>
      <c r="BD18" s="174">
        <f>SUM(AZ36)</f>
        <v>0</v>
      </c>
      <c r="BE18" s="175">
        <f>SUM(BB18:BC18)*BD18</f>
        <v>0</v>
      </c>
      <c r="BF18" s="176"/>
      <c r="BG18" s="117"/>
    </row>
    <row r="19" ht="14.25" customHeight="1" spans="1:59">
      <c r="A19" s="109">
        <v>14</v>
      </c>
      <c r="B19" s="106"/>
      <c r="C19" s="110"/>
      <c r="D19" s="107">
        <f>SUM(B19:C19)</f>
        <v>0</v>
      </c>
      <c r="E19" s="107"/>
      <c r="F19" s="110"/>
      <c r="G19" s="111"/>
      <c r="I19" s="116"/>
      <c r="J19" s="117"/>
      <c r="K19" s="117"/>
      <c r="L19" s="117"/>
      <c r="M19" s="117"/>
      <c r="N19" s="117"/>
      <c r="P19" s="109">
        <v>14</v>
      </c>
      <c r="Q19" s="110"/>
      <c r="R19" s="110"/>
      <c r="S19" s="107">
        <f>SUM(Q19:R19)</f>
        <v>0</v>
      </c>
      <c r="T19" s="107"/>
      <c r="U19" s="110"/>
      <c r="V19" s="111"/>
      <c r="X19" s="116"/>
      <c r="Y19" s="117"/>
      <c r="Z19" s="117"/>
      <c r="AA19" s="117"/>
      <c r="AB19" s="117"/>
      <c r="AC19" s="117"/>
      <c r="AE19" s="109">
        <v>14</v>
      </c>
      <c r="AF19" s="110"/>
      <c r="AG19" s="110"/>
      <c r="AH19" s="107">
        <f>SUM(AF19:AG19)</f>
        <v>0</v>
      </c>
      <c r="AI19" s="107"/>
      <c r="AJ19" s="110"/>
      <c r="AK19" s="111"/>
      <c r="AM19" s="116"/>
      <c r="AN19" s="117"/>
      <c r="AO19" s="117"/>
      <c r="AP19" s="117"/>
      <c r="AQ19" s="117"/>
      <c r="AR19" s="117"/>
      <c r="AT19" s="109">
        <v>14</v>
      </c>
      <c r="AU19" s="110"/>
      <c r="AV19" s="110"/>
      <c r="AW19" s="107">
        <f>SUM(AU19:AV19)</f>
        <v>0</v>
      </c>
      <c r="AX19" s="107"/>
      <c r="AY19" s="110"/>
      <c r="AZ19" s="111"/>
      <c r="BB19" s="116"/>
      <c r="BC19" s="117"/>
      <c r="BD19" s="117"/>
      <c r="BE19" s="117"/>
      <c r="BF19" s="117"/>
      <c r="BG19" s="117"/>
    </row>
    <row r="20" ht="14.25" customHeight="1" spans="1:59">
      <c r="A20" s="109">
        <v>15</v>
      </c>
      <c r="B20" s="106"/>
      <c r="C20" s="110"/>
      <c r="D20" s="107">
        <f>SUM(B20:C20)</f>
        <v>0</v>
      </c>
      <c r="E20" s="107"/>
      <c r="F20" s="110"/>
      <c r="G20" s="111"/>
      <c r="I20" s="157" t="s">
        <v>53</v>
      </c>
      <c r="J20" s="158"/>
      <c r="K20" s="158"/>
      <c r="L20" s="158"/>
      <c r="M20" s="158"/>
      <c r="N20" s="117"/>
      <c r="P20" s="109">
        <v>15</v>
      </c>
      <c r="Q20" s="110"/>
      <c r="R20" s="110"/>
      <c r="S20" s="107">
        <f>SUM(Q20:R20)</f>
        <v>0</v>
      </c>
      <c r="T20" s="107"/>
      <c r="U20" s="110"/>
      <c r="V20" s="111"/>
      <c r="X20" s="157" t="s">
        <v>53</v>
      </c>
      <c r="Y20" s="158"/>
      <c r="Z20" s="158"/>
      <c r="AA20" s="158"/>
      <c r="AB20" s="158"/>
      <c r="AC20" s="117"/>
      <c r="AE20" s="109">
        <v>15</v>
      </c>
      <c r="AF20" s="110"/>
      <c r="AG20" s="110"/>
      <c r="AH20" s="107">
        <f>SUM(AF20:AG20)</f>
        <v>0</v>
      </c>
      <c r="AI20" s="107"/>
      <c r="AJ20" s="110"/>
      <c r="AK20" s="111"/>
      <c r="AM20" s="157" t="s">
        <v>53</v>
      </c>
      <c r="AN20" s="158"/>
      <c r="AO20" s="158"/>
      <c r="AP20" s="158"/>
      <c r="AQ20" s="158"/>
      <c r="AR20" s="117"/>
      <c r="AT20" s="109">
        <v>15</v>
      </c>
      <c r="AU20" s="110"/>
      <c r="AV20" s="110"/>
      <c r="AW20" s="107">
        <f>SUM(AU20:AV20)</f>
        <v>0</v>
      </c>
      <c r="AX20" s="107"/>
      <c r="AY20" s="110"/>
      <c r="AZ20" s="111"/>
      <c r="BB20" s="157" t="s">
        <v>53</v>
      </c>
      <c r="BC20" s="158"/>
      <c r="BD20" s="158"/>
      <c r="BE20" s="158"/>
      <c r="BF20" s="158"/>
      <c r="BG20" s="117"/>
    </row>
    <row r="21" ht="14.25" customHeight="1" spans="1:59">
      <c r="A21" s="109">
        <v>16</v>
      </c>
      <c r="B21" s="106"/>
      <c r="C21" s="110"/>
      <c r="D21" s="107">
        <f>SUM(B21:C21)</f>
        <v>0</v>
      </c>
      <c r="E21" s="107"/>
      <c r="F21" s="110"/>
      <c r="G21" s="111"/>
      <c r="I21" s="159" t="s">
        <v>33</v>
      </c>
      <c r="J21" s="160" t="s">
        <v>37</v>
      </c>
      <c r="K21" s="162" t="s">
        <v>61</v>
      </c>
      <c r="L21" s="177"/>
      <c r="M21" s="163"/>
      <c r="N21" s="117"/>
      <c r="P21" s="109">
        <v>16</v>
      </c>
      <c r="Q21" s="110"/>
      <c r="R21" s="110"/>
      <c r="S21" s="107">
        <f>SUM(Q21:R21)</f>
        <v>0</v>
      </c>
      <c r="T21" s="107"/>
      <c r="U21" s="110"/>
      <c r="V21" s="111"/>
      <c r="X21" s="159" t="s">
        <v>33</v>
      </c>
      <c r="Y21" s="160" t="s">
        <v>37</v>
      </c>
      <c r="Z21" s="162" t="s">
        <v>61</v>
      </c>
      <c r="AA21" s="177"/>
      <c r="AB21" s="163"/>
      <c r="AC21" s="117"/>
      <c r="AE21" s="109">
        <v>16</v>
      </c>
      <c r="AF21" s="110"/>
      <c r="AG21" s="110"/>
      <c r="AH21" s="107">
        <f>SUM(AF21:AG21)</f>
        <v>0</v>
      </c>
      <c r="AI21" s="107"/>
      <c r="AJ21" s="110"/>
      <c r="AK21" s="111"/>
      <c r="AM21" s="159" t="s">
        <v>33</v>
      </c>
      <c r="AN21" s="160" t="s">
        <v>37</v>
      </c>
      <c r="AO21" s="162" t="s">
        <v>61</v>
      </c>
      <c r="AP21" s="177"/>
      <c r="AQ21" s="163"/>
      <c r="AR21" s="117"/>
      <c r="AT21" s="109">
        <v>16</v>
      </c>
      <c r="AU21" s="110"/>
      <c r="AV21" s="110"/>
      <c r="AW21" s="107">
        <f>SUM(AU21:AV21)</f>
        <v>0</v>
      </c>
      <c r="AX21" s="107"/>
      <c r="AY21" s="110"/>
      <c r="AZ21" s="111"/>
      <c r="BB21" s="159" t="s">
        <v>33</v>
      </c>
      <c r="BC21" s="160" t="s">
        <v>37</v>
      </c>
      <c r="BD21" s="162" t="s">
        <v>61</v>
      </c>
      <c r="BE21" s="177"/>
      <c r="BF21" s="163"/>
      <c r="BG21" s="117"/>
    </row>
    <row r="22" ht="14.25" customHeight="1" spans="1:59">
      <c r="A22" s="109">
        <v>17</v>
      </c>
      <c r="B22" s="106"/>
      <c r="C22" s="110"/>
      <c r="D22" s="107">
        <f>SUM(B22:C22)</f>
        <v>0</v>
      </c>
      <c r="E22" s="107"/>
      <c r="F22" s="110"/>
      <c r="G22" s="111"/>
      <c r="I22" s="196"/>
      <c r="J22" s="180"/>
      <c r="K22" s="167"/>
      <c r="L22" s="178"/>
      <c r="M22" s="168"/>
      <c r="N22" s="117"/>
      <c r="P22" s="109">
        <v>17</v>
      </c>
      <c r="Q22" s="110"/>
      <c r="R22" s="110"/>
      <c r="S22" s="107">
        <f>SUM(Q22:R22)</f>
        <v>0</v>
      </c>
      <c r="T22" s="107"/>
      <c r="U22" s="110"/>
      <c r="V22" s="111"/>
      <c r="X22" s="196"/>
      <c r="Y22" s="180"/>
      <c r="Z22" s="167"/>
      <c r="AA22" s="178"/>
      <c r="AB22" s="168"/>
      <c r="AC22" s="117"/>
      <c r="AE22" s="109">
        <v>17</v>
      </c>
      <c r="AF22" s="110"/>
      <c r="AG22" s="110"/>
      <c r="AH22" s="107">
        <f>SUM(AF22:AG22)</f>
        <v>0</v>
      </c>
      <c r="AI22" s="107"/>
      <c r="AJ22" s="110"/>
      <c r="AK22" s="111"/>
      <c r="AM22" s="196"/>
      <c r="AN22" s="180"/>
      <c r="AO22" s="167"/>
      <c r="AP22" s="178"/>
      <c r="AQ22" s="168"/>
      <c r="AR22" s="117"/>
      <c r="AT22" s="109">
        <v>17</v>
      </c>
      <c r="AU22" s="110"/>
      <c r="AV22" s="110"/>
      <c r="AW22" s="107">
        <f>SUM(AU22:AV22)</f>
        <v>0</v>
      </c>
      <c r="AX22" s="107"/>
      <c r="AY22" s="110"/>
      <c r="AZ22" s="111"/>
      <c r="BB22" s="196"/>
      <c r="BC22" s="180"/>
      <c r="BD22" s="167"/>
      <c r="BE22" s="178"/>
      <c r="BF22" s="168"/>
      <c r="BG22" s="117"/>
    </row>
    <row r="23" ht="14.25" customHeight="1" spans="1:59">
      <c r="A23" s="109">
        <v>18</v>
      </c>
      <c r="B23" s="106"/>
      <c r="C23" s="110"/>
      <c r="D23" s="107">
        <f>SUM(B23:C23)</f>
        <v>0</v>
      </c>
      <c r="E23" s="107"/>
      <c r="F23" s="110"/>
      <c r="G23" s="111"/>
      <c r="I23" s="179"/>
      <c r="J23" s="195"/>
      <c r="K23" s="181"/>
      <c r="L23" s="138"/>
      <c r="M23" s="182"/>
      <c r="N23" s="117"/>
      <c r="P23" s="109">
        <v>18</v>
      </c>
      <c r="Q23" s="110"/>
      <c r="R23" s="110"/>
      <c r="S23" s="107">
        <f>SUM(Q23:R23)</f>
        <v>0</v>
      </c>
      <c r="T23" s="107"/>
      <c r="U23" s="110"/>
      <c r="V23" s="111"/>
      <c r="X23" s="179"/>
      <c r="Y23" s="195"/>
      <c r="Z23" s="181"/>
      <c r="AA23" s="138"/>
      <c r="AB23" s="182"/>
      <c r="AC23" s="117"/>
      <c r="AE23" s="109">
        <v>18</v>
      </c>
      <c r="AF23" s="110"/>
      <c r="AG23" s="110"/>
      <c r="AH23" s="107">
        <f>SUM(AF23:AG23)</f>
        <v>0</v>
      </c>
      <c r="AI23" s="107"/>
      <c r="AJ23" s="110"/>
      <c r="AK23" s="111"/>
      <c r="AM23" s="179"/>
      <c r="AN23" s="195"/>
      <c r="AO23" s="181"/>
      <c r="AP23" s="138"/>
      <c r="AQ23" s="182"/>
      <c r="AR23" s="117"/>
      <c r="AT23" s="109">
        <v>18</v>
      </c>
      <c r="AU23" s="110"/>
      <c r="AV23" s="110"/>
      <c r="AW23" s="107">
        <f>SUM(AU23:AV23)</f>
        <v>0</v>
      </c>
      <c r="AX23" s="107"/>
      <c r="AY23" s="110"/>
      <c r="AZ23" s="111"/>
      <c r="BB23" s="179"/>
      <c r="BC23" s="195"/>
      <c r="BD23" s="181"/>
      <c r="BE23" s="138"/>
      <c r="BF23" s="182"/>
      <c r="BG23" s="117"/>
    </row>
    <row r="24" ht="14.25" customHeight="1" spans="1:59">
      <c r="A24" s="109">
        <v>19</v>
      </c>
      <c r="B24" s="106"/>
      <c r="C24" s="110"/>
      <c r="D24" s="107">
        <f>SUM(B24:C24)</f>
        <v>0</v>
      </c>
      <c r="E24" s="107"/>
      <c r="F24" s="110"/>
      <c r="G24" s="111"/>
      <c r="I24" s="196"/>
      <c r="J24" s="180"/>
      <c r="K24" s="107"/>
      <c r="L24" s="183"/>
      <c r="M24" s="171"/>
      <c r="N24" s="117"/>
      <c r="P24" s="109">
        <v>19</v>
      </c>
      <c r="Q24" s="110"/>
      <c r="R24" s="110"/>
      <c r="S24" s="107">
        <f>SUM(Q24:R24)</f>
        <v>0</v>
      </c>
      <c r="T24" s="107"/>
      <c r="U24" s="110"/>
      <c r="V24" s="111"/>
      <c r="X24" s="196"/>
      <c r="Y24" s="180"/>
      <c r="Z24" s="107"/>
      <c r="AA24" s="183"/>
      <c r="AB24" s="171"/>
      <c r="AC24" s="117"/>
      <c r="AE24" s="109">
        <v>19</v>
      </c>
      <c r="AF24" s="110"/>
      <c r="AG24" s="110"/>
      <c r="AH24" s="107">
        <f>SUM(AF24:AG24)</f>
        <v>0</v>
      </c>
      <c r="AI24" s="107"/>
      <c r="AJ24" s="110"/>
      <c r="AK24" s="111"/>
      <c r="AM24" s="196"/>
      <c r="AN24" s="180"/>
      <c r="AO24" s="107"/>
      <c r="AP24" s="183"/>
      <c r="AQ24" s="171"/>
      <c r="AR24" s="117"/>
      <c r="AT24" s="109">
        <v>19</v>
      </c>
      <c r="AU24" s="110"/>
      <c r="AV24" s="110"/>
      <c r="AW24" s="107">
        <f>SUM(AU24:AV24)</f>
        <v>0</v>
      </c>
      <c r="AX24" s="107"/>
      <c r="AY24" s="110"/>
      <c r="AZ24" s="111"/>
      <c r="BB24" s="196"/>
      <c r="BC24" s="180"/>
      <c r="BD24" s="107"/>
      <c r="BE24" s="183"/>
      <c r="BF24" s="171"/>
      <c r="BG24" s="117"/>
    </row>
    <row r="25" ht="14.25" customHeight="1" spans="1:59">
      <c r="A25" s="109">
        <v>20</v>
      </c>
      <c r="B25" s="106"/>
      <c r="C25" s="110"/>
      <c r="D25" s="107">
        <f>SUM(B25:C25)</f>
        <v>0</v>
      </c>
      <c r="E25" s="107"/>
      <c r="F25" s="110"/>
      <c r="G25" s="111"/>
      <c r="I25" s="172"/>
      <c r="J25" s="173"/>
      <c r="K25" s="184">
        <f>SUM(J22:J25)</f>
        <v>0</v>
      </c>
      <c r="L25" s="185"/>
      <c r="M25" s="186"/>
      <c r="N25" s="117"/>
      <c r="P25" s="109">
        <v>20</v>
      </c>
      <c r="Q25" s="110"/>
      <c r="R25" s="110"/>
      <c r="S25" s="107">
        <f>SUM(Q25:R25)</f>
        <v>0</v>
      </c>
      <c r="T25" s="107"/>
      <c r="U25" s="110"/>
      <c r="V25" s="111"/>
      <c r="X25" s="172"/>
      <c r="Y25" s="173"/>
      <c r="Z25" s="184">
        <f>SUM(Y22:Y25)</f>
        <v>0</v>
      </c>
      <c r="AA25" s="185"/>
      <c r="AB25" s="186"/>
      <c r="AC25" s="117"/>
      <c r="AE25" s="109">
        <v>20</v>
      </c>
      <c r="AF25" s="110"/>
      <c r="AG25" s="110"/>
      <c r="AH25" s="107">
        <f>SUM(AF25:AG25)</f>
        <v>0</v>
      </c>
      <c r="AI25" s="107"/>
      <c r="AJ25" s="110"/>
      <c r="AK25" s="111"/>
      <c r="AM25" s="172"/>
      <c r="AN25" s="173"/>
      <c r="AO25" s="184">
        <f>SUM(AN22:AN25)</f>
        <v>0</v>
      </c>
      <c r="AP25" s="185"/>
      <c r="AQ25" s="186"/>
      <c r="AR25" s="117"/>
      <c r="AT25" s="109">
        <v>20</v>
      </c>
      <c r="AU25" s="110"/>
      <c r="AV25" s="110"/>
      <c r="AW25" s="107">
        <f>SUM(AU25:AV25)</f>
        <v>0</v>
      </c>
      <c r="AX25" s="107"/>
      <c r="AY25" s="110"/>
      <c r="AZ25" s="111"/>
      <c r="BB25" s="172"/>
      <c r="BC25" s="173"/>
      <c r="BD25" s="184">
        <f>SUM(BC22:BC25)</f>
        <v>0</v>
      </c>
      <c r="BE25" s="185"/>
      <c r="BF25" s="186"/>
      <c r="BG25" s="117"/>
    </row>
    <row r="26" ht="14.25" customHeight="1" spans="1:59">
      <c r="A26" s="109">
        <v>21</v>
      </c>
      <c r="B26" s="106"/>
      <c r="C26" s="110"/>
      <c r="D26" s="107">
        <f>SUM(B26:C26)</f>
        <v>0</v>
      </c>
      <c r="E26" s="107"/>
      <c r="F26" s="110"/>
      <c r="G26" s="111"/>
      <c r="I26" s="116"/>
      <c r="J26" s="117"/>
      <c r="K26" s="117"/>
      <c r="L26" s="117"/>
      <c r="M26" s="117"/>
      <c r="N26" s="117"/>
      <c r="P26" s="109">
        <v>21</v>
      </c>
      <c r="Q26" s="110"/>
      <c r="R26" s="110"/>
      <c r="S26" s="107">
        <f>SUM(Q26:R26)</f>
        <v>0</v>
      </c>
      <c r="T26" s="107"/>
      <c r="U26" s="110"/>
      <c r="V26" s="111"/>
      <c r="X26" s="116"/>
      <c r="Y26" s="117"/>
      <c r="Z26" s="117"/>
      <c r="AA26" s="117"/>
      <c r="AB26" s="117"/>
      <c r="AC26" s="117"/>
      <c r="AE26" s="109">
        <v>21</v>
      </c>
      <c r="AF26" s="110"/>
      <c r="AG26" s="110"/>
      <c r="AH26" s="107">
        <f>SUM(AF26:AG26)</f>
        <v>0</v>
      </c>
      <c r="AI26" s="107"/>
      <c r="AJ26" s="110"/>
      <c r="AK26" s="111"/>
      <c r="AM26" s="116"/>
      <c r="AN26" s="117"/>
      <c r="AO26" s="117"/>
      <c r="AP26" s="117"/>
      <c r="AQ26" s="117"/>
      <c r="AR26" s="117"/>
      <c r="AT26" s="109">
        <v>21</v>
      </c>
      <c r="AU26" s="110"/>
      <c r="AV26" s="110"/>
      <c r="AW26" s="107">
        <f>SUM(AU26:AV26)</f>
        <v>0</v>
      </c>
      <c r="AX26" s="107"/>
      <c r="AY26" s="110"/>
      <c r="AZ26" s="111"/>
      <c r="BB26" s="116"/>
      <c r="BC26" s="117"/>
      <c r="BD26" s="117"/>
      <c r="BE26" s="117"/>
      <c r="BF26" s="117"/>
      <c r="BG26" s="117"/>
    </row>
    <row r="27" ht="14.25" customHeight="1" spans="1:59">
      <c r="A27" s="109">
        <v>22</v>
      </c>
      <c r="B27" s="106"/>
      <c r="C27" s="110"/>
      <c r="D27" s="107">
        <f>SUM(B27:C27)</f>
        <v>0</v>
      </c>
      <c r="E27" s="107"/>
      <c r="F27" s="110"/>
      <c r="G27" s="111"/>
      <c r="I27" s="157" t="s">
        <v>55</v>
      </c>
      <c r="J27" s="158"/>
      <c r="K27" s="158"/>
      <c r="L27" s="158"/>
      <c r="M27" s="158"/>
      <c r="N27" s="117"/>
      <c r="P27" s="109">
        <v>22</v>
      </c>
      <c r="Q27" s="110"/>
      <c r="R27" s="110"/>
      <c r="S27" s="107">
        <f>SUM(Q27:R27)</f>
        <v>0</v>
      </c>
      <c r="T27" s="107"/>
      <c r="U27" s="110"/>
      <c r="V27" s="111"/>
      <c r="X27" s="157" t="s">
        <v>55</v>
      </c>
      <c r="Y27" s="158"/>
      <c r="Z27" s="158"/>
      <c r="AA27" s="158"/>
      <c r="AB27" s="158"/>
      <c r="AC27" s="117"/>
      <c r="AE27" s="109">
        <v>22</v>
      </c>
      <c r="AF27" s="110"/>
      <c r="AG27" s="110"/>
      <c r="AH27" s="107">
        <f>SUM(AF27:AG27)</f>
        <v>0</v>
      </c>
      <c r="AI27" s="107"/>
      <c r="AJ27" s="110"/>
      <c r="AK27" s="111"/>
      <c r="AM27" s="157" t="s">
        <v>55</v>
      </c>
      <c r="AN27" s="158"/>
      <c r="AO27" s="158"/>
      <c r="AP27" s="158"/>
      <c r="AQ27" s="158"/>
      <c r="AR27" s="117"/>
      <c r="AT27" s="109">
        <v>22</v>
      </c>
      <c r="AU27" s="110"/>
      <c r="AV27" s="110"/>
      <c r="AW27" s="107">
        <f>SUM(AU27:AV27)</f>
        <v>0</v>
      </c>
      <c r="AX27" s="107"/>
      <c r="AY27" s="110"/>
      <c r="AZ27" s="111"/>
      <c r="BB27" s="157" t="s">
        <v>55</v>
      </c>
      <c r="BC27" s="158"/>
      <c r="BD27" s="158"/>
      <c r="BE27" s="158"/>
      <c r="BF27" s="158"/>
      <c r="BG27" s="117"/>
    </row>
    <row r="28" ht="14.25" customHeight="1" spans="1:59">
      <c r="A28" s="109">
        <v>23</v>
      </c>
      <c r="B28" s="106"/>
      <c r="C28" s="110"/>
      <c r="D28" s="107">
        <f>SUM(B28:C28)</f>
        <v>0</v>
      </c>
      <c r="E28" s="107"/>
      <c r="F28" s="110"/>
      <c r="G28" s="111"/>
      <c r="I28" s="159" t="s">
        <v>60</v>
      </c>
      <c r="J28" s="160" t="s">
        <v>44</v>
      </c>
      <c r="K28" s="161" t="s">
        <v>40</v>
      </c>
      <c r="L28" s="162" t="s">
        <v>61</v>
      </c>
      <c r="M28" s="163"/>
      <c r="N28" s="117"/>
      <c r="P28" s="109">
        <v>23</v>
      </c>
      <c r="Q28" s="110"/>
      <c r="R28" s="110"/>
      <c r="S28" s="107">
        <f>SUM(Q28:R28)</f>
        <v>0</v>
      </c>
      <c r="T28" s="107"/>
      <c r="U28" s="110"/>
      <c r="V28" s="111"/>
      <c r="X28" s="159" t="s">
        <v>60</v>
      </c>
      <c r="Y28" s="160" t="s">
        <v>44</v>
      </c>
      <c r="Z28" s="161" t="s">
        <v>40</v>
      </c>
      <c r="AA28" s="162" t="s">
        <v>61</v>
      </c>
      <c r="AB28" s="163"/>
      <c r="AC28" s="117"/>
      <c r="AE28" s="109">
        <v>23</v>
      </c>
      <c r="AF28" s="110"/>
      <c r="AG28" s="110"/>
      <c r="AH28" s="107">
        <f>SUM(AF28:AG28)</f>
        <v>0</v>
      </c>
      <c r="AI28" s="107"/>
      <c r="AJ28" s="110"/>
      <c r="AK28" s="111"/>
      <c r="AM28" s="159" t="s">
        <v>60</v>
      </c>
      <c r="AN28" s="160" t="s">
        <v>44</v>
      </c>
      <c r="AO28" s="161" t="s">
        <v>40</v>
      </c>
      <c r="AP28" s="162" t="s">
        <v>61</v>
      </c>
      <c r="AQ28" s="163"/>
      <c r="AR28" s="117"/>
      <c r="AT28" s="109">
        <v>23</v>
      </c>
      <c r="AU28" s="110"/>
      <c r="AV28" s="110"/>
      <c r="AW28" s="107">
        <f>SUM(AU28:AV28)</f>
        <v>0</v>
      </c>
      <c r="AX28" s="107"/>
      <c r="AY28" s="110"/>
      <c r="AZ28" s="111"/>
      <c r="BB28" s="159" t="s">
        <v>60</v>
      </c>
      <c r="BC28" s="160" t="s">
        <v>44</v>
      </c>
      <c r="BD28" s="161" t="s">
        <v>40</v>
      </c>
      <c r="BE28" s="162" t="s">
        <v>61</v>
      </c>
      <c r="BF28" s="163"/>
      <c r="BG28" s="117"/>
    </row>
    <row r="29" ht="14.25" customHeight="1" spans="1:59">
      <c r="A29" s="109">
        <v>24</v>
      </c>
      <c r="B29" s="200"/>
      <c r="C29" s="203"/>
      <c r="D29" s="201">
        <f>SUM(B29:C29)</f>
        <v>0</v>
      </c>
      <c r="E29" s="201"/>
      <c r="F29" s="203"/>
      <c r="G29" s="204"/>
      <c r="I29" s="164">
        <f>SUM(J5)</f>
        <v>1</v>
      </c>
      <c r="J29" s="165">
        <f>SUM(J6)</f>
        <v>13</v>
      </c>
      <c r="K29" s="166"/>
      <c r="L29" s="167"/>
      <c r="M29" s="168"/>
      <c r="N29" s="117"/>
      <c r="P29" s="109">
        <v>24</v>
      </c>
      <c r="Q29" s="110"/>
      <c r="R29" s="110"/>
      <c r="S29" s="107">
        <f>SUM(Q29:R29)</f>
        <v>0</v>
      </c>
      <c r="T29" s="107"/>
      <c r="U29" s="110"/>
      <c r="V29" s="111"/>
      <c r="X29" s="164">
        <f>SUM(Y5)</f>
        <v>2</v>
      </c>
      <c r="Y29" s="165">
        <f>SUM(Y6)</f>
        <v>14</v>
      </c>
      <c r="Z29" s="166"/>
      <c r="AA29" s="167"/>
      <c r="AB29" s="168"/>
      <c r="AC29" s="117"/>
      <c r="AE29" s="109">
        <v>24</v>
      </c>
      <c r="AF29" s="110"/>
      <c r="AG29" s="110"/>
      <c r="AH29" s="107">
        <f>SUM(AF29:AG29)</f>
        <v>0</v>
      </c>
      <c r="AI29" s="107"/>
      <c r="AJ29" s="110"/>
      <c r="AK29" s="111"/>
      <c r="AM29" s="164">
        <f>SUM(AN5)</f>
        <v>3</v>
      </c>
      <c r="AN29" s="165">
        <f>SUM(AN6)</f>
        <v>15</v>
      </c>
      <c r="AO29" s="166"/>
      <c r="AP29" s="167"/>
      <c r="AQ29" s="168"/>
      <c r="AR29" s="117"/>
      <c r="AT29" s="109">
        <v>24</v>
      </c>
      <c r="AU29" s="110"/>
      <c r="AV29" s="110"/>
      <c r="AW29" s="107">
        <f>SUM(AU29:AV29)</f>
        <v>0</v>
      </c>
      <c r="AX29" s="107"/>
      <c r="AY29" s="110"/>
      <c r="AZ29" s="111"/>
      <c r="BB29" s="164">
        <f>SUM(BC5)</f>
        <v>4</v>
      </c>
      <c r="BC29" s="165">
        <f>SUM(BC6)</f>
        <v>16</v>
      </c>
      <c r="BD29" s="166"/>
      <c r="BE29" s="167"/>
      <c r="BF29" s="168"/>
      <c r="BG29" s="117"/>
    </row>
    <row r="30" ht="14.25" customHeight="1" spans="1:59">
      <c r="A30" s="109">
        <v>25</v>
      </c>
      <c r="B30" s="106"/>
      <c r="C30" s="110"/>
      <c r="D30" s="107">
        <f>SUM(B30:C30)</f>
        <v>0</v>
      </c>
      <c r="E30" s="107"/>
      <c r="F30" s="110"/>
      <c r="G30" s="111"/>
      <c r="I30" s="169">
        <v>0.05</v>
      </c>
      <c r="J30" s="170">
        <v>0.03</v>
      </c>
      <c r="K30" s="106"/>
      <c r="L30" s="107"/>
      <c r="M30" s="171"/>
      <c r="N30" s="117"/>
      <c r="P30" s="109">
        <v>25</v>
      </c>
      <c r="Q30" s="110"/>
      <c r="R30" s="110"/>
      <c r="S30" s="107">
        <f>SUM(Q30:R30)</f>
        <v>0</v>
      </c>
      <c r="T30" s="107"/>
      <c r="U30" s="110"/>
      <c r="V30" s="111"/>
      <c r="X30" s="169">
        <v>0.05</v>
      </c>
      <c r="Y30" s="170">
        <v>0.03</v>
      </c>
      <c r="Z30" s="106"/>
      <c r="AA30" s="107"/>
      <c r="AB30" s="171"/>
      <c r="AC30" s="117"/>
      <c r="AE30" s="109">
        <v>25</v>
      </c>
      <c r="AF30" s="110"/>
      <c r="AG30" s="110"/>
      <c r="AH30" s="107">
        <f>SUM(AF30:AG30)</f>
        <v>0</v>
      </c>
      <c r="AI30" s="107"/>
      <c r="AJ30" s="110"/>
      <c r="AK30" s="111"/>
      <c r="AM30" s="169">
        <v>0.05</v>
      </c>
      <c r="AN30" s="170">
        <v>0.03</v>
      </c>
      <c r="AO30" s="106"/>
      <c r="AP30" s="107"/>
      <c r="AQ30" s="171"/>
      <c r="AR30" s="117"/>
      <c r="AT30" s="109">
        <v>25</v>
      </c>
      <c r="AU30" s="110"/>
      <c r="AV30" s="110"/>
      <c r="AW30" s="107">
        <f>SUM(AU30:AV30)</f>
        <v>0</v>
      </c>
      <c r="AX30" s="107"/>
      <c r="AY30" s="110"/>
      <c r="AZ30" s="111"/>
      <c r="BB30" s="169">
        <v>0.05</v>
      </c>
      <c r="BC30" s="170">
        <v>0.03</v>
      </c>
      <c r="BD30" s="106"/>
      <c r="BE30" s="107"/>
      <c r="BF30" s="171"/>
      <c r="BG30" s="117"/>
    </row>
    <row r="31" ht="14.25" customHeight="1" spans="1:59">
      <c r="A31" s="109">
        <v>26</v>
      </c>
      <c r="B31" s="106"/>
      <c r="C31" s="110"/>
      <c r="D31" s="107">
        <v>1</v>
      </c>
      <c r="E31" s="107"/>
      <c r="F31" s="110"/>
      <c r="G31" s="111"/>
      <c r="I31" s="172">
        <f>SUM(I29*I30)</f>
        <v>0.05</v>
      </c>
      <c r="J31" s="173">
        <f>SUM(J29*J30)</f>
        <v>0.39</v>
      </c>
      <c r="K31" s="174">
        <f>SUM(F37)</f>
        <v>0</v>
      </c>
      <c r="L31" s="175">
        <f>SUM(I31:J31)*K31</f>
        <v>0</v>
      </c>
      <c r="M31" s="176"/>
      <c r="N31" s="117"/>
      <c r="P31" s="109">
        <v>26</v>
      </c>
      <c r="Q31" s="110"/>
      <c r="R31" s="110"/>
      <c r="S31" s="107">
        <f>SUM(Q31:R31)</f>
        <v>0</v>
      </c>
      <c r="T31" s="107"/>
      <c r="U31" s="110"/>
      <c r="V31" s="111"/>
      <c r="X31" s="172">
        <f>SUM(X29*X30)</f>
        <v>0.1</v>
      </c>
      <c r="Y31" s="173">
        <f>SUM(Y29*Y30)</f>
        <v>0.42</v>
      </c>
      <c r="Z31" s="174">
        <f>SUM(U35)</f>
        <v>0</v>
      </c>
      <c r="AA31" s="175">
        <f>SUM(X31:Y31)*Z31</f>
        <v>0</v>
      </c>
      <c r="AB31" s="176"/>
      <c r="AC31" s="117"/>
      <c r="AE31" s="109">
        <v>26</v>
      </c>
      <c r="AF31" s="110"/>
      <c r="AG31" s="110"/>
      <c r="AH31" s="107">
        <f>SUM(AF31:AG31)</f>
        <v>0</v>
      </c>
      <c r="AI31" s="107"/>
      <c r="AJ31" s="110"/>
      <c r="AK31" s="111"/>
      <c r="AM31" s="172">
        <f>SUM(AM29*AM30)</f>
        <v>0.15</v>
      </c>
      <c r="AN31" s="173">
        <f>SUM(AN29*AN30)</f>
        <v>0.45</v>
      </c>
      <c r="AO31" s="174">
        <f>SUM(AJ37)</f>
        <v>0</v>
      </c>
      <c r="AP31" s="175">
        <f>SUM(AM31:AN31)*AO31</f>
        <v>0</v>
      </c>
      <c r="AQ31" s="176"/>
      <c r="AR31" s="117"/>
      <c r="AT31" s="109">
        <v>26</v>
      </c>
      <c r="AU31" s="110"/>
      <c r="AV31" s="110"/>
      <c r="AW31" s="107">
        <f>SUM(AU31:AV31)</f>
        <v>0</v>
      </c>
      <c r="AX31" s="107"/>
      <c r="AY31" s="110"/>
      <c r="AZ31" s="111"/>
      <c r="BB31" s="172">
        <f>SUM(BB29*BB30)</f>
        <v>0.2</v>
      </c>
      <c r="BC31" s="173">
        <f>SUM(BC29*BC30)</f>
        <v>0.48</v>
      </c>
      <c r="BD31" s="174">
        <f>SUM(AY36)</f>
        <v>0</v>
      </c>
      <c r="BE31" s="175">
        <f>SUM(BB31:BC31)*BD31</f>
        <v>0</v>
      </c>
      <c r="BF31" s="176"/>
      <c r="BG31" s="117"/>
    </row>
    <row r="32" ht="14.25" customHeight="1" spans="1:59">
      <c r="A32" s="109">
        <v>27</v>
      </c>
      <c r="B32" s="106"/>
      <c r="C32" s="110"/>
      <c r="D32" s="107">
        <f>SUM(B32:C32)</f>
        <v>0</v>
      </c>
      <c r="E32" s="107"/>
      <c r="F32" s="110"/>
      <c r="G32" s="111"/>
      <c r="I32" s="187"/>
      <c r="J32" s="187"/>
      <c r="K32" s="188"/>
      <c r="L32" s="189"/>
      <c r="M32" s="189"/>
      <c r="N32" s="117"/>
      <c r="P32" s="109">
        <v>27</v>
      </c>
      <c r="Q32" s="110"/>
      <c r="R32" s="110"/>
      <c r="S32" s="107">
        <f>SUM(Q32:R32)</f>
        <v>0</v>
      </c>
      <c r="T32" s="107"/>
      <c r="U32" s="110"/>
      <c r="V32" s="111"/>
      <c r="X32" s="187"/>
      <c r="Y32" s="187"/>
      <c r="Z32" s="188"/>
      <c r="AA32" s="189"/>
      <c r="AB32" s="189"/>
      <c r="AC32" s="117"/>
      <c r="AE32" s="109">
        <v>27</v>
      </c>
      <c r="AF32" s="110"/>
      <c r="AG32" s="110"/>
      <c r="AH32" s="107">
        <f>SUM(AF32:AG32)</f>
        <v>0</v>
      </c>
      <c r="AI32" s="107"/>
      <c r="AJ32" s="110"/>
      <c r="AK32" s="111"/>
      <c r="AM32" s="187"/>
      <c r="AN32" s="187"/>
      <c r="AO32" s="188"/>
      <c r="AP32" s="189"/>
      <c r="AQ32" s="189"/>
      <c r="AR32" s="117"/>
      <c r="AT32" s="109">
        <v>27</v>
      </c>
      <c r="AU32" s="110"/>
      <c r="AV32" s="110"/>
      <c r="AW32" s="107">
        <f>SUM(AU32:AV32)</f>
        <v>0</v>
      </c>
      <c r="AX32" s="107"/>
      <c r="AY32" s="110"/>
      <c r="AZ32" s="111"/>
      <c r="BB32" s="187"/>
      <c r="BC32" s="187"/>
      <c r="BD32" s="188"/>
      <c r="BE32" s="189"/>
      <c r="BF32" s="189"/>
      <c r="BG32" s="117"/>
    </row>
    <row r="33" ht="14.25" customHeight="1" spans="1:59">
      <c r="A33" s="109">
        <v>28</v>
      </c>
      <c r="B33" s="106"/>
      <c r="C33" s="110"/>
      <c r="D33" s="107">
        <f>SUM(B33:C33)</f>
        <v>0</v>
      </c>
      <c r="E33" s="107"/>
      <c r="F33" s="110"/>
      <c r="G33" s="111"/>
      <c r="I33" s="116"/>
      <c r="J33" s="190" t="s">
        <v>62</v>
      </c>
      <c r="K33" s="190"/>
      <c r="L33" s="190"/>
      <c r="M33" s="190"/>
      <c r="N33" s="117"/>
      <c r="P33" s="109">
        <v>28</v>
      </c>
      <c r="Q33" s="110"/>
      <c r="R33" s="110"/>
      <c r="S33" s="107">
        <f>SUM(Q33:R33)</f>
        <v>0</v>
      </c>
      <c r="T33" s="107"/>
      <c r="U33" s="110"/>
      <c r="V33" s="111"/>
      <c r="X33" s="116"/>
      <c r="Y33" s="190" t="s">
        <v>62</v>
      </c>
      <c r="Z33" s="190"/>
      <c r="AA33" s="190"/>
      <c r="AB33" s="190"/>
      <c r="AC33" s="190"/>
      <c r="AE33" s="109">
        <v>28</v>
      </c>
      <c r="AF33" s="110"/>
      <c r="AG33" s="110"/>
      <c r="AH33" s="107">
        <f>SUM(AF33:AG33)</f>
        <v>0</v>
      </c>
      <c r="AI33" s="107"/>
      <c r="AJ33" s="110"/>
      <c r="AK33" s="111"/>
      <c r="AM33" s="116"/>
      <c r="AN33" s="190" t="s">
        <v>62</v>
      </c>
      <c r="AO33" s="190"/>
      <c r="AP33" s="190"/>
      <c r="AQ33" s="190"/>
      <c r="AR33" s="190"/>
      <c r="AT33" s="109">
        <v>28</v>
      </c>
      <c r="AU33" s="110"/>
      <c r="AV33" s="110"/>
      <c r="AW33" s="107">
        <f>SUM(AU33:AV33)</f>
        <v>0</v>
      </c>
      <c r="AX33" s="107"/>
      <c r="AY33" s="110"/>
      <c r="AZ33" s="111"/>
      <c r="BB33" s="116"/>
      <c r="BC33" s="190" t="s">
        <v>62</v>
      </c>
      <c r="BD33" s="190"/>
      <c r="BE33" s="190"/>
      <c r="BF33" s="190"/>
      <c r="BG33" s="190"/>
    </row>
    <row r="34" ht="14.25" customHeight="1" spans="1:58">
      <c r="A34" s="109">
        <v>29</v>
      </c>
      <c r="B34" s="106"/>
      <c r="C34" s="110"/>
      <c r="D34" s="107">
        <f>SUM(B34:C34)</f>
        <v>0</v>
      </c>
      <c r="E34" s="107"/>
      <c r="F34" s="110"/>
      <c r="G34" s="111"/>
      <c r="I34" s="116"/>
      <c r="J34" s="156"/>
      <c r="K34" s="156"/>
      <c r="L34" s="156"/>
      <c r="M34" s="156"/>
      <c r="N34" s="117"/>
      <c r="P34" s="109">
        <v>29</v>
      </c>
      <c r="Q34" s="110"/>
      <c r="R34" s="110"/>
      <c r="S34" s="107">
        <f>SUM(Q34:R34)</f>
        <v>0</v>
      </c>
      <c r="T34" s="107"/>
      <c r="U34" s="110"/>
      <c r="V34" s="111"/>
      <c r="X34" s="116"/>
      <c r="Y34" s="156"/>
      <c r="Z34" s="156"/>
      <c r="AA34" s="156"/>
      <c r="AB34" s="156"/>
      <c r="AE34" s="109">
        <v>29</v>
      </c>
      <c r="AF34" s="203"/>
      <c r="AG34" s="203"/>
      <c r="AH34" s="201">
        <f>SUM(AF34:AG34)</f>
        <v>0</v>
      </c>
      <c r="AI34" s="201"/>
      <c r="AJ34" s="203"/>
      <c r="AK34" s="204"/>
      <c r="AM34" s="116"/>
      <c r="AN34" s="156"/>
      <c r="AO34" s="156"/>
      <c r="AP34" s="156"/>
      <c r="AQ34" s="156"/>
      <c r="AT34" s="109">
        <v>29</v>
      </c>
      <c r="AU34" s="110"/>
      <c r="AV34" s="110"/>
      <c r="AW34" s="107">
        <f>SUM(AU34:AV34)</f>
        <v>0</v>
      </c>
      <c r="AX34" s="107"/>
      <c r="AY34" s="110"/>
      <c r="AZ34" s="111"/>
      <c r="BB34" s="116"/>
      <c r="BC34" s="156"/>
      <c r="BD34" s="156"/>
      <c r="BE34" s="156"/>
      <c r="BF34" s="156"/>
    </row>
    <row r="35" ht="14.25" customHeight="1" spans="1:59">
      <c r="A35" s="109">
        <v>30</v>
      </c>
      <c r="B35" s="106"/>
      <c r="C35" s="110"/>
      <c r="D35" s="107">
        <f>SUM(B35:C35)</f>
        <v>0</v>
      </c>
      <c r="E35" s="107"/>
      <c r="F35" s="110"/>
      <c r="G35" s="111"/>
      <c r="I35" s="116"/>
      <c r="N35" s="117"/>
      <c r="P35" s="112"/>
      <c r="Q35" s="113">
        <f t="shared" ref="Q35:V35" si="4">SUM(Q6:Q34)</f>
        <v>0</v>
      </c>
      <c r="R35" s="113">
        <f>SUM(R6:R34)</f>
        <v>0</v>
      </c>
      <c r="S35" s="114">
        <f>SUM(Q35:R35)</f>
        <v>0</v>
      </c>
      <c r="T35" s="114">
        <f>SUM(T6:T34)</f>
        <v>0</v>
      </c>
      <c r="U35" s="113">
        <f>SUM(U6:U34)</f>
        <v>0</v>
      </c>
      <c r="V35" s="115">
        <f>SUM(V6:V34)</f>
        <v>0</v>
      </c>
      <c r="X35" s="116"/>
      <c r="AC35" s="117"/>
      <c r="AE35" s="109">
        <v>30</v>
      </c>
      <c r="AF35" s="110"/>
      <c r="AG35" s="110"/>
      <c r="AH35" s="107">
        <f>SUM(AF35:AG35)</f>
        <v>0</v>
      </c>
      <c r="AI35" s="107"/>
      <c r="AJ35" s="110"/>
      <c r="AK35" s="111"/>
      <c r="AM35" s="116"/>
      <c r="AR35" s="117"/>
      <c r="AT35" s="109">
        <v>30</v>
      </c>
      <c r="AU35" s="110"/>
      <c r="AV35" s="110"/>
      <c r="AW35" s="107">
        <f>SUM(AU35:AV35)</f>
        <v>0</v>
      </c>
      <c r="AX35" s="107"/>
      <c r="AY35" s="110"/>
      <c r="AZ35" s="111"/>
      <c r="BB35" s="116"/>
      <c r="BG35" s="117"/>
    </row>
    <row r="36" ht="14.25" customHeight="1" spans="1:59">
      <c r="A36" s="109">
        <v>31</v>
      </c>
      <c r="B36" s="106"/>
      <c r="C36" s="110"/>
      <c r="D36" s="107">
        <f>SUM(B36:C36)</f>
        <v>0</v>
      </c>
      <c r="E36" s="107"/>
      <c r="F36" s="110"/>
      <c r="G36" s="111"/>
      <c r="I36" s="116"/>
      <c r="J36" s="117"/>
      <c r="K36" s="117"/>
      <c r="L36" s="117"/>
      <c r="M36" s="117"/>
      <c r="N36" s="117"/>
      <c r="Q36" s="116"/>
      <c r="R36" s="117"/>
      <c r="S36" s="117"/>
      <c r="T36" s="117"/>
      <c r="U36" s="117"/>
      <c r="V36" s="117"/>
      <c r="X36" s="116"/>
      <c r="Y36" s="117"/>
      <c r="Z36" s="117"/>
      <c r="AA36" s="117"/>
      <c r="AB36" s="117"/>
      <c r="AC36" s="191"/>
      <c r="AE36" s="109">
        <v>31</v>
      </c>
      <c r="AF36" s="110"/>
      <c r="AG36" s="110"/>
      <c r="AH36" s="107">
        <f>SUM(AF36:AG36)</f>
        <v>0</v>
      </c>
      <c r="AI36" s="107"/>
      <c r="AJ36" s="110"/>
      <c r="AK36" s="111"/>
      <c r="AM36" s="116"/>
      <c r="AN36" s="117"/>
      <c r="AO36" s="117"/>
      <c r="AP36" s="117"/>
      <c r="AQ36" s="117"/>
      <c r="AR36" s="191"/>
      <c r="AT36" s="112"/>
      <c r="AU36" s="113">
        <f t="shared" ref="AU36:AZ36" si="5">SUM(AU6:AU35)</f>
        <v>0</v>
      </c>
      <c r="AV36" s="113">
        <f>SUM(AV6:AV35)</f>
        <v>0</v>
      </c>
      <c r="AW36" s="114">
        <f>SUM(AU36:AV36)</f>
        <v>0</v>
      </c>
      <c r="AX36" s="114">
        <f>SUM(AX6:AX35)</f>
        <v>0</v>
      </c>
      <c r="AY36" s="113">
        <f>SUM(AY6:AY35)</f>
        <v>0</v>
      </c>
      <c r="AZ36" s="115">
        <f>SUM(AZ6:AZ35)</f>
        <v>0</v>
      </c>
      <c r="BB36" s="116"/>
      <c r="BC36" s="117"/>
      <c r="BD36" s="117"/>
      <c r="BE36" s="117"/>
      <c r="BF36" s="117"/>
      <c r="BG36" s="191"/>
    </row>
    <row r="37" ht="16.5" customHeight="1" spans="1:58">
      <c r="A37" s="112"/>
      <c r="B37" s="113">
        <f t="shared" ref="B37:G37" si="6">SUM(B6:B36)</f>
        <v>0</v>
      </c>
      <c r="C37" s="113">
        <f>SUM(C6:C36)</f>
        <v>0</v>
      </c>
      <c r="D37" s="114">
        <f>SUM(B37:C37)</f>
        <v>0</v>
      </c>
      <c r="E37" s="114">
        <f>SUM(E6:E36)</f>
        <v>0</v>
      </c>
      <c r="F37" s="113">
        <f>SUM(F6:F36)</f>
        <v>0</v>
      </c>
      <c r="G37" s="115">
        <f>SUM(G6:G36)</f>
        <v>0</v>
      </c>
      <c r="I37" s="116"/>
      <c r="J37" s="191" t="s">
        <v>63</v>
      </c>
      <c r="K37" s="191"/>
      <c r="L37" s="191"/>
      <c r="M37" s="191"/>
      <c r="N37" s="117"/>
      <c r="X37" s="116"/>
      <c r="Y37" s="191" t="s">
        <v>63</v>
      </c>
      <c r="Z37" s="191"/>
      <c r="AA37" s="191"/>
      <c r="AB37" s="191"/>
      <c r="AE37" s="112"/>
      <c r="AF37" s="113">
        <f t="shared" ref="AF37:AK37" si="7">SUM(AF6:AF36)</f>
        <v>0</v>
      </c>
      <c r="AG37" s="113">
        <f>SUM(AG6:AG36)</f>
        <v>0</v>
      </c>
      <c r="AH37" s="114">
        <f>SUM(AF37:AG37)</f>
        <v>0</v>
      </c>
      <c r="AI37" s="114">
        <f>SUM(AI6:AI36)</f>
        <v>0</v>
      </c>
      <c r="AJ37" s="113">
        <f>SUM(AJ6:AJ36)</f>
        <v>0</v>
      </c>
      <c r="AK37" s="115">
        <f>SUM(AK6:AK36)</f>
        <v>0</v>
      </c>
      <c r="AM37" s="116"/>
      <c r="AN37" s="191" t="s">
        <v>63</v>
      </c>
      <c r="AO37" s="191"/>
      <c r="AP37" s="191"/>
      <c r="AQ37" s="191"/>
      <c r="AU37" s="116"/>
      <c r="AV37" s="117"/>
      <c r="AW37" s="117"/>
      <c r="AX37" s="117"/>
      <c r="AY37" s="117"/>
      <c r="AZ37" s="117"/>
      <c r="BB37" s="116"/>
      <c r="BC37" s="191" t="s">
        <v>63</v>
      </c>
      <c r="BD37" s="191"/>
      <c r="BE37" s="191"/>
      <c r="BF37" s="191"/>
    </row>
    <row r="38" ht="14.25" customHeight="1" spans="2:58">
      <c r="B38" s="116"/>
      <c r="C38" s="117"/>
      <c r="D38" s="117"/>
      <c r="E38" s="117"/>
      <c r="F38" s="117"/>
      <c r="G38" s="117"/>
      <c r="H38" s="117"/>
      <c r="I38" s="116"/>
      <c r="J38" s="117"/>
      <c r="K38" s="117"/>
      <c r="L38" s="117"/>
      <c r="M38" s="117"/>
      <c r="O38" s="117"/>
      <c r="W38" s="117"/>
      <c r="X38" s="116"/>
      <c r="Y38" s="117"/>
      <c r="Z38" s="117"/>
      <c r="AA38" s="117"/>
      <c r="AB38" s="117"/>
      <c r="AF38" s="116"/>
      <c r="AG38" s="117"/>
      <c r="AH38" s="117"/>
      <c r="AI38" s="117"/>
      <c r="AJ38" s="117"/>
      <c r="AK38" s="117"/>
      <c r="AL38" s="117"/>
      <c r="AM38" s="116"/>
      <c r="AN38" s="117"/>
      <c r="AO38" s="117"/>
      <c r="AP38" s="117"/>
      <c r="AQ38" s="117"/>
      <c r="BA38" s="117"/>
      <c r="BB38" s="116"/>
      <c r="BC38" s="117"/>
      <c r="BD38" s="117"/>
      <c r="BE38" s="117"/>
      <c r="BF38" s="117"/>
    </row>
    <row r="39" spans="9:58">
      <c r="I39" s="116"/>
      <c r="J39" s="117"/>
      <c r="K39" s="117"/>
      <c r="L39" s="117"/>
      <c r="M39" s="117"/>
      <c r="X39" s="116"/>
      <c r="Y39" s="117"/>
      <c r="Z39" s="117"/>
      <c r="AA39" s="117"/>
      <c r="AB39" s="117"/>
      <c r="AN39" s="116"/>
      <c r="AO39" s="117"/>
      <c r="AP39" s="117"/>
      <c r="AQ39" s="117"/>
      <c r="BB39" s="116"/>
      <c r="BC39" s="117"/>
      <c r="BD39" s="117"/>
      <c r="BE39" s="117"/>
      <c r="BF39" s="117"/>
    </row>
    <row r="40" ht="22.5" customHeight="1" spans="4:59">
      <c r="D40" s="95" t="s">
        <v>20</v>
      </c>
      <c r="E40" s="96">
        <f>([1]Kal.Gaji!A19)</f>
        <v>4</v>
      </c>
      <c r="F40" s="97"/>
      <c r="G40" s="98"/>
      <c r="I40" s="118" t="s">
        <v>21</v>
      </c>
      <c r="J40" s="118"/>
      <c r="K40" s="118"/>
      <c r="L40" s="118"/>
      <c r="M40" s="118"/>
      <c r="N40" s="118"/>
      <c r="S40" s="95" t="s">
        <v>20</v>
      </c>
      <c r="T40" s="96">
        <f>([1]Kal.Gaji!A19)</f>
        <v>4</v>
      </c>
      <c r="U40" s="97"/>
      <c r="V40" s="98"/>
      <c r="X40" s="118" t="s">
        <v>21</v>
      </c>
      <c r="Y40" s="118"/>
      <c r="Z40" s="118"/>
      <c r="AA40" s="118"/>
      <c r="AB40" s="118"/>
      <c r="AC40" s="118"/>
      <c r="AH40" s="95" t="s">
        <v>20</v>
      </c>
      <c r="AI40" s="96">
        <f>([1]Kal.Gaji!A19)</f>
        <v>4</v>
      </c>
      <c r="AJ40" s="97"/>
      <c r="AK40" s="98"/>
      <c r="AM40" s="118" t="s">
        <v>21</v>
      </c>
      <c r="AN40" s="118"/>
      <c r="AO40" s="118"/>
      <c r="AP40" s="118"/>
      <c r="AQ40" s="118"/>
      <c r="AR40" s="118"/>
      <c r="AW40" s="95" t="s">
        <v>20</v>
      </c>
      <c r="AX40" s="96">
        <f>([1]Kal.Gaji!A19)</f>
        <v>4</v>
      </c>
      <c r="AY40" s="97"/>
      <c r="AZ40" s="98"/>
      <c r="BB40" s="118" t="s">
        <v>21</v>
      </c>
      <c r="BC40" s="118"/>
      <c r="BD40" s="118"/>
      <c r="BE40" s="118"/>
      <c r="BF40" s="118"/>
      <c r="BG40" s="118"/>
    </row>
    <row r="41" ht="22.5" customHeight="1" spans="4:59">
      <c r="D41" s="95" t="s">
        <v>3</v>
      </c>
      <c r="E41" s="96" t="str">
        <f>([1]H!E41)</f>
        <v>MEI</v>
      </c>
      <c r="F41" s="97"/>
      <c r="G41" s="98"/>
      <c r="I41" s="119"/>
      <c r="J41" s="119"/>
      <c r="K41" s="119"/>
      <c r="L41" s="120"/>
      <c r="M41" s="120"/>
      <c r="N41" s="120"/>
      <c r="S41" s="95" t="s">
        <v>3</v>
      </c>
      <c r="T41" s="96" t="str">
        <f>([1]H!U41)</f>
        <v>JUNI</v>
      </c>
      <c r="U41" s="97"/>
      <c r="V41" s="98"/>
      <c r="X41" s="119"/>
      <c r="Y41" s="119"/>
      <c r="Z41" s="119"/>
      <c r="AA41" s="120"/>
      <c r="AB41" s="120"/>
      <c r="AC41" s="120"/>
      <c r="AH41" s="95" t="s">
        <v>3</v>
      </c>
      <c r="AI41" s="96" t="str">
        <f>([1]H!AJ41)</f>
        <v>JULI</v>
      </c>
      <c r="AJ41" s="97"/>
      <c r="AK41" s="98"/>
      <c r="AM41" s="119"/>
      <c r="AN41" s="119"/>
      <c r="AO41" s="119"/>
      <c r="AP41" s="120"/>
      <c r="AQ41" s="120"/>
      <c r="AR41" s="120"/>
      <c r="AW41" s="95" t="s">
        <v>3</v>
      </c>
      <c r="AX41" s="96" t="str">
        <f>([1]H!AY41)</f>
        <v>AGUSTUS</v>
      </c>
      <c r="AY41" s="97"/>
      <c r="AZ41" s="98"/>
      <c r="BB41" s="119"/>
      <c r="BC41" s="119"/>
      <c r="BD41" s="119"/>
      <c r="BE41" s="120"/>
      <c r="BF41" s="120"/>
      <c r="BG41" s="120"/>
    </row>
    <row r="42" ht="22.5" customHeight="1" spans="4:59">
      <c r="D42" s="95" t="s">
        <v>26</v>
      </c>
      <c r="E42" s="96">
        <f>SUM('Kal. Gaji'!A3:M3)</f>
        <v>2016</v>
      </c>
      <c r="F42" s="97"/>
      <c r="G42" s="98"/>
      <c r="I42" s="121">
        <f>(E40)</f>
        <v>4</v>
      </c>
      <c r="J42" s="121"/>
      <c r="K42" s="121"/>
      <c r="L42" s="121"/>
      <c r="M42" s="121"/>
      <c r="N42" s="122" t="s">
        <v>80</v>
      </c>
      <c r="S42" s="95" t="s">
        <v>26</v>
      </c>
      <c r="T42" s="96">
        <f>SUM('Kal. Gaji'!A3:M3)</f>
        <v>2016</v>
      </c>
      <c r="U42" s="97"/>
      <c r="V42" s="98"/>
      <c r="X42" s="121">
        <f>(T40)</f>
        <v>4</v>
      </c>
      <c r="Y42" s="121"/>
      <c r="Z42" s="121"/>
      <c r="AA42" s="121"/>
      <c r="AB42" s="121"/>
      <c r="AC42" s="122" t="s">
        <v>69</v>
      </c>
      <c r="AH42" s="95" t="s">
        <v>26</v>
      </c>
      <c r="AI42" s="96">
        <f>SUM('Kal. Gaji'!A3:M3)</f>
        <v>2016</v>
      </c>
      <c r="AJ42" s="97"/>
      <c r="AK42" s="98"/>
      <c r="AM42" s="121">
        <f>(AI40)</f>
        <v>4</v>
      </c>
      <c r="AN42" s="121"/>
      <c r="AO42" s="121"/>
      <c r="AP42" s="121"/>
      <c r="AQ42" s="121"/>
      <c r="AR42" s="122" t="s">
        <v>70</v>
      </c>
      <c r="AW42" s="95" t="s">
        <v>26</v>
      </c>
      <c r="AX42" s="96">
        <f>SUM('Kal. Gaji'!A3:M3)</f>
        <v>2016</v>
      </c>
      <c r="AY42" s="97"/>
      <c r="AZ42" s="98"/>
      <c r="BB42" s="121">
        <f>(AX40)</f>
        <v>4</v>
      </c>
      <c r="BC42" s="121"/>
      <c r="BD42" s="121"/>
      <c r="BE42" s="121"/>
      <c r="BF42" s="121"/>
      <c r="BG42" s="122" t="s">
        <v>71</v>
      </c>
    </row>
    <row r="43" ht="25.5" customHeight="1" spans="1:59">
      <c r="A43" s="99" t="s">
        <v>2</v>
      </c>
      <c r="B43" s="99"/>
      <c r="C43" s="99"/>
      <c r="D43" s="99"/>
      <c r="E43" s="99"/>
      <c r="F43" s="99"/>
      <c r="G43" s="99"/>
      <c r="I43" s="123" t="s">
        <v>31</v>
      </c>
      <c r="J43" s="124" t="s">
        <v>32</v>
      </c>
      <c r="K43" s="125" t="s">
        <v>33</v>
      </c>
      <c r="L43" s="126"/>
      <c r="M43" s="126"/>
      <c r="N43" s="127"/>
      <c r="P43" s="99" t="s">
        <v>2</v>
      </c>
      <c r="Q43" s="99"/>
      <c r="R43" s="99"/>
      <c r="S43" s="99"/>
      <c r="T43" s="99"/>
      <c r="U43" s="99"/>
      <c r="V43" s="99"/>
      <c r="X43" s="123" t="s">
        <v>31</v>
      </c>
      <c r="Y43" s="124" t="s">
        <v>32</v>
      </c>
      <c r="Z43" s="125" t="s">
        <v>33</v>
      </c>
      <c r="AA43" s="126"/>
      <c r="AB43" s="126"/>
      <c r="AC43" s="127"/>
      <c r="AE43" s="99" t="s">
        <v>2</v>
      </c>
      <c r="AF43" s="99"/>
      <c r="AG43" s="99"/>
      <c r="AH43" s="99"/>
      <c r="AI43" s="99"/>
      <c r="AJ43" s="99"/>
      <c r="AK43" s="99"/>
      <c r="AM43" s="123" t="s">
        <v>31</v>
      </c>
      <c r="AN43" s="124" t="s">
        <v>32</v>
      </c>
      <c r="AO43" s="125" t="s">
        <v>33</v>
      </c>
      <c r="AP43" s="126"/>
      <c r="AQ43" s="126"/>
      <c r="AR43" s="127"/>
      <c r="AT43" s="99" t="s">
        <v>2</v>
      </c>
      <c r="AU43" s="99"/>
      <c r="AV43" s="99"/>
      <c r="AW43" s="99"/>
      <c r="AX43" s="99"/>
      <c r="AY43" s="99"/>
      <c r="AZ43" s="99"/>
      <c r="BB43" s="123" t="s">
        <v>31</v>
      </c>
      <c r="BC43" s="124" t="s">
        <v>32</v>
      </c>
      <c r="BD43" s="125" t="s">
        <v>33</v>
      </c>
      <c r="BE43" s="126"/>
      <c r="BF43" s="126"/>
      <c r="BG43" s="127"/>
    </row>
    <row r="44" ht="15.75" customHeight="1" spans="1:59">
      <c r="A44" s="100" t="s">
        <v>34</v>
      </c>
      <c r="B44" s="101" t="s">
        <v>35</v>
      </c>
      <c r="C44" s="101" t="s">
        <v>36</v>
      </c>
      <c r="D44" s="102" t="s">
        <v>37</v>
      </c>
      <c r="E44" s="102" t="s">
        <v>38</v>
      </c>
      <c r="F44" s="103" t="s">
        <v>39</v>
      </c>
      <c r="G44" s="104" t="s">
        <v>40</v>
      </c>
      <c r="I44" s="129" t="s">
        <v>82</v>
      </c>
      <c r="J44" s="130">
        <f>SUM('Kal. Gaji'!F20)</f>
        <v>5</v>
      </c>
      <c r="K44" s="131" t="s">
        <v>42</v>
      </c>
      <c r="L44" s="132"/>
      <c r="M44" s="132"/>
      <c r="N44" s="133"/>
      <c r="P44" s="100" t="s">
        <v>34</v>
      </c>
      <c r="Q44" s="101" t="s">
        <v>35</v>
      </c>
      <c r="R44" s="101" t="s">
        <v>36</v>
      </c>
      <c r="S44" s="102" t="s">
        <v>37</v>
      </c>
      <c r="T44" s="102" t="s">
        <v>38</v>
      </c>
      <c r="U44" s="192" t="s">
        <v>39</v>
      </c>
      <c r="V44" s="104" t="s">
        <v>40</v>
      </c>
      <c r="X44" s="129" t="s">
        <v>41</v>
      </c>
      <c r="Y44" s="130">
        <f>SUM('Kal. Gaji'!G20)</f>
        <v>6</v>
      </c>
      <c r="Z44" s="131" t="s">
        <v>42</v>
      </c>
      <c r="AA44" s="132"/>
      <c r="AB44" s="132"/>
      <c r="AC44" s="133"/>
      <c r="AE44" s="100" t="s">
        <v>34</v>
      </c>
      <c r="AF44" s="101" t="s">
        <v>35</v>
      </c>
      <c r="AG44" s="101" t="s">
        <v>36</v>
      </c>
      <c r="AH44" s="102" t="s">
        <v>37</v>
      </c>
      <c r="AI44" s="102" t="s">
        <v>38</v>
      </c>
      <c r="AJ44" s="192" t="s">
        <v>39</v>
      </c>
      <c r="AK44" s="104" t="s">
        <v>40</v>
      </c>
      <c r="AM44" s="129" t="s">
        <v>41</v>
      </c>
      <c r="AN44" s="130">
        <f>SUM('Kal. Gaji'!H20)</f>
        <v>7</v>
      </c>
      <c r="AO44" s="131" t="s">
        <v>42</v>
      </c>
      <c r="AP44" s="132"/>
      <c r="AQ44" s="132"/>
      <c r="AR44" s="133"/>
      <c r="AT44" s="100" t="s">
        <v>34</v>
      </c>
      <c r="AU44" s="101" t="s">
        <v>35</v>
      </c>
      <c r="AV44" s="101" t="s">
        <v>36</v>
      </c>
      <c r="AW44" s="102" t="s">
        <v>37</v>
      </c>
      <c r="AX44" s="102" t="s">
        <v>38</v>
      </c>
      <c r="AY44" s="192" t="s">
        <v>39</v>
      </c>
      <c r="AZ44" s="104" t="s">
        <v>40</v>
      </c>
      <c r="BB44" s="129" t="s">
        <v>41</v>
      </c>
      <c r="BC44" s="130">
        <f>SUM('Kal. Gaji'!I20)</f>
        <v>8</v>
      </c>
      <c r="BD44" s="216" t="s">
        <v>42</v>
      </c>
      <c r="BE44" s="217"/>
      <c r="BF44" s="217"/>
      <c r="BG44" s="218"/>
    </row>
    <row r="45" ht="13.5" customHeight="1" spans="1:59">
      <c r="A45" s="239" t="s">
        <v>43</v>
      </c>
      <c r="B45" s="106"/>
      <c r="C45" s="106"/>
      <c r="D45" s="107">
        <f>SUM(B45:C45)</f>
        <v>0</v>
      </c>
      <c r="E45" s="107"/>
      <c r="F45" s="106"/>
      <c r="G45" s="108"/>
      <c r="I45" s="134" t="s">
        <v>44</v>
      </c>
      <c r="J45" s="130">
        <f>SUM('Kal. Gaji'!F21)</f>
        <v>17</v>
      </c>
      <c r="K45" s="135" t="s">
        <v>42</v>
      </c>
      <c r="L45" s="136"/>
      <c r="M45" s="136"/>
      <c r="N45" s="137"/>
      <c r="P45" s="105">
        <v>1</v>
      </c>
      <c r="Q45" s="106"/>
      <c r="R45" s="106"/>
      <c r="S45" s="107">
        <f>SUM(Q45:R45)</f>
        <v>0</v>
      </c>
      <c r="T45" s="107"/>
      <c r="U45" s="106"/>
      <c r="V45" s="108"/>
      <c r="X45" s="134" t="s">
        <v>44</v>
      </c>
      <c r="Y45" s="130">
        <f>SUM('Kal. Gaji'!G21)</f>
        <v>18</v>
      </c>
      <c r="Z45" s="135" t="s">
        <v>42</v>
      </c>
      <c r="AA45" s="136"/>
      <c r="AB45" s="136"/>
      <c r="AC45" s="137"/>
      <c r="AE45" s="239" t="s">
        <v>43</v>
      </c>
      <c r="AF45" s="106"/>
      <c r="AG45" s="106"/>
      <c r="AH45" s="107">
        <f>SUM(AF45:AG45)</f>
        <v>0</v>
      </c>
      <c r="AI45" s="107"/>
      <c r="AJ45" s="106"/>
      <c r="AK45" s="108"/>
      <c r="AM45" s="134" t="s">
        <v>44</v>
      </c>
      <c r="AN45" s="130">
        <f>SUM('Kal. Gaji'!H21)</f>
        <v>19</v>
      </c>
      <c r="AO45" s="135" t="s">
        <v>42</v>
      </c>
      <c r="AP45" s="136"/>
      <c r="AQ45" s="136"/>
      <c r="AR45" s="137"/>
      <c r="AT45" s="239" t="s">
        <v>43</v>
      </c>
      <c r="AU45" s="106"/>
      <c r="AV45" s="106"/>
      <c r="AW45" s="107">
        <f>SUM(AU45:AV45)</f>
        <v>0</v>
      </c>
      <c r="AX45" s="107"/>
      <c r="AY45" s="106"/>
      <c r="AZ45" s="108"/>
      <c r="BB45" s="134" t="s">
        <v>44</v>
      </c>
      <c r="BC45" s="130">
        <f>SUM('Kal. Gaji'!I21)</f>
        <v>20</v>
      </c>
      <c r="BD45" s="135" t="s">
        <v>42</v>
      </c>
      <c r="BE45" s="136"/>
      <c r="BF45" s="136"/>
      <c r="BG45" s="137"/>
    </row>
    <row r="46" ht="13.5" customHeight="1" spans="1:59">
      <c r="A46" s="240" t="s">
        <v>45</v>
      </c>
      <c r="B46" s="110"/>
      <c r="C46" s="110"/>
      <c r="D46" s="107">
        <f t="shared" ref="D46:D76" si="8">SUM(B46:C46)</f>
        <v>0</v>
      </c>
      <c r="E46" s="107"/>
      <c r="F46" s="110"/>
      <c r="G46" s="111"/>
      <c r="I46" s="134" t="s">
        <v>46</v>
      </c>
      <c r="J46" s="130">
        <f>SUM('Kal. Gaji'!F22)</f>
        <v>29</v>
      </c>
      <c r="K46" s="130" t="e">
        <f>SUM([1]Kal.Gaji!F22)</f>
        <v>#REF!</v>
      </c>
      <c r="L46" s="140" t="s">
        <v>47</v>
      </c>
      <c r="M46" s="141">
        <f>SUM(D76)</f>
        <v>0</v>
      </c>
      <c r="N46" s="142" t="s">
        <v>48</v>
      </c>
      <c r="P46" s="109">
        <v>2</v>
      </c>
      <c r="Q46" s="110"/>
      <c r="R46" s="110"/>
      <c r="S46" s="107">
        <f t="shared" ref="S46:S75" si="9">SUM(Q46:R46)</f>
        <v>0</v>
      </c>
      <c r="T46" s="107"/>
      <c r="U46" s="110"/>
      <c r="V46" s="111"/>
      <c r="X46" s="134" t="s">
        <v>46</v>
      </c>
      <c r="Y46" s="130">
        <f>SUM('Kal. Gaji'!G22)</f>
        <v>30</v>
      </c>
      <c r="Z46" s="130" t="e">
        <f>SUM([1]Kal.Gaji!G22)</f>
        <v>#REF!</v>
      </c>
      <c r="AA46" s="140" t="s">
        <v>47</v>
      </c>
      <c r="AB46" s="141">
        <f>SUM(S75)</f>
        <v>0</v>
      </c>
      <c r="AC46" s="142" t="s">
        <v>48</v>
      </c>
      <c r="AE46" s="240" t="s">
        <v>45</v>
      </c>
      <c r="AF46" s="110"/>
      <c r="AG46" s="110"/>
      <c r="AH46" s="107">
        <f t="shared" ref="AH46:AH76" si="10">SUM(AF46:AG46)</f>
        <v>0</v>
      </c>
      <c r="AI46" s="107"/>
      <c r="AJ46" s="110"/>
      <c r="AK46" s="111"/>
      <c r="AM46" s="134" t="s">
        <v>46</v>
      </c>
      <c r="AN46" s="130">
        <f>SUM('Kal. Gaji'!H22)</f>
        <v>31</v>
      </c>
      <c r="AO46" s="130" t="e">
        <f>SUM([1]Kal.Gaji!H22)</f>
        <v>#REF!</v>
      </c>
      <c r="AP46" s="140" t="s">
        <v>47</v>
      </c>
      <c r="AQ46" s="141">
        <f>SUM(AH76)</f>
        <v>0</v>
      </c>
      <c r="AR46" s="142" t="s">
        <v>48</v>
      </c>
      <c r="AT46" s="240" t="s">
        <v>45</v>
      </c>
      <c r="AU46" s="203"/>
      <c r="AV46" s="203"/>
      <c r="AW46" s="201">
        <f t="shared" ref="AW46:AW76" si="11">SUM(AU46:AV46)</f>
        <v>0</v>
      </c>
      <c r="AX46" s="201"/>
      <c r="AY46" s="203"/>
      <c r="AZ46" s="204"/>
      <c r="BB46" s="134" t="s">
        <v>46</v>
      </c>
      <c r="BC46" s="130">
        <f>SUM('Kal. Gaji'!I22)</f>
        <v>32</v>
      </c>
      <c r="BD46" s="130" t="e">
        <f>SUM([1]Kal.Gaji!I22)</f>
        <v>#REF!</v>
      </c>
      <c r="BE46" s="140" t="s">
        <v>47</v>
      </c>
      <c r="BF46" s="141">
        <f>SUM(AW76)</f>
        <v>0</v>
      </c>
      <c r="BG46" s="142" t="s">
        <v>48</v>
      </c>
    </row>
    <row r="47" ht="13.5" customHeight="1" spans="1:59">
      <c r="A47" s="240" t="s">
        <v>49</v>
      </c>
      <c r="B47" s="110"/>
      <c r="C47" s="110"/>
      <c r="D47" s="107">
        <f>SUM(B47:C47)</f>
        <v>0</v>
      </c>
      <c r="E47" s="107"/>
      <c r="F47" s="110"/>
      <c r="G47" s="111"/>
      <c r="I47" s="134" t="s">
        <v>38</v>
      </c>
      <c r="J47" s="130">
        <f>SUM(K47*M47)</f>
        <v>0</v>
      </c>
      <c r="K47" s="143">
        <v>1500</v>
      </c>
      <c r="L47" s="144" t="s">
        <v>47</v>
      </c>
      <c r="M47" s="145">
        <f>SUM(E76)</f>
        <v>0</v>
      </c>
      <c r="N47" s="146" t="s">
        <v>50</v>
      </c>
      <c r="P47" s="109">
        <v>3</v>
      </c>
      <c r="Q47" s="110"/>
      <c r="R47" s="110"/>
      <c r="S47" s="107">
        <f>SUM(Q47:R47)</f>
        <v>0</v>
      </c>
      <c r="T47" s="107"/>
      <c r="U47" s="110"/>
      <c r="V47" s="111"/>
      <c r="X47" s="134" t="s">
        <v>38</v>
      </c>
      <c r="Y47" s="130">
        <f>SUM(Z47*AB47)</f>
        <v>0</v>
      </c>
      <c r="Z47" s="143">
        <v>1500</v>
      </c>
      <c r="AA47" s="144" t="s">
        <v>47</v>
      </c>
      <c r="AB47" s="145">
        <f>SUM(T75)</f>
        <v>0</v>
      </c>
      <c r="AC47" s="146" t="s">
        <v>50</v>
      </c>
      <c r="AE47" s="240" t="s">
        <v>49</v>
      </c>
      <c r="AF47" s="110"/>
      <c r="AG47" s="110"/>
      <c r="AH47" s="107">
        <f>SUM(AF47:AG47)</f>
        <v>0</v>
      </c>
      <c r="AI47" s="107"/>
      <c r="AJ47" s="110"/>
      <c r="AK47" s="111"/>
      <c r="AM47" s="134" t="s">
        <v>38</v>
      </c>
      <c r="AN47" s="130">
        <f>SUM(AO47*AQ47)</f>
        <v>0</v>
      </c>
      <c r="AO47" s="143">
        <v>1500</v>
      </c>
      <c r="AP47" s="144" t="s">
        <v>47</v>
      </c>
      <c r="AQ47" s="145">
        <f>SUM(AI76)</f>
        <v>0</v>
      </c>
      <c r="AR47" s="146" t="s">
        <v>50</v>
      </c>
      <c r="AT47" s="240" t="s">
        <v>49</v>
      </c>
      <c r="AU47" s="203"/>
      <c r="AV47" s="203"/>
      <c r="AW47" s="201">
        <f>SUM(AU47:AV47)</f>
        <v>0</v>
      </c>
      <c r="AX47" s="201"/>
      <c r="AY47" s="203"/>
      <c r="AZ47" s="204"/>
      <c r="BB47" s="134" t="s">
        <v>38</v>
      </c>
      <c r="BC47" s="130">
        <f>SUM(BD47*BF47)</f>
        <v>0</v>
      </c>
      <c r="BD47" s="143">
        <v>1500</v>
      </c>
      <c r="BE47" s="144" t="s">
        <v>47</v>
      </c>
      <c r="BF47" s="145">
        <f>SUM(AX76)</f>
        <v>0</v>
      </c>
      <c r="BG47" s="146" t="s">
        <v>50</v>
      </c>
    </row>
    <row r="48" ht="13.5" customHeight="1" spans="1:59">
      <c r="A48" s="240" t="s">
        <v>51</v>
      </c>
      <c r="B48" s="110"/>
      <c r="C48" s="110"/>
      <c r="D48" s="107">
        <f>SUM(B48:C48)</f>
        <v>0</v>
      </c>
      <c r="E48" s="107"/>
      <c r="F48" s="110"/>
      <c r="G48" s="111"/>
      <c r="I48" s="134" t="s">
        <v>40</v>
      </c>
      <c r="J48" s="143">
        <f>SUM(L57)</f>
        <v>0</v>
      </c>
      <c r="K48" s="139"/>
      <c r="L48" s="144"/>
      <c r="M48" s="145"/>
      <c r="N48" s="146"/>
      <c r="P48" s="109">
        <v>4</v>
      </c>
      <c r="Q48" s="110"/>
      <c r="R48" s="110"/>
      <c r="S48" s="107">
        <f>SUM(Q48:R48)</f>
        <v>0</v>
      </c>
      <c r="T48" s="107"/>
      <c r="U48" s="110"/>
      <c r="V48" s="111"/>
      <c r="X48" s="134" t="s">
        <v>40</v>
      </c>
      <c r="Y48" s="143">
        <f>SUM(AA57)</f>
        <v>0</v>
      </c>
      <c r="Z48" s="139"/>
      <c r="AA48" s="144"/>
      <c r="AB48" s="145"/>
      <c r="AC48" s="146"/>
      <c r="AE48" s="240" t="s">
        <v>51</v>
      </c>
      <c r="AF48" s="110"/>
      <c r="AG48" s="110"/>
      <c r="AH48" s="107">
        <f>SUM(AF48:AG48)</f>
        <v>0</v>
      </c>
      <c r="AI48" s="107"/>
      <c r="AJ48" s="110"/>
      <c r="AK48" s="111"/>
      <c r="AM48" s="134" t="s">
        <v>40</v>
      </c>
      <c r="AN48" s="143">
        <f>SUM(AP57)</f>
        <v>0</v>
      </c>
      <c r="AO48" s="139"/>
      <c r="AP48" s="144"/>
      <c r="AQ48" s="145"/>
      <c r="AR48" s="146"/>
      <c r="AT48" s="240" t="s">
        <v>51</v>
      </c>
      <c r="AU48" s="203"/>
      <c r="AV48" s="203"/>
      <c r="AW48" s="201">
        <f>SUM(AU48:AV48)</f>
        <v>0</v>
      </c>
      <c r="AX48" s="201"/>
      <c r="AY48" s="203"/>
      <c r="AZ48" s="204"/>
      <c r="BB48" s="134" t="s">
        <v>40</v>
      </c>
      <c r="BC48" s="143">
        <f>SUM(BE57)</f>
        <v>0</v>
      </c>
      <c r="BD48" s="139"/>
      <c r="BE48" s="144"/>
      <c r="BF48" s="145"/>
      <c r="BG48" s="146"/>
    </row>
    <row r="49" ht="13.5" customHeight="1" spans="1:59">
      <c r="A49" s="240" t="s">
        <v>52</v>
      </c>
      <c r="B49" s="110"/>
      <c r="C49" s="110"/>
      <c r="D49" s="107">
        <f>SUM(B49:C49)</f>
        <v>0</v>
      </c>
      <c r="E49" s="107"/>
      <c r="F49" s="110"/>
      <c r="G49" s="111"/>
      <c r="I49" s="134" t="s">
        <v>53</v>
      </c>
      <c r="J49" s="143">
        <f>SUM(K64)</f>
        <v>0</v>
      </c>
      <c r="K49" s="139"/>
      <c r="L49" s="144"/>
      <c r="M49" s="145"/>
      <c r="N49" s="146"/>
      <c r="P49" s="109">
        <v>5</v>
      </c>
      <c r="Q49" s="110"/>
      <c r="R49" s="110"/>
      <c r="S49" s="107">
        <f>SUM(Q49:R49)</f>
        <v>0</v>
      </c>
      <c r="T49" s="107"/>
      <c r="U49" s="110"/>
      <c r="V49" s="111"/>
      <c r="X49" s="134" t="s">
        <v>53</v>
      </c>
      <c r="Y49" s="143">
        <f>SUM(Z64)</f>
        <v>0</v>
      </c>
      <c r="Z49" s="139"/>
      <c r="AA49" s="144"/>
      <c r="AB49" s="145"/>
      <c r="AC49" s="146"/>
      <c r="AE49" s="240" t="s">
        <v>52</v>
      </c>
      <c r="AF49" s="110"/>
      <c r="AG49" s="110"/>
      <c r="AH49" s="107">
        <f>SUM(AF49:AG49)</f>
        <v>0</v>
      </c>
      <c r="AI49" s="107"/>
      <c r="AJ49" s="110"/>
      <c r="AK49" s="111"/>
      <c r="AM49" s="134" t="s">
        <v>53</v>
      </c>
      <c r="AN49" s="143">
        <f>SUM(AO64)</f>
        <v>0</v>
      </c>
      <c r="AO49" s="139"/>
      <c r="AP49" s="144"/>
      <c r="AQ49" s="145"/>
      <c r="AR49" s="146"/>
      <c r="AT49" s="240" t="s">
        <v>52</v>
      </c>
      <c r="AU49" s="203"/>
      <c r="AV49" s="203"/>
      <c r="AW49" s="201">
        <f>SUM(AU49:AV49)</f>
        <v>0</v>
      </c>
      <c r="AX49" s="201"/>
      <c r="AY49" s="203"/>
      <c r="AZ49" s="204"/>
      <c r="BB49" s="134" t="s">
        <v>53</v>
      </c>
      <c r="BC49" s="143">
        <f>SUM(BD64)</f>
        <v>0</v>
      </c>
      <c r="BD49" s="139"/>
      <c r="BE49" s="144"/>
      <c r="BF49" s="145"/>
      <c r="BG49" s="146"/>
    </row>
    <row r="50" ht="13.5" customHeight="1" spans="1:59">
      <c r="A50" s="240" t="s">
        <v>54</v>
      </c>
      <c r="B50" s="110"/>
      <c r="C50" s="110"/>
      <c r="D50" s="107">
        <f>SUM(B50:C50)</f>
        <v>0</v>
      </c>
      <c r="E50" s="107"/>
      <c r="F50" s="110"/>
      <c r="G50" s="111"/>
      <c r="I50" s="134" t="s">
        <v>55</v>
      </c>
      <c r="J50" s="147">
        <f>SUM(L70)</f>
        <v>0</v>
      </c>
      <c r="K50" s="148"/>
      <c r="L50" s="144"/>
      <c r="M50" s="144"/>
      <c r="N50" s="149"/>
      <c r="P50" s="109">
        <v>6</v>
      </c>
      <c r="Q50" s="203"/>
      <c r="R50" s="203"/>
      <c r="S50" s="201">
        <f>SUM(Q50:R50)</f>
        <v>0</v>
      </c>
      <c r="T50" s="201"/>
      <c r="U50" s="203"/>
      <c r="V50" s="204"/>
      <c r="X50" s="134" t="s">
        <v>55</v>
      </c>
      <c r="Y50" s="147">
        <f>SUM(AA70)</f>
        <v>0</v>
      </c>
      <c r="Z50" s="148"/>
      <c r="AA50" s="144"/>
      <c r="AB50" s="144"/>
      <c r="AC50" s="149"/>
      <c r="AE50" s="240" t="s">
        <v>54</v>
      </c>
      <c r="AF50" s="110"/>
      <c r="AG50" s="110"/>
      <c r="AH50" s="107">
        <f>SUM(AF50:AG50)</f>
        <v>0</v>
      </c>
      <c r="AI50" s="107"/>
      <c r="AJ50" s="110"/>
      <c r="AK50" s="111"/>
      <c r="AM50" s="134" t="s">
        <v>55</v>
      </c>
      <c r="AN50" s="147">
        <f>SUM(AP70)</f>
        <v>0</v>
      </c>
      <c r="AO50" s="148"/>
      <c r="AP50" s="144"/>
      <c r="AQ50" s="144"/>
      <c r="AR50" s="149"/>
      <c r="AT50" s="240" t="s">
        <v>54</v>
      </c>
      <c r="AU50" s="203"/>
      <c r="AV50" s="203"/>
      <c r="AW50" s="201">
        <f>SUM(AU50:AV50)</f>
        <v>0</v>
      </c>
      <c r="AX50" s="201"/>
      <c r="AY50" s="203"/>
      <c r="AZ50" s="204"/>
      <c r="BB50" s="134" t="s">
        <v>55</v>
      </c>
      <c r="BC50" s="147">
        <f>SUM(BE70)</f>
        <v>0</v>
      </c>
      <c r="BD50" s="148"/>
      <c r="BE50" s="144"/>
      <c r="BF50" s="144"/>
      <c r="BG50" s="149"/>
    </row>
    <row r="51" ht="13.5" customHeight="1" spans="1:59">
      <c r="A51" s="240" t="s">
        <v>56</v>
      </c>
      <c r="B51" s="110"/>
      <c r="C51" s="110"/>
      <c r="D51" s="107">
        <f>SUM(B51:C51)</f>
        <v>0</v>
      </c>
      <c r="E51" s="107"/>
      <c r="F51" s="110"/>
      <c r="G51" s="111"/>
      <c r="I51" s="150" t="s">
        <v>57</v>
      </c>
      <c r="J51" s="151">
        <f>SUM(J44:J49)-J50</f>
        <v>51</v>
      </c>
      <c r="K51" s="152"/>
      <c r="L51" s="153"/>
      <c r="M51" s="153"/>
      <c r="N51" s="154"/>
      <c r="P51" s="109">
        <v>7</v>
      </c>
      <c r="Q51" s="110"/>
      <c r="R51" s="110"/>
      <c r="S51" s="107">
        <f>SUM(Q51:R51)</f>
        <v>0</v>
      </c>
      <c r="T51" s="107"/>
      <c r="U51" s="110"/>
      <c r="V51" s="111"/>
      <c r="X51" s="150" t="s">
        <v>57</v>
      </c>
      <c r="Y51" s="212">
        <f>SUM(Y44:Y49)-Y50</f>
        <v>54</v>
      </c>
      <c r="Z51" s="152"/>
      <c r="AA51" s="153"/>
      <c r="AB51" s="153"/>
      <c r="AC51" s="154"/>
      <c r="AE51" s="240" t="s">
        <v>56</v>
      </c>
      <c r="AF51" s="110"/>
      <c r="AG51" s="110"/>
      <c r="AH51" s="107">
        <f>SUM(AF51:AG51)</f>
        <v>0</v>
      </c>
      <c r="AI51" s="107"/>
      <c r="AJ51" s="110"/>
      <c r="AK51" s="111"/>
      <c r="AM51" s="150" t="s">
        <v>57</v>
      </c>
      <c r="AN51" s="151">
        <f>SUM(AN44:AN49)-AN50</f>
        <v>57</v>
      </c>
      <c r="AO51" s="152"/>
      <c r="AP51" s="153"/>
      <c r="AQ51" s="153"/>
      <c r="AR51" s="154"/>
      <c r="AT51" s="240" t="s">
        <v>56</v>
      </c>
      <c r="AU51" s="203"/>
      <c r="AV51" s="203"/>
      <c r="AW51" s="201">
        <f>SUM(AU51:AV51)</f>
        <v>0</v>
      </c>
      <c r="AX51" s="201"/>
      <c r="AY51" s="203"/>
      <c r="AZ51" s="204"/>
      <c r="BB51" s="150" t="s">
        <v>57</v>
      </c>
      <c r="BC51" s="151">
        <f>SUM(BC44:BC49)-BC50</f>
        <v>60</v>
      </c>
      <c r="BD51" s="152"/>
      <c r="BE51" s="153"/>
      <c r="BF51" s="153"/>
      <c r="BG51" s="154"/>
    </row>
    <row r="52" ht="13.5" customHeight="1" spans="1:59">
      <c r="A52" s="240" t="s">
        <v>58</v>
      </c>
      <c r="B52" s="110"/>
      <c r="C52" s="110"/>
      <c r="D52" s="107">
        <f>SUM(B52:C52)</f>
        <v>0</v>
      </c>
      <c r="E52" s="107"/>
      <c r="F52" s="110"/>
      <c r="G52" s="111"/>
      <c r="I52" s="155"/>
      <c r="J52" s="156"/>
      <c r="K52" s="156"/>
      <c r="L52" s="156"/>
      <c r="M52" s="156"/>
      <c r="N52" s="156"/>
      <c r="P52" s="109">
        <v>8</v>
      </c>
      <c r="Q52" s="110"/>
      <c r="R52" s="110"/>
      <c r="S52" s="107">
        <f>SUM(Q52:R52)</f>
        <v>0</v>
      </c>
      <c r="T52" s="107"/>
      <c r="U52" s="110"/>
      <c r="V52" s="111"/>
      <c r="X52" s="155"/>
      <c r="Y52" s="156"/>
      <c r="Z52" s="156"/>
      <c r="AA52" s="156"/>
      <c r="AB52" s="156"/>
      <c r="AC52" s="156"/>
      <c r="AE52" s="240" t="s">
        <v>58</v>
      </c>
      <c r="AF52" s="110"/>
      <c r="AG52" s="110"/>
      <c r="AH52" s="107">
        <f>SUM(AF52:AG52)</f>
        <v>0</v>
      </c>
      <c r="AI52" s="107"/>
      <c r="AJ52" s="110"/>
      <c r="AK52" s="111"/>
      <c r="AM52" s="155"/>
      <c r="AN52" s="156"/>
      <c r="AO52" s="156"/>
      <c r="AP52" s="156"/>
      <c r="AQ52" s="156"/>
      <c r="AR52" s="156"/>
      <c r="AT52" s="240" t="s">
        <v>58</v>
      </c>
      <c r="AU52" s="203"/>
      <c r="AV52" s="203"/>
      <c r="AW52" s="201">
        <f>SUM(AU52:AV52)</f>
        <v>0</v>
      </c>
      <c r="AX52" s="201"/>
      <c r="AY52" s="203"/>
      <c r="AZ52" s="204"/>
      <c r="BB52" s="155"/>
      <c r="BC52" s="156"/>
      <c r="BD52" s="156"/>
      <c r="BE52" s="156"/>
      <c r="BF52" s="156"/>
      <c r="BG52" s="156"/>
    </row>
    <row r="53" ht="13.5" customHeight="1" spans="1:59">
      <c r="A53" s="241" t="s">
        <v>59</v>
      </c>
      <c r="B53" s="203"/>
      <c r="C53" s="203"/>
      <c r="D53" s="201">
        <f>SUM(B53:C53)</f>
        <v>0</v>
      </c>
      <c r="E53" s="201"/>
      <c r="F53" s="203"/>
      <c r="G53" s="204"/>
      <c r="I53" s="157" t="s">
        <v>40</v>
      </c>
      <c r="J53" s="158"/>
      <c r="K53" s="158"/>
      <c r="L53" s="158"/>
      <c r="M53" s="158"/>
      <c r="N53" s="117"/>
      <c r="P53" s="109">
        <v>9</v>
      </c>
      <c r="Q53" s="110"/>
      <c r="R53" s="110"/>
      <c r="S53" s="107">
        <f>SUM(Q53:R53)</f>
        <v>0</v>
      </c>
      <c r="T53" s="107"/>
      <c r="U53" s="110"/>
      <c r="V53" s="111"/>
      <c r="X53" s="157" t="s">
        <v>40</v>
      </c>
      <c r="Y53" s="158"/>
      <c r="Z53" s="158"/>
      <c r="AA53" s="158"/>
      <c r="AB53" s="158"/>
      <c r="AC53" s="117"/>
      <c r="AE53" s="240" t="s">
        <v>59</v>
      </c>
      <c r="AF53" s="110"/>
      <c r="AG53" s="110"/>
      <c r="AH53" s="107">
        <f>SUM(AF53:AG53)</f>
        <v>0</v>
      </c>
      <c r="AI53" s="107"/>
      <c r="AJ53" s="110"/>
      <c r="AK53" s="111"/>
      <c r="AM53" s="157" t="s">
        <v>40</v>
      </c>
      <c r="AN53" s="158"/>
      <c r="AO53" s="158"/>
      <c r="AP53" s="158"/>
      <c r="AQ53" s="158"/>
      <c r="AR53" s="117"/>
      <c r="AT53" s="240" t="s">
        <v>59</v>
      </c>
      <c r="AU53" s="203"/>
      <c r="AV53" s="203"/>
      <c r="AW53" s="201">
        <f>SUM(AU53:AV53)</f>
        <v>0</v>
      </c>
      <c r="AX53" s="201"/>
      <c r="AY53" s="203"/>
      <c r="AZ53" s="204"/>
      <c r="BB53" s="157" t="s">
        <v>40</v>
      </c>
      <c r="BC53" s="158"/>
      <c r="BD53" s="158"/>
      <c r="BE53" s="158"/>
      <c r="BF53" s="158"/>
      <c r="BG53" s="117"/>
    </row>
    <row r="54" ht="13.5" customHeight="1" spans="1:59">
      <c r="A54" s="109">
        <v>10</v>
      </c>
      <c r="B54" s="110"/>
      <c r="C54" s="110"/>
      <c r="D54" s="107">
        <f>SUM(B54:C54)</f>
        <v>0</v>
      </c>
      <c r="E54" s="107"/>
      <c r="F54" s="110"/>
      <c r="G54" s="111"/>
      <c r="I54" s="159" t="s">
        <v>60</v>
      </c>
      <c r="J54" s="160" t="s">
        <v>44</v>
      </c>
      <c r="K54" s="161" t="s">
        <v>40</v>
      </c>
      <c r="L54" s="162" t="s">
        <v>61</v>
      </c>
      <c r="M54" s="163"/>
      <c r="N54" s="117"/>
      <c r="P54" s="109">
        <v>10</v>
      </c>
      <c r="Q54" s="110"/>
      <c r="R54" s="110"/>
      <c r="S54" s="107">
        <f>SUM(Q54:R54)</f>
        <v>0</v>
      </c>
      <c r="T54" s="107"/>
      <c r="U54" s="110"/>
      <c r="V54" s="111"/>
      <c r="X54" s="159" t="s">
        <v>60</v>
      </c>
      <c r="Y54" s="160" t="s">
        <v>44</v>
      </c>
      <c r="Z54" s="161" t="s">
        <v>40</v>
      </c>
      <c r="AA54" s="162" t="s">
        <v>61</v>
      </c>
      <c r="AB54" s="163"/>
      <c r="AC54" s="117"/>
      <c r="AE54" s="109">
        <v>10</v>
      </c>
      <c r="AF54" s="110"/>
      <c r="AG54" s="110"/>
      <c r="AH54" s="107">
        <f>SUM(AF54:AG54)</f>
        <v>0</v>
      </c>
      <c r="AI54" s="107"/>
      <c r="AJ54" s="110"/>
      <c r="AK54" s="111"/>
      <c r="AM54" s="159" t="s">
        <v>60</v>
      </c>
      <c r="AN54" s="160" t="s">
        <v>44</v>
      </c>
      <c r="AO54" s="161" t="s">
        <v>40</v>
      </c>
      <c r="AP54" s="162" t="s">
        <v>61</v>
      </c>
      <c r="AQ54" s="163"/>
      <c r="AR54" s="117"/>
      <c r="AT54" s="109">
        <v>10</v>
      </c>
      <c r="AU54" s="203"/>
      <c r="AV54" s="203"/>
      <c r="AW54" s="201">
        <f>SUM(AU54:AV54)</f>
        <v>0</v>
      </c>
      <c r="AX54" s="201"/>
      <c r="AY54" s="203"/>
      <c r="AZ54" s="204"/>
      <c r="BB54" s="159" t="s">
        <v>60</v>
      </c>
      <c r="BC54" s="160" t="s">
        <v>44</v>
      </c>
      <c r="BD54" s="161" t="s">
        <v>40</v>
      </c>
      <c r="BE54" s="162" t="s">
        <v>61</v>
      </c>
      <c r="BF54" s="163"/>
      <c r="BG54" s="117"/>
    </row>
    <row r="55" ht="13.5" customHeight="1" spans="1:59">
      <c r="A55" s="109">
        <v>11</v>
      </c>
      <c r="B55" s="110"/>
      <c r="C55" s="110"/>
      <c r="D55" s="107">
        <f>SUM(B55:C55)</f>
        <v>0</v>
      </c>
      <c r="E55" s="107"/>
      <c r="F55" s="110"/>
      <c r="G55" s="111"/>
      <c r="I55" s="164">
        <f>SUM(J44)</f>
        <v>5</v>
      </c>
      <c r="J55" s="165">
        <f>SUM(J45)</f>
        <v>17</v>
      </c>
      <c r="K55" s="166"/>
      <c r="L55" s="167"/>
      <c r="M55" s="168"/>
      <c r="N55" s="117"/>
      <c r="P55" s="109">
        <v>11</v>
      </c>
      <c r="Q55" s="110"/>
      <c r="R55" s="110"/>
      <c r="S55" s="107">
        <f>SUM(Q55:R55)</f>
        <v>0</v>
      </c>
      <c r="T55" s="107"/>
      <c r="U55" s="110"/>
      <c r="V55" s="111"/>
      <c r="X55" s="164">
        <f>SUM(Y44)</f>
        <v>6</v>
      </c>
      <c r="Y55" s="165">
        <f>SUM(Y45)</f>
        <v>18</v>
      </c>
      <c r="Z55" s="166"/>
      <c r="AA55" s="167"/>
      <c r="AB55" s="168"/>
      <c r="AC55" s="117"/>
      <c r="AE55" s="109">
        <v>11</v>
      </c>
      <c r="AF55" s="110"/>
      <c r="AG55" s="110"/>
      <c r="AH55" s="107">
        <f>SUM(AF55:AG55)</f>
        <v>0</v>
      </c>
      <c r="AI55" s="107"/>
      <c r="AJ55" s="110"/>
      <c r="AK55" s="111"/>
      <c r="AM55" s="164">
        <f>SUM(AN44)</f>
        <v>7</v>
      </c>
      <c r="AN55" s="165">
        <f>SUM(AN45)</f>
        <v>19</v>
      </c>
      <c r="AO55" s="166"/>
      <c r="AP55" s="167"/>
      <c r="AQ55" s="168"/>
      <c r="AR55" s="117"/>
      <c r="AT55" s="109">
        <v>11</v>
      </c>
      <c r="AU55" s="203"/>
      <c r="AV55" s="203"/>
      <c r="AW55" s="201">
        <f>SUM(AU55:AV55)</f>
        <v>0</v>
      </c>
      <c r="AX55" s="201"/>
      <c r="AY55" s="203"/>
      <c r="AZ55" s="204"/>
      <c r="BB55" s="164">
        <f>SUM(BC44)</f>
        <v>8</v>
      </c>
      <c r="BC55" s="165">
        <f>SUM(BC45)</f>
        <v>20</v>
      </c>
      <c r="BD55" s="166"/>
      <c r="BE55" s="167"/>
      <c r="BF55" s="168"/>
      <c r="BG55" s="117"/>
    </row>
    <row r="56" ht="13.5" customHeight="1" spans="1:59">
      <c r="A56" s="109">
        <v>12</v>
      </c>
      <c r="B56" s="110"/>
      <c r="C56" s="110"/>
      <c r="D56" s="107">
        <f>SUM(B56:C56)</f>
        <v>0</v>
      </c>
      <c r="E56" s="107"/>
      <c r="F56" s="110"/>
      <c r="G56" s="111"/>
      <c r="I56" s="169">
        <v>0.05</v>
      </c>
      <c r="J56" s="170">
        <v>0.03</v>
      </c>
      <c r="K56" s="106"/>
      <c r="L56" s="107"/>
      <c r="M56" s="171"/>
      <c r="N56" s="117"/>
      <c r="P56" s="109">
        <v>12</v>
      </c>
      <c r="Q56" s="110"/>
      <c r="R56" s="110"/>
      <c r="S56" s="107">
        <f>SUM(Q56:R56)</f>
        <v>0</v>
      </c>
      <c r="T56" s="107"/>
      <c r="U56" s="110"/>
      <c r="V56" s="111"/>
      <c r="X56" s="169">
        <v>0.05</v>
      </c>
      <c r="Y56" s="170">
        <v>0.03</v>
      </c>
      <c r="Z56" s="106"/>
      <c r="AA56" s="107"/>
      <c r="AB56" s="171"/>
      <c r="AC56" s="117"/>
      <c r="AE56" s="109">
        <v>12</v>
      </c>
      <c r="AF56" s="110"/>
      <c r="AG56" s="110"/>
      <c r="AH56" s="107">
        <f>SUM(AF56:AG56)</f>
        <v>0</v>
      </c>
      <c r="AI56" s="107"/>
      <c r="AJ56" s="110"/>
      <c r="AK56" s="111"/>
      <c r="AM56" s="169">
        <v>0.05</v>
      </c>
      <c r="AN56" s="170">
        <v>0.03</v>
      </c>
      <c r="AO56" s="106"/>
      <c r="AP56" s="107"/>
      <c r="AQ56" s="171"/>
      <c r="AR56" s="117"/>
      <c r="AT56" s="109">
        <v>12</v>
      </c>
      <c r="AU56" s="203"/>
      <c r="AV56" s="203"/>
      <c r="AW56" s="201">
        <f>SUM(AU56:AV56)</f>
        <v>0</v>
      </c>
      <c r="AX56" s="201"/>
      <c r="AY56" s="203"/>
      <c r="AZ56" s="204"/>
      <c r="BB56" s="169">
        <v>0.05</v>
      </c>
      <c r="BC56" s="170">
        <v>0.03</v>
      </c>
      <c r="BD56" s="106"/>
      <c r="BE56" s="107"/>
      <c r="BF56" s="171"/>
      <c r="BG56" s="117"/>
    </row>
    <row r="57" ht="13.5" customHeight="1" spans="1:59">
      <c r="A57" s="109">
        <v>13</v>
      </c>
      <c r="B57" s="110"/>
      <c r="C57" s="110"/>
      <c r="D57" s="107">
        <f>SUM(B57:C57)</f>
        <v>0</v>
      </c>
      <c r="E57" s="107"/>
      <c r="F57" s="110"/>
      <c r="G57" s="111"/>
      <c r="I57" s="172">
        <f>SUM(I55*I56)</f>
        <v>0.25</v>
      </c>
      <c r="J57" s="173">
        <f>SUM(J55*J56)</f>
        <v>0.51</v>
      </c>
      <c r="K57" s="174">
        <f>SUM(G76)</f>
        <v>0</v>
      </c>
      <c r="L57" s="175">
        <f>SUM(I57:J57)*K57</f>
        <v>0</v>
      </c>
      <c r="M57" s="176"/>
      <c r="N57" s="117"/>
      <c r="P57" s="109">
        <v>13</v>
      </c>
      <c r="Q57" s="110"/>
      <c r="R57" s="110"/>
      <c r="S57" s="107">
        <f>SUM(Q57:R57)</f>
        <v>0</v>
      </c>
      <c r="T57" s="107"/>
      <c r="U57" s="110"/>
      <c r="V57" s="111"/>
      <c r="X57" s="172">
        <f>SUM(X55*X56)</f>
        <v>0.3</v>
      </c>
      <c r="Y57" s="173">
        <f>SUM(Y55*Y56)</f>
        <v>0.54</v>
      </c>
      <c r="Z57" s="174">
        <f>SUM(V75)</f>
        <v>0</v>
      </c>
      <c r="AA57" s="175">
        <f>SUM(X57:Y57)*Z57</f>
        <v>0</v>
      </c>
      <c r="AB57" s="176"/>
      <c r="AC57" s="117"/>
      <c r="AE57" s="109">
        <v>13</v>
      </c>
      <c r="AF57" s="110"/>
      <c r="AG57" s="110"/>
      <c r="AH57" s="107">
        <f>SUM(AF57:AG57)</f>
        <v>0</v>
      </c>
      <c r="AI57" s="107"/>
      <c r="AJ57" s="110"/>
      <c r="AK57" s="111"/>
      <c r="AM57" s="172">
        <f>SUM(AM55*AM56)</f>
        <v>0.35</v>
      </c>
      <c r="AN57" s="173">
        <f>SUM(AN55*AN56)</f>
        <v>0.57</v>
      </c>
      <c r="AO57" s="174">
        <f>SUM(AK76)</f>
        <v>0</v>
      </c>
      <c r="AP57" s="175">
        <f>SUM(AM57:AN57)*AO57</f>
        <v>0</v>
      </c>
      <c r="AQ57" s="176"/>
      <c r="AR57" s="117"/>
      <c r="AT57" s="109">
        <v>13</v>
      </c>
      <c r="AU57" s="110"/>
      <c r="AV57" s="110"/>
      <c r="AW57" s="107">
        <f>SUM(AU57:AV57)</f>
        <v>0</v>
      </c>
      <c r="AX57" s="107"/>
      <c r="AY57" s="110"/>
      <c r="AZ57" s="111"/>
      <c r="BB57" s="172">
        <f>SUM(BB55*BB56)</f>
        <v>0.4</v>
      </c>
      <c r="BC57" s="173">
        <f>SUM(BC55*BC56)</f>
        <v>0.6</v>
      </c>
      <c r="BD57" s="174">
        <f>SUM(AZ76)</f>
        <v>0</v>
      </c>
      <c r="BE57" s="175">
        <f>SUM(BB57:BC57)*BD57</f>
        <v>0</v>
      </c>
      <c r="BF57" s="176"/>
      <c r="BG57" s="117"/>
    </row>
    <row r="58" ht="13.5" customHeight="1" spans="1:59">
      <c r="A58" s="109">
        <v>14</v>
      </c>
      <c r="B58" s="110"/>
      <c r="C58" s="110"/>
      <c r="D58" s="107">
        <f>SUM(B58:C58)</f>
        <v>0</v>
      </c>
      <c r="E58" s="107"/>
      <c r="F58" s="110"/>
      <c r="G58" s="111"/>
      <c r="I58" s="116"/>
      <c r="J58" s="117"/>
      <c r="K58" s="117"/>
      <c r="L58" s="117"/>
      <c r="M58" s="117"/>
      <c r="N58" s="117"/>
      <c r="P58" s="109">
        <v>14</v>
      </c>
      <c r="Q58" s="110"/>
      <c r="R58" s="110"/>
      <c r="S58" s="107">
        <f>SUM(Q58:R58)</f>
        <v>0</v>
      </c>
      <c r="T58" s="107"/>
      <c r="U58" s="110"/>
      <c r="V58" s="111"/>
      <c r="X58" s="116"/>
      <c r="Y58" s="117"/>
      <c r="Z58" s="117"/>
      <c r="AA58" s="117"/>
      <c r="AB58" s="117"/>
      <c r="AC58" s="117"/>
      <c r="AE58" s="109">
        <v>14</v>
      </c>
      <c r="AF58" s="110"/>
      <c r="AG58" s="110"/>
      <c r="AH58" s="107">
        <f>SUM(AF58:AG58)</f>
        <v>0</v>
      </c>
      <c r="AI58" s="107"/>
      <c r="AJ58" s="110"/>
      <c r="AK58" s="111"/>
      <c r="AM58" s="116"/>
      <c r="AN58" s="117"/>
      <c r="AO58" s="117"/>
      <c r="AP58" s="117"/>
      <c r="AQ58" s="117"/>
      <c r="AR58" s="117"/>
      <c r="AT58" s="109">
        <v>14</v>
      </c>
      <c r="AU58" s="110"/>
      <c r="AV58" s="110"/>
      <c r="AW58" s="107">
        <f>SUM(AU58:AV58)</f>
        <v>0</v>
      </c>
      <c r="AX58" s="107"/>
      <c r="AY58" s="110"/>
      <c r="AZ58" s="111"/>
      <c r="BB58" s="116"/>
      <c r="BC58" s="117"/>
      <c r="BD58" s="117"/>
      <c r="BE58" s="117"/>
      <c r="BF58" s="117"/>
      <c r="BG58" s="117"/>
    </row>
    <row r="59" ht="13.5" customHeight="1" spans="1:59">
      <c r="A59" s="109">
        <v>15</v>
      </c>
      <c r="B59" s="110"/>
      <c r="C59" s="110"/>
      <c r="D59" s="107">
        <f>SUM(B59:C59)</f>
        <v>0</v>
      </c>
      <c r="E59" s="107"/>
      <c r="F59" s="110"/>
      <c r="G59" s="111"/>
      <c r="I59" s="157" t="s">
        <v>53</v>
      </c>
      <c r="J59" s="158"/>
      <c r="K59" s="158"/>
      <c r="L59" s="158"/>
      <c r="M59" s="158"/>
      <c r="N59" s="117"/>
      <c r="P59" s="109">
        <v>15</v>
      </c>
      <c r="Q59" s="110"/>
      <c r="R59" s="110"/>
      <c r="S59" s="107">
        <f>SUM(Q59:R59)</f>
        <v>0</v>
      </c>
      <c r="T59" s="107"/>
      <c r="U59" s="110"/>
      <c r="V59" s="111"/>
      <c r="X59" s="157" t="s">
        <v>53</v>
      </c>
      <c r="Y59" s="158"/>
      <c r="Z59" s="158"/>
      <c r="AA59" s="158"/>
      <c r="AB59" s="158"/>
      <c r="AC59" s="117"/>
      <c r="AE59" s="109">
        <v>15</v>
      </c>
      <c r="AF59" s="110"/>
      <c r="AG59" s="110"/>
      <c r="AH59" s="107">
        <f>SUM(AF59:AG59)</f>
        <v>0</v>
      </c>
      <c r="AI59" s="107"/>
      <c r="AJ59" s="110"/>
      <c r="AK59" s="111"/>
      <c r="AM59" s="157" t="s">
        <v>53</v>
      </c>
      <c r="AN59" s="158"/>
      <c r="AO59" s="158"/>
      <c r="AP59" s="158"/>
      <c r="AQ59" s="158"/>
      <c r="AR59" s="117"/>
      <c r="AT59" s="109">
        <v>15</v>
      </c>
      <c r="AU59" s="110"/>
      <c r="AV59" s="110"/>
      <c r="AW59" s="107">
        <f>SUM(AU59:AV59)</f>
        <v>0</v>
      </c>
      <c r="AX59" s="107"/>
      <c r="AY59" s="110"/>
      <c r="AZ59" s="111"/>
      <c r="BB59" s="157" t="s">
        <v>53</v>
      </c>
      <c r="BC59" s="158"/>
      <c r="BD59" s="158"/>
      <c r="BE59" s="158"/>
      <c r="BF59" s="158"/>
      <c r="BG59" s="117"/>
    </row>
    <row r="60" ht="13.5" customHeight="1" spans="1:59">
      <c r="A60" s="109">
        <v>16</v>
      </c>
      <c r="B60" s="110"/>
      <c r="C60" s="110"/>
      <c r="D60" s="107">
        <f>SUM(B60:C60)</f>
        <v>0</v>
      </c>
      <c r="E60" s="107"/>
      <c r="F60" s="110"/>
      <c r="G60" s="111"/>
      <c r="I60" s="159" t="s">
        <v>33</v>
      </c>
      <c r="J60" s="160" t="s">
        <v>37</v>
      </c>
      <c r="K60" s="162" t="s">
        <v>61</v>
      </c>
      <c r="L60" s="177"/>
      <c r="M60" s="163"/>
      <c r="N60" s="117"/>
      <c r="P60" s="109">
        <v>16</v>
      </c>
      <c r="Q60" s="110"/>
      <c r="R60" s="110"/>
      <c r="S60" s="107">
        <f>SUM(Q60:R60)</f>
        <v>0</v>
      </c>
      <c r="T60" s="107"/>
      <c r="U60" s="110"/>
      <c r="V60" s="111"/>
      <c r="X60" s="159" t="s">
        <v>33</v>
      </c>
      <c r="Y60" s="160" t="s">
        <v>37</v>
      </c>
      <c r="Z60" s="162" t="s">
        <v>61</v>
      </c>
      <c r="AA60" s="177"/>
      <c r="AB60" s="163"/>
      <c r="AC60" s="117"/>
      <c r="AE60" s="109">
        <v>16</v>
      </c>
      <c r="AF60" s="110"/>
      <c r="AG60" s="110"/>
      <c r="AH60" s="107">
        <f>SUM(AF60:AG60)</f>
        <v>0</v>
      </c>
      <c r="AI60" s="107"/>
      <c r="AJ60" s="110"/>
      <c r="AK60" s="111"/>
      <c r="AM60" s="159" t="s">
        <v>33</v>
      </c>
      <c r="AN60" s="160" t="s">
        <v>37</v>
      </c>
      <c r="AO60" s="162" t="s">
        <v>61</v>
      </c>
      <c r="AP60" s="177"/>
      <c r="AQ60" s="163"/>
      <c r="AR60" s="117"/>
      <c r="AT60" s="109">
        <v>16</v>
      </c>
      <c r="AU60" s="110"/>
      <c r="AV60" s="110"/>
      <c r="AW60" s="107">
        <f>SUM(AU60:AV60)</f>
        <v>0</v>
      </c>
      <c r="AX60" s="107"/>
      <c r="AY60" s="110"/>
      <c r="AZ60" s="111"/>
      <c r="BB60" s="159" t="s">
        <v>33</v>
      </c>
      <c r="BC60" s="160" t="s">
        <v>37</v>
      </c>
      <c r="BD60" s="162" t="s">
        <v>61</v>
      </c>
      <c r="BE60" s="177"/>
      <c r="BF60" s="163"/>
      <c r="BG60" s="117"/>
    </row>
    <row r="61" ht="13.5" customHeight="1" spans="1:59">
      <c r="A61" s="109">
        <v>17</v>
      </c>
      <c r="B61" s="110"/>
      <c r="C61" s="110"/>
      <c r="D61" s="107">
        <f>SUM(B61:C61)</f>
        <v>0</v>
      </c>
      <c r="E61" s="107"/>
      <c r="F61" s="110"/>
      <c r="G61" s="111"/>
      <c r="I61" s="196"/>
      <c r="J61" s="180"/>
      <c r="K61" s="167"/>
      <c r="L61" s="178"/>
      <c r="M61" s="168"/>
      <c r="N61" s="117"/>
      <c r="P61" s="109">
        <v>17</v>
      </c>
      <c r="Q61" s="110"/>
      <c r="R61" s="110"/>
      <c r="S61" s="107">
        <f>SUM(Q61:R61)</f>
        <v>0</v>
      </c>
      <c r="T61" s="107"/>
      <c r="U61" s="110"/>
      <c r="V61" s="111"/>
      <c r="X61" s="196"/>
      <c r="Y61" s="180"/>
      <c r="Z61" s="167"/>
      <c r="AA61" s="178"/>
      <c r="AB61" s="168"/>
      <c r="AC61" s="117"/>
      <c r="AE61" s="109">
        <v>17</v>
      </c>
      <c r="AF61" s="110"/>
      <c r="AG61" s="110"/>
      <c r="AH61" s="107">
        <f>SUM(AF61:AG61)</f>
        <v>0</v>
      </c>
      <c r="AI61" s="107"/>
      <c r="AJ61" s="110"/>
      <c r="AK61" s="111"/>
      <c r="AM61" s="196"/>
      <c r="AN61" s="180"/>
      <c r="AO61" s="167"/>
      <c r="AP61" s="178"/>
      <c r="AQ61" s="168"/>
      <c r="AR61" s="117"/>
      <c r="AT61" s="205">
        <v>17</v>
      </c>
      <c r="AU61" s="203"/>
      <c r="AV61" s="203"/>
      <c r="AW61" s="201">
        <f>SUM(AU61:AV61)</f>
        <v>0</v>
      </c>
      <c r="AX61" s="201"/>
      <c r="AY61" s="203"/>
      <c r="AZ61" s="204"/>
      <c r="BB61" s="196"/>
      <c r="BC61" s="180"/>
      <c r="BD61" s="167"/>
      <c r="BE61" s="178"/>
      <c r="BF61" s="168"/>
      <c r="BG61" s="117"/>
    </row>
    <row r="62" ht="13.5" customHeight="1" spans="1:59">
      <c r="A62" s="109">
        <v>18</v>
      </c>
      <c r="B62" s="110"/>
      <c r="C62" s="110"/>
      <c r="D62" s="107">
        <f>SUM(B62:C62)</f>
        <v>0</v>
      </c>
      <c r="E62" s="107"/>
      <c r="F62" s="110"/>
      <c r="G62" s="111"/>
      <c r="I62" s="196"/>
      <c r="J62" s="180"/>
      <c r="K62" s="181"/>
      <c r="L62" s="138"/>
      <c r="M62" s="182"/>
      <c r="N62" s="117"/>
      <c r="P62" s="109">
        <v>18</v>
      </c>
      <c r="Q62" s="110"/>
      <c r="R62" s="110"/>
      <c r="S62" s="107">
        <f>SUM(Q62:R62)</f>
        <v>0</v>
      </c>
      <c r="T62" s="107"/>
      <c r="U62" s="110"/>
      <c r="V62" s="111"/>
      <c r="X62" s="179"/>
      <c r="Y62" s="195"/>
      <c r="Z62" s="181"/>
      <c r="AA62" s="138"/>
      <c r="AB62" s="182"/>
      <c r="AC62" s="117"/>
      <c r="AE62" s="109">
        <v>18</v>
      </c>
      <c r="AF62" s="110"/>
      <c r="AG62" s="110"/>
      <c r="AH62" s="107">
        <f>SUM(AF62:AG62)</f>
        <v>0</v>
      </c>
      <c r="AI62" s="107"/>
      <c r="AJ62" s="110"/>
      <c r="AK62" s="111"/>
      <c r="AM62" s="179"/>
      <c r="AN62" s="195"/>
      <c r="AO62" s="181"/>
      <c r="AP62" s="138"/>
      <c r="AQ62" s="182"/>
      <c r="AR62" s="117"/>
      <c r="AT62" s="109">
        <v>18</v>
      </c>
      <c r="AU62" s="110"/>
      <c r="AV62" s="110"/>
      <c r="AW62" s="107">
        <f>SUM(AU62:AV62)</f>
        <v>0</v>
      </c>
      <c r="AX62" s="107"/>
      <c r="AY62" s="110"/>
      <c r="AZ62" s="111"/>
      <c r="BB62" s="179"/>
      <c r="BC62" s="195"/>
      <c r="BD62" s="181"/>
      <c r="BE62" s="138"/>
      <c r="BF62" s="182"/>
      <c r="BG62" s="117"/>
    </row>
    <row r="63" ht="13.5" customHeight="1" spans="1:59">
      <c r="A63" s="109">
        <v>19</v>
      </c>
      <c r="B63" s="110"/>
      <c r="C63" s="110"/>
      <c r="D63" s="107">
        <f>SUM(B63:C63)</f>
        <v>0</v>
      </c>
      <c r="E63" s="107"/>
      <c r="F63" s="110"/>
      <c r="G63" s="111"/>
      <c r="I63" s="196"/>
      <c r="J63" s="180"/>
      <c r="K63" s="107"/>
      <c r="L63" s="183"/>
      <c r="M63" s="171"/>
      <c r="N63" s="117"/>
      <c r="P63" s="109">
        <v>19</v>
      </c>
      <c r="Q63" s="110"/>
      <c r="R63" s="110"/>
      <c r="S63" s="107">
        <f>SUM(Q63:R63)</f>
        <v>0</v>
      </c>
      <c r="T63" s="107"/>
      <c r="U63" s="110"/>
      <c r="V63" s="111"/>
      <c r="X63" s="196"/>
      <c r="Y63" s="180"/>
      <c r="Z63" s="107"/>
      <c r="AA63" s="183"/>
      <c r="AB63" s="171"/>
      <c r="AC63" s="117"/>
      <c r="AE63" s="109">
        <v>19</v>
      </c>
      <c r="AF63" s="110"/>
      <c r="AG63" s="110"/>
      <c r="AH63" s="107">
        <f>SUM(AF63:AG63)</f>
        <v>0</v>
      </c>
      <c r="AI63" s="107"/>
      <c r="AJ63" s="110"/>
      <c r="AK63" s="111"/>
      <c r="AM63" s="196"/>
      <c r="AN63" s="180"/>
      <c r="AO63" s="107"/>
      <c r="AP63" s="183"/>
      <c r="AQ63" s="171"/>
      <c r="AR63" s="117"/>
      <c r="AT63" s="109">
        <v>19</v>
      </c>
      <c r="AU63" s="110"/>
      <c r="AV63" s="110"/>
      <c r="AW63" s="107">
        <f>SUM(AU63:AV63)</f>
        <v>0</v>
      </c>
      <c r="AX63" s="107"/>
      <c r="AY63" s="110"/>
      <c r="AZ63" s="111"/>
      <c r="BB63" s="196"/>
      <c r="BC63" s="180"/>
      <c r="BD63" s="107"/>
      <c r="BE63" s="183"/>
      <c r="BF63" s="171"/>
      <c r="BG63" s="117"/>
    </row>
    <row r="64" ht="13.5" customHeight="1" spans="1:59">
      <c r="A64" s="109">
        <v>20</v>
      </c>
      <c r="B64" s="110"/>
      <c r="C64" s="110"/>
      <c r="D64" s="107">
        <f>SUM(B64:C64)</f>
        <v>0</v>
      </c>
      <c r="E64" s="107"/>
      <c r="F64" s="110"/>
      <c r="G64" s="111"/>
      <c r="I64" s="172"/>
      <c r="J64" s="173"/>
      <c r="K64" s="184">
        <f>SUM(J61:J64)</f>
        <v>0</v>
      </c>
      <c r="L64" s="185"/>
      <c r="M64" s="186"/>
      <c r="N64" s="117"/>
      <c r="P64" s="109">
        <v>20</v>
      </c>
      <c r="Q64" s="110"/>
      <c r="R64" s="110"/>
      <c r="S64" s="107">
        <f>SUM(Q64:R64)</f>
        <v>0</v>
      </c>
      <c r="T64" s="107"/>
      <c r="U64" s="110"/>
      <c r="V64" s="111"/>
      <c r="X64" s="172"/>
      <c r="Y64" s="173"/>
      <c r="Z64" s="184">
        <f>SUM(Y61:Y64)</f>
        <v>0</v>
      </c>
      <c r="AA64" s="185"/>
      <c r="AB64" s="186"/>
      <c r="AC64" s="117"/>
      <c r="AE64" s="109">
        <v>20</v>
      </c>
      <c r="AF64" s="110"/>
      <c r="AG64" s="110"/>
      <c r="AH64" s="107">
        <f>SUM(AF64:AG64)</f>
        <v>0</v>
      </c>
      <c r="AI64" s="107"/>
      <c r="AJ64" s="110"/>
      <c r="AK64" s="111"/>
      <c r="AM64" s="172"/>
      <c r="AN64" s="173"/>
      <c r="AO64" s="184">
        <f>SUM(AN61:AN64)</f>
        <v>0</v>
      </c>
      <c r="AP64" s="185"/>
      <c r="AQ64" s="186"/>
      <c r="AR64" s="117"/>
      <c r="AT64" s="109">
        <v>20</v>
      </c>
      <c r="AU64" s="110"/>
      <c r="AV64" s="110"/>
      <c r="AW64" s="107">
        <f>SUM(AU64:AV64)</f>
        <v>0</v>
      </c>
      <c r="AX64" s="107"/>
      <c r="AY64" s="110"/>
      <c r="AZ64" s="111"/>
      <c r="BB64" s="172"/>
      <c r="BC64" s="173"/>
      <c r="BD64" s="184">
        <f>SUM(BC61:BC64)</f>
        <v>0</v>
      </c>
      <c r="BE64" s="185"/>
      <c r="BF64" s="186"/>
      <c r="BG64" s="117"/>
    </row>
    <row r="65" ht="13.5" customHeight="1" spans="1:59">
      <c r="A65" s="109">
        <v>21</v>
      </c>
      <c r="B65" s="110"/>
      <c r="C65" s="110"/>
      <c r="D65" s="107">
        <f>SUM(B65:C65)</f>
        <v>0</v>
      </c>
      <c r="E65" s="107"/>
      <c r="F65" s="110"/>
      <c r="G65" s="111"/>
      <c r="I65" s="116"/>
      <c r="J65" s="117"/>
      <c r="K65" s="117"/>
      <c r="L65" s="117"/>
      <c r="M65" s="117"/>
      <c r="N65" s="117"/>
      <c r="P65" s="109">
        <v>21</v>
      </c>
      <c r="Q65" s="110"/>
      <c r="R65" s="110"/>
      <c r="S65" s="107">
        <f>SUM(Q65:R65)</f>
        <v>0</v>
      </c>
      <c r="T65" s="107"/>
      <c r="U65" s="110"/>
      <c r="V65" s="111"/>
      <c r="X65" s="116"/>
      <c r="Y65" s="117"/>
      <c r="Z65" s="117"/>
      <c r="AA65" s="117"/>
      <c r="AB65" s="117"/>
      <c r="AC65" s="117"/>
      <c r="AE65" s="109">
        <v>21</v>
      </c>
      <c r="AF65" s="110"/>
      <c r="AG65" s="110"/>
      <c r="AH65" s="107">
        <f>SUM(AF65:AG65)</f>
        <v>0</v>
      </c>
      <c r="AI65" s="107"/>
      <c r="AJ65" s="110"/>
      <c r="AK65" s="111"/>
      <c r="AM65" s="116"/>
      <c r="AN65" s="117"/>
      <c r="AO65" s="117"/>
      <c r="AP65" s="117"/>
      <c r="AQ65" s="117"/>
      <c r="AR65" s="117"/>
      <c r="AT65" s="109">
        <v>21</v>
      </c>
      <c r="AU65" s="110"/>
      <c r="AV65" s="110"/>
      <c r="AW65" s="107">
        <f>SUM(AU65:AV65)</f>
        <v>0</v>
      </c>
      <c r="AX65" s="107"/>
      <c r="AY65" s="110"/>
      <c r="AZ65" s="111"/>
      <c r="BB65" s="116"/>
      <c r="BC65" s="117"/>
      <c r="BD65" s="117"/>
      <c r="BE65" s="117"/>
      <c r="BF65" s="117"/>
      <c r="BG65" s="117"/>
    </row>
    <row r="66" ht="13.5" customHeight="1" spans="1:59">
      <c r="A66" s="109">
        <v>22</v>
      </c>
      <c r="B66" s="110"/>
      <c r="C66" s="110"/>
      <c r="D66" s="107">
        <f>SUM(B66:C66)</f>
        <v>0</v>
      </c>
      <c r="E66" s="107"/>
      <c r="F66" s="110"/>
      <c r="G66" s="111"/>
      <c r="I66" s="157" t="s">
        <v>55</v>
      </c>
      <c r="J66" s="158"/>
      <c r="K66" s="158"/>
      <c r="L66" s="158"/>
      <c r="M66" s="158"/>
      <c r="N66" s="117"/>
      <c r="P66" s="109">
        <v>22</v>
      </c>
      <c r="Q66" s="110"/>
      <c r="R66" s="110"/>
      <c r="S66" s="107">
        <f>SUM(Q66:R66)</f>
        <v>0</v>
      </c>
      <c r="T66" s="107"/>
      <c r="U66" s="110"/>
      <c r="V66" s="111"/>
      <c r="X66" s="157" t="s">
        <v>55</v>
      </c>
      <c r="Y66" s="158"/>
      <c r="Z66" s="158"/>
      <c r="AA66" s="158"/>
      <c r="AB66" s="158"/>
      <c r="AC66" s="117"/>
      <c r="AE66" s="109">
        <v>22</v>
      </c>
      <c r="AF66" s="110"/>
      <c r="AG66" s="110"/>
      <c r="AH66" s="107">
        <f>SUM(AF66:AG66)</f>
        <v>0</v>
      </c>
      <c r="AI66" s="107"/>
      <c r="AJ66" s="110"/>
      <c r="AK66" s="111"/>
      <c r="AM66" s="157" t="s">
        <v>55</v>
      </c>
      <c r="AN66" s="158"/>
      <c r="AO66" s="158"/>
      <c r="AP66" s="158"/>
      <c r="AQ66" s="158"/>
      <c r="AR66" s="117"/>
      <c r="AT66" s="109">
        <v>22</v>
      </c>
      <c r="AU66" s="110"/>
      <c r="AV66" s="110"/>
      <c r="AW66" s="107">
        <f>SUM(AU66:AV66)</f>
        <v>0</v>
      </c>
      <c r="AX66" s="107"/>
      <c r="AY66" s="110"/>
      <c r="AZ66" s="111"/>
      <c r="BB66" s="157" t="s">
        <v>55</v>
      </c>
      <c r="BC66" s="158"/>
      <c r="BD66" s="158"/>
      <c r="BE66" s="158"/>
      <c r="BF66" s="158"/>
      <c r="BG66" s="117"/>
    </row>
    <row r="67" ht="13.5" customHeight="1" spans="1:59">
      <c r="A67" s="109">
        <v>23</v>
      </c>
      <c r="B67" s="110"/>
      <c r="C67" s="110"/>
      <c r="D67" s="107">
        <f>SUM(B67:C67)</f>
        <v>0</v>
      </c>
      <c r="E67" s="107"/>
      <c r="F67" s="110"/>
      <c r="G67" s="111"/>
      <c r="I67" s="159" t="s">
        <v>60</v>
      </c>
      <c r="J67" s="160" t="s">
        <v>44</v>
      </c>
      <c r="K67" s="161" t="s">
        <v>40</v>
      </c>
      <c r="L67" s="162" t="s">
        <v>61</v>
      </c>
      <c r="M67" s="163"/>
      <c r="N67" s="117"/>
      <c r="P67" s="109">
        <v>23</v>
      </c>
      <c r="Q67" s="110"/>
      <c r="R67" s="110"/>
      <c r="S67" s="107">
        <f>SUM(Q67:R67)</f>
        <v>0</v>
      </c>
      <c r="T67" s="107"/>
      <c r="U67" s="110"/>
      <c r="V67" s="111"/>
      <c r="X67" s="159" t="s">
        <v>60</v>
      </c>
      <c r="Y67" s="160" t="s">
        <v>44</v>
      </c>
      <c r="Z67" s="161" t="s">
        <v>40</v>
      </c>
      <c r="AA67" s="162" t="s">
        <v>61</v>
      </c>
      <c r="AB67" s="163"/>
      <c r="AC67" s="117"/>
      <c r="AE67" s="109">
        <v>23</v>
      </c>
      <c r="AF67" s="110"/>
      <c r="AG67" s="110"/>
      <c r="AH67" s="107">
        <f>SUM(AF67:AG67)</f>
        <v>0</v>
      </c>
      <c r="AI67" s="107"/>
      <c r="AJ67" s="110"/>
      <c r="AK67" s="111"/>
      <c r="AM67" s="159" t="s">
        <v>60</v>
      </c>
      <c r="AN67" s="160" t="s">
        <v>44</v>
      </c>
      <c r="AO67" s="161" t="s">
        <v>40</v>
      </c>
      <c r="AP67" s="162" t="s">
        <v>61</v>
      </c>
      <c r="AQ67" s="163"/>
      <c r="AR67" s="117"/>
      <c r="AT67" s="109">
        <v>23</v>
      </c>
      <c r="AU67" s="110"/>
      <c r="AV67" s="110"/>
      <c r="AW67" s="107">
        <f>SUM(AU67:AV67)</f>
        <v>0</v>
      </c>
      <c r="AX67" s="107"/>
      <c r="AY67" s="110"/>
      <c r="AZ67" s="111"/>
      <c r="BB67" s="159" t="s">
        <v>60</v>
      </c>
      <c r="BC67" s="160" t="s">
        <v>44</v>
      </c>
      <c r="BD67" s="161" t="s">
        <v>40</v>
      </c>
      <c r="BE67" s="162" t="s">
        <v>61</v>
      </c>
      <c r="BF67" s="163"/>
      <c r="BG67" s="117"/>
    </row>
    <row r="68" ht="13.5" customHeight="1" spans="1:59">
      <c r="A68" s="109">
        <v>24</v>
      </c>
      <c r="B68" s="110"/>
      <c r="C68" s="110"/>
      <c r="D68" s="107">
        <f>SUM(B68:C68)</f>
        <v>0</v>
      </c>
      <c r="E68" s="107"/>
      <c r="F68" s="110"/>
      <c r="G68" s="111"/>
      <c r="I68" s="164">
        <f>SUM(J44)</f>
        <v>5</v>
      </c>
      <c r="J68" s="165">
        <f>SUM(J45)</f>
        <v>17</v>
      </c>
      <c r="K68" s="166"/>
      <c r="L68" s="167"/>
      <c r="M68" s="168"/>
      <c r="N68" s="117"/>
      <c r="P68" s="109">
        <v>24</v>
      </c>
      <c r="Q68" s="110"/>
      <c r="R68" s="110"/>
      <c r="S68" s="107">
        <f>SUM(Q68:R68)</f>
        <v>0</v>
      </c>
      <c r="T68" s="107"/>
      <c r="U68" s="110"/>
      <c r="V68" s="111"/>
      <c r="X68" s="164">
        <f>SUM(Y44)</f>
        <v>6</v>
      </c>
      <c r="Y68" s="165">
        <f>SUM(Y45)</f>
        <v>18</v>
      </c>
      <c r="Z68" s="166"/>
      <c r="AA68" s="167"/>
      <c r="AB68" s="168"/>
      <c r="AC68" s="117"/>
      <c r="AE68" s="109">
        <v>24</v>
      </c>
      <c r="AF68" s="110"/>
      <c r="AG68" s="110"/>
      <c r="AH68" s="107">
        <f>SUM(AF68:AG68)</f>
        <v>0</v>
      </c>
      <c r="AI68" s="107"/>
      <c r="AJ68" s="110"/>
      <c r="AK68" s="111"/>
      <c r="AM68" s="164">
        <f>SUM(AN44)</f>
        <v>7</v>
      </c>
      <c r="AN68" s="165">
        <f>SUM(AN45)</f>
        <v>19</v>
      </c>
      <c r="AO68" s="166"/>
      <c r="AP68" s="167"/>
      <c r="AQ68" s="168"/>
      <c r="AR68" s="117"/>
      <c r="AT68" s="109">
        <v>24</v>
      </c>
      <c r="AU68" s="110"/>
      <c r="AV68" s="110"/>
      <c r="AW68" s="107">
        <f>SUM(AU68:AV68)</f>
        <v>0</v>
      </c>
      <c r="AX68" s="107"/>
      <c r="AY68" s="110"/>
      <c r="AZ68" s="111"/>
      <c r="BB68" s="164">
        <f>SUM(BC44)</f>
        <v>8</v>
      </c>
      <c r="BC68" s="165">
        <f>SUM(BC45)</f>
        <v>20</v>
      </c>
      <c r="BD68" s="166"/>
      <c r="BE68" s="167"/>
      <c r="BF68" s="168"/>
      <c r="BG68" s="117"/>
    </row>
    <row r="69" ht="13.5" customHeight="1" spans="1:59">
      <c r="A69" s="205">
        <v>25</v>
      </c>
      <c r="B69" s="203"/>
      <c r="C69" s="203"/>
      <c r="D69" s="201">
        <f>SUM(B69:C69)</f>
        <v>0</v>
      </c>
      <c r="E69" s="201"/>
      <c r="F69" s="203"/>
      <c r="G69" s="204"/>
      <c r="I69" s="169">
        <v>0.05</v>
      </c>
      <c r="J69" s="170">
        <v>0.03</v>
      </c>
      <c r="K69" s="106"/>
      <c r="L69" s="107"/>
      <c r="M69" s="171"/>
      <c r="N69" s="117"/>
      <c r="P69" s="109">
        <v>25</v>
      </c>
      <c r="Q69" s="110"/>
      <c r="R69" s="110"/>
      <c r="S69" s="107">
        <f>SUM(Q69:R69)</f>
        <v>0</v>
      </c>
      <c r="T69" s="107"/>
      <c r="U69" s="110"/>
      <c r="V69" s="111"/>
      <c r="X69" s="169">
        <v>0.05</v>
      </c>
      <c r="Y69" s="170">
        <v>0.03</v>
      </c>
      <c r="Z69" s="106"/>
      <c r="AA69" s="107"/>
      <c r="AB69" s="171"/>
      <c r="AC69" s="117"/>
      <c r="AE69" s="109">
        <v>25</v>
      </c>
      <c r="AF69" s="110"/>
      <c r="AG69" s="110"/>
      <c r="AH69" s="107">
        <f>SUM(AF69:AG69)</f>
        <v>0</v>
      </c>
      <c r="AI69" s="107"/>
      <c r="AJ69" s="110"/>
      <c r="AK69" s="111"/>
      <c r="AM69" s="169">
        <v>0.05</v>
      </c>
      <c r="AN69" s="170">
        <v>0.03</v>
      </c>
      <c r="AO69" s="106"/>
      <c r="AP69" s="107"/>
      <c r="AQ69" s="171"/>
      <c r="AR69" s="117"/>
      <c r="AT69" s="109">
        <v>25</v>
      </c>
      <c r="AU69" s="110"/>
      <c r="AV69" s="110"/>
      <c r="AW69" s="107">
        <f>SUM(AU69:AV69)</f>
        <v>0</v>
      </c>
      <c r="AX69" s="107"/>
      <c r="AY69" s="110"/>
      <c r="AZ69" s="111"/>
      <c r="BB69" s="169">
        <v>0.05</v>
      </c>
      <c r="BC69" s="170">
        <v>0.03</v>
      </c>
      <c r="BD69" s="106"/>
      <c r="BE69" s="107"/>
      <c r="BF69" s="171"/>
      <c r="BG69" s="117"/>
    </row>
    <row r="70" ht="13.5" customHeight="1" spans="1:59">
      <c r="A70" s="109">
        <v>26</v>
      </c>
      <c r="B70" s="110"/>
      <c r="C70" s="110"/>
      <c r="D70" s="107">
        <f>SUM(B70:C70)</f>
        <v>0</v>
      </c>
      <c r="E70" s="107"/>
      <c r="F70" s="110"/>
      <c r="G70" s="111"/>
      <c r="I70" s="172">
        <f>SUM(I68*I69)</f>
        <v>0.25</v>
      </c>
      <c r="J70" s="173">
        <f>SUM(J68*J69)</f>
        <v>0.51</v>
      </c>
      <c r="K70" s="174">
        <f>SUM(F76)</f>
        <v>0</v>
      </c>
      <c r="L70" s="175">
        <f>SUM(I70:J70)*K70</f>
        <v>0</v>
      </c>
      <c r="M70" s="176"/>
      <c r="N70" s="117"/>
      <c r="P70" s="109">
        <v>26</v>
      </c>
      <c r="Q70" s="110"/>
      <c r="R70" s="110"/>
      <c r="S70" s="107">
        <f>SUM(Q70:R70)</f>
        <v>0</v>
      </c>
      <c r="T70" s="107"/>
      <c r="U70" s="110"/>
      <c r="V70" s="111"/>
      <c r="X70" s="172">
        <f>SUM(X68*X69)</f>
        <v>0.3</v>
      </c>
      <c r="Y70" s="173">
        <f>SUM(Y68*Y69)</f>
        <v>0.54</v>
      </c>
      <c r="Z70" s="174">
        <f>SUM(U75)</f>
        <v>0</v>
      </c>
      <c r="AA70" s="175">
        <f>SUM(X70:Y70)*Z70</f>
        <v>0</v>
      </c>
      <c r="AB70" s="176"/>
      <c r="AC70" s="117"/>
      <c r="AE70" s="109">
        <v>26</v>
      </c>
      <c r="AF70" s="110"/>
      <c r="AG70" s="110"/>
      <c r="AH70" s="107">
        <f>SUM(AF70:AG70)</f>
        <v>0</v>
      </c>
      <c r="AI70" s="107"/>
      <c r="AJ70" s="110"/>
      <c r="AK70" s="111"/>
      <c r="AM70" s="172">
        <f>SUM(AM68*AM69)</f>
        <v>0.35</v>
      </c>
      <c r="AN70" s="173">
        <f>SUM(AN68*AN69)</f>
        <v>0.57</v>
      </c>
      <c r="AO70" s="174">
        <f>SUM(AJ76)</f>
        <v>0</v>
      </c>
      <c r="AP70" s="175">
        <f>SUM(AM70:AN70)*AO70</f>
        <v>0</v>
      </c>
      <c r="AQ70" s="176"/>
      <c r="AR70" s="117"/>
      <c r="AT70" s="109">
        <v>26</v>
      </c>
      <c r="AU70" s="110"/>
      <c r="AV70" s="110"/>
      <c r="AW70" s="107">
        <f>SUM(AU70:AV70)</f>
        <v>0</v>
      </c>
      <c r="AX70" s="107"/>
      <c r="AY70" s="110"/>
      <c r="AZ70" s="111"/>
      <c r="BB70" s="172">
        <f>SUM(BB68*BB69)</f>
        <v>0.4</v>
      </c>
      <c r="BC70" s="173">
        <f>SUM(BC68*BC69)</f>
        <v>0.6</v>
      </c>
      <c r="BD70" s="174">
        <f>SUM(AY76)</f>
        <v>0</v>
      </c>
      <c r="BE70" s="175">
        <f>SUM(BB70:BC70)*BD70</f>
        <v>0</v>
      </c>
      <c r="BF70" s="176"/>
      <c r="BG70" s="117"/>
    </row>
    <row r="71" ht="13.5" customHeight="1" spans="1:59">
      <c r="A71" s="109">
        <v>27</v>
      </c>
      <c r="B71" s="110"/>
      <c r="C71" s="110"/>
      <c r="D71" s="107">
        <f>SUM(B71:C71)</f>
        <v>0</v>
      </c>
      <c r="E71" s="107"/>
      <c r="F71" s="110"/>
      <c r="G71" s="111"/>
      <c r="I71" s="187"/>
      <c r="J71" s="187"/>
      <c r="K71" s="188"/>
      <c r="L71" s="189"/>
      <c r="M71" s="189"/>
      <c r="N71" s="117"/>
      <c r="P71" s="109">
        <v>27</v>
      </c>
      <c r="Q71" s="110"/>
      <c r="R71" s="110"/>
      <c r="S71" s="107">
        <f>SUM(Q71:R71)</f>
        <v>0</v>
      </c>
      <c r="T71" s="107"/>
      <c r="U71" s="110"/>
      <c r="V71" s="111"/>
      <c r="X71" s="187"/>
      <c r="Y71" s="187"/>
      <c r="Z71" s="188"/>
      <c r="AA71" s="189"/>
      <c r="AB71" s="189"/>
      <c r="AC71" s="117"/>
      <c r="AE71" s="109">
        <v>27</v>
      </c>
      <c r="AF71" s="110"/>
      <c r="AG71" s="110"/>
      <c r="AH71" s="107">
        <f>SUM(AF71:AG71)</f>
        <v>0</v>
      </c>
      <c r="AI71" s="107"/>
      <c r="AJ71" s="110"/>
      <c r="AK71" s="111"/>
      <c r="AM71" s="187"/>
      <c r="AN71" s="187"/>
      <c r="AO71" s="188"/>
      <c r="AP71" s="189"/>
      <c r="AQ71" s="189"/>
      <c r="AR71" s="117"/>
      <c r="AT71" s="109">
        <v>27</v>
      </c>
      <c r="AU71" s="110"/>
      <c r="AV71" s="110"/>
      <c r="AW71" s="107">
        <f>SUM(AU71:AV71)</f>
        <v>0</v>
      </c>
      <c r="AX71" s="107"/>
      <c r="AY71" s="110"/>
      <c r="AZ71" s="111"/>
      <c r="BB71" s="187"/>
      <c r="BC71" s="187"/>
      <c r="BD71" s="188"/>
      <c r="BE71" s="189"/>
      <c r="BF71" s="189"/>
      <c r="BG71" s="117"/>
    </row>
    <row r="72" ht="13.5" customHeight="1" spans="1:59">
      <c r="A72" s="109">
        <v>28</v>
      </c>
      <c r="B72" s="110"/>
      <c r="C72" s="110"/>
      <c r="D72" s="107">
        <f>SUM(B72:C72)</f>
        <v>0</v>
      </c>
      <c r="E72" s="107"/>
      <c r="F72" s="110"/>
      <c r="G72" s="111"/>
      <c r="I72" s="116"/>
      <c r="J72" s="190" t="s">
        <v>62</v>
      </c>
      <c r="K72" s="190"/>
      <c r="L72" s="190"/>
      <c r="M72" s="190"/>
      <c r="N72" s="190"/>
      <c r="P72" s="109">
        <v>28</v>
      </c>
      <c r="Q72" s="110"/>
      <c r="R72" s="110"/>
      <c r="S72" s="107">
        <f>SUM(Q72:R72)</f>
        <v>0</v>
      </c>
      <c r="T72" s="107"/>
      <c r="U72" s="110"/>
      <c r="V72" s="111"/>
      <c r="X72" s="116"/>
      <c r="Y72" s="190" t="s">
        <v>62</v>
      </c>
      <c r="Z72" s="190"/>
      <c r="AA72" s="190"/>
      <c r="AB72" s="190"/>
      <c r="AC72" s="190"/>
      <c r="AE72" s="109">
        <v>28</v>
      </c>
      <c r="AF72" s="110"/>
      <c r="AG72" s="110"/>
      <c r="AH72" s="107">
        <f>SUM(AF72:AG72)</f>
        <v>0</v>
      </c>
      <c r="AI72" s="107"/>
      <c r="AJ72" s="110"/>
      <c r="AK72" s="111"/>
      <c r="AM72" s="116"/>
      <c r="AN72" s="190" t="s">
        <v>62</v>
      </c>
      <c r="AO72" s="190"/>
      <c r="AP72" s="190"/>
      <c r="AQ72" s="190"/>
      <c r="AR72" s="190"/>
      <c r="AT72" s="109">
        <v>28</v>
      </c>
      <c r="AU72" s="110"/>
      <c r="AV72" s="110"/>
      <c r="AW72" s="107">
        <f>SUM(AU72:AV72)</f>
        <v>0</v>
      </c>
      <c r="AX72" s="107"/>
      <c r="AY72" s="110"/>
      <c r="AZ72" s="111"/>
      <c r="BB72" s="116"/>
      <c r="BC72" s="190" t="s">
        <v>62</v>
      </c>
      <c r="BD72" s="190"/>
      <c r="BE72" s="190"/>
      <c r="BF72" s="190"/>
      <c r="BG72" s="190"/>
    </row>
    <row r="73" ht="13.5" customHeight="1" spans="1:58">
      <c r="A73" s="109">
        <v>29</v>
      </c>
      <c r="B73" s="110"/>
      <c r="C73" s="110"/>
      <c r="D73" s="107">
        <f>SUM(B73:C73)</f>
        <v>0</v>
      </c>
      <c r="E73" s="107"/>
      <c r="F73" s="110"/>
      <c r="G73" s="111"/>
      <c r="I73" s="116"/>
      <c r="J73" s="156"/>
      <c r="K73" s="156"/>
      <c r="L73" s="156"/>
      <c r="M73" s="156"/>
      <c r="P73" s="109">
        <v>29</v>
      </c>
      <c r="Q73" s="110"/>
      <c r="R73" s="110"/>
      <c r="S73" s="107">
        <f>SUM(Q73:R73)</f>
        <v>0</v>
      </c>
      <c r="T73" s="107"/>
      <c r="U73" s="110"/>
      <c r="V73" s="111"/>
      <c r="X73" s="116"/>
      <c r="Y73" s="156"/>
      <c r="Z73" s="156"/>
      <c r="AA73" s="156"/>
      <c r="AB73" s="156"/>
      <c r="AE73" s="109">
        <v>29</v>
      </c>
      <c r="AF73" s="110"/>
      <c r="AG73" s="110"/>
      <c r="AH73" s="107">
        <f>SUM(AF73:AG73)</f>
        <v>0</v>
      </c>
      <c r="AI73" s="107"/>
      <c r="AJ73" s="110"/>
      <c r="AK73" s="111"/>
      <c r="AM73" s="116"/>
      <c r="AN73" s="156"/>
      <c r="AO73" s="156"/>
      <c r="AP73" s="156"/>
      <c r="AQ73" s="156"/>
      <c r="AT73" s="109">
        <v>29</v>
      </c>
      <c r="AU73" s="110"/>
      <c r="AV73" s="110"/>
      <c r="AW73" s="107">
        <f>SUM(AU73:AV73)</f>
        <v>0</v>
      </c>
      <c r="AX73" s="107"/>
      <c r="AY73" s="110"/>
      <c r="AZ73" s="111"/>
      <c r="BB73" s="116"/>
      <c r="BC73" s="156"/>
      <c r="BD73" s="156"/>
      <c r="BE73" s="156"/>
      <c r="BF73" s="156"/>
    </row>
    <row r="74" ht="13.5" customHeight="1" spans="1:59">
      <c r="A74" s="109">
        <v>30</v>
      </c>
      <c r="B74" s="110"/>
      <c r="C74" s="110"/>
      <c r="D74" s="107">
        <f>SUM(B74:C74)</f>
        <v>0</v>
      </c>
      <c r="E74" s="107"/>
      <c r="F74" s="110"/>
      <c r="G74" s="111"/>
      <c r="I74" s="116"/>
      <c r="N74" s="117"/>
      <c r="P74" s="109">
        <v>30</v>
      </c>
      <c r="Q74" s="110"/>
      <c r="R74" s="110"/>
      <c r="S74" s="107">
        <f>SUM(Q74:R74)</f>
        <v>0</v>
      </c>
      <c r="T74" s="107"/>
      <c r="U74" s="110"/>
      <c r="V74" s="111"/>
      <c r="X74" s="116"/>
      <c r="AC74" s="117"/>
      <c r="AE74" s="109">
        <v>30</v>
      </c>
      <c r="AF74" s="110"/>
      <c r="AG74" s="110"/>
      <c r="AH74" s="107">
        <f>SUM(AF74:AG74)</f>
        <v>0</v>
      </c>
      <c r="AI74" s="107"/>
      <c r="AJ74" s="110"/>
      <c r="AK74" s="111"/>
      <c r="AM74" s="116"/>
      <c r="AR74" s="117"/>
      <c r="AT74" s="109">
        <v>30</v>
      </c>
      <c r="AU74" s="110"/>
      <c r="AV74" s="110"/>
      <c r="AW74" s="107">
        <f>SUM(AU74:AV74)</f>
        <v>0</v>
      </c>
      <c r="AX74" s="107"/>
      <c r="AY74" s="110"/>
      <c r="AZ74" s="111"/>
      <c r="BB74" s="116"/>
      <c r="BG74" s="117"/>
    </row>
    <row r="75" ht="13.5" customHeight="1" spans="1:59">
      <c r="A75" s="109">
        <v>31</v>
      </c>
      <c r="B75" s="110"/>
      <c r="C75" s="110"/>
      <c r="D75" s="107">
        <f>SUM(B75:C75)</f>
        <v>0</v>
      </c>
      <c r="E75" s="107"/>
      <c r="F75" s="110"/>
      <c r="G75" s="111"/>
      <c r="I75" s="116"/>
      <c r="J75" s="117"/>
      <c r="K75" s="117"/>
      <c r="L75" s="117"/>
      <c r="M75" s="117"/>
      <c r="N75" s="191"/>
      <c r="P75" s="112"/>
      <c r="Q75" s="113">
        <f t="shared" ref="Q75:V75" si="12">SUM(Q45:Q74)</f>
        <v>0</v>
      </c>
      <c r="R75" s="113">
        <f>SUM(R45:R74)</f>
        <v>0</v>
      </c>
      <c r="S75" s="114">
        <f>SUM(Q75:R75)</f>
        <v>0</v>
      </c>
      <c r="T75" s="114">
        <f>SUM(T45:T74)</f>
        <v>0</v>
      </c>
      <c r="U75" s="113">
        <f>SUM(U45:U74)</f>
        <v>0</v>
      </c>
      <c r="V75" s="115">
        <f>SUM(V45:V74)</f>
        <v>0</v>
      </c>
      <c r="X75" s="116"/>
      <c r="Y75" s="117"/>
      <c r="Z75" s="117"/>
      <c r="AA75" s="117"/>
      <c r="AB75" s="117"/>
      <c r="AC75" s="191"/>
      <c r="AE75" s="109">
        <v>31</v>
      </c>
      <c r="AF75" s="110"/>
      <c r="AG75" s="110"/>
      <c r="AH75" s="107">
        <f>SUM(AF75:AG75)</f>
        <v>0</v>
      </c>
      <c r="AI75" s="107"/>
      <c r="AJ75" s="110"/>
      <c r="AK75" s="111"/>
      <c r="AM75" s="116"/>
      <c r="AN75" s="117"/>
      <c r="AO75" s="117"/>
      <c r="AP75" s="117"/>
      <c r="AQ75" s="117"/>
      <c r="AR75" s="191"/>
      <c r="AT75" s="109">
        <v>31</v>
      </c>
      <c r="AU75" s="110"/>
      <c r="AV75" s="110"/>
      <c r="AW75" s="107">
        <f>SUM(AU75:AV75)</f>
        <v>0</v>
      </c>
      <c r="AX75" s="107"/>
      <c r="AY75" s="110"/>
      <c r="AZ75" s="111"/>
      <c r="BB75" s="116"/>
      <c r="BC75" s="117"/>
      <c r="BD75" s="117"/>
      <c r="BE75" s="117"/>
      <c r="BF75" s="117"/>
      <c r="BG75" s="191"/>
    </row>
    <row r="76" ht="17.25" customHeight="1" spans="1:58">
      <c r="A76" s="112"/>
      <c r="B76" s="113">
        <f t="shared" ref="B76:G76" si="13">SUM(B45:B75)</f>
        <v>0</v>
      </c>
      <c r="C76" s="113">
        <f>SUM(C45:C75)</f>
        <v>0</v>
      </c>
      <c r="D76" s="114">
        <f>SUM(B76:C76)</f>
        <v>0</v>
      </c>
      <c r="E76" s="114">
        <f>SUM(E45:E75)</f>
        <v>0</v>
      </c>
      <c r="F76" s="113">
        <f>SUM(F45:F75)</f>
        <v>0</v>
      </c>
      <c r="G76" s="115">
        <f>SUM(G45:G75)</f>
        <v>0</v>
      </c>
      <c r="I76" s="116"/>
      <c r="J76" s="191" t="s">
        <v>63</v>
      </c>
      <c r="K76" s="191"/>
      <c r="L76" s="191"/>
      <c r="M76" s="191"/>
      <c r="X76" s="116"/>
      <c r="Y76" s="191" t="s">
        <v>63</v>
      </c>
      <c r="Z76" s="191"/>
      <c r="AA76" s="191"/>
      <c r="AB76" s="191"/>
      <c r="AE76" s="112"/>
      <c r="AF76" s="113">
        <f t="shared" ref="AF76:AK76" si="14">SUM(AF45:AF75)</f>
        <v>0</v>
      </c>
      <c r="AG76" s="113">
        <f>SUM(AG45:AG75)</f>
        <v>0</v>
      </c>
      <c r="AH76" s="114">
        <f>SUM(AF76:AG76)</f>
        <v>0</v>
      </c>
      <c r="AI76" s="114">
        <f>SUM(AI45:AI75)</f>
        <v>0</v>
      </c>
      <c r="AJ76" s="113">
        <f>SUM(AJ45:AJ75)</f>
        <v>0</v>
      </c>
      <c r="AK76" s="115">
        <f>SUM(AK45:AK75)</f>
        <v>0</v>
      </c>
      <c r="AM76" s="116"/>
      <c r="AN76" s="191" t="s">
        <v>63</v>
      </c>
      <c r="AO76" s="191"/>
      <c r="AP76" s="191"/>
      <c r="AQ76" s="191"/>
      <c r="AT76" s="112"/>
      <c r="AU76" s="113">
        <f t="shared" ref="AU76:AZ76" si="15">SUM(AU45:AU75)</f>
        <v>0</v>
      </c>
      <c r="AV76" s="113">
        <f>SUM(AV45:AV75)</f>
        <v>0</v>
      </c>
      <c r="AW76" s="114">
        <f>SUM(AU76:AV76)</f>
        <v>0</v>
      </c>
      <c r="AX76" s="114">
        <f>SUM(AX45:AX75)</f>
        <v>0</v>
      </c>
      <c r="AY76" s="113">
        <f>SUM(AY45:AY75)</f>
        <v>0</v>
      </c>
      <c r="AZ76" s="115">
        <f>SUM(AZ45:AZ75)</f>
        <v>0</v>
      </c>
      <c r="BB76" s="116"/>
      <c r="BC76" s="191" t="s">
        <v>63</v>
      </c>
      <c r="BD76" s="191"/>
      <c r="BE76" s="191"/>
      <c r="BF76" s="191"/>
    </row>
    <row r="77" ht="12.75"/>
    <row r="79" ht="22.5" customHeight="1" spans="4:59">
      <c r="D79" s="95" t="s">
        <v>20</v>
      </c>
      <c r="E79" s="96">
        <f>([1]Kal.Gaji!A19)</f>
        <v>4</v>
      </c>
      <c r="F79" s="97"/>
      <c r="G79" s="98"/>
      <c r="I79" s="118" t="s">
        <v>21</v>
      </c>
      <c r="J79" s="118"/>
      <c r="K79" s="118"/>
      <c r="L79" s="118"/>
      <c r="M79" s="118"/>
      <c r="N79" s="118"/>
      <c r="S79" s="95" t="s">
        <v>20</v>
      </c>
      <c r="T79" s="96">
        <f>([1]Kal.Gaji!A19)</f>
        <v>4</v>
      </c>
      <c r="U79" s="97"/>
      <c r="V79" s="98"/>
      <c r="X79" s="118" t="s">
        <v>21</v>
      </c>
      <c r="Y79" s="118"/>
      <c r="Z79" s="118"/>
      <c r="AA79" s="118"/>
      <c r="AB79" s="118"/>
      <c r="AC79" s="118"/>
      <c r="AH79" s="95" t="s">
        <v>20</v>
      </c>
      <c r="AI79" s="96">
        <f>([1]Kal.Gaji!A19)</f>
        <v>4</v>
      </c>
      <c r="AJ79" s="97"/>
      <c r="AK79" s="98"/>
      <c r="AM79" s="118" t="s">
        <v>21</v>
      </c>
      <c r="AN79" s="118"/>
      <c r="AO79" s="118"/>
      <c r="AP79" s="118"/>
      <c r="AQ79" s="118"/>
      <c r="AR79" s="118"/>
      <c r="AW79" s="95" t="s">
        <v>20</v>
      </c>
      <c r="AX79" s="96">
        <f>([1]Kal.Gaji!A19)</f>
        <v>4</v>
      </c>
      <c r="AY79" s="97"/>
      <c r="AZ79" s="98"/>
      <c r="BB79" s="118" t="s">
        <v>21</v>
      </c>
      <c r="BC79" s="118"/>
      <c r="BD79" s="118"/>
      <c r="BE79" s="118"/>
      <c r="BF79" s="118"/>
      <c r="BG79" s="118"/>
    </row>
    <row r="80" ht="22.5" customHeight="1" spans="4:59">
      <c r="D80" s="95" t="s">
        <v>3</v>
      </c>
      <c r="E80" s="96" t="str">
        <f>([1]H!E80)</f>
        <v>SEPTEMBER</v>
      </c>
      <c r="F80" s="97"/>
      <c r="G80" s="98"/>
      <c r="I80" s="119"/>
      <c r="J80" s="119"/>
      <c r="K80" s="119"/>
      <c r="L80" s="120"/>
      <c r="M80" s="120"/>
      <c r="N80" s="120"/>
      <c r="S80" s="95" t="s">
        <v>3</v>
      </c>
      <c r="T80" s="96" t="str">
        <f>([1]H!U80)</f>
        <v>OKTOBER</v>
      </c>
      <c r="U80" s="97"/>
      <c r="V80" s="98"/>
      <c r="X80" s="119"/>
      <c r="Y80" s="119"/>
      <c r="Z80" s="119"/>
      <c r="AA80" s="120"/>
      <c r="AB80" s="120"/>
      <c r="AC80" s="120"/>
      <c r="AH80" s="95" t="s">
        <v>3</v>
      </c>
      <c r="AI80" s="96" t="str">
        <f>([1]H!AJ80)</f>
        <v>NOVEMBER</v>
      </c>
      <c r="AJ80" s="97"/>
      <c r="AK80" s="98"/>
      <c r="AM80" s="119"/>
      <c r="AN80" s="119"/>
      <c r="AO80" s="119"/>
      <c r="AP80" s="120"/>
      <c r="AQ80" s="120"/>
      <c r="AR80" s="120"/>
      <c r="AW80" s="95" t="s">
        <v>3</v>
      </c>
      <c r="AX80" s="96" t="str">
        <f>([1]H!AY80)</f>
        <v>DESEMBER</v>
      </c>
      <c r="AY80" s="97"/>
      <c r="AZ80" s="98"/>
      <c r="BB80" s="119"/>
      <c r="BC80" s="119"/>
      <c r="BD80" s="119"/>
      <c r="BE80" s="120"/>
      <c r="BF80" s="120"/>
      <c r="BG80" s="120"/>
    </row>
    <row r="81" ht="22.5" customHeight="1" spans="4:59">
      <c r="D81" s="95" t="s">
        <v>26</v>
      </c>
      <c r="E81" s="96">
        <f>SUM('Kal. Gaji'!A3:M3)</f>
        <v>2016</v>
      </c>
      <c r="F81" s="97"/>
      <c r="G81" s="98"/>
      <c r="I81" s="121">
        <f>(E79)</f>
        <v>4</v>
      </c>
      <c r="J81" s="121"/>
      <c r="K81" s="121"/>
      <c r="L81" s="121"/>
      <c r="M81" s="121"/>
      <c r="N81" s="122" t="s">
        <v>76</v>
      </c>
      <c r="S81" s="95" t="s">
        <v>26</v>
      </c>
      <c r="T81" s="96">
        <f>SUM('Kal. Gaji'!A3:M3)</f>
        <v>2016</v>
      </c>
      <c r="U81" s="97"/>
      <c r="V81" s="98"/>
      <c r="X81" s="121">
        <f>(T79)</f>
        <v>4</v>
      </c>
      <c r="Y81" s="121"/>
      <c r="Z81" s="121"/>
      <c r="AA81" s="121"/>
      <c r="AB81" s="121"/>
      <c r="AC81" s="122" t="s">
        <v>77</v>
      </c>
      <c r="AH81" s="95" t="s">
        <v>26</v>
      </c>
      <c r="AI81" s="96">
        <f>SUM('Kal. Gaji'!A3:M3)</f>
        <v>2016</v>
      </c>
      <c r="AJ81" s="97"/>
      <c r="AK81" s="98"/>
      <c r="AM81" s="121">
        <f>(AI79)</f>
        <v>4</v>
      </c>
      <c r="AN81" s="121"/>
      <c r="AO81" s="121"/>
      <c r="AP81" s="121"/>
      <c r="AQ81" s="121"/>
      <c r="AR81" s="122" t="s">
        <v>78</v>
      </c>
      <c r="AW81" s="95" t="s">
        <v>26</v>
      </c>
      <c r="AX81" s="96">
        <f>SUM('Kal. Gaji'!A3:M3)</f>
        <v>2016</v>
      </c>
      <c r="AY81" s="97"/>
      <c r="AZ81" s="98"/>
      <c r="BB81" s="121">
        <f>(AX79)</f>
        <v>4</v>
      </c>
      <c r="BC81" s="121"/>
      <c r="BD81" s="121"/>
      <c r="BE81" s="121"/>
      <c r="BF81" s="121"/>
      <c r="BG81" s="122" t="s">
        <v>83</v>
      </c>
    </row>
    <row r="82" ht="25.5" customHeight="1" spans="1:59">
      <c r="A82" s="99" t="s">
        <v>2</v>
      </c>
      <c r="B82" s="99"/>
      <c r="C82" s="99"/>
      <c r="D82" s="99"/>
      <c r="E82" s="99"/>
      <c r="F82" s="99"/>
      <c r="G82" s="99"/>
      <c r="I82" s="123" t="s">
        <v>31</v>
      </c>
      <c r="J82" s="124" t="s">
        <v>32</v>
      </c>
      <c r="K82" s="125" t="s">
        <v>33</v>
      </c>
      <c r="L82" s="126"/>
      <c r="M82" s="126"/>
      <c r="N82" s="127"/>
      <c r="P82" s="99" t="s">
        <v>2</v>
      </c>
      <c r="Q82" s="99"/>
      <c r="R82" s="99"/>
      <c r="S82" s="99"/>
      <c r="T82" s="99"/>
      <c r="U82" s="99"/>
      <c r="V82" s="99"/>
      <c r="X82" s="123" t="s">
        <v>31</v>
      </c>
      <c r="Y82" s="124" t="s">
        <v>32</v>
      </c>
      <c r="Z82" s="125" t="s">
        <v>33</v>
      </c>
      <c r="AA82" s="126"/>
      <c r="AB82" s="126"/>
      <c r="AC82" s="127"/>
      <c r="AE82" s="99" t="s">
        <v>2</v>
      </c>
      <c r="AF82" s="99"/>
      <c r="AG82" s="99"/>
      <c r="AH82" s="99"/>
      <c r="AI82" s="99"/>
      <c r="AJ82" s="99"/>
      <c r="AK82" s="99"/>
      <c r="AM82" s="123" t="s">
        <v>31</v>
      </c>
      <c r="AN82" s="124" t="s">
        <v>32</v>
      </c>
      <c r="AO82" s="125" t="s">
        <v>33</v>
      </c>
      <c r="AP82" s="126"/>
      <c r="AQ82" s="126"/>
      <c r="AR82" s="127"/>
      <c r="AT82" s="99" t="s">
        <v>2</v>
      </c>
      <c r="AU82" s="99"/>
      <c r="AV82" s="99"/>
      <c r="AW82" s="99"/>
      <c r="AX82" s="99"/>
      <c r="AY82" s="99"/>
      <c r="AZ82" s="99"/>
      <c r="BB82" s="123" t="s">
        <v>31</v>
      </c>
      <c r="BC82" s="124" t="s">
        <v>32</v>
      </c>
      <c r="BD82" s="125" t="s">
        <v>33</v>
      </c>
      <c r="BE82" s="126"/>
      <c r="BF82" s="126"/>
      <c r="BG82" s="127"/>
    </row>
    <row r="83" ht="13.5" customHeight="1" spans="1:59">
      <c r="A83" s="100" t="s">
        <v>34</v>
      </c>
      <c r="B83" s="101" t="s">
        <v>35</v>
      </c>
      <c r="C83" s="101" t="s">
        <v>36</v>
      </c>
      <c r="D83" s="102" t="s">
        <v>37</v>
      </c>
      <c r="E83" s="102" t="s">
        <v>38</v>
      </c>
      <c r="F83" s="103" t="s">
        <v>39</v>
      </c>
      <c r="G83" s="104" t="s">
        <v>40</v>
      </c>
      <c r="I83" s="129" t="s">
        <v>82</v>
      </c>
      <c r="J83" s="130">
        <f>SUM('Kal. Gaji'!J20)</f>
        <v>9</v>
      </c>
      <c r="K83" s="131" t="s">
        <v>42</v>
      </c>
      <c r="L83" s="132"/>
      <c r="M83" s="132"/>
      <c r="N83" s="133"/>
      <c r="P83" s="100" t="s">
        <v>34</v>
      </c>
      <c r="Q83" s="101" t="s">
        <v>35</v>
      </c>
      <c r="R83" s="101" t="s">
        <v>36</v>
      </c>
      <c r="S83" s="102" t="s">
        <v>37</v>
      </c>
      <c r="T83" s="102" t="s">
        <v>38</v>
      </c>
      <c r="U83" s="192" t="s">
        <v>39</v>
      </c>
      <c r="V83" s="104" t="s">
        <v>40</v>
      </c>
      <c r="X83" s="129" t="s">
        <v>82</v>
      </c>
      <c r="Y83" s="130">
        <f>SUM('Kal. Gaji'!K20)</f>
        <v>10</v>
      </c>
      <c r="Z83" s="131" t="s">
        <v>42</v>
      </c>
      <c r="AA83" s="132"/>
      <c r="AB83" s="132"/>
      <c r="AC83" s="133"/>
      <c r="AE83" s="100" t="s">
        <v>34</v>
      </c>
      <c r="AF83" s="101" t="s">
        <v>35</v>
      </c>
      <c r="AG83" s="101" t="s">
        <v>36</v>
      </c>
      <c r="AH83" s="102" t="s">
        <v>37</v>
      </c>
      <c r="AI83" s="102" t="s">
        <v>38</v>
      </c>
      <c r="AJ83" s="192" t="s">
        <v>39</v>
      </c>
      <c r="AK83" s="104" t="s">
        <v>40</v>
      </c>
      <c r="AM83" s="129" t="s">
        <v>41</v>
      </c>
      <c r="AN83" s="130">
        <f>SUM('Kal. Gaji'!L20)</f>
        <v>11</v>
      </c>
      <c r="AO83" s="131" t="s">
        <v>42</v>
      </c>
      <c r="AP83" s="132"/>
      <c r="AQ83" s="132"/>
      <c r="AR83" s="133"/>
      <c r="AT83" s="100" t="s">
        <v>34</v>
      </c>
      <c r="AU83" s="101" t="s">
        <v>35</v>
      </c>
      <c r="AV83" s="101" t="s">
        <v>36</v>
      </c>
      <c r="AW83" s="102" t="s">
        <v>37</v>
      </c>
      <c r="AX83" s="102" t="s">
        <v>38</v>
      </c>
      <c r="AY83" s="192" t="s">
        <v>39</v>
      </c>
      <c r="AZ83" s="104" t="s">
        <v>40</v>
      </c>
      <c r="BB83" s="129" t="s">
        <v>41</v>
      </c>
      <c r="BC83" s="130">
        <f>SUM('Kal. Gaji'!M20)</f>
        <v>12</v>
      </c>
      <c r="BD83" s="216" t="s">
        <v>42</v>
      </c>
      <c r="BE83" s="217"/>
      <c r="BF83" s="217"/>
      <c r="BG83" s="218"/>
    </row>
    <row r="84" ht="13.5" customHeight="1" spans="1:59">
      <c r="A84" s="239" t="s">
        <v>43</v>
      </c>
      <c r="B84" s="106"/>
      <c r="C84" s="106"/>
      <c r="D84" s="107">
        <f>SUM(B84:C84)</f>
        <v>0</v>
      </c>
      <c r="E84" s="107"/>
      <c r="F84" s="106"/>
      <c r="G84" s="108"/>
      <c r="I84" s="134" t="s">
        <v>44</v>
      </c>
      <c r="J84" s="130">
        <f>SUM('Kal. Gaji'!J21)</f>
        <v>21</v>
      </c>
      <c r="K84" s="135" t="s">
        <v>42</v>
      </c>
      <c r="L84" s="136"/>
      <c r="M84" s="136"/>
      <c r="N84" s="137"/>
      <c r="P84" s="239" t="s">
        <v>43</v>
      </c>
      <c r="Q84" s="106"/>
      <c r="R84" s="106"/>
      <c r="S84" s="107">
        <f>SUM(Q84:R84)</f>
        <v>0</v>
      </c>
      <c r="T84" s="107"/>
      <c r="U84" s="106"/>
      <c r="V84" s="108"/>
      <c r="X84" s="134" t="s">
        <v>44</v>
      </c>
      <c r="Y84" s="130">
        <f>SUM('Kal. Gaji'!K21)</f>
        <v>22</v>
      </c>
      <c r="Z84" s="135" t="s">
        <v>42</v>
      </c>
      <c r="AA84" s="136"/>
      <c r="AB84" s="136"/>
      <c r="AC84" s="137"/>
      <c r="AE84" s="239" t="s">
        <v>43</v>
      </c>
      <c r="AF84" s="106"/>
      <c r="AG84" s="110"/>
      <c r="AH84" s="107">
        <f>SUM(AF84:AG84)</f>
        <v>0</v>
      </c>
      <c r="AI84" s="107"/>
      <c r="AJ84" s="106"/>
      <c r="AK84" s="108"/>
      <c r="AM84" s="134" t="s">
        <v>44</v>
      </c>
      <c r="AN84" s="130">
        <f>SUM('Kal. Gaji'!L21)</f>
        <v>23</v>
      </c>
      <c r="AO84" s="135" t="s">
        <v>42</v>
      </c>
      <c r="AP84" s="136"/>
      <c r="AQ84" s="136"/>
      <c r="AR84" s="137"/>
      <c r="AT84" s="239" t="s">
        <v>43</v>
      </c>
      <c r="AU84" s="110"/>
      <c r="AV84" s="110"/>
      <c r="AW84" s="107">
        <f>SUM(AU84:AV84)</f>
        <v>0</v>
      </c>
      <c r="AX84" s="107"/>
      <c r="AY84" s="106"/>
      <c r="AZ84" s="108"/>
      <c r="BB84" s="134" t="s">
        <v>44</v>
      </c>
      <c r="BC84" s="130">
        <f>SUM('Kal. Gaji'!M21)</f>
        <v>24</v>
      </c>
      <c r="BD84" s="135" t="s">
        <v>42</v>
      </c>
      <c r="BE84" s="136"/>
      <c r="BF84" s="136"/>
      <c r="BG84" s="137"/>
    </row>
    <row r="85" ht="13.5" customHeight="1" spans="1:59">
      <c r="A85" s="240" t="s">
        <v>45</v>
      </c>
      <c r="B85" s="110"/>
      <c r="C85" s="110"/>
      <c r="D85" s="107">
        <f t="shared" ref="D85:D114" si="16">SUM(B85:C85)</f>
        <v>0</v>
      </c>
      <c r="E85" s="107"/>
      <c r="F85" s="110"/>
      <c r="G85" s="111"/>
      <c r="I85" s="134" t="s">
        <v>46</v>
      </c>
      <c r="J85" s="130">
        <f>SUM('Kal. Gaji'!J22)</f>
        <v>33</v>
      </c>
      <c r="K85" s="130" t="e">
        <f>SUM([1]Kal.Gaji!J22)</f>
        <v>#REF!</v>
      </c>
      <c r="L85" s="140" t="s">
        <v>47</v>
      </c>
      <c r="M85" s="141">
        <f>SUM(D114)</f>
        <v>0</v>
      </c>
      <c r="N85" s="142" t="s">
        <v>48</v>
      </c>
      <c r="P85" s="240" t="s">
        <v>45</v>
      </c>
      <c r="Q85" s="110"/>
      <c r="R85" s="110"/>
      <c r="S85" s="107">
        <f t="shared" ref="S85:S115" si="17">SUM(Q85:R85)</f>
        <v>0</v>
      </c>
      <c r="T85" s="107"/>
      <c r="U85" s="110"/>
      <c r="V85" s="111"/>
      <c r="X85" s="134" t="s">
        <v>46</v>
      </c>
      <c r="Y85" s="130">
        <f>SUM('Kal. Gaji'!K22)</f>
        <v>34</v>
      </c>
      <c r="Z85" s="130" t="e">
        <f>SUM([1]Kal.Gaji!K22)</f>
        <v>#REF!</v>
      </c>
      <c r="AA85" s="140" t="s">
        <v>47</v>
      </c>
      <c r="AB85" s="141">
        <f>SUM(S115)</f>
        <v>0</v>
      </c>
      <c r="AC85" s="142" t="s">
        <v>48</v>
      </c>
      <c r="AE85" s="240" t="s">
        <v>45</v>
      </c>
      <c r="AF85" s="110"/>
      <c r="AG85" s="106"/>
      <c r="AH85" s="107">
        <f t="shared" ref="AH85:AH114" si="18">SUM(AF85:AG85)</f>
        <v>0</v>
      </c>
      <c r="AI85" s="107"/>
      <c r="AJ85" s="110"/>
      <c r="AK85" s="111"/>
      <c r="AM85" s="134" t="s">
        <v>46</v>
      </c>
      <c r="AN85" s="130">
        <f>SUM('Kal. Gaji'!L22)</f>
        <v>35</v>
      </c>
      <c r="AO85" s="130" t="e">
        <f>SUM([1]Kal.Gaji!L22)</f>
        <v>#REF!</v>
      </c>
      <c r="AP85" s="140" t="s">
        <v>47</v>
      </c>
      <c r="AQ85" s="141">
        <f>SUM(AH114)</f>
        <v>0</v>
      </c>
      <c r="AR85" s="142" t="s">
        <v>48</v>
      </c>
      <c r="AT85" s="240" t="s">
        <v>45</v>
      </c>
      <c r="AU85" s="110"/>
      <c r="AV85" s="110"/>
      <c r="AW85" s="107">
        <f t="shared" ref="AW85:AW115" si="19">SUM(AU85:AV85)</f>
        <v>0</v>
      </c>
      <c r="AX85" s="107"/>
      <c r="AY85" s="110"/>
      <c r="AZ85" s="111"/>
      <c r="BB85" s="134" t="s">
        <v>46</v>
      </c>
      <c r="BC85" s="130">
        <f>SUM('Kal. Gaji'!M22)</f>
        <v>36</v>
      </c>
      <c r="BD85" s="130" t="e">
        <f>SUM([1]Kal.Gaji!M22)</f>
        <v>#REF!</v>
      </c>
      <c r="BE85" s="140" t="s">
        <v>47</v>
      </c>
      <c r="BF85" s="141">
        <f>SUM(AW115)</f>
        <v>0</v>
      </c>
      <c r="BG85" s="142" t="s">
        <v>48</v>
      </c>
    </row>
    <row r="86" ht="13.5" customHeight="1" spans="1:59">
      <c r="A86" s="240" t="s">
        <v>49</v>
      </c>
      <c r="B86" s="110"/>
      <c r="C86" s="110"/>
      <c r="D86" s="107">
        <f>SUM(B86:C86)</f>
        <v>0</v>
      </c>
      <c r="E86" s="107"/>
      <c r="F86" s="110"/>
      <c r="G86" s="111"/>
      <c r="I86" s="134" t="s">
        <v>38</v>
      </c>
      <c r="J86" s="130">
        <f>SUM(K86*M86)</f>
        <v>0</v>
      </c>
      <c r="K86" s="143">
        <v>1500</v>
      </c>
      <c r="L86" s="144" t="s">
        <v>47</v>
      </c>
      <c r="M86" s="145">
        <f>SUM(E114)</f>
        <v>0</v>
      </c>
      <c r="N86" s="146" t="s">
        <v>50</v>
      </c>
      <c r="P86" s="240" t="s">
        <v>49</v>
      </c>
      <c r="Q86" s="110"/>
      <c r="R86" s="110"/>
      <c r="S86" s="107">
        <f>SUM(Q86:R86)</f>
        <v>0</v>
      </c>
      <c r="T86" s="107"/>
      <c r="U86" s="110"/>
      <c r="V86" s="111"/>
      <c r="X86" s="134" t="s">
        <v>38</v>
      </c>
      <c r="Y86" s="130">
        <f>SUM(Z86*AB86)</f>
        <v>0</v>
      </c>
      <c r="Z86" s="143">
        <v>1500</v>
      </c>
      <c r="AA86" s="144" t="s">
        <v>47</v>
      </c>
      <c r="AB86" s="145">
        <f>SUM(T115)</f>
        <v>0</v>
      </c>
      <c r="AC86" s="146" t="s">
        <v>50</v>
      </c>
      <c r="AE86" s="240" t="s">
        <v>49</v>
      </c>
      <c r="AF86" s="110"/>
      <c r="AG86" s="106"/>
      <c r="AH86" s="107">
        <f>SUM(AF86:AG86)</f>
        <v>0</v>
      </c>
      <c r="AI86" s="107"/>
      <c r="AJ86" s="110"/>
      <c r="AK86" s="111"/>
      <c r="AM86" s="134" t="s">
        <v>38</v>
      </c>
      <c r="AN86" s="130">
        <f>SUM(AO86*AQ86)</f>
        <v>0</v>
      </c>
      <c r="AO86" s="143">
        <v>1500</v>
      </c>
      <c r="AP86" s="144" t="s">
        <v>47</v>
      </c>
      <c r="AQ86" s="145">
        <f>SUM(AI114)</f>
        <v>0</v>
      </c>
      <c r="AR86" s="146" t="s">
        <v>50</v>
      </c>
      <c r="AT86" s="240" t="s">
        <v>49</v>
      </c>
      <c r="AU86" s="110"/>
      <c r="AV86" s="110"/>
      <c r="AW86" s="107">
        <f>SUM(AU86:AV86)</f>
        <v>0</v>
      </c>
      <c r="AX86" s="107"/>
      <c r="AY86" s="110"/>
      <c r="AZ86" s="111"/>
      <c r="BB86" s="134" t="s">
        <v>38</v>
      </c>
      <c r="BC86" s="130">
        <f>SUM(BD86*BF86)</f>
        <v>0</v>
      </c>
      <c r="BD86" s="143">
        <v>1500</v>
      </c>
      <c r="BE86" s="144" t="s">
        <v>47</v>
      </c>
      <c r="BF86" s="145">
        <f>SUM(AX115)</f>
        <v>0</v>
      </c>
      <c r="BG86" s="146" t="s">
        <v>50</v>
      </c>
    </row>
    <row r="87" ht="13.5" customHeight="1" spans="1:59">
      <c r="A87" s="240" t="s">
        <v>51</v>
      </c>
      <c r="B87" s="110"/>
      <c r="C87" s="110"/>
      <c r="D87" s="107">
        <f>SUM(B87:C87)</f>
        <v>0</v>
      </c>
      <c r="E87" s="107"/>
      <c r="F87" s="110"/>
      <c r="G87" s="111"/>
      <c r="I87" s="134" t="s">
        <v>40</v>
      </c>
      <c r="J87" s="143">
        <f>SUM(L96)</f>
        <v>0</v>
      </c>
      <c r="K87" s="139"/>
      <c r="L87" s="144"/>
      <c r="M87" s="145"/>
      <c r="N87" s="146"/>
      <c r="P87" s="240" t="s">
        <v>51</v>
      </c>
      <c r="Q87" s="110"/>
      <c r="R87" s="110"/>
      <c r="S87" s="107">
        <f>SUM(Q87:R87)</f>
        <v>0</v>
      </c>
      <c r="T87" s="107"/>
      <c r="U87" s="110"/>
      <c r="V87" s="111"/>
      <c r="X87" s="134" t="s">
        <v>40</v>
      </c>
      <c r="Y87" s="143">
        <f>SUM(AA96)</f>
        <v>0</v>
      </c>
      <c r="Z87" s="139"/>
      <c r="AA87" s="144"/>
      <c r="AB87" s="145"/>
      <c r="AC87" s="146"/>
      <c r="AE87" s="240" t="s">
        <v>51</v>
      </c>
      <c r="AF87" s="110"/>
      <c r="AG87" s="106"/>
      <c r="AH87" s="107">
        <f>SUM(AF87:AG87)</f>
        <v>0</v>
      </c>
      <c r="AI87" s="107"/>
      <c r="AJ87" s="110"/>
      <c r="AK87" s="111"/>
      <c r="AM87" s="134" t="s">
        <v>40</v>
      </c>
      <c r="AN87" s="143">
        <f>SUM(AP96)</f>
        <v>0</v>
      </c>
      <c r="AO87" s="139"/>
      <c r="AP87" s="144"/>
      <c r="AQ87" s="145"/>
      <c r="AR87" s="146"/>
      <c r="AT87" s="240" t="s">
        <v>51</v>
      </c>
      <c r="AU87" s="110"/>
      <c r="AV87" s="110"/>
      <c r="AW87" s="107">
        <f>SUM(AU87:AV87)</f>
        <v>0</v>
      </c>
      <c r="AX87" s="107"/>
      <c r="AY87" s="110"/>
      <c r="AZ87" s="111"/>
      <c r="BB87" s="134" t="s">
        <v>40</v>
      </c>
      <c r="BC87" s="143">
        <f>SUM(BE96)</f>
        <v>0</v>
      </c>
      <c r="BD87" s="139"/>
      <c r="BE87" s="144"/>
      <c r="BF87" s="145"/>
      <c r="BG87" s="146"/>
    </row>
    <row r="88" ht="13.5" customHeight="1" spans="1:59">
      <c r="A88" s="240" t="s">
        <v>52</v>
      </c>
      <c r="B88" s="110"/>
      <c r="C88" s="110"/>
      <c r="D88" s="107">
        <f>SUM(B88:C88)</f>
        <v>0</v>
      </c>
      <c r="E88" s="107"/>
      <c r="F88" s="110"/>
      <c r="G88" s="111"/>
      <c r="I88" s="134" t="s">
        <v>53</v>
      </c>
      <c r="J88" s="143">
        <f>SUM(K103)</f>
        <v>0</v>
      </c>
      <c r="K88" s="139"/>
      <c r="L88" s="144"/>
      <c r="M88" s="145"/>
      <c r="N88" s="146"/>
      <c r="P88" s="240" t="s">
        <v>52</v>
      </c>
      <c r="Q88" s="110"/>
      <c r="R88" s="110"/>
      <c r="S88" s="107">
        <f>SUM(Q88:R88)</f>
        <v>0</v>
      </c>
      <c r="T88" s="107"/>
      <c r="U88" s="110"/>
      <c r="V88" s="111"/>
      <c r="X88" s="134" t="s">
        <v>53</v>
      </c>
      <c r="Y88" s="143">
        <f>SUM(Z103)</f>
        <v>0</v>
      </c>
      <c r="Z88" s="139"/>
      <c r="AA88" s="144"/>
      <c r="AB88" s="145"/>
      <c r="AC88" s="146"/>
      <c r="AE88" s="240" t="s">
        <v>52</v>
      </c>
      <c r="AF88" s="110"/>
      <c r="AG88" s="106"/>
      <c r="AH88" s="107">
        <f>SUM(AF88:AG88)</f>
        <v>0</v>
      </c>
      <c r="AI88" s="107"/>
      <c r="AJ88" s="110"/>
      <c r="AK88" s="111"/>
      <c r="AM88" s="134" t="s">
        <v>53</v>
      </c>
      <c r="AN88" s="143">
        <f>SUM(AO103)</f>
        <v>0</v>
      </c>
      <c r="AO88" s="206"/>
      <c r="AP88" s="207"/>
      <c r="AQ88" s="207"/>
      <c r="AR88" s="208"/>
      <c r="AT88" s="240" t="s">
        <v>52</v>
      </c>
      <c r="AU88" s="110"/>
      <c r="AV88" s="110"/>
      <c r="AW88" s="107">
        <f>SUM(AU88:AV88)</f>
        <v>0</v>
      </c>
      <c r="AX88" s="107"/>
      <c r="AY88" s="110"/>
      <c r="AZ88" s="111"/>
      <c r="BB88" s="134" t="s">
        <v>53</v>
      </c>
      <c r="BC88" s="143">
        <f>SUM(BD103)</f>
        <v>0</v>
      </c>
      <c r="BD88" s="139"/>
      <c r="BE88" s="144"/>
      <c r="BF88" s="145"/>
      <c r="BG88" s="146"/>
    </row>
    <row r="89" ht="13.5" customHeight="1" spans="1:59">
      <c r="A89" s="240" t="s">
        <v>54</v>
      </c>
      <c r="B89" s="110"/>
      <c r="C89" s="110"/>
      <c r="D89" s="107">
        <f>SUM(B89:C89)</f>
        <v>0</v>
      </c>
      <c r="E89" s="107"/>
      <c r="F89" s="110"/>
      <c r="G89" s="111"/>
      <c r="I89" s="134" t="s">
        <v>55</v>
      </c>
      <c r="J89" s="147">
        <f>SUM(L109)</f>
        <v>0</v>
      </c>
      <c r="K89" s="148"/>
      <c r="L89" s="144"/>
      <c r="M89" s="144"/>
      <c r="N89" s="149"/>
      <c r="P89" s="240" t="s">
        <v>54</v>
      </c>
      <c r="Q89" s="110"/>
      <c r="R89" s="110"/>
      <c r="S89" s="107">
        <f>SUM(Q89:R89)</f>
        <v>0</v>
      </c>
      <c r="T89" s="107"/>
      <c r="U89" s="110"/>
      <c r="V89" s="111"/>
      <c r="X89" s="134" t="s">
        <v>55</v>
      </c>
      <c r="Y89" s="147">
        <f>SUM(AA109)</f>
        <v>0</v>
      </c>
      <c r="Z89" s="148"/>
      <c r="AA89" s="144"/>
      <c r="AB89" s="144"/>
      <c r="AC89" s="149"/>
      <c r="AE89" s="240" t="s">
        <v>54</v>
      </c>
      <c r="AF89" s="110"/>
      <c r="AG89" s="106"/>
      <c r="AH89" s="107">
        <f>SUM(AF89:AG89)</f>
        <v>0</v>
      </c>
      <c r="AI89" s="107"/>
      <c r="AJ89" s="110"/>
      <c r="AK89" s="111"/>
      <c r="AM89" s="134" t="s">
        <v>55</v>
      </c>
      <c r="AN89" s="147">
        <f>SUM(AP109)</f>
        <v>0</v>
      </c>
      <c r="AO89" s="148"/>
      <c r="AP89" s="144"/>
      <c r="AQ89" s="144"/>
      <c r="AR89" s="149"/>
      <c r="AT89" s="240" t="s">
        <v>54</v>
      </c>
      <c r="AU89" s="110"/>
      <c r="AV89" s="110"/>
      <c r="AW89" s="107">
        <f>SUM(AU89:AV89)</f>
        <v>0</v>
      </c>
      <c r="AX89" s="107"/>
      <c r="AY89" s="110"/>
      <c r="AZ89" s="111"/>
      <c r="BB89" s="134" t="s">
        <v>55</v>
      </c>
      <c r="BC89" s="147">
        <f>SUM(BE109)</f>
        <v>0</v>
      </c>
      <c r="BD89" s="148"/>
      <c r="BE89" s="144"/>
      <c r="BF89" s="144"/>
      <c r="BG89" s="149"/>
    </row>
    <row r="90" ht="13.5" customHeight="1" spans="1:59">
      <c r="A90" s="240" t="s">
        <v>56</v>
      </c>
      <c r="B90" s="110"/>
      <c r="C90" s="110"/>
      <c r="D90" s="107">
        <f>SUM(B90:C90)</f>
        <v>0</v>
      </c>
      <c r="E90" s="107"/>
      <c r="F90" s="110"/>
      <c r="G90" s="111"/>
      <c r="I90" s="150" t="s">
        <v>57</v>
      </c>
      <c r="J90" s="151">
        <f>SUM(J83:J88)-J89</f>
        <v>63</v>
      </c>
      <c r="K90" s="152"/>
      <c r="L90" s="153"/>
      <c r="M90" s="153"/>
      <c r="N90" s="154"/>
      <c r="P90" s="240" t="s">
        <v>56</v>
      </c>
      <c r="Q90" s="110"/>
      <c r="R90" s="110"/>
      <c r="S90" s="107">
        <f>SUM(Q90:R90)</f>
        <v>0</v>
      </c>
      <c r="T90" s="107"/>
      <c r="U90" s="110"/>
      <c r="V90" s="111"/>
      <c r="X90" s="150" t="s">
        <v>57</v>
      </c>
      <c r="Y90" s="151">
        <f>SUM(Y83:Y88)-Y89</f>
        <v>66</v>
      </c>
      <c r="Z90" s="152"/>
      <c r="AA90" s="153"/>
      <c r="AB90" s="153"/>
      <c r="AC90" s="154"/>
      <c r="AE90" s="240" t="s">
        <v>56</v>
      </c>
      <c r="AF90" s="110"/>
      <c r="AG90" s="106"/>
      <c r="AH90" s="107">
        <f>SUM(AF90:AG90)</f>
        <v>0</v>
      </c>
      <c r="AI90" s="107"/>
      <c r="AJ90" s="110"/>
      <c r="AK90" s="111"/>
      <c r="AM90" s="150" t="s">
        <v>57</v>
      </c>
      <c r="AN90" s="151">
        <f>SUM(AN83:AN88)-AN89</f>
        <v>69</v>
      </c>
      <c r="AO90" s="152"/>
      <c r="AP90" s="153"/>
      <c r="AQ90" s="153"/>
      <c r="AR90" s="154"/>
      <c r="AT90" s="240" t="s">
        <v>56</v>
      </c>
      <c r="AU90" s="110"/>
      <c r="AV90" s="110"/>
      <c r="AW90" s="107">
        <f>SUM(AU90:AV90)</f>
        <v>0</v>
      </c>
      <c r="AX90" s="107"/>
      <c r="AY90" s="110"/>
      <c r="AZ90" s="111"/>
      <c r="BB90" s="150" t="s">
        <v>57</v>
      </c>
      <c r="BC90" s="219">
        <f>SUM(BC83:BC88)-BC89</f>
        <v>72</v>
      </c>
      <c r="BD90" s="152"/>
      <c r="BE90" s="153"/>
      <c r="BF90" s="153"/>
      <c r="BG90" s="154"/>
    </row>
    <row r="91" ht="13.5" customHeight="1" spans="1:59">
      <c r="A91" s="240" t="s">
        <v>58</v>
      </c>
      <c r="B91" s="110"/>
      <c r="C91" s="110"/>
      <c r="D91" s="107">
        <f>SUM(B91:C91)</f>
        <v>0</v>
      </c>
      <c r="E91" s="107"/>
      <c r="F91" s="110"/>
      <c r="G91" s="111"/>
      <c r="I91" s="155"/>
      <c r="J91" s="156"/>
      <c r="K91" s="156"/>
      <c r="L91" s="156"/>
      <c r="M91" s="156"/>
      <c r="N91" s="156"/>
      <c r="P91" s="240" t="s">
        <v>58</v>
      </c>
      <c r="Q91" s="110"/>
      <c r="R91" s="110"/>
      <c r="S91" s="107">
        <f>SUM(Q91:R91)</f>
        <v>0</v>
      </c>
      <c r="T91" s="107"/>
      <c r="U91" s="110"/>
      <c r="V91" s="111"/>
      <c r="X91" s="155"/>
      <c r="Y91" s="156"/>
      <c r="Z91" s="156"/>
      <c r="AA91" s="156"/>
      <c r="AB91" s="156"/>
      <c r="AC91" s="156"/>
      <c r="AE91" s="240" t="s">
        <v>58</v>
      </c>
      <c r="AF91" s="110"/>
      <c r="AG91" s="106"/>
      <c r="AH91" s="107">
        <f>SUM(AF91:AG91)</f>
        <v>0</v>
      </c>
      <c r="AI91" s="107"/>
      <c r="AJ91" s="110"/>
      <c r="AK91" s="111"/>
      <c r="AM91" s="155"/>
      <c r="AN91" s="156"/>
      <c r="AO91" s="156"/>
      <c r="AP91" s="156"/>
      <c r="AQ91" s="156"/>
      <c r="AR91" s="156"/>
      <c r="AT91" s="240" t="s">
        <v>58</v>
      </c>
      <c r="AU91" s="110"/>
      <c r="AV91" s="110"/>
      <c r="AW91" s="107">
        <f>SUM(AU91:AV91)</f>
        <v>0</v>
      </c>
      <c r="AX91" s="107"/>
      <c r="AY91" s="110"/>
      <c r="AZ91" s="111"/>
      <c r="BB91" s="155"/>
      <c r="BC91" s="156"/>
      <c r="BD91" s="156"/>
      <c r="BE91" s="156"/>
      <c r="BF91" s="156"/>
      <c r="BG91" s="156"/>
    </row>
    <row r="92" ht="13.5" customHeight="1" spans="1:59">
      <c r="A92" s="240" t="s">
        <v>59</v>
      </c>
      <c r="B92" s="110"/>
      <c r="C92" s="110"/>
      <c r="D92" s="107">
        <f>SUM(B92:C92)</f>
        <v>0</v>
      </c>
      <c r="E92" s="107"/>
      <c r="F92" s="110"/>
      <c r="G92" s="111"/>
      <c r="I92" s="157" t="s">
        <v>40</v>
      </c>
      <c r="J92" s="158"/>
      <c r="K92" s="158"/>
      <c r="L92" s="158"/>
      <c r="M92" s="158"/>
      <c r="N92" s="117"/>
      <c r="P92" s="240" t="s">
        <v>59</v>
      </c>
      <c r="Q92" s="110"/>
      <c r="R92" s="110"/>
      <c r="S92" s="107">
        <f>SUM(Q92:R92)</f>
        <v>0</v>
      </c>
      <c r="T92" s="107"/>
      <c r="U92" s="110"/>
      <c r="V92" s="111"/>
      <c r="X92" s="157" t="s">
        <v>40</v>
      </c>
      <c r="Y92" s="158"/>
      <c r="Z92" s="158"/>
      <c r="AA92" s="158"/>
      <c r="AB92" s="158"/>
      <c r="AC92" s="117"/>
      <c r="AE92" s="240" t="s">
        <v>59</v>
      </c>
      <c r="AF92" s="110"/>
      <c r="AG92" s="106"/>
      <c r="AH92" s="107">
        <f>SUM(AF92:AG92)</f>
        <v>0</v>
      </c>
      <c r="AI92" s="107"/>
      <c r="AJ92" s="110"/>
      <c r="AK92" s="111"/>
      <c r="AM92" s="157" t="s">
        <v>40</v>
      </c>
      <c r="AN92" s="158"/>
      <c r="AO92" s="158"/>
      <c r="AP92" s="158"/>
      <c r="AQ92" s="158"/>
      <c r="AR92" s="117"/>
      <c r="AT92" s="240" t="s">
        <v>59</v>
      </c>
      <c r="AU92" s="110"/>
      <c r="AV92" s="110"/>
      <c r="AW92" s="107">
        <f>SUM(AU92:AV92)</f>
        <v>0</v>
      </c>
      <c r="AX92" s="107"/>
      <c r="AY92" s="110"/>
      <c r="AZ92" s="111"/>
      <c r="BB92" s="157" t="s">
        <v>40</v>
      </c>
      <c r="BC92" s="158"/>
      <c r="BD92" s="158"/>
      <c r="BE92" s="158"/>
      <c r="BF92" s="158"/>
      <c r="BG92" s="117"/>
    </row>
    <row r="93" ht="13.5" customHeight="1" spans="1:59">
      <c r="A93" s="109">
        <v>10</v>
      </c>
      <c r="B93" s="110"/>
      <c r="C93" s="110"/>
      <c r="D93" s="107">
        <f>SUM(B93:C93)</f>
        <v>0</v>
      </c>
      <c r="E93" s="107"/>
      <c r="F93" s="110"/>
      <c r="G93" s="111"/>
      <c r="I93" s="159" t="s">
        <v>60</v>
      </c>
      <c r="J93" s="160" t="s">
        <v>44</v>
      </c>
      <c r="K93" s="161" t="s">
        <v>40</v>
      </c>
      <c r="L93" s="162" t="s">
        <v>61</v>
      </c>
      <c r="M93" s="163"/>
      <c r="N93" s="117"/>
      <c r="P93" s="109">
        <v>10</v>
      </c>
      <c r="Q93" s="110"/>
      <c r="R93" s="110"/>
      <c r="S93" s="107">
        <f>SUM(Q93:R93)</f>
        <v>0</v>
      </c>
      <c r="T93" s="107"/>
      <c r="U93" s="110"/>
      <c r="V93" s="111"/>
      <c r="X93" s="159" t="s">
        <v>60</v>
      </c>
      <c r="Y93" s="160" t="s">
        <v>44</v>
      </c>
      <c r="Z93" s="161" t="s">
        <v>40</v>
      </c>
      <c r="AA93" s="162" t="s">
        <v>61</v>
      </c>
      <c r="AB93" s="163"/>
      <c r="AC93" s="117"/>
      <c r="AE93" s="109">
        <v>10</v>
      </c>
      <c r="AF93" s="110"/>
      <c r="AG93" s="106"/>
      <c r="AH93" s="107">
        <f>SUM(AF93:AG93)</f>
        <v>0</v>
      </c>
      <c r="AI93" s="107"/>
      <c r="AJ93" s="110"/>
      <c r="AK93" s="111"/>
      <c r="AM93" s="159" t="s">
        <v>60</v>
      </c>
      <c r="AN93" s="160" t="s">
        <v>44</v>
      </c>
      <c r="AO93" s="161" t="s">
        <v>40</v>
      </c>
      <c r="AP93" s="162" t="s">
        <v>61</v>
      </c>
      <c r="AQ93" s="163"/>
      <c r="AR93" s="117"/>
      <c r="AT93" s="109">
        <v>10</v>
      </c>
      <c r="AU93" s="110"/>
      <c r="AV93" s="110"/>
      <c r="AW93" s="107">
        <f>SUM(AU93:AV93)</f>
        <v>0</v>
      </c>
      <c r="AX93" s="107"/>
      <c r="AY93" s="110"/>
      <c r="AZ93" s="111"/>
      <c r="BB93" s="159" t="s">
        <v>60</v>
      </c>
      <c r="BC93" s="160" t="s">
        <v>44</v>
      </c>
      <c r="BD93" s="161" t="s">
        <v>40</v>
      </c>
      <c r="BE93" s="162" t="s">
        <v>61</v>
      </c>
      <c r="BF93" s="163"/>
      <c r="BG93" s="117"/>
    </row>
    <row r="94" ht="13.5" customHeight="1" spans="1:59">
      <c r="A94" s="109">
        <v>11</v>
      </c>
      <c r="B94" s="110"/>
      <c r="C94" s="110"/>
      <c r="D94" s="107">
        <f>SUM(B94:C94)</f>
        <v>0</v>
      </c>
      <c r="E94" s="107"/>
      <c r="F94" s="110"/>
      <c r="G94" s="111"/>
      <c r="I94" s="164">
        <f>SUM(J83)</f>
        <v>9</v>
      </c>
      <c r="J94" s="165">
        <f>SUM(J84)</f>
        <v>21</v>
      </c>
      <c r="K94" s="166"/>
      <c r="L94" s="167"/>
      <c r="M94" s="168"/>
      <c r="N94" s="117"/>
      <c r="P94" s="109">
        <v>11</v>
      </c>
      <c r="Q94" s="110"/>
      <c r="R94" s="110"/>
      <c r="S94" s="107">
        <f>SUM(Q94:R94)</f>
        <v>0</v>
      </c>
      <c r="T94" s="107"/>
      <c r="U94" s="110"/>
      <c r="V94" s="111"/>
      <c r="X94" s="164">
        <f>SUM(Y83)</f>
        <v>10</v>
      </c>
      <c r="Y94" s="165">
        <f>SUM(Y84)</f>
        <v>22</v>
      </c>
      <c r="Z94" s="166"/>
      <c r="AA94" s="167"/>
      <c r="AB94" s="168"/>
      <c r="AC94" s="117"/>
      <c r="AE94" s="109">
        <v>11</v>
      </c>
      <c r="AF94" s="110"/>
      <c r="AG94" s="106"/>
      <c r="AH94" s="107">
        <f>SUM(AF94:AG94)</f>
        <v>0</v>
      </c>
      <c r="AI94" s="107"/>
      <c r="AJ94" s="110"/>
      <c r="AK94" s="111"/>
      <c r="AM94" s="164">
        <f>SUM(AN83)</f>
        <v>11</v>
      </c>
      <c r="AN94" s="165">
        <f>SUM(AN84)</f>
        <v>23</v>
      </c>
      <c r="AO94" s="166"/>
      <c r="AP94" s="167"/>
      <c r="AQ94" s="168"/>
      <c r="AR94" s="117"/>
      <c r="AT94" s="109">
        <v>11</v>
      </c>
      <c r="AU94" s="110"/>
      <c r="AV94" s="110"/>
      <c r="AW94" s="107">
        <f>SUM(AU94:AV94)</f>
        <v>0</v>
      </c>
      <c r="AX94" s="107"/>
      <c r="AY94" s="110"/>
      <c r="AZ94" s="111"/>
      <c r="BB94" s="164">
        <f>SUM(BC83)</f>
        <v>12</v>
      </c>
      <c r="BC94" s="165">
        <f>SUM(BC84)</f>
        <v>24</v>
      </c>
      <c r="BD94" s="166"/>
      <c r="BE94" s="167"/>
      <c r="BF94" s="168"/>
      <c r="BG94" s="117"/>
    </row>
    <row r="95" ht="13.5" customHeight="1" spans="1:59">
      <c r="A95" s="109">
        <v>12</v>
      </c>
      <c r="B95" s="110"/>
      <c r="C95" s="110"/>
      <c r="D95" s="107">
        <f>SUM(B95:C95)</f>
        <v>0</v>
      </c>
      <c r="E95" s="107"/>
      <c r="F95" s="110"/>
      <c r="G95" s="111"/>
      <c r="I95" s="169">
        <v>0.05</v>
      </c>
      <c r="J95" s="170">
        <v>0.03</v>
      </c>
      <c r="K95" s="106"/>
      <c r="L95" s="107"/>
      <c r="M95" s="171"/>
      <c r="N95" s="117"/>
      <c r="P95" s="109">
        <v>12</v>
      </c>
      <c r="Q95" s="110"/>
      <c r="R95" s="110"/>
      <c r="S95" s="107">
        <f>SUM(Q95:R95)</f>
        <v>0</v>
      </c>
      <c r="T95" s="107"/>
      <c r="U95" s="110"/>
      <c r="V95" s="111"/>
      <c r="X95" s="169">
        <v>0.05</v>
      </c>
      <c r="Y95" s="170">
        <v>0.03</v>
      </c>
      <c r="Z95" s="106"/>
      <c r="AA95" s="107"/>
      <c r="AB95" s="171"/>
      <c r="AC95" s="117"/>
      <c r="AE95" s="109">
        <v>12</v>
      </c>
      <c r="AF95" s="110"/>
      <c r="AG95" s="106"/>
      <c r="AH95" s="107">
        <f>SUM(AF95:AG95)</f>
        <v>0</v>
      </c>
      <c r="AI95" s="107"/>
      <c r="AJ95" s="110"/>
      <c r="AK95" s="111"/>
      <c r="AM95" s="169">
        <v>0.05</v>
      </c>
      <c r="AN95" s="170">
        <v>0.03</v>
      </c>
      <c r="AO95" s="106"/>
      <c r="AP95" s="107"/>
      <c r="AQ95" s="171"/>
      <c r="AR95" s="117"/>
      <c r="AT95" s="109">
        <v>12</v>
      </c>
      <c r="AU95" s="110"/>
      <c r="AV95" s="110"/>
      <c r="AW95" s="107">
        <f>SUM(AU95:AV95)</f>
        <v>0</v>
      </c>
      <c r="AX95" s="107"/>
      <c r="AY95" s="110"/>
      <c r="AZ95" s="111"/>
      <c r="BB95" s="169">
        <v>0.05</v>
      </c>
      <c r="BC95" s="170">
        <v>0.03</v>
      </c>
      <c r="BD95" s="106"/>
      <c r="BE95" s="107"/>
      <c r="BF95" s="171"/>
      <c r="BG95" s="117"/>
    </row>
    <row r="96" ht="13.5" customHeight="1" spans="1:59">
      <c r="A96" s="109">
        <v>13</v>
      </c>
      <c r="B96" s="110"/>
      <c r="C96" s="110"/>
      <c r="D96" s="107">
        <f>SUM(B96:C96)</f>
        <v>0</v>
      </c>
      <c r="E96" s="107"/>
      <c r="F96" s="110"/>
      <c r="G96" s="111"/>
      <c r="I96" s="172">
        <f>SUM(I94*I95)</f>
        <v>0.45</v>
      </c>
      <c r="J96" s="173">
        <f>SUM(J94*J95)</f>
        <v>0.63</v>
      </c>
      <c r="K96" s="174">
        <f>SUM(G114)</f>
        <v>0</v>
      </c>
      <c r="L96" s="175">
        <f>SUM(I96:J96)*K96</f>
        <v>0</v>
      </c>
      <c r="M96" s="176"/>
      <c r="N96" s="117"/>
      <c r="P96" s="109">
        <v>13</v>
      </c>
      <c r="Q96" s="110"/>
      <c r="R96" s="110"/>
      <c r="S96" s="107">
        <f>SUM(Q96:R96)</f>
        <v>0</v>
      </c>
      <c r="T96" s="107"/>
      <c r="U96" s="110"/>
      <c r="V96" s="111"/>
      <c r="X96" s="172">
        <f>SUM(X94*X95)</f>
        <v>0.5</v>
      </c>
      <c r="Y96" s="173">
        <f>SUM(Y94*Y95)</f>
        <v>0.66</v>
      </c>
      <c r="Z96" s="174">
        <f>SUM(V115)</f>
        <v>0</v>
      </c>
      <c r="AA96" s="175">
        <f>SUM(X96:Y96)*Z96</f>
        <v>0</v>
      </c>
      <c r="AB96" s="176"/>
      <c r="AC96" s="117"/>
      <c r="AE96" s="109">
        <v>13</v>
      </c>
      <c r="AF96" s="110"/>
      <c r="AG96" s="106"/>
      <c r="AH96" s="107">
        <f>SUM(AF96:AG96)</f>
        <v>0</v>
      </c>
      <c r="AI96" s="107"/>
      <c r="AJ96" s="110"/>
      <c r="AK96" s="111"/>
      <c r="AM96" s="172">
        <f>SUM(AM94*AM95)</f>
        <v>0.55</v>
      </c>
      <c r="AN96" s="173">
        <f>SUM(AN94*AN95)</f>
        <v>0.69</v>
      </c>
      <c r="AO96" s="174">
        <f>SUM(AK114)</f>
        <v>0</v>
      </c>
      <c r="AP96" s="175">
        <f>SUM(AM96:AN96)*AO96</f>
        <v>0</v>
      </c>
      <c r="AQ96" s="176"/>
      <c r="AR96" s="117"/>
      <c r="AT96" s="109">
        <v>13</v>
      </c>
      <c r="AU96" s="110"/>
      <c r="AV96" s="110"/>
      <c r="AW96" s="107">
        <f>SUM(AU96:AV96)</f>
        <v>0</v>
      </c>
      <c r="AX96" s="107"/>
      <c r="AY96" s="110"/>
      <c r="AZ96" s="111"/>
      <c r="BB96" s="172">
        <f>SUM(BB94*BB95)</f>
        <v>0.6</v>
      </c>
      <c r="BC96" s="173">
        <f>SUM(BC94*BC95)</f>
        <v>0.72</v>
      </c>
      <c r="BD96" s="174">
        <f>SUM(AZ115)</f>
        <v>0</v>
      </c>
      <c r="BE96" s="175">
        <f>SUM(BB96:BC96)*BD96</f>
        <v>0</v>
      </c>
      <c r="BF96" s="176"/>
      <c r="BG96" s="117"/>
    </row>
    <row r="97" ht="13.5" customHeight="1" spans="1:59">
      <c r="A97" s="109">
        <v>14</v>
      </c>
      <c r="B97" s="110"/>
      <c r="C97" s="110"/>
      <c r="D97" s="107">
        <f>SUM(B97:C97)</f>
        <v>0</v>
      </c>
      <c r="E97" s="107"/>
      <c r="F97" s="110"/>
      <c r="G97" s="111"/>
      <c r="I97" s="116"/>
      <c r="J97" s="117"/>
      <c r="K97" s="117"/>
      <c r="L97" s="117"/>
      <c r="M97" s="117"/>
      <c r="N97" s="117"/>
      <c r="P97" s="109">
        <v>14</v>
      </c>
      <c r="Q97" s="110"/>
      <c r="R97" s="110"/>
      <c r="S97" s="107">
        <f>SUM(Q97:R97)</f>
        <v>0</v>
      </c>
      <c r="T97" s="107"/>
      <c r="U97" s="110"/>
      <c r="V97" s="111"/>
      <c r="X97" s="116"/>
      <c r="Y97" s="117"/>
      <c r="Z97" s="117"/>
      <c r="AA97" s="117"/>
      <c r="AB97" s="117"/>
      <c r="AC97" s="117"/>
      <c r="AE97" s="109">
        <v>14</v>
      </c>
      <c r="AF97" s="110"/>
      <c r="AG97" s="106"/>
      <c r="AH97" s="107">
        <f>SUM(AF97:AG97)</f>
        <v>0</v>
      </c>
      <c r="AI97" s="107"/>
      <c r="AJ97" s="110"/>
      <c r="AK97" s="111"/>
      <c r="AM97" s="116"/>
      <c r="AN97" s="117"/>
      <c r="AO97" s="117"/>
      <c r="AP97" s="117"/>
      <c r="AQ97" s="117"/>
      <c r="AR97" s="117"/>
      <c r="AT97" s="109">
        <v>14</v>
      </c>
      <c r="AU97" s="110"/>
      <c r="AV97" s="110"/>
      <c r="AW97" s="107">
        <f>SUM(AU97:AV97)</f>
        <v>0</v>
      </c>
      <c r="AX97" s="107"/>
      <c r="AY97" s="110"/>
      <c r="AZ97" s="111"/>
      <c r="BB97" s="116"/>
      <c r="BC97" s="117"/>
      <c r="BD97" s="117"/>
      <c r="BE97" s="117"/>
      <c r="BF97" s="117"/>
      <c r="BG97" s="117"/>
    </row>
    <row r="98" ht="13.5" customHeight="1" spans="1:59">
      <c r="A98" s="109">
        <v>15</v>
      </c>
      <c r="B98" s="110"/>
      <c r="C98" s="110"/>
      <c r="D98" s="107">
        <f>SUM(B98:C98)</f>
        <v>0</v>
      </c>
      <c r="E98" s="107"/>
      <c r="F98" s="110"/>
      <c r="G98" s="111"/>
      <c r="I98" s="157" t="s">
        <v>53</v>
      </c>
      <c r="J98" s="158"/>
      <c r="K98" s="158"/>
      <c r="L98" s="158"/>
      <c r="M98" s="158"/>
      <c r="N98" s="117"/>
      <c r="P98" s="109">
        <v>15</v>
      </c>
      <c r="Q98" s="110"/>
      <c r="R98" s="110"/>
      <c r="S98" s="107">
        <f>SUM(Q98:R98)</f>
        <v>0</v>
      </c>
      <c r="T98" s="107"/>
      <c r="U98" s="110"/>
      <c r="V98" s="111"/>
      <c r="X98" s="157" t="s">
        <v>53</v>
      </c>
      <c r="Y98" s="158"/>
      <c r="Z98" s="158"/>
      <c r="AA98" s="158"/>
      <c r="AB98" s="158"/>
      <c r="AC98" s="117"/>
      <c r="AE98" s="109">
        <v>15</v>
      </c>
      <c r="AF98" s="110"/>
      <c r="AG98" s="106"/>
      <c r="AH98" s="107">
        <f>SUM(AF98:AG98)</f>
        <v>0</v>
      </c>
      <c r="AI98" s="107"/>
      <c r="AJ98" s="110"/>
      <c r="AK98" s="111"/>
      <c r="AM98" s="157" t="s">
        <v>53</v>
      </c>
      <c r="AN98" s="158"/>
      <c r="AO98" s="158"/>
      <c r="AP98" s="158"/>
      <c r="AQ98" s="158"/>
      <c r="AR98" s="117"/>
      <c r="AT98" s="109">
        <v>15</v>
      </c>
      <c r="AU98" s="110"/>
      <c r="AV98" s="110"/>
      <c r="AW98" s="107">
        <f>SUM(AU98:AV98)</f>
        <v>0</v>
      </c>
      <c r="AX98" s="107"/>
      <c r="AY98" s="110"/>
      <c r="AZ98" s="111"/>
      <c r="BB98" s="157" t="s">
        <v>53</v>
      </c>
      <c r="BC98" s="158"/>
      <c r="BD98" s="158"/>
      <c r="BE98" s="158"/>
      <c r="BF98" s="158"/>
      <c r="BG98" s="117"/>
    </row>
    <row r="99" ht="13.5" customHeight="1" spans="1:59">
      <c r="A99" s="109">
        <v>16</v>
      </c>
      <c r="B99" s="110"/>
      <c r="C99" s="110"/>
      <c r="D99" s="107">
        <f>SUM(B99:C99)</f>
        <v>0</v>
      </c>
      <c r="E99" s="107"/>
      <c r="F99" s="110"/>
      <c r="G99" s="111"/>
      <c r="I99" s="159" t="s">
        <v>33</v>
      </c>
      <c r="J99" s="160" t="s">
        <v>37</v>
      </c>
      <c r="K99" s="162" t="s">
        <v>61</v>
      </c>
      <c r="L99" s="177"/>
      <c r="M99" s="163"/>
      <c r="N99" s="117"/>
      <c r="P99" s="109">
        <v>16</v>
      </c>
      <c r="Q99" s="110"/>
      <c r="R99" s="110"/>
      <c r="S99" s="107">
        <f>SUM(Q99:R99)</f>
        <v>0</v>
      </c>
      <c r="T99" s="107"/>
      <c r="U99" s="110"/>
      <c r="V99" s="111"/>
      <c r="X99" s="159" t="s">
        <v>33</v>
      </c>
      <c r="Y99" s="160" t="s">
        <v>37</v>
      </c>
      <c r="Z99" s="162" t="s">
        <v>61</v>
      </c>
      <c r="AA99" s="177"/>
      <c r="AB99" s="163"/>
      <c r="AC99" s="117"/>
      <c r="AE99" s="109">
        <v>16</v>
      </c>
      <c r="AF99" s="110"/>
      <c r="AG99" s="106"/>
      <c r="AH99" s="107">
        <f>SUM(AF99:AG99)</f>
        <v>0</v>
      </c>
      <c r="AI99" s="107"/>
      <c r="AJ99" s="110"/>
      <c r="AK99" s="111"/>
      <c r="AM99" s="159" t="s">
        <v>33</v>
      </c>
      <c r="AN99" s="160" t="s">
        <v>37</v>
      </c>
      <c r="AO99" s="162" t="s">
        <v>61</v>
      </c>
      <c r="AP99" s="177"/>
      <c r="AQ99" s="163"/>
      <c r="AR99" s="117"/>
      <c r="AT99" s="109">
        <v>16</v>
      </c>
      <c r="AU99" s="110"/>
      <c r="AV99" s="110"/>
      <c r="AW99" s="107">
        <f>SUM(AU99:AV99)</f>
        <v>0</v>
      </c>
      <c r="AX99" s="107"/>
      <c r="AY99" s="110"/>
      <c r="AZ99" s="111"/>
      <c r="BB99" s="159" t="s">
        <v>33</v>
      </c>
      <c r="BC99" s="160" t="s">
        <v>37</v>
      </c>
      <c r="BD99" s="162" t="s">
        <v>61</v>
      </c>
      <c r="BE99" s="177"/>
      <c r="BF99" s="163"/>
      <c r="BG99" s="117"/>
    </row>
    <row r="100" ht="13.5" customHeight="1" spans="1:59">
      <c r="A100" s="109">
        <v>17</v>
      </c>
      <c r="B100" s="203"/>
      <c r="C100" s="203"/>
      <c r="D100" s="201">
        <f>SUM(B100:C100)</f>
        <v>0</v>
      </c>
      <c r="E100" s="201"/>
      <c r="F100" s="203"/>
      <c r="G100" s="204"/>
      <c r="I100" s="196"/>
      <c r="J100" s="180"/>
      <c r="K100" s="167"/>
      <c r="L100" s="178"/>
      <c r="M100" s="168"/>
      <c r="N100" s="117"/>
      <c r="P100" s="109">
        <v>17</v>
      </c>
      <c r="Q100" s="110"/>
      <c r="R100" s="110"/>
      <c r="S100" s="107">
        <f>SUM(Q100:R100)</f>
        <v>0</v>
      </c>
      <c r="T100" s="107"/>
      <c r="U100" s="110"/>
      <c r="V100" s="111"/>
      <c r="X100" s="196"/>
      <c r="Y100" s="180"/>
      <c r="Z100" s="167"/>
      <c r="AA100" s="178"/>
      <c r="AB100" s="168"/>
      <c r="AC100" s="117"/>
      <c r="AE100" s="109">
        <v>17</v>
      </c>
      <c r="AF100" s="110"/>
      <c r="AG100" s="106"/>
      <c r="AH100" s="107">
        <f>SUM(AF100:AG100)</f>
        <v>0</v>
      </c>
      <c r="AI100" s="107"/>
      <c r="AJ100" s="110"/>
      <c r="AK100" s="111"/>
      <c r="AM100" s="196"/>
      <c r="AN100" s="180"/>
      <c r="AO100" s="167"/>
      <c r="AP100" s="178"/>
      <c r="AQ100" s="168"/>
      <c r="AR100" s="117"/>
      <c r="AT100" s="109">
        <v>17</v>
      </c>
      <c r="AU100" s="110"/>
      <c r="AV100" s="110"/>
      <c r="AW100" s="107">
        <f>SUM(AU100:AV100)</f>
        <v>0</v>
      </c>
      <c r="AX100" s="107"/>
      <c r="AY100" s="110"/>
      <c r="AZ100" s="111"/>
      <c r="BB100" s="196"/>
      <c r="BC100" s="180"/>
      <c r="BD100" s="167"/>
      <c r="BE100" s="178"/>
      <c r="BF100" s="168"/>
      <c r="BG100" s="117"/>
    </row>
    <row r="101" ht="13.5" customHeight="1" spans="1:59">
      <c r="A101" s="109">
        <v>18</v>
      </c>
      <c r="B101" s="110"/>
      <c r="C101" s="110"/>
      <c r="D101" s="107">
        <f>SUM(B101:C101)</f>
        <v>0</v>
      </c>
      <c r="E101" s="107"/>
      <c r="F101" s="110"/>
      <c r="G101" s="111"/>
      <c r="I101" s="196"/>
      <c r="J101" s="180"/>
      <c r="K101" s="181"/>
      <c r="L101" s="138"/>
      <c r="M101" s="182"/>
      <c r="N101" s="117"/>
      <c r="P101" s="109">
        <v>18</v>
      </c>
      <c r="Q101" s="110"/>
      <c r="R101" s="110"/>
      <c r="S101" s="107">
        <f>SUM(Q101:R101)</f>
        <v>0</v>
      </c>
      <c r="T101" s="107"/>
      <c r="U101" s="110"/>
      <c r="V101" s="111"/>
      <c r="X101" s="179"/>
      <c r="Y101" s="195"/>
      <c r="Z101" s="181"/>
      <c r="AA101" s="138"/>
      <c r="AB101" s="182"/>
      <c r="AC101" s="117"/>
      <c r="AE101" s="109">
        <v>18</v>
      </c>
      <c r="AF101" s="110"/>
      <c r="AG101" s="106"/>
      <c r="AH101" s="107">
        <f>SUM(AF101:AG101)</f>
        <v>0</v>
      </c>
      <c r="AI101" s="107"/>
      <c r="AJ101" s="110"/>
      <c r="AK101" s="111"/>
      <c r="AM101" s="179"/>
      <c r="AN101" s="195"/>
      <c r="AO101" s="181"/>
      <c r="AP101" s="138"/>
      <c r="AQ101" s="182"/>
      <c r="AR101" s="117"/>
      <c r="AT101" s="109">
        <v>18</v>
      </c>
      <c r="AU101" s="110"/>
      <c r="AV101" s="110"/>
      <c r="AW101" s="107">
        <f>SUM(AU101:AV101)</f>
        <v>0</v>
      </c>
      <c r="AX101" s="107"/>
      <c r="AY101" s="110"/>
      <c r="AZ101" s="111"/>
      <c r="BB101" s="179"/>
      <c r="BC101" s="195"/>
      <c r="BD101" s="181"/>
      <c r="BE101" s="138"/>
      <c r="BF101" s="182"/>
      <c r="BG101" s="117"/>
    </row>
    <row r="102" ht="13.5" customHeight="1" spans="1:59">
      <c r="A102" s="109">
        <v>19</v>
      </c>
      <c r="B102" s="110"/>
      <c r="C102" s="110"/>
      <c r="D102" s="107">
        <f>SUM(B102:C102)</f>
        <v>0</v>
      </c>
      <c r="E102" s="107"/>
      <c r="F102" s="110"/>
      <c r="G102" s="111"/>
      <c r="I102" s="179"/>
      <c r="J102" s="195"/>
      <c r="K102" s="107"/>
      <c r="L102" s="183"/>
      <c r="M102" s="171"/>
      <c r="N102" s="117"/>
      <c r="P102" s="109">
        <v>19</v>
      </c>
      <c r="Q102" s="110"/>
      <c r="R102" s="110"/>
      <c r="S102" s="107">
        <f>SUM(Q102:R102)</f>
        <v>0</v>
      </c>
      <c r="T102" s="107"/>
      <c r="U102" s="110"/>
      <c r="V102" s="111"/>
      <c r="X102" s="196"/>
      <c r="Y102" s="180"/>
      <c r="Z102" s="107"/>
      <c r="AA102" s="183"/>
      <c r="AB102" s="171"/>
      <c r="AC102" s="117"/>
      <c r="AE102" s="109">
        <v>19</v>
      </c>
      <c r="AF102" s="110"/>
      <c r="AG102" s="106"/>
      <c r="AH102" s="107">
        <f>SUM(AF102:AG102)</f>
        <v>0</v>
      </c>
      <c r="AI102" s="107"/>
      <c r="AJ102" s="110"/>
      <c r="AK102" s="111"/>
      <c r="AM102" s="196"/>
      <c r="AN102" s="180"/>
      <c r="AO102" s="107"/>
      <c r="AP102" s="183"/>
      <c r="AQ102" s="171"/>
      <c r="AR102" s="117"/>
      <c r="AT102" s="109">
        <v>19</v>
      </c>
      <c r="AU102" s="110"/>
      <c r="AV102" s="110"/>
      <c r="AW102" s="107">
        <f>SUM(AU102:AV102)</f>
        <v>0</v>
      </c>
      <c r="AX102" s="107"/>
      <c r="AY102" s="110"/>
      <c r="AZ102" s="111"/>
      <c r="BB102" s="196"/>
      <c r="BC102" s="180"/>
      <c r="BD102" s="107"/>
      <c r="BE102" s="183"/>
      <c r="BF102" s="171"/>
      <c r="BG102" s="117"/>
    </row>
    <row r="103" ht="13.5" customHeight="1" spans="1:59">
      <c r="A103" s="109">
        <v>20</v>
      </c>
      <c r="B103" s="110"/>
      <c r="C103" s="110"/>
      <c r="D103" s="107">
        <f>SUM(B103:C103)</f>
        <v>0</v>
      </c>
      <c r="E103" s="107"/>
      <c r="F103" s="110"/>
      <c r="G103" s="111"/>
      <c r="I103" s="172"/>
      <c r="J103" s="173"/>
      <c r="K103" s="184">
        <f>SUM(J100:J103)</f>
        <v>0</v>
      </c>
      <c r="L103" s="185"/>
      <c r="M103" s="186"/>
      <c r="N103" s="117"/>
      <c r="P103" s="109">
        <v>20</v>
      </c>
      <c r="Q103" s="110"/>
      <c r="R103" s="110"/>
      <c r="S103" s="107">
        <f>SUM(Q103:R103)</f>
        <v>0</v>
      </c>
      <c r="T103" s="107"/>
      <c r="U103" s="110"/>
      <c r="V103" s="111"/>
      <c r="X103" s="172"/>
      <c r="Y103" s="173"/>
      <c r="Z103" s="184">
        <f>SUM(Y100:Y103)</f>
        <v>0</v>
      </c>
      <c r="AA103" s="185"/>
      <c r="AB103" s="186"/>
      <c r="AC103" s="117"/>
      <c r="AE103" s="109">
        <v>20</v>
      </c>
      <c r="AF103" s="110"/>
      <c r="AG103" s="106"/>
      <c r="AH103" s="107">
        <f>SUM(AF103:AG103)</f>
        <v>0</v>
      </c>
      <c r="AI103" s="107"/>
      <c r="AJ103" s="110"/>
      <c r="AK103" s="111"/>
      <c r="AM103" s="172"/>
      <c r="AN103" s="173"/>
      <c r="AO103" s="184">
        <f>SUM(AN100:AN103)</f>
        <v>0</v>
      </c>
      <c r="AP103" s="185"/>
      <c r="AQ103" s="186"/>
      <c r="AR103" s="117"/>
      <c r="AT103" s="109">
        <v>20</v>
      </c>
      <c r="AU103" s="110"/>
      <c r="AV103" s="110"/>
      <c r="AW103" s="107">
        <f>SUM(AU103:AV103)</f>
        <v>0</v>
      </c>
      <c r="AX103" s="107"/>
      <c r="AY103" s="110"/>
      <c r="AZ103" s="111"/>
      <c r="BB103" s="197"/>
      <c r="BC103" s="173"/>
      <c r="BD103" s="184">
        <f>SUM(BC100:BC103)</f>
        <v>0</v>
      </c>
      <c r="BE103" s="185"/>
      <c r="BF103" s="186"/>
      <c r="BG103" s="117"/>
    </row>
    <row r="104" ht="13.5" customHeight="1" spans="1:59">
      <c r="A104" s="109">
        <v>21</v>
      </c>
      <c r="B104" s="110"/>
      <c r="C104" s="110"/>
      <c r="D104" s="107">
        <f>SUM(B104:C104)</f>
        <v>0</v>
      </c>
      <c r="E104" s="107"/>
      <c r="F104" s="110"/>
      <c r="G104" s="111"/>
      <c r="I104" s="116"/>
      <c r="J104" s="117"/>
      <c r="K104" s="117"/>
      <c r="L104" s="117"/>
      <c r="M104" s="117"/>
      <c r="N104" s="117"/>
      <c r="P104" s="109">
        <v>21</v>
      </c>
      <c r="Q104" s="110"/>
      <c r="R104" s="110"/>
      <c r="S104" s="107">
        <f>SUM(Q104:R104)</f>
        <v>0</v>
      </c>
      <c r="T104" s="107"/>
      <c r="U104" s="110"/>
      <c r="V104" s="111"/>
      <c r="X104" s="116"/>
      <c r="Y104" s="117"/>
      <c r="Z104" s="117"/>
      <c r="AA104" s="117"/>
      <c r="AB104" s="117"/>
      <c r="AC104" s="117"/>
      <c r="AE104" s="109">
        <v>21</v>
      </c>
      <c r="AF104" s="110"/>
      <c r="AG104" s="106"/>
      <c r="AH104" s="107">
        <f>SUM(AF104:AG104)</f>
        <v>0</v>
      </c>
      <c r="AI104" s="107"/>
      <c r="AJ104" s="110"/>
      <c r="AK104" s="111"/>
      <c r="AM104" s="116"/>
      <c r="AN104" s="117"/>
      <c r="AO104" s="117"/>
      <c r="AP104" s="117"/>
      <c r="AQ104" s="117"/>
      <c r="AR104" s="117"/>
      <c r="AT104" s="109">
        <v>21</v>
      </c>
      <c r="AU104" s="110"/>
      <c r="AV104" s="110"/>
      <c r="AW104" s="107">
        <f>SUM(AU104:AV104)</f>
        <v>0</v>
      </c>
      <c r="AX104" s="107"/>
      <c r="AY104" s="110"/>
      <c r="AZ104" s="111"/>
      <c r="BB104" s="116"/>
      <c r="BC104" s="117"/>
      <c r="BD104" s="117"/>
      <c r="BE104" s="117"/>
      <c r="BF104" s="117"/>
      <c r="BG104" s="117"/>
    </row>
    <row r="105" ht="13.5" customHeight="1" spans="1:59">
      <c r="A105" s="109">
        <v>22</v>
      </c>
      <c r="B105" s="110"/>
      <c r="C105" s="110"/>
      <c r="D105" s="107">
        <f>SUM(B105:C105)</f>
        <v>0</v>
      </c>
      <c r="E105" s="107"/>
      <c r="F105" s="110"/>
      <c r="G105" s="111"/>
      <c r="I105" s="157" t="s">
        <v>55</v>
      </c>
      <c r="J105" s="158"/>
      <c r="K105" s="158"/>
      <c r="L105" s="158"/>
      <c r="M105" s="158"/>
      <c r="N105" s="117"/>
      <c r="P105" s="109">
        <v>22</v>
      </c>
      <c r="Q105" s="110"/>
      <c r="R105" s="110"/>
      <c r="S105" s="107">
        <f>SUM(Q105:R105)</f>
        <v>0</v>
      </c>
      <c r="T105" s="107"/>
      <c r="U105" s="110"/>
      <c r="V105" s="111"/>
      <c r="X105" s="157" t="s">
        <v>55</v>
      </c>
      <c r="Y105" s="158"/>
      <c r="Z105" s="158"/>
      <c r="AA105" s="158"/>
      <c r="AB105" s="158"/>
      <c r="AC105" s="117"/>
      <c r="AE105" s="109">
        <v>22</v>
      </c>
      <c r="AF105" s="110"/>
      <c r="AG105" s="106"/>
      <c r="AH105" s="107">
        <f>SUM(AF105:AG105)</f>
        <v>0</v>
      </c>
      <c r="AI105" s="107"/>
      <c r="AJ105" s="110"/>
      <c r="AK105" s="111"/>
      <c r="AM105" s="157" t="s">
        <v>55</v>
      </c>
      <c r="AN105" s="158"/>
      <c r="AO105" s="158"/>
      <c r="AP105" s="158"/>
      <c r="AQ105" s="158"/>
      <c r="AR105" s="117"/>
      <c r="AT105" s="109">
        <v>22</v>
      </c>
      <c r="AU105" s="110"/>
      <c r="AV105" s="110"/>
      <c r="AW105" s="107">
        <f>SUM(AU105:AV105)</f>
        <v>0</v>
      </c>
      <c r="AX105" s="107"/>
      <c r="AY105" s="110"/>
      <c r="AZ105" s="111"/>
      <c r="BB105" s="157" t="s">
        <v>55</v>
      </c>
      <c r="BC105" s="158"/>
      <c r="BD105" s="158"/>
      <c r="BE105" s="158"/>
      <c r="BF105" s="158"/>
      <c r="BG105" s="117"/>
    </row>
    <row r="106" ht="13.5" customHeight="1" spans="1:59">
      <c r="A106" s="109">
        <v>23</v>
      </c>
      <c r="B106" s="110"/>
      <c r="C106" s="110"/>
      <c r="D106" s="107">
        <f>SUM(B106:C106)</f>
        <v>0</v>
      </c>
      <c r="E106" s="107"/>
      <c r="F106" s="110"/>
      <c r="G106" s="111"/>
      <c r="I106" s="159" t="s">
        <v>60</v>
      </c>
      <c r="J106" s="160" t="s">
        <v>44</v>
      </c>
      <c r="K106" s="161" t="s">
        <v>40</v>
      </c>
      <c r="L106" s="162" t="s">
        <v>61</v>
      </c>
      <c r="M106" s="163"/>
      <c r="N106" s="117"/>
      <c r="P106" s="109">
        <v>23</v>
      </c>
      <c r="Q106" s="110"/>
      <c r="R106" s="110"/>
      <c r="S106" s="107">
        <f>SUM(Q106:R106)</f>
        <v>0</v>
      </c>
      <c r="T106" s="107"/>
      <c r="U106" s="110"/>
      <c r="V106" s="111"/>
      <c r="X106" s="159" t="s">
        <v>60</v>
      </c>
      <c r="Y106" s="160" t="s">
        <v>44</v>
      </c>
      <c r="Z106" s="161" t="s">
        <v>40</v>
      </c>
      <c r="AA106" s="162" t="s">
        <v>61</v>
      </c>
      <c r="AB106" s="163"/>
      <c r="AC106" s="117"/>
      <c r="AE106" s="109">
        <v>23</v>
      </c>
      <c r="AF106" s="110"/>
      <c r="AG106" s="106"/>
      <c r="AH106" s="107">
        <f>SUM(AF106:AG106)</f>
        <v>0</v>
      </c>
      <c r="AI106" s="107"/>
      <c r="AJ106" s="110"/>
      <c r="AK106" s="111"/>
      <c r="AM106" s="159" t="s">
        <v>60</v>
      </c>
      <c r="AN106" s="160" t="s">
        <v>44</v>
      </c>
      <c r="AO106" s="161" t="s">
        <v>40</v>
      </c>
      <c r="AP106" s="162" t="s">
        <v>61</v>
      </c>
      <c r="AQ106" s="163"/>
      <c r="AR106" s="117"/>
      <c r="AT106" s="109">
        <v>23</v>
      </c>
      <c r="AU106" s="110"/>
      <c r="AV106" s="110"/>
      <c r="AW106" s="107">
        <f>SUM(AU106:AV106)</f>
        <v>0</v>
      </c>
      <c r="AX106" s="107"/>
      <c r="AY106" s="110"/>
      <c r="AZ106" s="111"/>
      <c r="BB106" s="159" t="s">
        <v>60</v>
      </c>
      <c r="BC106" s="160" t="s">
        <v>44</v>
      </c>
      <c r="BD106" s="161" t="s">
        <v>40</v>
      </c>
      <c r="BE106" s="162" t="s">
        <v>61</v>
      </c>
      <c r="BF106" s="163"/>
      <c r="BG106" s="117"/>
    </row>
    <row r="107" ht="13.5" customHeight="1" spans="1:59">
      <c r="A107" s="109">
        <v>24</v>
      </c>
      <c r="B107" s="110"/>
      <c r="C107" s="110"/>
      <c r="D107" s="107">
        <f>SUM(B107:C107)</f>
        <v>0</v>
      </c>
      <c r="E107" s="107"/>
      <c r="F107" s="110"/>
      <c r="G107" s="111"/>
      <c r="I107" s="164">
        <f>SUM(J83)</f>
        <v>9</v>
      </c>
      <c r="J107" s="165">
        <f>SUM(J84)</f>
        <v>21</v>
      </c>
      <c r="K107" s="166"/>
      <c r="L107" s="167"/>
      <c r="M107" s="168"/>
      <c r="N107" s="117"/>
      <c r="P107" s="109">
        <v>24</v>
      </c>
      <c r="Q107" s="110"/>
      <c r="R107" s="110"/>
      <c r="S107" s="107">
        <f>SUM(Q107:R107)</f>
        <v>0</v>
      </c>
      <c r="T107" s="107"/>
      <c r="U107" s="110"/>
      <c r="V107" s="111"/>
      <c r="X107" s="164">
        <f>SUM(Y83)</f>
        <v>10</v>
      </c>
      <c r="Y107" s="165">
        <f>SUM(Y84)</f>
        <v>22</v>
      </c>
      <c r="Z107" s="166"/>
      <c r="AA107" s="167"/>
      <c r="AB107" s="168"/>
      <c r="AC107" s="117"/>
      <c r="AE107" s="109">
        <v>24</v>
      </c>
      <c r="AF107" s="110"/>
      <c r="AG107" s="106"/>
      <c r="AH107" s="107">
        <f>SUM(AF107:AG107)</f>
        <v>0</v>
      </c>
      <c r="AI107" s="107"/>
      <c r="AJ107" s="110"/>
      <c r="AK107" s="111"/>
      <c r="AM107" s="164">
        <f>SUM(AN83)</f>
        <v>11</v>
      </c>
      <c r="AN107" s="165">
        <f>SUM(AN84)</f>
        <v>23</v>
      </c>
      <c r="AO107" s="166"/>
      <c r="AP107" s="167"/>
      <c r="AQ107" s="168"/>
      <c r="AR107" s="117"/>
      <c r="AT107" s="109">
        <v>24</v>
      </c>
      <c r="AU107" s="110"/>
      <c r="AV107" s="110"/>
      <c r="AW107" s="107">
        <f>SUM(AU107:AV107)</f>
        <v>0</v>
      </c>
      <c r="AX107" s="107"/>
      <c r="AY107" s="110"/>
      <c r="AZ107" s="111"/>
      <c r="BB107" s="164">
        <f>SUM(BC83)</f>
        <v>12</v>
      </c>
      <c r="BC107" s="165">
        <f>SUM(BC84)</f>
        <v>24</v>
      </c>
      <c r="BD107" s="166"/>
      <c r="BE107" s="167"/>
      <c r="BF107" s="168"/>
      <c r="BG107" s="117"/>
    </row>
    <row r="108" ht="13.5" customHeight="1" spans="1:59">
      <c r="A108" s="109">
        <v>25</v>
      </c>
      <c r="B108" s="110"/>
      <c r="C108" s="110"/>
      <c r="D108" s="107">
        <f>SUM(B108:C108)</f>
        <v>0</v>
      </c>
      <c r="E108" s="107"/>
      <c r="F108" s="110"/>
      <c r="G108" s="111"/>
      <c r="I108" s="169">
        <v>0.05</v>
      </c>
      <c r="J108" s="170">
        <v>0.03</v>
      </c>
      <c r="K108" s="106"/>
      <c r="L108" s="107"/>
      <c r="M108" s="171"/>
      <c r="N108" s="117"/>
      <c r="P108" s="109">
        <v>25</v>
      </c>
      <c r="Q108" s="110"/>
      <c r="R108" s="110"/>
      <c r="S108" s="107">
        <f>SUM(Q108:R108)</f>
        <v>0</v>
      </c>
      <c r="T108" s="107"/>
      <c r="U108" s="110"/>
      <c r="V108" s="111"/>
      <c r="X108" s="169">
        <v>0.05</v>
      </c>
      <c r="Y108" s="170">
        <v>0.03</v>
      </c>
      <c r="Z108" s="106"/>
      <c r="AA108" s="107"/>
      <c r="AB108" s="171"/>
      <c r="AC108" s="117"/>
      <c r="AE108" s="109">
        <v>25</v>
      </c>
      <c r="AF108" s="110"/>
      <c r="AG108" s="106"/>
      <c r="AH108" s="107">
        <f>SUM(AF108:AG108)</f>
        <v>0</v>
      </c>
      <c r="AI108" s="107"/>
      <c r="AJ108" s="110"/>
      <c r="AK108" s="111"/>
      <c r="AM108" s="169">
        <v>0.05</v>
      </c>
      <c r="AN108" s="170">
        <v>0.03</v>
      </c>
      <c r="AO108" s="106"/>
      <c r="AP108" s="107"/>
      <c r="AQ108" s="171"/>
      <c r="AR108" s="117"/>
      <c r="AT108" s="109">
        <v>25</v>
      </c>
      <c r="AU108" s="110"/>
      <c r="AV108" s="110"/>
      <c r="AW108" s="107">
        <f>SUM(AU108:AV108)</f>
        <v>0</v>
      </c>
      <c r="AX108" s="107"/>
      <c r="AY108" s="110"/>
      <c r="AZ108" s="111"/>
      <c r="BB108" s="169">
        <v>0.05</v>
      </c>
      <c r="BC108" s="170">
        <v>0.03</v>
      </c>
      <c r="BD108" s="106"/>
      <c r="BE108" s="107"/>
      <c r="BF108" s="171"/>
      <c r="BG108" s="117"/>
    </row>
    <row r="109" ht="13.5" customHeight="1" spans="1:59">
      <c r="A109" s="109">
        <v>26</v>
      </c>
      <c r="B109" s="110"/>
      <c r="C109" s="110"/>
      <c r="D109" s="107">
        <f>SUM(B109:C109)</f>
        <v>0</v>
      </c>
      <c r="E109" s="107"/>
      <c r="F109" s="110"/>
      <c r="G109" s="111"/>
      <c r="I109" s="172">
        <f>SUM(I107*I108)</f>
        <v>0.45</v>
      </c>
      <c r="J109" s="173">
        <f>SUM(J107*J108)</f>
        <v>0.63</v>
      </c>
      <c r="K109" s="174">
        <f>SUM(F114)</f>
        <v>0</v>
      </c>
      <c r="L109" s="175">
        <f>SUM(I109:J109)*K109</f>
        <v>0</v>
      </c>
      <c r="M109" s="176"/>
      <c r="N109" s="117"/>
      <c r="P109" s="109">
        <v>26</v>
      </c>
      <c r="Q109" s="110"/>
      <c r="R109" s="110"/>
      <c r="S109" s="107">
        <f>SUM(Q109:R109)</f>
        <v>0</v>
      </c>
      <c r="T109" s="107"/>
      <c r="U109" s="110"/>
      <c r="V109" s="111"/>
      <c r="X109" s="172">
        <f>SUM(X107*X108)</f>
        <v>0.5</v>
      </c>
      <c r="Y109" s="173">
        <f>SUM(Y107*Y108)</f>
        <v>0.66</v>
      </c>
      <c r="Z109" s="174">
        <f>SUM(U115)</f>
        <v>0</v>
      </c>
      <c r="AA109" s="175">
        <f>SUM(X109:Y109)*Z109</f>
        <v>0</v>
      </c>
      <c r="AB109" s="176"/>
      <c r="AC109" s="117"/>
      <c r="AE109" s="109">
        <v>26</v>
      </c>
      <c r="AF109" s="110"/>
      <c r="AG109" s="106"/>
      <c r="AH109" s="107">
        <f>SUM(AF109:AG109)</f>
        <v>0</v>
      </c>
      <c r="AI109" s="107"/>
      <c r="AJ109" s="110"/>
      <c r="AK109" s="111"/>
      <c r="AM109" s="172">
        <f>SUM(AM107*AM108)</f>
        <v>0.55</v>
      </c>
      <c r="AN109" s="173">
        <f>SUM(AN107*AN108)</f>
        <v>0.69</v>
      </c>
      <c r="AO109" s="174">
        <f>SUM(AJ114)</f>
        <v>0</v>
      </c>
      <c r="AP109" s="175">
        <f>SUM(AM109:AN109)*AO109</f>
        <v>0</v>
      </c>
      <c r="AQ109" s="176"/>
      <c r="AR109" s="117"/>
      <c r="AT109" s="109">
        <v>26</v>
      </c>
      <c r="AU109" s="110"/>
      <c r="AV109" s="110"/>
      <c r="AW109" s="107">
        <f>SUM(AU109:AV109)</f>
        <v>0</v>
      </c>
      <c r="AX109" s="107"/>
      <c r="AY109" s="110"/>
      <c r="AZ109" s="111"/>
      <c r="BB109" s="172">
        <f>SUM(BB107*BB108)</f>
        <v>0.6</v>
      </c>
      <c r="BC109" s="173">
        <f>SUM(BC107*BC108)</f>
        <v>0.72</v>
      </c>
      <c r="BD109" s="174">
        <f>SUM(AY115)</f>
        <v>0</v>
      </c>
      <c r="BE109" s="175">
        <f>SUM(BB109:BC109)*BD109</f>
        <v>0</v>
      </c>
      <c r="BF109" s="176"/>
      <c r="BG109" s="117"/>
    </row>
    <row r="110" ht="13.5" customHeight="1" spans="1:59">
      <c r="A110" s="109">
        <v>27</v>
      </c>
      <c r="B110" s="110"/>
      <c r="C110" s="110"/>
      <c r="D110" s="107">
        <f>SUM(B110:C110)</f>
        <v>0</v>
      </c>
      <c r="E110" s="107"/>
      <c r="F110" s="110"/>
      <c r="G110" s="111"/>
      <c r="I110" s="187"/>
      <c r="J110" s="187"/>
      <c r="K110" s="188"/>
      <c r="L110" s="189"/>
      <c r="M110" s="189"/>
      <c r="N110" s="117"/>
      <c r="P110" s="109">
        <v>27</v>
      </c>
      <c r="Q110" s="110"/>
      <c r="R110" s="110"/>
      <c r="S110" s="107">
        <f>SUM(Q110:R110)</f>
        <v>0</v>
      </c>
      <c r="T110" s="107"/>
      <c r="U110" s="110"/>
      <c r="V110" s="111"/>
      <c r="X110" s="187"/>
      <c r="Y110" s="187"/>
      <c r="Z110" s="188"/>
      <c r="AA110" s="189"/>
      <c r="AB110" s="189"/>
      <c r="AC110" s="117"/>
      <c r="AE110" s="109">
        <v>27</v>
      </c>
      <c r="AF110" s="110"/>
      <c r="AG110" s="106"/>
      <c r="AH110" s="107">
        <f>SUM(AF110:AG110)</f>
        <v>0</v>
      </c>
      <c r="AI110" s="107"/>
      <c r="AJ110" s="110"/>
      <c r="AK110" s="111"/>
      <c r="AM110" s="187"/>
      <c r="AN110" s="187"/>
      <c r="AO110" s="188"/>
      <c r="AP110" s="189"/>
      <c r="AQ110" s="189"/>
      <c r="AR110" s="117"/>
      <c r="AT110" s="109">
        <v>27</v>
      </c>
      <c r="AU110" s="110"/>
      <c r="AV110" s="110"/>
      <c r="AW110" s="107">
        <f>SUM(AU110:AV110)</f>
        <v>0</v>
      </c>
      <c r="AX110" s="107"/>
      <c r="AY110" s="110"/>
      <c r="AZ110" s="111"/>
      <c r="BB110" s="187"/>
      <c r="BC110" s="187"/>
      <c r="BD110" s="188"/>
      <c r="BE110" s="189"/>
      <c r="BF110" s="189"/>
      <c r="BG110" s="117"/>
    </row>
    <row r="111" ht="13.5" customHeight="1" spans="1:59">
      <c r="A111" s="109">
        <v>28</v>
      </c>
      <c r="B111" s="110"/>
      <c r="C111" s="110"/>
      <c r="D111" s="107">
        <f>SUM(B111:C111)</f>
        <v>0</v>
      </c>
      <c r="E111" s="107"/>
      <c r="F111" s="110"/>
      <c r="G111" s="111"/>
      <c r="I111" s="116"/>
      <c r="J111" s="190" t="s">
        <v>62</v>
      </c>
      <c r="K111" s="190"/>
      <c r="L111" s="190"/>
      <c r="M111" s="190"/>
      <c r="N111" s="190"/>
      <c r="P111" s="109">
        <v>28</v>
      </c>
      <c r="Q111" s="110"/>
      <c r="R111" s="110"/>
      <c r="S111" s="107">
        <f>SUM(Q111:R111)</f>
        <v>0</v>
      </c>
      <c r="T111" s="107"/>
      <c r="U111" s="110"/>
      <c r="V111" s="111"/>
      <c r="X111" s="116"/>
      <c r="Y111" s="190" t="s">
        <v>62</v>
      </c>
      <c r="Z111" s="190"/>
      <c r="AA111" s="190"/>
      <c r="AB111" s="190"/>
      <c r="AC111" s="190"/>
      <c r="AE111" s="109">
        <v>28</v>
      </c>
      <c r="AF111" s="110"/>
      <c r="AG111" s="106"/>
      <c r="AH111" s="107">
        <f>SUM(AF111:AG111)</f>
        <v>0</v>
      </c>
      <c r="AI111" s="107"/>
      <c r="AJ111" s="110"/>
      <c r="AK111" s="111"/>
      <c r="AM111" s="116"/>
      <c r="AN111" s="190" t="s">
        <v>62</v>
      </c>
      <c r="AO111" s="190"/>
      <c r="AP111" s="190"/>
      <c r="AQ111" s="190"/>
      <c r="AR111" s="190"/>
      <c r="AT111" s="109">
        <v>28</v>
      </c>
      <c r="AU111" s="110"/>
      <c r="AV111" s="110"/>
      <c r="AW111" s="107">
        <f>SUM(AU111:AV111)</f>
        <v>0</v>
      </c>
      <c r="AX111" s="107"/>
      <c r="AY111" s="110"/>
      <c r="AZ111" s="111"/>
      <c r="BB111" s="116"/>
      <c r="BC111" s="190" t="s">
        <v>62</v>
      </c>
      <c r="BD111" s="190"/>
      <c r="BE111" s="190"/>
      <c r="BF111" s="190"/>
      <c r="BG111" s="190"/>
    </row>
    <row r="112" ht="13.5" customHeight="1" spans="1:58">
      <c r="A112" s="109">
        <v>29</v>
      </c>
      <c r="B112" s="110"/>
      <c r="C112" s="110"/>
      <c r="D112" s="107">
        <f>SUM(B112:C112)</f>
        <v>0</v>
      </c>
      <c r="E112" s="107"/>
      <c r="F112" s="110"/>
      <c r="G112" s="111"/>
      <c r="I112" s="116"/>
      <c r="J112" s="156"/>
      <c r="K112" s="156"/>
      <c r="L112" s="156"/>
      <c r="M112" s="156"/>
      <c r="P112" s="109">
        <v>29</v>
      </c>
      <c r="Q112" s="110"/>
      <c r="R112" s="110"/>
      <c r="S112" s="107">
        <f>SUM(Q112:R112)</f>
        <v>0</v>
      </c>
      <c r="T112" s="107"/>
      <c r="U112" s="110"/>
      <c r="V112" s="111"/>
      <c r="X112" s="116"/>
      <c r="Y112" s="156"/>
      <c r="Z112" s="156"/>
      <c r="AA112" s="156"/>
      <c r="AB112" s="156"/>
      <c r="AE112" s="109">
        <v>29</v>
      </c>
      <c r="AF112" s="110"/>
      <c r="AG112" s="106"/>
      <c r="AH112" s="107">
        <f>SUM(AF112:AG112)</f>
        <v>0</v>
      </c>
      <c r="AI112" s="107"/>
      <c r="AJ112" s="110"/>
      <c r="AK112" s="111"/>
      <c r="AM112" s="116"/>
      <c r="AN112" s="156"/>
      <c r="AO112" s="156"/>
      <c r="AP112" s="156"/>
      <c r="AQ112" s="156"/>
      <c r="AT112" s="109">
        <v>29</v>
      </c>
      <c r="AU112" s="110"/>
      <c r="AV112" s="110"/>
      <c r="AW112" s="107">
        <f>SUM(AU112:AV112)</f>
        <v>0</v>
      </c>
      <c r="AX112" s="107"/>
      <c r="AY112" s="110"/>
      <c r="AZ112" s="111"/>
      <c r="BB112" s="116"/>
      <c r="BC112" s="156"/>
      <c r="BD112" s="156"/>
      <c r="BE112" s="156"/>
      <c r="BF112" s="156"/>
    </row>
    <row r="113" ht="13.5" customHeight="1" spans="1:59">
      <c r="A113" s="109">
        <v>30</v>
      </c>
      <c r="B113" s="110"/>
      <c r="C113" s="110"/>
      <c r="D113" s="107">
        <f>SUM(B113:C113)</f>
        <v>0</v>
      </c>
      <c r="E113" s="107"/>
      <c r="F113" s="110"/>
      <c r="G113" s="111"/>
      <c r="I113" s="116"/>
      <c r="N113" s="117"/>
      <c r="P113" s="109">
        <v>30</v>
      </c>
      <c r="Q113" s="110"/>
      <c r="R113" s="110"/>
      <c r="S113" s="107">
        <f>SUM(Q113:R113)</f>
        <v>0</v>
      </c>
      <c r="T113" s="107"/>
      <c r="U113" s="110"/>
      <c r="V113" s="111"/>
      <c r="X113" s="116"/>
      <c r="AC113" s="117"/>
      <c r="AE113" s="109">
        <v>30</v>
      </c>
      <c r="AF113" s="110"/>
      <c r="AG113" s="106"/>
      <c r="AH113" s="107">
        <f>SUM(AF113:AG113)</f>
        <v>0</v>
      </c>
      <c r="AI113" s="107"/>
      <c r="AJ113" s="110"/>
      <c r="AK113" s="111"/>
      <c r="AM113" s="116"/>
      <c r="AR113" s="117"/>
      <c r="AT113" s="109">
        <v>30</v>
      </c>
      <c r="AU113" s="110"/>
      <c r="AV113" s="110"/>
      <c r="AW113" s="107">
        <f>SUM(AU113:AV113)</f>
        <v>0</v>
      </c>
      <c r="AX113" s="107"/>
      <c r="AY113" s="110"/>
      <c r="AZ113" s="111"/>
      <c r="BB113" s="116"/>
      <c r="BG113" s="117"/>
    </row>
    <row r="114" ht="16.5" spans="1:59">
      <c r="A114" s="112"/>
      <c r="B114" s="113">
        <f t="shared" ref="B114:G114" si="20">SUM(B84:B113)</f>
        <v>0</v>
      </c>
      <c r="C114" s="113">
        <f>SUM(C84:C113)</f>
        <v>0</v>
      </c>
      <c r="D114" s="114">
        <f>SUM(B114:C114)</f>
        <v>0</v>
      </c>
      <c r="E114" s="114">
        <f>SUM(E84:E113)</f>
        <v>0</v>
      </c>
      <c r="F114" s="113">
        <f>SUM(F84:F113)</f>
        <v>0</v>
      </c>
      <c r="G114" s="115">
        <f>SUM(G84:G113)</f>
        <v>0</v>
      </c>
      <c r="I114" s="116"/>
      <c r="J114" s="117"/>
      <c r="K114" s="117"/>
      <c r="L114" s="117"/>
      <c r="M114" s="117"/>
      <c r="N114" s="191"/>
      <c r="P114" s="109">
        <v>31</v>
      </c>
      <c r="Q114" s="106"/>
      <c r="R114" s="110"/>
      <c r="S114" s="107">
        <f>SUM(Q114:R114)</f>
        <v>0</v>
      </c>
      <c r="T114" s="107"/>
      <c r="U114" s="110"/>
      <c r="V114" s="111"/>
      <c r="X114" s="116"/>
      <c r="Y114" s="117"/>
      <c r="Z114" s="117"/>
      <c r="AA114" s="117"/>
      <c r="AB114" s="117"/>
      <c r="AC114" s="191"/>
      <c r="AE114" s="112"/>
      <c r="AF114" s="113">
        <f t="shared" ref="AF114:AK114" si="21">SUM(AF84:AF113)</f>
        <v>0</v>
      </c>
      <c r="AG114" s="113">
        <f>SUM(AG84:AG113)</f>
        <v>0</v>
      </c>
      <c r="AH114" s="114">
        <f>SUM(AF114:AG114)</f>
        <v>0</v>
      </c>
      <c r="AI114" s="114">
        <f>SUM(AI83:AI113)</f>
        <v>0</v>
      </c>
      <c r="AJ114" s="113">
        <f>SUM(AJ84:AJ113)</f>
        <v>0</v>
      </c>
      <c r="AK114" s="115">
        <f>SUM(AK84:AK113)</f>
        <v>0</v>
      </c>
      <c r="AM114" s="116"/>
      <c r="AN114" s="117"/>
      <c r="AO114" s="117"/>
      <c r="AP114" s="117"/>
      <c r="AQ114" s="117"/>
      <c r="AR114" s="191"/>
      <c r="AT114" s="109">
        <v>31</v>
      </c>
      <c r="AU114" s="110"/>
      <c r="AV114" s="110"/>
      <c r="AW114" s="107">
        <f>SUM(AU114:AV114)</f>
        <v>0</v>
      </c>
      <c r="AX114" s="107"/>
      <c r="AY114" s="110"/>
      <c r="AZ114" s="111"/>
      <c r="BB114" s="116"/>
      <c r="BC114" s="117"/>
      <c r="BD114" s="117"/>
      <c r="BE114" s="117"/>
      <c r="BF114" s="117"/>
      <c r="BG114" s="191"/>
    </row>
    <row r="115" ht="17.25" spans="9:58">
      <c r="I115" s="116"/>
      <c r="J115" s="191" t="s">
        <v>63</v>
      </c>
      <c r="K115" s="191"/>
      <c r="L115" s="191"/>
      <c r="M115" s="191"/>
      <c r="P115" s="112"/>
      <c r="Q115" s="113">
        <f t="shared" ref="Q115:V115" si="22">SUM(Q84:Q114)</f>
        <v>0</v>
      </c>
      <c r="R115" s="113">
        <f>SUM(R84:R114)</f>
        <v>0</v>
      </c>
      <c r="S115" s="114">
        <f>SUM(Q115:R115)</f>
        <v>0</v>
      </c>
      <c r="T115" s="114">
        <f>SUM(T84:T114)</f>
        <v>0</v>
      </c>
      <c r="U115" s="113">
        <f>SUM(U84:U114)</f>
        <v>0</v>
      </c>
      <c r="V115" s="115">
        <f>SUM(V84:V114)</f>
        <v>0</v>
      </c>
      <c r="X115" s="116"/>
      <c r="Y115" s="191" t="s">
        <v>63</v>
      </c>
      <c r="Z115" s="191"/>
      <c r="AA115" s="191"/>
      <c r="AB115" s="191"/>
      <c r="AM115" s="116"/>
      <c r="AN115" s="191" t="s">
        <v>63</v>
      </c>
      <c r="AO115" s="191"/>
      <c r="AP115" s="191"/>
      <c r="AQ115" s="191"/>
      <c r="AT115" s="112"/>
      <c r="AU115" s="113">
        <f t="shared" ref="AU115:AZ115" si="23">SUM(AU84:AU114)</f>
        <v>0</v>
      </c>
      <c r="AV115" s="113">
        <f>SUM(AV84:AV114)</f>
        <v>0</v>
      </c>
      <c r="AW115" s="114">
        <f>SUM(AU115:AV115)</f>
        <v>0</v>
      </c>
      <c r="AX115" s="114">
        <f>SUM(AX84:AX114)</f>
        <v>0</v>
      </c>
      <c r="AY115" s="113">
        <f>SUM(AY84:AY114)</f>
        <v>0</v>
      </c>
      <c r="AZ115" s="115">
        <f>SUM(AZ84:AZ114)</f>
        <v>0</v>
      </c>
      <c r="BB115" s="116"/>
      <c r="BC115" s="191" t="s">
        <v>63</v>
      </c>
      <c r="BD115" s="191"/>
      <c r="BE115" s="191"/>
      <c r="BF115" s="191"/>
    </row>
    <row r="116" ht="12.75"/>
  </sheetData>
  <mergeCells count="267">
    <mergeCell ref="E1:G1"/>
    <mergeCell ref="I1:N1"/>
    <mergeCell ref="T1:V1"/>
    <mergeCell ref="X1:AC1"/>
    <mergeCell ref="AI1:AK1"/>
    <mergeCell ref="AM1:AR1"/>
    <mergeCell ref="AX1:AZ1"/>
    <mergeCell ref="BB1:BG1"/>
    <mergeCell ref="E2:G2"/>
    <mergeCell ref="L2:N2"/>
    <mergeCell ref="T2:V2"/>
    <mergeCell ref="AA2:AC2"/>
    <mergeCell ref="AI2:AK2"/>
    <mergeCell ref="AP2:AR2"/>
    <mergeCell ref="AX2:AZ2"/>
    <mergeCell ref="BE2:BG2"/>
    <mergeCell ref="E3:G3"/>
    <mergeCell ref="I3:J3"/>
    <mergeCell ref="T3:V3"/>
    <mergeCell ref="X3:Y3"/>
    <mergeCell ref="AI3:AK3"/>
    <mergeCell ref="AM3:AN3"/>
    <mergeCell ref="AX3:AZ3"/>
    <mergeCell ref="BB3:BC3"/>
    <mergeCell ref="A4:G4"/>
    <mergeCell ref="K4:N4"/>
    <mergeCell ref="P4:V4"/>
    <mergeCell ref="Z4:AC4"/>
    <mergeCell ref="AE4:AK4"/>
    <mergeCell ref="AO4:AR4"/>
    <mergeCell ref="AT4:AZ4"/>
    <mergeCell ref="BD4:BG4"/>
    <mergeCell ref="K5:N5"/>
    <mergeCell ref="Z5:AC5"/>
    <mergeCell ref="AO5:AR5"/>
    <mergeCell ref="BD5:BG5"/>
    <mergeCell ref="K6:N6"/>
    <mergeCell ref="Z6:AC6"/>
    <mergeCell ref="AO6:AR6"/>
    <mergeCell ref="BD6:BG6"/>
    <mergeCell ref="K9:N9"/>
    <mergeCell ref="K11:N11"/>
    <mergeCell ref="K12:N12"/>
    <mergeCell ref="Z12:AC12"/>
    <mergeCell ref="AO12:AR12"/>
    <mergeCell ref="BD12:BG12"/>
    <mergeCell ref="L15:M15"/>
    <mergeCell ref="AA15:AB15"/>
    <mergeCell ref="AP15:AQ15"/>
    <mergeCell ref="BE15:BF15"/>
    <mergeCell ref="L18:M18"/>
    <mergeCell ref="AA18:AB18"/>
    <mergeCell ref="AP18:AQ18"/>
    <mergeCell ref="BE18:BF18"/>
    <mergeCell ref="K21:M21"/>
    <mergeCell ref="Z21:AB21"/>
    <mergeCell ref="AO21:AQ21"/>
    <mergeCell ref="BD21:BF21"/>
    <mergeCell ref="K25:M25"/>
    <mergeCell ref="Z25:AB25"/>
    <mergeCell ref="AO25:AQ25"/>
    <mergeCell ref="BD25:BF25"/>
    <mergeCell ref="L28:M28"/>
    <mergeCell ref="AA28:AB28"/>
    <mergeCell ref="AP28:AQ28"/>
    <mergeCell ref="BE28:BF28"/>
    <mergeCell ref="L31:M31"/>
    <mergeCell ref="AA31:AB31"/>
    <mergeCell ref="AP31:AQ31"/>
    <mergeCell ref="BE31:BF31"/>
    <mergeCell ref="E40:G40"/>
    <mergeCell ref="I40:N40"/>
    <mergeCell ref="T40:V40"/>
    <mergeCell ref="X40:AC40"/>
    <mergeCell ref="AI40:AK40"/>
    <mergeCell ref="AM40:AR40"/>
    <mergeCell ref="AX40:AZ40"/>
    <mergeCell ref="BB40:BG40"/>
    <mergeCell ref="E41:G41"/>
    <mergeCell ref="L41:N41"/>
    <mergeCell ref="T41:V41"/>
    <mergeCell ref="AA41:AC41"/>
    <mergeCell ref="AI41:AK41"/>
    <mergeCell ref="AP41:AR41"/>
    <mergeCell ref="AX41:AZ41"/>
    <mergeCell ref="BE41:BG41"/>
    <mergeCell ref="E42:G42"/>
    <mergeCell ref="I42:J42"/>
    <mergeCell ref="T42:V42"/>
    <mergeCell ref="X42:Y42"/>
    <mergeCell ref="AI42:AK42"/>
    <mergeCell ref="AM42:AN42"/>
    <mergeCell ref="AX42:AZ42"/>
    <mergeCell ref="BB42:BC42"/>
    <mergeCell ref="A43:G43"/>
    <mergeCell ref="K43:N43"/>
    <mergeCell ref="P43:V43"/>
    <mergeCell ref="Z43:AC43"/>
    <mergeCell ref="AE43:AK43"/>
    <mergeCell ref="AO43:AR43"/>
    <mergeCell ref="AT43:AZ43"/>
    <mergeCell ref="BD43:BG43"/>
    <mergeCell ref="K44:N44"/>
    <mergeCell ref="Z44:AC44"/>
    <mergeCell ref="AO44:AR44"/>
    <mergeCell ref="BD44:BG44"/>
    <mergeCell ref="K45:N45"/>
    <mergeCell ref="Z45:AC45"/>
    <mergeCell ref="AO45:AR45"/>
    <mergeCell ref="BD45:BG45"/>
    <mergeCell ref="K51:N51"/>
    <mergeCell ref="Z51:AC51"/>
    <mergeCell ref="AO51:AR51"/>
    <mergeCell ref="BD51:BG51"/>
    <mergeCell ref="L54:M54"/>
    <mergeCell ref="AA54:AB54"/>
    <mergeCell ref="AP54:AQ54"/>
    <mergeCell ref="BE54:BF54"/>
    <mergeCell ref="L57:M57"/>
    <mergeCell ref="AA57:AB57"/>
    <mergeCell ref="AP57:AQ57"/>
    <mergeCell ref="BE57:BF57"/>
    <mergeCell ref="K60:M60"/>
    <mergeCell ref="Z60:AB60"/>
    <mergeCell ref="AO60:AQ60"/>
    <mergeCell ref="BD60:BF60"/>
    <mergeCell ref="K64:M64"/>
    <mergeCell ref="Z64:AB64"/>
    <mergeCell ref="AO64:AQ64"/>
    <mergeCell ref="BD64:BF64"/>
    <mergeCell ref="L67:M67"/>
    <mergeCell ref="AA67:AB67"/>
    <mergeCell ref="AP67:AQ67"/>
    <mergeCell ref="BE67:BF67"/>
    <mergeCell ref="L70:M70"/>
    <mergeCell ref="AA70:AB70"/>
    <mergeCell ref="AP70:AQ70"/>
    <mergeCell ref="BE70:BF70"/>
    <mergeCell ref="E79:G79"/>
    <mergeCell ref="I79:N79"/>
    <mergeCell ref="T79:V79"/>
    <mergeCell ref="X79:AC79"/>
    <mergeCell ref="AI79:AK79"/>
    <mergeCell ref="AM79:AR79"/>
    <mergeCell ref="AX79:AZ79"/>
    <mergeCell ref="BB79:BG79"/>
    <mergeCell ref="E80:G80"/>
    <mergeCell ref="L80:N80"/>
    <mergeCell ref="T80:V80"/>
    <mergeCell ref="AA80:AC80"/>
    <mergeCell ref="AI80:AK80"/>
    <mergeCell ref="AP80:AR80"/>
    <mergeCell ref="AX80:AZ80"/>
    <mergeCell ref="BE80:BG80"/>
    <mergeCell ref="E81:G81"/>
    <mergeCell ref="I81:J81"/>
    <mergeCell ref="T81:V81"/>
    <mergeCell ref="X81:Y81"/>
    <mergeCell ref="AI81:AK81"/>
    <mergeCell ref="AM81:AN81"/>
    <mergeCell ref="AX81:AZ81"/>
    <mergeCell ref="BB81:BC81"/>
    <mergeCell ref="A82:G82"/>
    <mergeCell ref="K82:N82"/>
    <mergeCell ref="P82:V82"/>
    <mergeCell ref="Z82:AC82"/>
    <mergeCell ref="AE82:AK82"/>
    <mergeCell ref="AO82:AR82"/>
    <mergeCell ref="AT82:AZ82"/>
    <mergeCell ref="BD82:BG82"/>
    <mergeCell ref="K83:N83"/>
    <mergeCell ref="Z83:AC83"/>
    <mergeCell ref="AO83:AR83"/>
    <mergeCell ref="BD83:BG83"/>
    <mergeCell ref="K84:N84"/>
    <mergeCell ref="Z84:AC84"/>
    <mergeCell ref="AO84:AR84"/>
    <mergeCell ref="BD84:BG84"/>
    <mergeCell ref="AO88:AR88"/>
    <mergeCell ref="K90:N90"/>
    <mergeCell ref="Z90:AC90"/>
    <mergeCell ref="AO90:AR90"/>
    <mergeCell ref="BD90:BG90"/>
    <mergeCell ref="L93:M93"/>
    <mergeCell ref="AA93:AB93"/>
    <mergeCell ref="AP93:AQ93"/>
    <mergeCell ref="BE93:BF93"/>
    <mergeCell ref="L96:M96"/>
    <mergeCell ref="AA96:AB96"/>
    <mergeCell ref="AP96:AQ96"/>
    <mergeCell ref="BE96:BF96"/>
    <mergeCell ref="K99:M99"/>
    <mergeCell ref="Z99:AB99"/>
    <mergeCell ref="AO99:AQ99"/>
    <mergeCell ref="BD99:BF99"/>
    <mergeCell ref="K103:M103"/>
    <mergeCell ref="Z103:AB103"/>
    <mergeCell ref="AO103:AQ103"/>
    <mergeCell ref="BD103:BF103"/>
    <mergeCell ref="L106:M106"/>
    <mergeCell ref="AA106:AB106"/>
    <mergeCell ref="AP106:AQ106"/>
    <mergeCell ref="BE106:BF106"/>
    <mergeCell ref="L109:M109"/>
    <mergeCell ref="AA109:AB109"/>
    <mergeCell ref="AP109:AQ109"/>
    <mergeCell ref="BE109:BF109"/>
    <mergeCell ref="K16:K17"/>
    <mergeCell ref="K29:K30"/>
    <mergeCell ref="K55:K56"/>
    <mergeCell ref="K68:K69"/>
    <mergeCell ref="K94:K95"/>
    <mergeCell ref="K107:K108"/>
    <mergeCell ref="Z16:Z17"/>
    <mergeCell ref="Z29:Z30"/>
    <mergeCell ref="Z55:Z56"/>
    <mergeCell ref="Z68:Z69"/>
    <mergeCell ref="Z94:Z95"/>
    <mergeCell ref="Z107:Z108"/>
    <mergeCell ref="AO16:AO17"/>
    <mergeCell ref="AO29:AO30"/>
    <mergeCell ref="AO55:AO56"/>
    <mergeCell ref="AO68:AO69"/>
    <mergeCell ref="AO94:AO95"/>
    <mergeCell ref="AO107:AO108"/>
    <mergeCell ref="BD16:BD17"/>
    <mergeCell ref="BD29:BD30"/>
    <mergeCell ref="BD55:BD56"/>
    <mergeCell ref="BD68:BD69"/>
    <mergeCell ref="BD94:BD95"/>
    <mergeCell ref="BD107:BD108"/>
    <mergeCell ref="AA107:AB108"/>
    <mergeCell ref="BE107:BF108"/>
    <mergeCell ref="L107:M108"/>
    <mergeCell ref="AP107:AQ108"/>
    <mergeCell ref="K100:M102"/>
    <mergeCell ref="Z100:AB102"/>
    <mergeCell ref="AO100:AQ102"/>
    <mergeCell ref="BD100:BF102"/>
    <mergeCell ref="AA94:AB95"/>
    <mergeCell ref="BE94:BF95"/>
    <mergeCell ref="L94:M95"/>
    <mergeCell ref="AP94:AQ95"/>
    <mergeCell ref="AA68:AB69"/>
    <mergeCell ref="BE68:BF69"/>
    <mergeCell ref="L68:M69"/>
    <mergeCell ref="AP68:AQ69"/>
    <mergeCell ref="K61:M63"/>
    <mergeCell ref="Z61:AB63"/>
    <mergeCell ref="AO61:AQ63"/>
    <mergeCell ref="BD61:BF63"/>
    <mergeCell ref="AA55:AB56"/>
    <mergeCell ref="BE55:BF56"/>
    <mergeCell ref="L55:M56"/>
    <mergeCell ref="AP55:AQ56"/>
    <mergeCell ref="AA29:AB30"/>
    <mergeCell ref="BE29:BF30"/>
    <mergeCell ref="L29:M30"/>
    <mergeCell ref="AP29:AQ30"/>
    <mergeCell ref="K22:M24"/>
    <mergeCell ref="Z22:AB24"/>
    <mergeCell ref="AO22:AQ24"/>
    <mergeCell ref="BD22:BF24"/>
    <mergeCell ref="AA16:AB17"/>
    <mergeCell ref="BE16:BF17"/>
    <mergeCell ref="L16:M17"/>
    <mergeCell ref="AP16:AQ17"/>
  </mergeCells>
  <pageMargins left="0.699305555555556" right="0.699305555555556" top="0.75" bottom="0.75" header="0.299305555555556" footer="0.299305555555556"/>
  <headerFooter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16"/>
  <sheetViews>
    <sheetView topLeftCell="AW1" workbookViewId="0">
      <selection activeCell="BE9" sqref="BE9"/>
    </sheetView>
  </sheetViews>
  <sheetFormatPr defaultColWidth="9" defaultRowHeight="12"/>
  <cols>
    <col min="1" max="1" width="3.85333333333333" style="75" customWidth="1"/>
    <col min="2" max="2" width="7.71333333333333" style="75" customWidth="1"/>
    <col min="3" max="3" width="7.85333333333333" style="75" customWidth="1"/>
    <col min="4" max="5" width="7.14" style="75" customWidth="1"/>
    <col min="6" max="6" width="9.14" style="75"/>
    <col min="7" max="7" width="6.57333333333333" style="75" customWidth="1"/>
    <col min="8" max="8" width="2.57333333333333" style="75" customWidth="1"/>
    <col min="9" max="9" width="16.7133333333333" style="75" customWidth="1"/>
    <col min="10" max="10" width="13.2866666666667" style="75" customWidth="1"/>
    <col min="11" max="11" width="9.57333333333333" style="75" customWidth="1"/>
    <col min="12" max="12" width="4.28666666666667" style="75" customWidth="1"/>
    <col min="13" max="13" width="5.71333333333333" style="75" customWidth="1"/>
    <col min="14" max="14" width="7.85333333333333" style="75" customWidth="1"/>
    <col min="15" max="15" width="5.42666666666667" style="75" customWidth="1"/>
    <col min="16" max="16" width="7.71333333333333" style="75" hidden="1" customWidth="1"/>
    <col min="17" max="17" width="3.71333333333333" style="75" customWidth="1"/>
    <col min="18" max="18" width="7.85333333333333" style="75" customWidth="1"/>
    <col min="19" max="19" width="7.71333333333333" style="75" customWidth="1"/>
    <col min="20" max="21" width="7.14" style="75" customWidth="1"/>
    <col min="22" max="22" width="9.14" style="75"/>
    <col min="23" max="23" width="6.57333333333333" style="75" customWidth="1"/>
    <col min="24" max="24" width="2.57333333333333" style="75" customWidth="1"/>
    <col min="25" max="25" width="17" style="75" customWidth="1"/>
    <col min="26" max="26" width="13.4266666666667" style="75" customWidth="1"/>
    <col min="27" max="27" width="9.42666666666667" style="75" customWidth="1"/>
    <col min="28" max="28" width="4.28666666666667" style="75" customWidth="1"/>
    <col min="29" max="29" width="5.71333333333333" style="75" customWidth="1"/>
    <col min="30" max="30" width="7.71333333333333" style="75" customWidth="1"/>
    <col min="31" max="31" width="5.42666666666667" style="75" customWidth="1"/>
    <col min="32" max="32" width="3.85333333333333" style="75" customWidth="1"/>
    <col min="33" max="34" width="7.85333333333333" style="75" customWidth="1"/>
    <col min="35" max="36" width="7.28666666666667" style="75" customWidth="1"/>
    <col min="37" max="37" width="9.14" style="75"/>
    <col min="38" max="38" width="6.57333333333333" style="75" customWidth="1"/>
    <col min="39" max="39" width="2.57333333333333" style="75" customWidth="1"/>
    <col min="40" max="40" width="16.7133333333333" style="75" customWidth="1"/>
    <col min="41" max="41" width="13.2866666666667" style="75" customWidth="1"/>
    <col min="42" max="42" width="9.42666666666667" style="75" customWidth="1"/>
    <col min="43" max="43" width="4.42666666666667" style="75" customWidth="1"/>
    <col min="44" max="44" width="5.71333333333333" style="75" customWidth="1"/>
    <col min="45" max="45" width="7.85333333333333" style="75" customWidth="1"/>
    <col min="46" max="46" width="5.71333333333333" style="75" customWidth="1"/>
    <col min="47" max="47" width="3.71333333333333" style="75" customWidth="1"/>
    <col min="48" max="49" width="7.71333333333333" style="75" customWidth="1"/>
    <col min="50" max="51" width="7.14" style="75" customWidth="1"/>
    <col min="52" max="52" width="9.14" style="75"/>
    <col min="53" max="53" width="6.57333333333333" style="75" customWidth="1"/>
    <col min="54" max="54" width="2.71333333333333" style="75" customWidth="1"/>
    <col min="55" max="55" width="16.7133333333333" style="75" customWidth="1"/>
    <col min="56" max="56" width="13.2866666666667" style="75" customWidth="1"/>
    <col min="57" max="57" width="9.42666666666667" style="75" customWidth="1"/>
    <col min="58" max="58" width="4.28666666666667" style="75" customWidth="1"/>
    <col min="59" max="59" width="5.57333333333333" style="75" customWidth="1"/>
    <col min="60" max="60" width="7.71333333333333" style="75" customWidth="1"/>
    <col min="61" max="16384" width="9.14" style="75"/>
  </cols>
  <sheetData>
    <row r="1" ht="22.5" customHeight="1" spans="4:60">
      <c r="D1" s="95" t="s">
        <v>20</v>
      </c>
      <c r="E1" s="96">
        <f>([1]Kal.Gaji!A23)</f>
        <v>5</v>
      </c>
      <c r="F1" s="97"/>
      <c r="G1" s="98"/>
      <c r="I1" s="118" t="s">
        <v>21</v>
      </c>
      <c r="J1" s="118"/>
      <c r="K1" s="118"/>
      <c r="L1" s="118"/>
      <c r="M1" s="118"/>
      <c r="N1" s="118"/>
      <c r="P1" s="117"/>
      <c r="T1" s="95" t="s">
        <v>20</v>
      </c>
      <c r="U1" s="96">
        <f>([1]Kal.Gaji!A23)</f>
        <v>5</v>
      </c>
      <c r="V1" s="97"/>
      <c r="W1" s="98"/>
      <c r="Y1" s="118" t="s">
        <v>21</v>
      </c>
      <c r="Z1" s="118"/>
      <c r="AA1" s="118"/>
      <c r="AB1" s="118"/>
      <c r="AC1" s="118"/>
      <c r="AD1" s="118"/>
      <c r="AI1" s="95" t="s">
        <v>20</v>
      </c>
      <c r="AJ1" s="96">
        <f>([1]Kal.Gaji!A23)</f>
        <v>5</v>
      </c>
      <c r="AK1" s="97"/>
      <c r="AL1" s="98"/>
      <c r="AN1" s="118" t="s">
        <v>21</v>
      </c>
      <c r="AO1" s="118"/>
      <c r="AP1" s="118"/>
      <c r="AQ1" s="118"/>
      <c r="AR1" s="118"/>
      <c r="AS1" s="118"/>
      <c r="AX1" s="95" t="s">
        <v>20</v>
      </c>
      <c r="AY1" s="96">
        <f>([1]Kal.Gaji!A23)</f>
        <v>5</v>
      </c>
      <c r="AZ1" s="97"/>
      <c r="BA1" s="98"/>
      <c r="BC1" s="118" t="s">
        <v>21</v>
      </c>
      <c r="BD1" s="118"/>
      <c r="BE1" s="118"/>
      <c r="BF1" s="118"/>
      <c r="BG1" s="118"/>
      <c r="BH1" s="118"/>
    </row>
    <row r="2" ht="22.5" customHeight="1" spans="4:60">
      <c r="D2" s="95" t="s">
        <v>3</v>
      </c>
      <c r="E2" s="96" t="str">
        <f>([1]H!E2)</f>
        <v>JANUARI</v>
      </c>
      <c r="F2" s="97"/>
      <c r="G2" s="98"/>
      <c r="I2" s="119"/>
      <c r="J2" s="119"/>
      <c r="K2" s="119"/>
      <c r="L2" s="120"/>
      <c r="M2" s="120"/>
      <c r="N2" s="120"/>
      <c r="P2" s="117"/>
      <c r="T2" s="95" t="s">
        <v>3</v>
      </c>
      <c r="U2" s="96" t="str">
        <f>([1]H!U2)</f>
        <v>FEBUARI</v>
      </c>
      <c r="V2" s="97"/>
      <c r="W2" s="98"/>
      <c r="Y2" s="119"/>
      <c r="Z2" s="119"/>
      <c r="AA2" s="119"/>
      <c r="AB2" s="120"/>
      <c r="AC2" s="120"/>
      <c r="AD2" s="120"/>
      <c r="AI2" s="95" t="s">
        <v>3</v>
      </c>
      <c r="AJ2" s="96" t="str">
        <f>([1]H!AJ2)</f>
        <v>MARET</v>
      </c>
      <c r="AK2" s="97"/>
      <c r="AL2" s="98"/>
      <c r="AN2" s="119"/>
      <c r="AO2" s="119"/>
      <c r="AP2" s="119"/>
      <c r="AQ2" s="120"/>
      <c r="AR2" s="120"/>
      <c r="AS2" s="120"/>
      <c r="AX2" s="95" t="s">
        <v>3</v>
      </c>
      <c r="AY2" s="96" t="str">
        <f>([1]H!AY2)</f>
        <v>APRIL</v>
      </c>
      <c r="AZ2" s="97"/>
      <c r="BA2" s="98"/>
      <c r="BC2" s="119"/>
      <c r="BD2" s="119"/>
      <c r="BE2" s="119"/>
      <c r="BF2" s="120"/>
      <c r="BG2" s="120"/>
      <c r="BH2" s="120"/>
    </row>
    <row r="3" ht="22.5" customHeight="1" spans="4:60">
      <c r="D3" s="95" t="s">
        <v>26</v>
      </c>
      <c r="E3" s="96">
        <f>SUM('Kal. Gaji'!A3:M3)</f>
        <v>2016</v>
      </c>
      <c r="F3" s="97"/>
      <c r="G3" s="98"/>
      <c r="I3" s="121">
        <f>(E1)</f>
        <v>5</v>
      </c>
      <c r="J3" s="121"/>
      <c r="K3" s="121"/>
      <c r="L3" s="121"/>
      <c r="M3" s="121"/>
      <c r="N3" s="122" t="s">
        <v>27</v>
      </c>
      <c r="P3" s="117"/>
      <c r="T3" s="95" t="s">
        <v>26</v>
      </c>
      <c r="U3" s="96">
        <f>SUM('Kal. Gaji'!A3:M3)</f>
        <v>2016</v>
      </c>
      <c r="V3" s="97"/>
      <c r="W3" s="98"/>
      <c r="Y3" s="121">
        <f>(U1)</f>
        <v>5</v>
      </c>
      <c r="Z3" s="121"/>
      <c r="AA3" s="121"/>
      <c r="AB3" s="121"/>
      <c r="AC3" s="121"/>
      <c r="AD3" s="122" t="s">
        <v>28</v>
      </c>
      <c r="AI3" s="95" t="s">
        <v>26</v>
      </c>
      <c r="AJ3" s="96">
        <f>SUM('Kal. Gaji'!A3:M3)</f>
        <v>2016</v>
      </c>
      <c r="AK3" s="97"/>
      <c r="AL3" s="98"/>
      <c r="AN3" s="121">
        <f>(AJ1)</f>
        <v>5</v>
      </c>
      <c r="AO3" s="121"/>
      <c r="AP3" s="121"/>
      <c r="AQ3" s="121"/>
      <c r="AR3" s="121"/>
      <c r="AS3" s="122" t="s">
        <v>29</v>
      </c>
      <c r="AX3" s="95" t="s">
        <v>26</v>
      </c>
      <c r="AY3" s="96">
        <f>SUM('Kal. Gaji'!A3:M3)</f>
        <v>2016</v>
      </c>
      <c r="AZ3" s="97"/>
      <c r="BA3" s="98"/>
      <c r="BC3" s="121">
        <f>(AY1)</f>
        <v>5</v>
      </c>
      <c r="BD3" s="121"/>
      <c r="BE3" s="121"/>
      <c r="BF3" s="121"/>
      <c r="BG3" s="121"/>
      <c r="BH3" s="122" t="s">
        <v>30</v>
      </c>
    </row>
    <row r="4" ht="25.5" customHeight="1" spans="1:60">
      <c r="A4" s="99" t="s">
        <v>2</v>
      </c>
      <c r="B4" s="99"/>
      <c r="C4" s="99"/>
      <c r="D4" s="99"/>
      <c r="E4" s="99"/>
      <c r="F4" s="99"/>
      <c r="G4" s="99"/>
      <c r="I4" s="123" t="s">
        <v>31</v>
      </c>
      <c r="J4" s="124" t="s">
        <v>32</v>
      </c>
      <c r="K4" s="125" t="s">
        <v>33</v>
      </c>
      <c r="L4" s="126"/>
      <c r="M4" s="126"/>
      <c r="N4" s="127"/>
      <c r="P4" s="128"/>
      <c r="Q4" s="99" t="s">
        <v>2</v>
      </c>
      <c r="R4" s="99"/>
      <c r="S4" s="99"/>
      <c r="T4" s="99"/>
      <c r="U4" s="99"/>
      <c r="V4" s="99"/>
      <c r="W4" s="99"/>
      <c r="Y4" s="123" t="s">
        <v>31</v>
      </c>
      <c r="Z4" s="124" t="s">
        <v>32</v>
      </c>
      <c r="AA4" s="125" t="s">
        <v>33</v>
      </c>
      <c r="AB4" s="126"/>
      <c r="AC4" s="126"/>
      <c r="AD4" s="127"/>
      <c r="AF4" s="99" t="s">
        <v>2</v>
      </c>
      <c r="AG4" s="99"/>
      <c r="AH4" s="99"/>
      <c r="AI4" s="99"/>
      <c r="AJ4" s="99"/>
      <c r="AK4" s="99"/>
      <c r="AL4" s="99"/>
      <c r="AN4" s="123" t="s">
        <v>31</v>
      </c>
      <c r="AO4" s="124" t="s">
        <v>32</v>
      </c>
      <c r="AP4" s="125" t="s">
        <v>33</v>
      </c>
      <c r="AQ4" s="126"/>
      <c r="AR4" s="126"/>
      <c r="AS4" s="127"/>
      <c r="AU4" s="99" t="s">
        <v>2</v>
      </c>
      <c r="AV4" s="99"/>
      <c r="AW4" s="99"/>
      <c r="AX4" s="99"/>
      <c r="AY4" s="99"/>
      <c r="AZ4" s="99"/>
      <c r="BA4" s="99"/>
      <c r="BC4" s="123" t="s">
        <v>31</v>
      </c>
      <c r="BD4" s="124" t="s">
        <v>32</v>
      </c>
      <c r="BE4" s="125" t="s">
        <v>33</v>
      </c>
      <c r="BF4" s="126"/>
      <c r="BG4" s="126"/>
      <c r="BH4" s="127"/>
    </row>
    <row r="5" ht="16.5" customHeight="1" spans="1:60">
      <c r="A5" s="100" t="s">
        <v>34</v>
      </c>
      <c r="B5" s="101" t="s">
        <v>35</v>
      </c>
      <c r="C5" s="101" t="s">
        <v>36</v>
      </c>
      <c r="D5" s="102" t="s">
        <v>37</v>
      </c>
      <c r="E5" s="102" t="s">
        <v>38</v>
      </c>
      <c r="F5" s="103" t="s">
        <v>39</v>
      </c>
      <c r="G5" s="104" t="s">
        <v>40</v>
      </c>
      <c r="I5" s="129" t="s">
        <v>41</v>
      </c>
      <c r="J5" s="130">
        <f>SUM('Kal. Gaji'!B24)</f>
        <v>1</v>
      </c>
      <c r="K5" s="131" t="s">
        <v>42</v>
      </c>
      <c r="L5" s="132"/>
      <c r="M5" s="132"/>
      <c r="N5" s="133"/>
      <c r="P5" s="128"/>
      <c r="Q5" s="100" t="s">
        <v>34</v>
      </c>
      <c r="R5" s="101" t="s">
        <v>35</v>
      </c>
      <c r="S5" s="101" t="s">
        <v>36</v>
      </c>
      <c r="T5" s="102" t="s">
        <v>37</v>
      </c>
      <c r="U5" s="102" t="s">
        <v>38</v>
      </c>
      <c r="V5" s="192" t="s">
        <v>39</v>
      </c>
      <c r="W5" s="104" t="s">
        <v>40</v>
      </c>
      <c r="Y5" s="129" t="s">
        <v>41</v>
      </c>
      <c r="Z5" s="130">
        <f>SUM('Kal. Gaji'!C24)</f>
        <v>2</v>
      </c>
      <c r="AA5" s="131" t="s">
        <v>42</v>
      </c>
      <c r="AB5" s="132"/>
      <c r="AC5" s="132"/>
      <c r="AD5" s="133"/>
      <c r="AF5" s="100" t="s">
        <v>34</v>
      </c>
      <c r="AG5" s="101" t="s">
        <v>35</v>
      </c>
      <c r="AH5" s="101" t="s">
        <v>36</v>
      </c>
      <c r="AI5" s="102" t="s">
        <v>37</v>
      </c>
      <c r="AJ5" s="102" t="s">
        <v>38</v>
      </c>
      <c r="AK5" s="192" t="s">
        <v>39</v>
      </c>
      <c r="AL5" s="104" t="s">
        <v>40</v>
      </c>
      <c r="AN5" s="129" t="s">
        <v>41</v>
      </c>
      <c r="AO5" s="130">
        <f>SUM('Kal. Gaji'!D24)</f>
        <v>3</v>
      </c>
      <c r="AP5" s="131" t="s">
        <v>42</v>
      </c>
      <c r="AQ5" s="132"/>
      <c r="AR5" s="132"/>
      <c r="AS5" s="133"/>
      <c r="AU5" s="100" t="s">
        <v>34</v>
      </c>
      <c r="AV5" s="101" t="s">
        <v>35</v>
      </c>
      <c r="AW5" s="101" t="s">
        <v>36</v>
      </c>
      <c r="AX5" s="102" t="s">
        <v>37</v>
      </c>
      <c r="AY5" s="102" t="s">
        <v>38</v>
      </c>
      <c r="AZ5" s="192" t="s">
        <v>39</v>
      </c>
      <c r="BA5" s="104" t="s">
        <v>40</v>
      </c>
      <c r="BC5" s="129" t="s">
        <v>41</v>
      </c>
      <c r="BD5" s="130">
        <f>SUM('Kal. Gaji'!E24)</f>
        <v>4</v>
      </c>
      <c r="BE5" s="131" t="s">
        <v>42</v>
      </c>
      <c r="BF5" s="132"/>
      <c r="BG5" s="132"/>
      <c r="BH5" s="133"/>
    </row>
    <row r="6" ht="14.25" customHeight="1" spans="1:60">
      <c r="A6" s="239" t="s">
        <v>43</v>
      </c>
      <c r="B6" s="106"/>
      <c r="C6" s="106"/>
      <c r="D6" s="107">
        <f t="shared" ref="D6:D37" si="0">SUM(B6:C6)</f>
        <v>0</v>
      </c>
      <c r="E6" s="107"/>
      <c r="F6" s="106"/>
      <c r="G6" s="108"/>
      <c r="I6" s="134" t="s">
        <v>44</v>
      </c>
      <c r="J6" s="130">
        <f>SUM('Kal. Gaji'!B25)</f>
        <v>13</v>
      </c>
      <c r="K6" s="135" t="s">
        <v>42</v>
      </c>
      <c r="L6" s="136"/>
      <c r="M6" s="136"/>
      <c r="N6" s="137"/>
      <c r="P6" s="138"/>
      <c r="Q6" s="239" t="s">
        <v>43</v>
      </c>
      <c r="R6" s="106"/>
      <c r="S6" s="106"/>
      <c r="T6" s="107">
        <f t="shared" ref="T6:T35" si="1">SUM(R6:S6)</f>
        <v>0</v>
      </c>
      <c r="U6" s="107"/>
      <c r="V6" s="106"/>
      <c r="W6" s="108"/>
      <c r="Y6" s="134" t="s">
        <v>44</v>
      </c>
      <c r="Z6" s="130">
        <f>SUM('Kal. Gaji'!C25)</f>
        <v>14</v>
      </c>
      <c r="AA6" s="135" t="s">
        <v>42</v>
      </c>
      <c r="AB6" s="136"/>
      <c r="AC6" s="136"/>
      <c r="AD6" s="137"/>
      <c r="AF6" s="239" t="s">
        <v>43</v>
      </c>
      <c r="AG6" s="110"/>
      <c r="AH6" s="106"/>
      <c r="AI6" s="107">
        <f t="shared" ref="AI6:AI37" si="2">SUM(AG6:AH6)</f>
        <v>0</v>
      </c>
      <c r="AJ6" s="107"/>
      <c r="AK6" s="106"/>
      <c r="AL6" s="108"/>
      <c r="AN6" s="134" t="s">
        <v>44</v>
      </c>
      <c r="AO6" s="130">
        <f>SUM('Kal. Gaji'!D25)</f>
        <v>15</v>
      </c>
      <c r="AP6" s="135" t="s">
        <v>42</v>
      </c>
      <c r="AQ6" s="136"/>
      <c r="AR6" s="136"/>
      <c r="AS6" s="137"/>
      <c r="AU6" s="239" t="s">
        <v>43</v>
      </c>
      <c r="AV6" s="110"/>
      <c r="AW6" s="106"/>
      <c r="AX6" s="107">
        <f t="shared" ref="AX6:AX36" si="3">SUM(AV6:AW6)</f>
        <v>0</v>
      </c>
      <c r="AY6" s="107"/>
      <c r="AZ6" s="106"/>
      <c r="BA6" s="108"/>
      <c r="BC6" s="134" t="s">
        <v>44</v>
      </c>
      <c r="BD6" s="144">
        <f>'Kal. Gaji'!$E$25</f>
        <v>16</v>
      </c>
      <c r="BE6" s="135" t="s">
        <v>42</v>
      </c>
      <c r="BF6" s="136"/>
      <c r="BG6" s="136"/>
      <c r="BH6" s="137"/>
    </row>
    <row r="7" ht="14.25" customHeight="1" spans="1:60">
      <c r="A7" s="240" t="s">
        <v>45</v>
      </c>
      <c r="B7" s="110"/>
      <c r="C7" s="110"/>
      <c r="D7" s="107">
        <f>SUM(B7:C7)</f>
        <v>0</v>
      </c>
      <c r="E7" s="107"/>
      <c r="F7" s="110"/>
      <c r="G7" s="111"/>
      <c r="I7" s="134" t="s">
        <v>46</v>
      </c>
      <c r="J7" s="130">
        <f>SUM('Kal. Gaji'!B26)</f>
        <v>25</v>
      </c>
      <c r="K7" s="139" t="e">
        <f>SUM([1]Kal.Gaji!B26)</f>
        <v>#REF!</v>
      </c>
      <c r="L7" s="140" t="s">
        <v>47</v>
      </c>
      <c r="M7" s="141">
        <f>SUM(D37)</f>
        <v>0</v>
      </c>
      <c r="N7" s="142" t="s">
        <v>48</v>
      </c>
      <c r="P7" s="117"/>
      <c r="Q7" s="240" t="s">
        <v>45</v>
      </c>
      <c r="R7" s="110"/>
      <c r="S7" s="110"/>
      <c r="T7" s="107">
        <f>SUM(R7:S7)</f>
        <v>0</v>
      </c>
      <c r="U7" s="107"/>
      <c r="V7" s="110"/>
      <c r="W7" s="111"/>
      <c r="Y7" s="134" t="s">
        <v>46</v>
      </c>
      <c r="Z7" s="130">
        <f>SUM('Kal. Gaji'!C26)</f>
        <v>26</v>
      </c>
      <c r="AA7" s="139" t="e">
        <f>SUM([1]Kal.Gaji!C26)</f>
        <v>#REF!</v>
      </c>
      <c r="AB7" s="140" t="s">
        <v>47</v>
      </c>
      <c r="AC7" s="141">
        <f>SUM(T35)</f>
        <v>0</v>
      </c>
      <c r="AD7" s="142" t="s">
        <v>48</v>
      </c>
      <c r="AF7" s="240" t="s">
        <v>45</v>
      </c>
      <c r="AG7" s="110"/>
      <c r="AH7" s="110"/>
      <c r="AI7" s="107">
        <f>SUM(AG7:AH7)</f>
        <v>0</v>
      </c>
      <c r="AJ7" s="107"/>
      <c r="AK7" s="110"/>
      <c r="AL7" s="111"/>
      <c r="AN7" s="134" t="s">
        <v>46</v>
      </c>
      <c r="AO7" s="130">
        <f>SUM('Kal. Gaji'!D26)</f>
        <v>27</v>
      </c>
      <c r="AP7" s="139" t="e">
        <f>SUM([1]Kal.Gaji!D26)</f>
        <v>#REF!</v>
      </c>
      <c r="AQ7" s="140" t="s">
        <v>47</v>
      </c>
      <c r="AR7" s="141">
        <f>SUM(AI37)</f>
        <v>0</v>
      </c>
      <c r="AS7" s="142" t="s">
        <v>48</v>
      </c>
      <c r="AU7" s="240" t="s">
        <v>45</v>
      </c>
      <c r="AV7" s="110"/>
      <c r="AW7" s="110"/>
      <c r="AX7" s="107">
        <f>SUM(AV7:AW7)</f>
        <v>0</v>
      </c>
      <c r="AY7" s="107"/>
      <c r="AZ7" s="110"/>
      <c r="BA7" s="111"/>
      <c r="BC7" s="134" t="s">
        <v>46</v>
      </c>
      <c r="BD7" s="130">
        <f>'Kal. Gaji'!E26</f>
        <v>28</v>
      </c>
      <c r="BE7" s="139" t="e">
        <f>SUM([1]Kal.Gaji!E26)</f>
        <v>#REF!</v>
      </c>
      <c r="BF7" s="140" t="s">
        <v>47</v>
      </c>
      <c r="BG7" s="141">
        <f>SUM(AX36)</f>
        <v>0</v>
      </c>
      <c r="BH7" s="142" t="s">
        <v>48</v>
      </c>
    </row>
    <row r="8" ht="14.25" customHeight="1" spans="1:60">
      <c r="A8" s="240" t="s">
        <v>49</v>
      </c>
      <c r="B8" s="110"/>
      <c r="C8" s="110"/>
      <c r="D8" s="107">
        <f>SUM(B8:C8)</f>
        <v>0</v>
      </c>
      <c r="E8" s="107"/>
      <c r="F8" s="110"/>
      <c r="G8" s="111"/>
      <c r="I8" s="134" t="s">
        <v>38</v>
      </c>
      <c r="J8" s="130">
        <f>SUM(K8*M8)</f>
        <v>0</v>
      </c>
      <c r="K8" s="143">
        <v>1500</v>
      </c>
      <c r="L8" s="144" t="s">
        <v>47</v>
      </c>
      <c r="M8" s="145">
        <f>SUM(E37)</f>
        <v>0</v>
      </c>
      <c r="N8" s="146" t="s">
        <v>50</v>
      </c>
      <c r="P8" s="117"/>
      <c r="Q8" s="240" t="s">
        <v>49</v>
      </c>
      <c r="R8" s="110"/>
      <c r="S8" s="110"/>
      <c r="T8" s="107">
        <f>SUM(R8:S8)</f>
        <v>0</v>
      </c>
      <c r="U8" s="107"/>
      <c r="V8" s="110"/>
      <c r="W8" s="111"/>
      <c r="Y8" s="134" t="s">
        <v>38</v>
      </c>
      <c r="Z8" s="130">
        <f>SUM(AA8*AC8)</f>
        <v>0</v>
      </c>
      <c r="AA8" s="143">
        <v>1500</v>
      </c>
      <c r="AB8" s="144" t="s">
        <v>47</v>
      </c>
      <c r="AC8" s="145">
        <f>SUM(U35)</f>
        <v>0</v>
      </c>
      <c r="AD8" s="146" t="s">
        <v>50</v>
      </c>
      <c r="AF8" s="240" t="s">
        <v>49</v>
      </c>
      <c r="AG8" s="110"/>
      <c r="AH8" s="110"/>
      <c r="AI8" s="107">
        <f>SUM(AG8:AH8)</f>
        <v>0</v>
      </c>
      <c r="AJ8" s="107"/>
      <c r="AK8" s="110"/>
      <c r="AL8" s="111"/>
      <c r="AN8" s="134" t="s">
        <v>38</v>
      </c>
      <c r="AO8" s="130">
        <f>SUM(AP8*AR8)</f>
        <v>0</v>
      </c>
      <c r="AP8" s="143">
        <v>1500</v>
      </c>
      <c r="AQ8" s="144" t="s">
        <v>47</v>
      </c>
      <c r="AR8" s="145">
        <f>SUM(AJ37)</f>
        <v>0</v>
      </c>
      <c r="AS8" s="146" t="s">
        <v>50</v>
      </c>
      <c r="AU8" s="240" t="s">
        <v>49</v>
      </c>
      <c r="AV8" s="110"/>
      <c r="AW8" s="110"/>
      <c r="AX8" s="107">
        <f>SUM(AV8:AW8)</f>
        <v>0</v>
      </c>
      <c r="AY8" s="107"/>
      <c r="AZ8" s="110"/>
      <c r="BA8" s="111"/>
      <c r="BC8" s="134" t="s">
        <v>38</v>
      </c>
      <c r="BD8" s="130">
        <f>SUM(BE8*BG8)</f>
        <v>0</v>
      </c>
      <c r="BE8" s="143">
        <v>1500</v>
      </c>
      <c r="BF8" s="144" t="s">
        <v>47</v>
      </c>
      <c r="BG8" s="145">
        <f>SUM(AY36)</f>
        <v>0</v>
      </c>
      <c r="BH8" s="146" t="s">
        <v>50</v>
      </c>
    </row>
    <row r="9" ht="14.25" customHeight="1" spans="1:60">
      <c r="A9" s="240" t="s">
        <v>51</v>
      </c>
      <c r="B9" s="110"/>
      <c r="C9" s="110"/>
      <c r="D9" s="107">
        <f>SUM(B9:C9)</f>
        <v>0</v>
      </c>
      <c r="E9" s="107"/>
      <c r="F9" s="110"/>
      <c r="G9" s="111"/>
      <c r="I9" s="134" t="s">
        <v>40</v>
      </c>
      <c r="J9" s="143">
        <f>SUM(L18)</f>
        <v>0</v>
      </c>
      <c r="K9" s="139"/>
      <c r="L9" s="144"/>
      <c r="M9" s="145"/>
      <c r="N9" s="146"/>
      <c r="P9" s="117"/>
      <c r="Q9" s="240" t="s">
        <v>51</v>
      </c>
      <c r="R9" s="110"/>
      <c r="S9" s="110"/>
      <c r="T9" s="107">
        <f>SUM(R9:S9)</f>
        <v>0</v>
      </c>
      <c r="U9" s="107"/>
      <c r="V9" s="110"/>
      <c r="W9" s="111"/>
      <c r="Y9" s="134" t="s">
        <v>40</v>
      </c>
      <c r="Z9" s="143">
        <f>SUM(AB18)</f>
        <v>0</v>
      </c>
      <c r="AA9" s="139"/>
      <c r="AB9" s="144"/>
      <c r="AC9" s="145"/>
      <c r="AD9" s="146"/>
      <c r="AF9" s="240" t="s">
        <v>51</v>
      </c>
      <c r="AG9" s="110"/>
      <c r="AH9" s="110"/>
      <c r="AI9" s="107">
        <f>SUM(AG9:AH9)</f>
        <v>0</v>
      </c>
      <c r="AJ9" s="107"/>
      <c r="AK9" s="110"/>
      <c r="AL9" s="111"/>
      <c r="AN9" s="134" t="s">
        <v>40</v>
      </c>
      <c r="AO9" s="143">
        <f>SUM(AQ18)</f>
        <v>0</v>
      </c>
      <c r="AP9" s="139"/>
      <c r="AQ9" s="144"/>
      <c r="AR9" s="145"/>
      <c r="AS9" s="146"/>
      <c r="AU9" s="240" t="s">
        <v>51</v>
      </c>
      <c r="AV9" s="110"/>
      <c r="AW9" s="110"/>
      <c r="AX9" s="107">
        <f>SUM(AV9:AW9)</f>
        <v>0</v>
      </c>
      <c r="AY9" s="107"/>
      <c r="AZ9" s="110"/>
      <c r="BA9" s="111"/>
      <c r="BC9" s="134" t="s">
        <v>40</v>
      </c>
      <c r="BD9" s="143">
        <f>SUM(BF18)</f>
        <v>0</v>
      </c>
      <c r="BE9" s="139"/>
      <c r="BF9" s="144"/>
      <c r="BG9" s="145"/>
      <c r="BH9" s="146"/>
    </row>
    <row r="10" ht="14.25" customHeight="1" spans="1:60">
      <c r="A10" s="240" t="s">
        <v>52</v>
      </c>
      <c r="B10" s="110"/>
      <c r="C10" s="110"/>
      <c r="D10" s="107">
        <f>SUM(B10:C10)</f>
        <v>0</v>
      </c>
      <c r="E10" s="107"/>
      <c r="F10" s="110"/>
      <c r="G10" s="111"/>
      <c r="I10" s="134" t="s">
        <v>53</v>
      </c>
      <c r="J10" s="143">
        <f>SUM(K25)</f>
        <v>0</v>
      </c>
      <c r="K10" s="139"/>
      <c r="L10" s="144"/>
      <c r="M10" s="145"/>
      <c r="N10" s="146"/>
      <c r="P10" s="117"/>
      <c r="Q10" s="240" t="s">
        <v>52</v>
      </c>
      <c r="R10" s="110"/>
      <c r="S10" s="110"/>
      <c r="T10" s="107">
        <f>SUM(R10:S10)</f>
        <v>0</v>
      </c>
      <c r="U10" s="107"/>
      <c r="V10" s="110"/>
      <c r="W10" s="111"/>
      <c r="Y10" s="134" t="s">
        <v>53</v>
      </c>
      <c r="Z10" s="143">
        <f>SUM(AA25)</f>
        <v>0</v>
      </c>
      <c r="AA10" s="139"/>
      <c r="AB10" s="144"/>
      <c r="AC10" s="145"/>
      <c r="AD10" s="146"/>
      <c r="AF10" s="240" t="s">
        <v>52</v>
      </c>
      <c r="AG10" s="110"/>
      <c r="AH10" s="110"/>
      <c r="AI10" s="107">
        <f>SUM(AG10:AH10)</f>
        <v>0</v>
      </c>
      <c r="AJ10" s="107"/>
      <c r="AK10" s="110"/>
      <c r="AL10" s="111"/>
      <c r="AN10" s="134" t="s">
        <v>53</v>
      </c>
      <c r="AO10" s="143">
        <f>SUM(AP25)</f>
        <v>0</v>
      </c>
      <c r="AP10" s="139"/>
      <c r="AQ10" s="144"/>
      <c r="AR10" s="145"/>
      <c r="AS10" s="146"/>
      <c r="AU10" s="240" t="s">
        <v>52</v>
      </c>
      <c r="AV10" s="110"/>
      <c r="AW10" s="110"/>
      <c r="AX10" s="107">
        <f>SUM(AV10:AW10)</f>
        <v>0</v>
      </c>
      <c r="AY10" s="107"/>
      <c r="AZ10" s="110"/>
      <c r="BA10" s="111"/>
      <c r="BC10" s="134" t="s">
        <v>53</v>
      </c>
      <c r="BD10" s="143">
        <f>SUM(BE25)</f>
        <v>0</v>
      </c>
      <c r="BE10" s="139"/>
      <c r="BF10" s="144"/>
      <c r="BG10" s="145"/>
      <c r="BH10" s="146"/>
    </row>
    <row r="11" ht="14.25" customHeight="1" spans="1:60">
      <c r="A11" s="240" t="s">
        <v>54</v>
      </c>
      <c r="B11" s="110"/>
      <c r="C11" s="110"/>
      <c r="D11" s="107">
        <f>SUM(B11:C11)</f>
        <v>0</v>
      </c>
      <c r="E11" s="107"/>
      <c r="F11" s="110"/>
      <c r="G11" s="111"/>
      <c r="I11" s="134" t="s">
        <v>55</v>
      </c>
      <c r="J11" s="147">
        <f>SUM(L31)</f>
        <v>0</v>
      </c>
      <c r="K11" s="148"/>
      <c r="L11" s="144"/>
      <c r="M11" s="144"/>
      <c r="N11" s="149"/>
      <c r="P11" s="117"/>
      <c r="Q11" s="240" t="s">
        <v>54</v>
      </c>
      <c r="R11" s="110"/>
      <c r="S11" s="110"/>
      <c r="T11" s="107">
        <f>SUM(R11:S11)</f>
        <v>0</v>
      </c>
      <c r="U11" s="107"/>
      <c r="V11" s="110"/>
      <c r="W11" s="111"/>
      <c r="Y11" s="134" t="s">
        <v>55</v>
      </c>
      <c r="Z11" s="147">
        <f>SUM(AB31)</f>
        <v>0</v>
      </c>
      <c r="AA11" s="148"/>
      <c r="AB11" s="144"/>
      <c r="AC11" s="144"/>
      <c r="AD11" s="149"/>
      <c r="AF11" s="240" t="s">
        <v>54</v>
      </c>
      <c r="AG11" s="110"/>
      <c r="AH11" s="110"/>
      <c r="AI11" s="107">
        <f>SUM(AG11:AH11)</f>
        <v>0</v>
      </c>
      <c r="AJ11" s="107"/>
      <c r="AK11" s="110"/>
      <c r="AL11" s="111"/>
      <c r="AN11" s="134" t="s">
        <v>55</v>
      </c>
      <c r="AO11" s="147">
        <f>SUM(AQ31)</f>
        <v>0</v>
      </c>
      <c r="AP11" s="148"/>
      <c r="AQ11" s="144"/>
      <c r="AR11" s="144"/>
      <c r="AS11" s="149"/>
      <c r="AU11" s="240" t="s">
        <v>54</v>
      </c>
      <c r="AV11" s="110"/>
      <c r="AW11" s="110"/>
      <c r="AX11" s="107">
        <f>SUM(AV11:AW11)</f>
        <v>0</v>
      </c>
      <c r="AY11" s="107"/>
      <c r="AZ11" s="110"/>
      <c r="BA11" s="111"/>
      <c r="BC11" s="134" t="s">
        <v>55</v>
      </c>
      <c r="BD11" s="147">
        <f>SUM(BF31)</f>
        <v>0</v>
      </c>
      <c r="BE11" s="148"/>
      <c r="BF11" s="144"/>
      <c r="BG11" s="144"/>
      <c r="BH11" s="149"/>
    </row>
    <row r="12" ht="14.25" customHeight="1" spans="1:60">
      <c r="A12" s="240" t="s">
        <v>56</v>
      </c>
      <c r="B12" s="110"/>
      <c r="C12" s="110"/>
      <c r="D12" s="107">
        <f>SUM(B12:C12)</f>
        <v>0</v>
      </c>
      <c r="E12" s="107"/>
      <c r="F12" s="110"/>
      <c r="G12" s="111"/>
      <c r="I12" s="150" t="s">
        <v>57</v>
      </c>
      <c r="J12" s="151">
        <f>SUM(J5:J10)-J11</f>
        <v>39</v>
      </c>
      <c r="K12" s="152"/>
      <c r="L12" s="153"/>
      <c r="M12" s="153"/>
      <c r="N12" s="154"/>
      <c r="P12" s="117"/>
      <c r="Q12" s="240" t="s">
        <v>56</v>
      </c>
      <c r="R12" s="110"/>
      <c r="S12" s="110"/>
      <c r="T12" s="107">
        <f>SUM(R12:S12)</f>
        <v>0</v>
      </c>
      <c r="U12" s="107"/>
      <c r="V12" s="110"/>
      <c r="W12" s="111"/>
      <c r="Y12" s="150" t="s">
        <v>57</v>
      </c>
      <c r="Z12" s="151">
        <f>SUM(Z5:Z10)-Z11</f>
        <v>42</v>
      </c>
      <c r="AA12" s="152"/>
      <c r="AB12" s="153"/>
      <c r="AC12" s="153"/>
      <c r="AD12" s="154"/>
      <c r="AF12" s="240" t="s">
        <v>56</v>
      </c>
      <c r="AG12" s="110"/>
      <c r="AH12" s="110"/>
      <c r="AI12" s="107">
        <f>SUM(AG12:AH12)</f>
        <v>0</v>
      </c>
      <c r="AJ12" s="107"/>
      <c r="AK12" s="110"/>
      <c r="AL12" s="111"/>
      <c r="AN12" s="150" t="s">
        <v>57</v>
      </c>
      <c r="AO12" s="151">
        <f>SUM(AO5:AO10)-AO11</f>
        <v>45</v>
      </c>
      <c r="AP12" s="152"/>
      <c r="AQ12" s="153"/>
      <c r="AR12" s="153"/>
      <c r="AS12" s="154"/>
      <c r="AU12" s="240" t="s">
        <v>56</v>
      </c>
      <c r="AV12" s="110"/>
      <c r="AW12" s="110"/>
      <c r="AX12" s="107">
        <f>SUM(AV12:AW12)</f>
        <v>0</v>
      </c>
      <c r="AY12" s="107"/>
      <c r="AZ12" s="110"/>
      <c r="BA12" s="111"/>
      <c r="BC12" s="150" t="s">
        <v>57</v>
      </c>
      <c r="BD12" s="151">
        <f>SUM(BD5:BD10)-BD11</f>
        <v>48</v>
      </c>
      <c r="BE12" s="152"/>
      <c r="BF12" s="153"/>
      <c r="BG12" s="153"/>
      <c r="BH12" s="154"/>
    </row>
    <row r="13" ht="14.25" customHeight="1" spans="1:60">
      <c r="A13" s="240" t="s">
        <v>58</v>
      </c>
      <c r="B13" s="110"/>
      <c r="C13" s="110"/>
      <c r="D13" s="107">
        <f>SUM(B13:C13)</f>
        <v>0</v>
      </c>
      <c r="E13" s="107"/>
      <c r="F13" s="110"/>
      <c r="G13" s="111"/>
      <c r="I13" s="155"/>
      <c r="J13" s="156"/>
      <c r="K13" s="156"/>
      <c r="L13" s="156"/>
      <c r="M13" s="156"/>
      <c r="N13" s="156"/>
      <c r="P13" s="117"/>
      <c r="Q13" s="240" t="s">
        <v>58</v>
      </c>
      <c r="R13" s="110"/>
      <c r="S13" s="110"/>
      <c r="T13" s="107">
        <f>SUM(R13:S13)</f>
        <v>0</v>
      </c>
      <c r="U13" s="107"/>
      <c r="V13" s="110"/>
      <c r="W13" s="111"/>
      <c r="Y13" s="155"/>
      <c r="Z13" s="156"/>
      <c r="AA13" s="156"/>
      <c r="AB13" s="156"/>
      <c r="AC13" s="156"/>
      <c r="AD13" s="156"/>
      <c r="AF13" s="240" t="s">
        <v>58</v>
      </c>
      <c r="AG13" s="110"/>
      <c r="AH13" s="110"/>
      <c r="AI13" s="107">
        <f>SUM(AG13:AH13)</f>
        <v>0</v>
      </c>
      <c r="AJ13" s="107"/>
      <c r="AK13" s="110"/>
      <c r="AL13" s="111"/>
      <c r="AN13" s="155"/>
      <c r="AO13" s="156"/>
      <c r="AP13" s="156"/>
      <c r="AQ13" s="156"/>
      <c r="AR13" s="156"/>
      <c r="AS13" s="156"/>
      <c r="AU13" s="240" t="s">
        <v>58</v>
      </c>
      <c r="AV13" s="110"/>
      <c r="AW13" s="110"/>
      <c r="AX13" s="107">
        <f>SUM(AV13:AW13)</f>
        <v>0</v>
      </c>
      <c r="AY13" s="107"/>
      <c r="AZ13" s="110"/>
      <c r="BA13" s="111"/>
      <c r="BC13" s="155"/>
      <c r="BD13" s="156"/>
      <c r="BE13" s="156"/>
      <c r="BF13" s="156"/>
      <c r="BG13" s="156"/>
      <c r="BH13" s="156"/>
    </row>
    <row r="14" ht="14.25" customHeight="1" spans="1:60">
      <c r="A14" s="240" t="s">
        <v>59</v>
      </c>
      <c r="B14" s="110"/>
      <c r="C14" s="110"/>
      <c r="D14" s="107">
        <f>SUM(B14:C14)</f>
        <v>0</v>
      </c>
      <c r="E14" s="107"/>
      <c r="F14" s="110"/>
      <c r="G14" s="111"/>
      <c r="I14" s="157" t="s">
        <v>40</v>
      </c>
      <c r="J14" s="158"/>
      <c r="K14" s="158"/>
      <c r="L14" s="158"/>
      <c r="M14" s="158"/>
      <c r="N14" s="117"/>
      <c r="P14" s="117"/>
      <c r="Q14" s="240" t="s">
        <v>59</v>
      </c>
      <c r="R14" s="110"/>
      <c r="S14" s="110"/>
      <c r="T14" s="107">
        <f>SUM(R14:S14)</f>
        <v>0</v>
      </c>
      <c r="U14" s="107"/>
      <c r="V14" s="110"/>
      <c r="W14" s="111"/>
      <c r="Y14" s="157" t="s">
        <v>40</v>
      </c>
      <c r="Z14" s="158"/>
      <c r="AA14" s="158"/>
      <c r="AB14" s="158"/>
      <c r="AC14" s="158"/>
      <c r="AD14" s="117"/>
      <c r="AF14" s="240" t="s">
        <v>59</v>
      </c>
      <c r="AG14" s="110"/>
      <c r="AH14" s="110"/>
      <c r="AI14" s="107">
        <f>SUM(AG14:AH14)</f>
        <v>0</v>
      </c>
      <c r="AJ14" s="107"/>
      <c r="AK14" s="110"/>
      <c r="AL14" s="111"/>
      <c r="AN14" s="157" t="s">
        <v>40</v>
      </c>
      <c r="AO14" s="158"/>
      <c r="AP14" s="158"/>
      <c r="AQ14" s="158"/>
      <c r="AR14" s="158"/>
      <c r="AS14" s="117"/>
      <c r="AU14" s="240" t="s">
        <v>59</v>
      </c>
      <c r="AV14" s="110"/>
      <c r="AW14" s="110"/>
      <c r="AX14" s="107">
        <f>SUM(AV14:AW14)</f>
        <v>0</v>
      </c>
      <c r="AY14" s="107"/>
      <c r="AZ14" s="110"/>
      <c r="BA14" s="111"/>
      <c r="BC14" s="157" t="s">
        <v>40</v>
      </c>
      <c r="BD14" s="158"/>
      <c r="BE14" s="158"/>
      <c r="BF14" s="158"/>
      <c r="BG14" s="158"/>
      <c r="BH14" s="117"/>
    </row>
    <row r="15" ht="14.25" customHeight="1" spans="1:60">
      <c r="A15" s="109">
        <v>10</v>
      </c>
      <c r="B15" s="110"/>
      <c r="C15" s="110"/>
      <c r="D15" s="107">
        <f>SUM(B15:C15)</f>
        <v>0</v>
      </c>
      <c r="E15" s="107"/>
      <c r="F15" s="110"/>
      <c r="G15" s="111"/>
      <c r="I15" s="159" t="s">
        <v>60</v>
      </c>
      <c r="J15" s="160" t="s">
        <v>44</v>
      </c>
      <c r="K15" s="161" t="s">
        <v>40</v>
      </c>
      <c r="L15" s="162" t="s">
        <v>61</v>
      </c>
      <c r="M15" s="163"/>
      <c r="N15" s="117"/>
      <c r="P15" s="117"/>
      <c r="Q15" s="109">
        <v>10</v>
      </c>
      <c r="R15" s="110"/>
      <c r="S15" s="110"/>
      <c r="T15" s="107">
        <f>SUM(R15:S15)</f>
        <v>0</v>
      </c>
      <c r="U15" s="107"/>
      <c r="V15" s="110"/>
      <c r="W15" s="111"/>
      <c r="Y15" s="159" t="s">
        <v>60</v>
      </c>
      <c r="Z15" s="160" t="s">
        <v>44</v>
      </c>
      <c r="AA15" s="161" t="s">
        <v>40</v>
      </c>
      <c r="AB15" s="162" t="s">
        <v>61</v>
      </c>
      <c r="AC15" s="163"/>
      <c r="AD15" s="117"/>
      <c r="AF15" s="109">
        <v>10</v>
      </c>
      <c r="AG15" s="110"/>
      <c r="AH15" s="110"/>
      <c r="AI15" s="107">
        <f>SUM(AG15:AH15)</f>
        <v>0</v>
      </c>
      <c r="AJ15" s="107"/>
      <c r="AK15" s="110"/>
      <c r="AL15" s="111"/>
      <c r="AN15" s="159" t="s">
        <v>60</v>
      </c>
      <c r="AO15" s="160" t="s">
        <v>44</v>
      </c>
      <c r="AP15" s="161" t="s">
        <v>40</v>
      </c>
      <c r="AQ15" s="162" t="s">
        <v>61</v>
      </c>
      <c r="AR15" s="163"/>
      <c r="AS15" s="117"/>
      <c r="AU15" s="109">
        <v>10</v>
      </c>
      <c r="AV15" s="110"/>
      <c r="AW15" s="110"/>
      <c r="AX15" s="107">
        <f>SUM(AV15:AW15)</f>
        <v>0</v>
      </c>
      <c r="AY15" s="107"/>
      <c r="AZ15" s="110"/>
      <c r="BA15" s="111"/>
      <c r="BC15" s="159" t="s">
        <v>60</v>
      </c>
      <c r="BD15" s="160" t="s">
        <v>44</v>
      </c>
      <c r="BE15" s="161" t="s">
        <v>40</v>
      </c>
      <c r="BF15" s="162" t="s">
        <v>61</v>
      </c>
      <c r="BG15" s="163"/>
      <c r="BH15" s="117"/>
    </row>
    <row r="16" ht="14.25" customHeight="1" spans="1:60">
      <c r="A16" s="109">
        <v>11</v>
      </c>
      <c r="B16" s="110"/>
      <c r="C16" s="110"/>
      <c r="D16" s="107">
        <f>SUM(B16:C16)</f>
        <v>0</v>
      </c>
      <c r="E16" s="107"/>
      <c r="F16" s="110"/>
      <c r="G16" s="111"/>
      <c r="I16" s="164">
        <f>SUM(J5)</f>
        <v>1</v>
      </c>
      <c r="J16" s="165">
        <f>SUM(J6)</f>
        <v>13</v>
      </c>
      <c r="K16" s="166"/>
      <c r="L16" s="167"/>
      <c r="M16" s="168"/>
      <c r="N16" s="117"/>
      <c r="P16" s="117"/>
      <c r="Q16" s="109">
        <v>11</v>
      </c>
      <c r="R16" s="110"/>
      <c r="S16" s="110"/>
      <c r="T16" s="107">
        <f>SUM(R16:S16)</f>
        <v>0</v>
      </c>
      <c r="U16" s="107"/>
      <c r="V16" s="110"/>
      <c r="W16" s="111"/>
      <c r="Y16" s="164">
        <f>SUM(Z5)</f>
        <v>2</v>
      </c>
      <c r="Z16" s="165">
        <f>SUM(Z6)</f>
        <v>14</v>
      </c>
      <c r="AA16" s="166"/>
      <c r="AB16" s="167"/>
      <c r="AC16" s="168"/>
      <c r="AD16" s="117"/>
      <c r="AF16" s="109">
        <v>11</v>
      </c>
      <c r="AG16" s="110"/>
      <c r="AH16" s="110"/>
      <c r="AI16" s="107">
        <f>SUM(AG16:AH16)</f>
        <v>0</v>
      </c>
      <c r="AJ16" s="107"/>
      <c r="AK16" s="110"/>
      <c r="AL16" s="111"/>
      <c r="AN16" s="164">
        <f>SUM(AO5)</f>
        <v>3</v>
      </c>
      <c r="AO16" s="165">
        <f>SUM(AO6)</f>
        <v>15</v>
      </c>
      <c r="AP16" s="166"/>
      <c r="AQ16" s="167"/>
      <c r="AR16" s="168"/>
      <c r="AS16" s="117"/>
      <c r="AU16" s="109">
        <v>11</v>
      </c>
      <c r="AV16" s="110"/>
      <c r="AW16" s="110"/>
      <c r="AX16" s="107">
        <f>SUM(AV16:AW16)</f>
        <v>0</v>
      </c>
      <c r="AY16" s="107"/>
      <c r="AZ16" s="110"/>
      <c r="BA16" s="111"/>
      <c r="BC16" s="164">
        <f>SUM(BD5)</f>
        <v>4</v>
      </c>
      <c r="BD16" s="165">
        <f>SUM(BD6)</f>
        <v>16</v>
      </c>
      <c r="BE16" s="166"/>
      <c r="BF16" s="167"/>
      <c r="BG16" s="168"/>
      <c r="BH16" s="117"/>
    </row>
    <row r="17" ht="14.25" customHeight="1" spans="1:60">
      <c r="A17" s="109">
        <v>12</v>
      </c>
      <c r="B17" s="110"/>
      <c r="C17" s="110"/>
      <c r="D17" s="107">
        <f>SUM(B17:C17)</f>
        <v>0</v>
      </c>
      <c r="E17" s="107"/>
      <c r="F17" s="110"/>
      <c r="G17" s="111"/>
      <c r="I17" s="169">
        <v>0.05</v>
      </c>
      <c r="J17" s="170">
        <v>0.03</v>
      </c>
      <c r="K17" s="106"/>
      <c r="L17" s="107"/>
      <c r="M17" s="171"/>
      <c r="N17" s="117"/>
      <c r="P17" s="117"/>
      <c r="Q17" s="109">
        <v>12</v>
      </c>
      <c r="R17" s="110"/>
      <c r="S17" s="110"/>
      <c r="T17" s="107">
        <f>SUM(R17:S17)</f>
        <v>0</v>
      </c>
      <c r="U17" s="107"/>
      <c r="V17" s="110"/>
      <c r="W17" s="111"/>
      <c r="Y17" s="169">
        <v>0.05</v>
      </c>
      <c r="Z17" s="170">
        <v>0.03</v>
      </c>
      <c r="AA17" s="106"/>
      <c r="AB17" s="107"/>
      <c r="AC17" s="171"/>
      <c r="AD17" s="117"/>
      <c r="AF17" s="109">
        <v>12</v>
      </c>
      <c r="AG17" s="110"/>
      <c r="AH17" s="110"/>
      <c r="AI17" s="107">
        <f>SUM(AG17:AH17)</f>
        <v>0</v>
      </c>
      <c r="AJ17" s="107"/>
      <c r="AK17" s="110"/>
      <c r="AL17" s="111"/>
      <c r="AN17" s="169">
        <v>0.05</v>
      </c>
      <c r="AO17" s="170">
        <v>0.03</v>
      </c>
      <c r="AP17" s="106"/>
      <c r="AQ17" s="107"/>
      <c r="AR17" s="171"/>
      <c r="AS17" s="117"/>
      <c r="AU17" s="109">
        <v>12</v>
      </c>
      <c r="AV17" s="110"/>
      <c r="AW17" s="110"/>
      <c r="AX17" s="107">
        <f>SUM(AV17:AW17)</f>
        <v>0</v>
      </c>
      <c r="AY17" s="107"/>
      <c r="AZ17" s="110"/>
      <c r="BA17" s="111"/>
      <c r="BC17" s="169">
        <v>0.05</v>
      </c>
      <c r="BD17" s="170">
        <v>0.03</v>
      </c>
      <c r="BE17" s="106"/>
      <c r="BF17" s="107"/>
      <c r="BG17" s="171"/>
      <c r="BH17" s="117"/>
    </row>
    <row r="18" ht="14.25" customHeight="1" spans="1:60">
      <c r="A18" s="109">
        <v>13</v>
      </c>
      <c r="B18" s="110"/>
      <c r="C18" s="110"/>
      <c r="D18" s="107">
        <f>SUM(B18:C18)</f>
        <v>0</v>
      </c>
      <c r="E18" s="107"/>
      <c r="F18" s="110"/>
      <c r="G18" s="111"/>
      <c r="I18" s="172">
        <f>SUM(I16*I17)</f>
        <v>0.05</v>
      </c>
      <c r="J18" s="173">
        <f>SUM(J16*J17)</f>
        <v>0.39</v>
      </c>
      <c r="K18" s="174">
        <f>SUM(G37)</f>
        <v>0</v>
      </c>
      <c r="L18" s="175">
        <f>SUM(I18:J18)*K18</f>
        <v>0</v>
      </c>
      <c r="M18" s="176"/>
      <c r="N18" s="117"/>
      <c r="P18" s="117"/>
      <c r="Q18" s="109">
        <v>13</v>
      </c>
      <c r="R18" s="110"/>
      <c r="S18" s="110"/>
      <c r="T18" s="107">
        <f>SUM(R18:S18)</f>
        <v>0</v>
      </c>
      <c r="U18" s="107"/>
      <c r="V18" s="110"/>
      <c r="W18" s="111"/>
      <c r="Y18" s="172">
        <f>SUM(Y16*Y17)</f>
        <v>0.1</v>
      </c>
      <c r="Z18" s="173">
        <f>SUM(Z16*Z17)</f>
        <v>0.42</v>
      </c>
      <c r="AA18" s="174">
        <f>SUM(W35)</f>
        <v>0</v>
      </c>
      <c r="AB18" s="175">
        <f>SUM(Y18:Z18)*AA18</f>
        <v>0</v>
      </c>
      <c r="AC18" s="176"/>
      <c r="AD18" s="117"/>
      <c r="AF18" s="109">
        <v>13</v>
      </c>
      <c r="AG18" s="110"/>
      <c r="AH18" s="110"/>
      <c r="AI18" s="107">
        <f>SUM(AG18:AH18)</f>
        <v>0</v>
      </c>
      <c r="AJ18" s="107"/>
      <c r="AK18" s="110"/>
      <c r="AL18" s="111"/>
      <c r="AN18" s="172">
        <f>SUM(AN16*AN17)</f>
        <v>0.15</v>
      </c>
      <c r="AO18" s="173">
        <f>SUM(AO16*AO17)</f>
        <v>0.45</v>
      </c>
      <c r="AP18" s="174">
        <f>SUM(AL37)</f>
        <v>0</v>
      </c>
      <c r="AQ18" s="175">
        <f>SUM(AN18:AO18)*AP18</f>
        <v>0</v>
      </c>
      <c r="AR18" s="176"/>
      <c r="AS18" s="117"/>
      <c r="AU18" s="109">
        <v>13</v>
      </c>
      <c r="AV18" s="110"/>
      <c r="AW18" s="110"/>
      <c r="AX18" s="107">
        <f>SUM(AV18:AW18)</f>
        <v>0</v>
      </c>
      <c r="AY18" s="107"/>
      <c r="AZ18" s="110"/>
      <c r="BA18" s="111"/>
      <c r="BC18" s="172">
        <f>SUM(BC16*BC17)</f>
        <v>0.2</v>
      </c>
      <c r="BD18" s="173">
        <f>SUM(BD16*BD17)</f>
        <v>0.48</v>
      </c>
      <c r="BE18" s="174">
        <f>SUM(BA36)</f>
        <v>0</v>
      </c>
      <c r="BF18" s="175">
        <f>SUM(BC18:BD18)*BE18</f>
        <v>0</v>
      </c>
      <c r="BG18" s="176"/>
      <c r="BH18" s="117"/>
    </row>
    <row r="19" ht="14.25" customHeight="1" spans="1:60">
      <c r="A19" s="109">
        <v>14</v>
      </c>
      <c r="B19" s="110"/>
      <c r="C19" s="110"/>
      <c r="D19" s="107">
        <f>SUM(B19:C19)</f>
        <v>0</v>
      </c>
      <c r="E19" s="107"/>
      <c r="F19" s="110"/>
      <c r="G19" s="111"/>
      <c r="I19" s="116"/>
      <c r="J19" s="117"/>
      <c r="K19" s="117"/>
      <c r="L19" s="117"/>
      <c r="M19" s="117"/>
      <c r="N19" s="117"/>
      <c r="P19" s="117"/>
      <c r="Q19" s="109">
        <v>14</v>
      </c>
      <c r="R19" s="110"/>
      <c r="S19" s="110"/>
      <c r="T19" s="107">
        <f>SUM(R19:S19)</f>
        <v>0</v>
      </c>
      <c r="U19" s="107"/>
      <c r="V19" s="110"/>
      <c r="W19" s="111"/>
      <c r="Y19" s="116"/>
      <c r="Z19" s="117"/>
      <c r="AA19" s="117"/>
      <c r="AB19" s="117"/>
      <c r="AC19" s="117"/>
      <c r="AD19" s="117"/>
      <c r="AF19" s="109">
        <v>14</v>
      </c>
      <c r="AG19" s="110"/>
      <c r="AH19" s="110"/>
      <c r="AI19" s="107">
        <f>SUM(AG19:AH19)</f>
        <v>0</v>
      </c>
      <c r="AJ19" s="107"/>
      <c r="AK19" s="110"/>
      <c r="AL19" s="111"/>
      <c r="AN19" s="116"/>
      <c r="AO19" s="117"/>
      <c r="AP19" s="117"/>
      <c r="AQ19" s="117"/>
      <c r="AR19" s="117"/>
      <c r="AS19" s="117"/>
      <c r="AU19" s="109">
        <v>14</v>
      </c>
      <c r="AV19" s="110"/>
      <c r="AW19" s="110"/>
      <c r="AX19" s="107">
        <f>SUM(AV19:AW19)</f>
        <v>0</v>
      </c>
      <c r="AY19" s="107"/>
      <c r="AZ19" s="110"/>
      <c r="BA19" s="111"/>
      <c r="BC19" s="116"/>
      <c r="BD19" s="117"/>
      <c r="BE19" s="117"/>
      <c r="BF19" s="117"/>
      <c r="BG19" s="117"/>
      <c r="BH19" s="117"/>
    </row>
    <row r="20" ht="14.25" customHeight="1" spans="1:60">
      <c r="A20" s="109">
        <v>15</v>
      </c>
      <c r="B20" s="110"/>
      <c r="C20" s="110"/>
      <c r="D20" s="107">
        <f>SUM(B20:C20)</f>
        <v>0</v>
      </c>
      <c r="E20" s="107"/>
      <c r="F20" s="110"/>
      <c r="G20" s="111"/>
      <c r="I20" s="157" t="s">
        <v>53</v>
      </c>
      <c r="J20" s="158"/>
      <c r="K20" s="158"/>
      <c r="L20" s="158"/>
      <c r="M20" s="158"/>
      <c r="N20" s="117"/>
      <c r="P20" s="117"/>
      <c r="Q20" s="109">
        <v>15</v>
      </c>
      <c r="R20" s="110"/>
      <c r="S20" s="110"/>
      <c r="T20" s="107">
        <f>SUM(R20:S20)</f>
        <v>0</v>
      </c>
      <c r="U20" s="107"/>
      <c r="V20" s="110"/>
      <c r="W20" s="111"/>
      <c r="Y20" s="157" t="s">
        <v>53</v>
      </c>
      <c r="Z20" s="158"/>
      <c r="AA20" s="158"/>
      <c r="AB20" s="158"/>
      <c r="AC20" s="158"/>
      <c r="AD20" s="117"/>
      <c r="AF20" s="109">
        <v>15</v>
      </c>
      <c r="AG20" s="110"/>
      <c r="AH20" s="110"/>
      <c r="AI20" s="107">
        <f>SUM(AG20:AH20)</f>
        <v>0</v>
      </c>
      <c r="AJ20" s="107"/>
      <c r="AK20" s="110"/>
      <c r="AL20" s="111"/>
      <c r="AN20" s="157" t="s">
        <v>53</v>
      </c>
      <c r="AO20" s="158"/>
      <c r="AP20" s="158"/>
      <c r="AQ20" s="158"/>
      <c r="AR20" s="158"/>
      <c r="AS20" s="117"/>
      <c r="AU20" s="109">
        <v>15</v>
      </c>
      <c r="AV20" s="110"/>
      <c r="AW20" s="110"/>
      <c r="AX20" s="107">
        <f>SUM(AV20:AW20)</f>
        <v>0</v>
      </c>
      <c r="AY20" s="107"/>
      <c r="AZ20" s="110"/>
      <c r="BA20" s="111"/>
      <c r="BC20" s="157" t="s">
        <v>53</v>
      </c>
      <c r="BD20" s="158"/>
      <c r="BE20" s="158"/>
      <c r="BF20" s="158"/>
      <c r="BG20" s="158"/>
      <c r="BH20" s="117"/>
    </row>
    <row r="21" ht="14.25" customHeight="1" spans="1:60">
      <c r="A21" s="109">
        <v>16</v>
      </c>
      <c r="B21" s="110"/>
      <c r="C21" s="110"/>
      <c r="D21" s="107">
        <f>SUM(B21:C21)</f>
        <v>0</v>
      </c>
      <c r="E21" s="107"/>
      <c r="F21" s="110"/>
      <c r="G21" s="111"/>
      <c r="I21" s="159" t="s">
        <v>33</v>
      </c>
      <c r="J21" s="160" t="s">
        <v>37</v>
      </c>
      <c r="K21" s="162" t="s">
        <v>61</v>
      </c>
      <c r="L21" s="177"/>
      <c r="M21" s="163"/>
      <c r="N21" s="117"/>
      <c r="P21" s="117"/>
      <c r="Q21" s="109">
        <v>16</v>
      </c>
      <c r="R21" s="110"/>
      <c r="S21" s="110"/>
      <c r="T21" s="107">
        <f>SUM(R21:S21)</f>
        <v>0</v>
      </c>
      <c r="U21" s="107"/>
      <c r="V21" s="110"/>
      <c r="W21" s="111"/>
      <c r="Y21" s="159" t="s">
        <v>33</v>
      </c>
      <c r="Z21" s="160" t="s">
        <v>37</v>
      </c>
      <c r="AA21" s="162" t="s">
        <v>61</v>
      </c>
      <c r="AB21" s="177"/>
      <c r="AC21" s="163"/>
      <c r="AD21" s="117"/>
      <c r="AF21" s="109">
        <v>16</v>
      </c>
      <c r="AG21" s="110"/>
      <c r="AH21" s="110"/>
      <c r="AI21" s="107">
        <f>SUM(AG21:AH21)</f>
        <v>0</v>
      </c>
      <c r="AJ21" s="107"/>
      <c r="AK21" s="110"/>
      <c r="AL21" s="111"/>
      <c r="AN21" s="159" t="s">
        <v>33</v>
      </c>
      <c r="AO21" s="160" t="s">
        <v>37</v>
      </c>
      <c r="AP21" s="162" t="s">
        <v>61</v>
      </c>
      <c r="AQ21" s="177"/>
      <c r="AR21" s="163"/>
      <c r="AS21" s="117"/>
      <c r="AU21" s="109">
        <v>16</v>
      </c>
      <c r="AV21" s="110"/>
      <c r="AW21" s="110"/>
      <c r="AX21" s="107">
        <f>SUM(AV21:AW21)</f>
        <v>0</v>
      </c>
      <c r="AY21" s="107"/>
      <c r="AZ21" s="110"/>
      <c r="BA21" s="111"/>
      <c r="BC21" s="159" t="s">
        <v>33</v>
      </c>
      <c r="BD21" s="160" t="s">
        <v>37</v>
      </c>
      <c r="BE21" s="162" t="s">
        <v>61</v>
      </c>
      <c r="BF21" s="177"/>
      <c r="BG21" s="163"/>
      <c r="BH21" s="117"/>
    </row>
    <row r="22" ht="14.25" customHeight="1" spans="1:60">
      <c r="A22" s="109">
        <v>17</v>
      </c>
      <c r="B22" s="110"/>
      <c r="C22" s="110"/>
      <c r="D22" s="107">
        <f>SUM(B22:C22)</f>
        <v>0</v>
      </c>
      <c r="E22" s="107"/>
      <c r="F22" s="110"/>
      <c r="G22" s="111"/>
      <c r="I22" s="164"/>
      <c r="J22" s="165"/>
      <c r="K22" s="167"/>
      <c r="L22" s="178"/>
      <c r="M22" s="168"/>
      <c r="N22" s="117"/>
      <c r="P22" s="117"/>
      <c r="Q22" s="109">
        <v>17</v>
      </c>
      <c r="R22" s="110"/>
      <c r="S22" s="110"/>
      <c r="T22" s="107">
        <f>SUM(R22:S22)</f>
        <v>0</v>
      </c>
      <c r="U22" s="107"/>
      <c r="V22" s="110"/>
      <c r="W22" s="111"/>
      <c r="Y22" s="164"/>
      <c r="Z22" s="165"/>
      <c r="AA22" s="167"/>
      <c r="AB22" s="178"/>
      <c r="AC22" s="168"/>
      <c r="AD22" s="117"/>
      <c r="AF22" s="109">
        <v>17</v>
      </c>
      <c r="AG22" s="110"/>
      <c r="AH22" s="110"/>
      <c r="AI22" s="107">
        <f>SUM(AG22:AH22)</f>
        <v>0</v>
      </c>
      <c r="AJ22" s="107"/>
      <c r="AK22" s="110"/>
      <c r="AL22" s="111"/>
      <c r="AN22" s="164"/>
      <c r="AO22" s="165"/>
      <c r="AP22" s="167"/>
      <c r="AQ22" s="178"/>
      <c r="AR22" s="168"/>
      <c r="AS22" s="117"/>
      <c r="AU22" s="109">
        <v>17</v>
      </c>
      <c r="AV22" s="110"/>
      <c r="AW22" s="110"/>
      <c r="AX22" s="107">
        <f>SUM(AV22:AW22)</f>
        <v>0</v>
      </c>
      <c r="AY22" s="107"/>
      <c r="AZ22" s="110"/>
      <c r="BA22" s="111"/>
      <c r="BC22" s="164"/>
      <c r="BD22" s="165"/>
      <c r="BE22" s="167"/>
      <c r="BF22" s="178"/>
      <c r="BG22" s="168"/>
      <c r="BH22" s="117"/>
    </row>
    <row r="23" ht="14.25" customHeight="1" spans="1:60">
      <c r="A23" s="109">
        <v>18</v>
      </c>
      <c r="B23" s="110"/>
      <c r="C23" s="110"/>
      <c r="D23" s="107">
        <f>SUM(B23:C23)</f>
        <v>0</v>
      </c>
      <c r="E23" s="107"/>
      <c r="F23" s="110"/>
      <c r="G23" s="111"/>
      <c r="I23" s="179"/>
      <c r="J23" s="180"/>
      <c r="K23" s="181"/>
      <c r="L23" s="138"/>
      <c r="M23" s="182"/>
      <c r="N23" s="117"/>
      <c r="P23" s="117"/>
      <c r="Q23" s="109">
        <v>18</v>
      </c>
      <c r="R23" s="110"/>
      <c r="S23" s="110"/>
      <c r="T23" s="107">
        <f>SUM(R23:S23)</f>
        <v>0</v>
      </c>
      <c r="U23" s="107"/>
      <c r="V23" s="110"/>
      <c r="W23" s="111"/>
      <c r="Y23" s="179"/>
      <c r="Z23" s="180"/>
      <c r="AA23" s="181"/>
      <c r="AB23" s="138"/>
      <c r="AC23" s="182"/>
      <c r="AD23" s="117"/>
      <c r="AF23" s="109">
        <v>18</v>
      </c>
      <c r="AG23" s="110"/>
      <c r="AH23" s="110"/>
      <c r="AI23" s="107">
        <f>SUM(AG23:AH23)</f>
        <v>0</v>
      </c>
      <c r="AJ23" s="107"/>
      <c r="AK23" s="110"/>
      <c r="AL23" s="111"/>
      <c r="AN23" s="179"/>
      <c r="AO23" s="180"/>
      <c r="AP23" s="181"/>
      <c r="AQ23" s="138"/>
      <c r="AR23" s="182"/>
      <c r="AS23" s="117"/>
      <c r="AU23" s="109">
        <v>18</v>
      </c>
      <c r="AV23" s="110"/>
      <c r="AW23" s="110"/>
      <c r="AX23" s="107">
        <f>SUM(AV23:AW23)</f>
        <v>0</v>
      </c>
      <c r="AY23" s="107"/>
      <c r="AZ23" s="110"/>
      <c r="BA23" s="111"/>
      <c r="BC23" s="179"/>
      <c r="BD23" s="180"/>
      <c r="BE23" s="181"/>
      <c r="BF23" s="138"/>
      <c r="BG23" s="182"/>
      <c r="BH23" s="117"/>
    </row>
    <row r="24" ht="14.25" customHeight="1" spans="1:60">
      <c r="A24" s="109">
        <v>19</v>
      </c>
      <c r="B24" s="110"/>
      <c r="C24" s="110"/>
      <c r="D24" s="107">
        <f>SUM(B24:C24)</f>
        <v>0</v>
      </c>
      <c r="E24" s="107"/>
      <c r="F24" s="110"/>
      <c r="G24" s="111"/>
      <c r="I24" s="169"/>
      <c r="J24" s="170"/>
      <c r="K24" s="107"/>
      <c r="L24" s="183"/>
      <c r="M24" s="171"/>
      <c r="N24" s="117"/>
      <c r="P24" s="117"/>
      <c r="Q24" s="109">
        <v>19</v>
      </c>
      <c r="R24" s="110"/>
      <c r="S24" s="110"/>
      <c r="T24" s="107">
        <f>SUM(R24:S24)</f>
        <v>0</v>
      </c>
      <c r="U24" s="107"/>
      <c r="V24" s="110"/>
      <c r="W24" s="111"/>
      <c r="Y24" s="169"/>
      <c r="Z24" s="170"/>
      <c r="AA24" s="107"/>
      <c r="AB24" s="183"/>
      <c r="AC24" s="171"/>
      <c r="AD24" s="117"/>
      <c r="AF24" s="109">
        <v>19</v>
      </c>
      <c r="AG24" s="110"/>
      <c r="AH24" s="110"/>
      <c r="AI24" s="107">
        <f>SUM(AG24:AH24)</f>
        <v>0</v>
      </c>
      <c r="AJ24" s="107"/>
      <c r="AK24" s="110"/>
      <c r="AL24" s="111"/>
      <c r="AN24" s="169"/>
      <c r="AO24" s="170"/>
      <c r="AP24" s="107"/>
      <c r="AQ24" s="183"/>
      <c r="AR24" s="171"/>
      <c r="AS24" s="117"/>
      <c r="AU24" s="109">
        <v>19</v>
      </c>
      <c r="AV24" s="110"/>
      <c r="AW24" s="110"/>
      <c r="AX24" s="107">
        <f>SUM(AV24:AW24)</f>
        <v>0</v>
      </c>
      <c r="AY24" s="107"/>
      <c r="AZ24" s="110"/>
      <c r="BA24" s="111"/>
      <c r="BC24" s="169"/>
      <c r="BD24" s="170"/>
      <c r="BE24" s="107"/>
      <c r="BF24" s="183"/>
      <c r="BG24" s="171"/>
      <c r="BH24" s="117"/>
    </row>
    <row r="25" ht="14.25" customHeight="1" spans="1:60">
      <c r="A25" s="109">
        <v>20</v>
      </c>
      <c r="B25" s="110"/>
      <c r="C25" s="110"/>
      <c r="D25" s="107">
        <f>SUM(B25:C25)</f>
        <v>0</v>
      </c>
      <c r="E25" s="107"/>
      <c r="F25" s="110"/>
      <c r="G25" s="111"/>
      <c r="I25" s="172"/>
      <c r="J25" s="173"/>
      <c r="K25" s="184">
        <f>SUM(J22:J25)</f>
        <v>0</v>
      </c>
      <c r="L25" s="185"/>
      <c r="M25" s="186"/>
      <c r="N25" s="117"/>
      <c r="P25" s="117"/>
      <c r="Q25" s="109">
        <v>20</v>
      </c>
      <c r="R25" s="110"/>
      <c r="S25" s="110"/>
      <c r="T25" s="107">
        <f>SUM(R25:S25)</f>
        <v>0</v>
      </c>
      <c r="U25" s="107"/>
      <c r="V25" s="110"/>
      <c r="W25" s="111"/>
      <c r="Y25" s="172"/>
      <c r="Z25" s="173"/>
      <c r="AA25" s="184">
        <f>SUM(Z22:Z25)</f>
        <v>0</v>
      </c>
      <c r="AB25" s="185"/>
      <c r="AC25" s="186"/>
      <c r="AD25" s="117"/>
      <c r="AF25" s="109">
        <v>20</v>
      </c>
      <c r="AG25" s="110"/>
      <c r="AH25" s="110"/>
      <c r="AI25" s="107">
        <f>SUM(AG25:AH25)</f>
        <v>0</v>
      </c>
      <c r="AJ25" s="107"/>
      <c r="AK25" s="110"/>
      <c r="AL25" s="111"/>
      <c r="AN25" s="172"/>
      <c r="AO25" s="173"/>
      <c r="AP25" s="184">
        <f>SUM(AO22:AO25)</f>
        <v>0</v>
      </c>
      <c r="AQ25" s="185"/>
      <c r="AR25" s="186"/>
      <c r="AS25" s="117"/>
      <c r="AU25" s="109">
        <v>20</v>
      </c>
      <c r="AV25" s="110"/>
      <c r="AW25" s="110"/>
      <c r="AX25" s="107">
        <f>SUM(AV25:AW25)</f>
        <v>0</v>
      </c>
      <c r="AY25" s="107"/>
      <c r="AZ25" s="110"/>
      <c r="BA25" s="111"/>
      <c r="BC25" s="172"/>
      <c r="BD25" s="173"/>
      <c r="BE25" s="184">
        <f>SUM(BD22:BD25)</f>
        <v>0</v>
      </c>
      <c r="BF25" s="185"/>
      <c r="BG25" s="186"/>
      <c r="BH25" s="117"/>
    </row>
    <row r="26" ht="14.25" customHeight="1" spans="1:60">
      <c r="A26" s="109">
        <v>21</v>
      </c>
      <c r="B26" s="110"/>
      <c r="C26" s="110"/>
      <c r="D26" s="107">
        <f>SUM(B26:C26)</f>
        <v>0</v>
      </c>
      <c r="E26" s="107"/>
      <c r="F26" s="110"/>
      <c r="G26" s="111"/>
      <c r="I26" s="116"/>
      <c r="J26" s="117"/>
      <c r="K26" s="117"/>
      <c r="L26" s="117"/>
      <c r="M26" s="117"/>
      <c r="N26" s="117"/>
      <c r="P26" s="117"/>
      <c r="Q26" s="109">
        <v>21</v>
      </c>
      <c r="R26" s="110"/>
      <c r="S26" s="110"/>
      <c r="T26" s="107">
        <f>SUM(R26:S26)</f>
        <v>0</v>
      </c>
      <c r="U26" s="107"/>
      <c r="V26" s="110"/>
      <c r="W26" s="111"/>
      <c r="Y26" s="116"/>
      <c r="Z26" s="117"/>
      <c r="AA26" s="117"/>
      <c r="AB26" s="117"/>
      <c r="AC26" s="117"/>
      <c r="AD26" s="117"/>
      <c r="AF26" s="109">
        <v>21</v>
      </c>
      <c r="AG26" s="110"/>
      <c r="AH26" s="110"/>
      <c r="AI26" s="107">
        <f>SUM(AG26:AH26)</f>
        <v>0</v>
      </c>
      <c r="AJ26" s="107"/>
      <c r="AK26" s="110"/>
      <c r="AL26" s="111"/>
      <c r="AN26" s="116"/>
      <c r="AO26" s="117"/>
      <c r="AP26" s="117"/>
      <c r="AQ26" s="117"/>
      <c r="AR26" s="117"/>
      <c r="AS26" s="117"/>
      <c r="AU26" s="109">
        <v>21</v>
      </c>
      <c r="AV26" s="110"/>
      <c r="AW26" s="110"/>
      <c r="AX26" s="107">
        <f>SUM(AV26:AW26)</f>
        <v>0</v>
      </c>
      <c r="AY26" s="107"/>
      <c r="AZ26" s="110"/>
      <c r="BA26" s="111"/>
      <c r="BC26" s="116"/>
      <c r="BD26" s="117"/>
      <c r="BE26" s="117"/>
      <c r="BF26" s="117"/>
      <c r="BG26" s="117"/>
      <c r="BH26" s="117"/>
    </row>
    <row r="27" ht="14.25" customHeight="1" spans="1:60">
      <c r="A27" s="109">
        <v>22</v>
      </c>
      <c r="B27" s="110"/>
      <c r="C27" s="110"/>
      <c r="D27" s="107">
        <f>SUM(B27:C27)</f>
        <v>0</v>
      </c>
      <c r="E27" s="107"/>
      <c r="F27" s="110"/>
      <c r="G27" s="111"/>
      <c r="I27" s="157" t="s">
        <v>55</v>
      </c>
      <c r="J27" s="158"/>
      <c r="K27" s="158"/>
      <c r="L27" s="158"/>
      <c r="M27" s="158"/>
      <c r="N27" s="117"/>
      <c r="P27" s="117"/>
      <c r="Q27" s="109">
        <v>22</v>
      </c>
      <c r="R27" s="110"/>
      <c r="S27" s="110"/>
      <c r="T27" s="107">
        <f>SUM(R27:S27)</f>
        <v>0</v>
      </c>
      <c r="U27" s="107"/>
      <c r="V27" s="110"/>
      <c r="W27" s="111"/>
      <c r="Y27" s="157" t="s">
        <v>55</v>
      </c>
      <c r="Z27" s="158"/>
      <c r="AA27" s="158"/>
      <c r="AB27" s="158"/>
      <c r="AC27" s="158"/>
      <c r="AD27" s="117"/>
      <c r="AF27" s="109">
        <v>22</v>
      </c>
      <c r="AG27" s="110"/>
      <c r="AH27" s="110"/>
      <c r="AI27" s="107">
        <f>SUM(AG27:AH27)</f>
        <v>0</v>
      </c>
      <c r="AJ27" s="107"/>
      <c r="AK27" s="110"/>
      <c r="AL27" s="111"/>
      <c r="AN27" s="157" t="s">
        <v>55</v>
      </c>
      <c r="AO27" s="158"/>
      <c r="AP27" s="158"/>
      <c r="AQ27" s="158"/>
      <c r="AR27" s="158"/>
      <c r="AS27" s="117"/>
      <c r="AU27" s="109">
        <v>22</v>
      </c>
      <c r="AV27" s="110"/>
      <c r="AW27" s="110"/>
      <c r="AX27" s="107">
        <f>SUM(AV27:AW27)</f>
        <v>0</v>
      </c>
      <c r="AY27" s="107"/>
      <c r="AZ27" s="110"/>
      <c r="BA27" s="111"/>
      <c r="BC27" s="157" t="s">
        <v>55</v>
      </c>
      <c r="BD27" s="158"/>
      <c r="BE27" s="158"/>
      <c r="BF27" s="158"/>
      <c r="BG27" s="158"/>
      <c r="BH27" s="117"/>
    </row>
    <row r="28" ht="14.25" customHeight="1" spans="1:60">
      <c r="A28" s="109">
        <v>23</v>
      </c>
      <c r="B28" s="110"/>
      <c r="C28" s="110"/>
      <c r="D28" s="107">
        <f>SUM(B28:C28)</f>
        <v>0</v>
      </c>
      <c r="E28" s="107"/>
      <c r="F28" s="110"/>
      <c r="G28" s="111"/>
      <c r="I28" s="159" t="s">
        <v>60</v>
      </c>
      <c r="J28" s="160" t="s">
        <v>44</v>
      </c>
      <c r="K28" s="161" t="s">
        <v>40</v>
      </c>
      <c r="L28" s="162" t="s">
        <v>61</v>
      </c>
      <c r="M28" s="163"/>
      <c r="N28" s="117"/>
      <c r="P28" s="117"/>
      <c r="Q28" s="109">
        <v>23</v>
      </c>
      <c r="R28" s="110"/>
      <c r="S28" s="110"/>
      <c r="T28" s="107">
        <f>SUM(R28:S28)</f>
        <v>0</v>
      </c>
      <c r="U28" s="107"/>
      <c r="V28" s="110"/>
      <c r="W28" s="111"/>
      <c r="Y28" s="159" t="s">
        <v>60</v>
      </c>
      <c r="Z28" s="160" t="s">
        <v>44</v>
      </c>
      <c r="AA28" s="161" t="s">
        <v>40</v>
      </c>
      <c r="AB28" s="162" t="s">
        <v>61</v>
      </c>
      <c r="AC28" s="163"/>
      <c r="AD28" s="117"/>
      <c r="AF28" s="109">
        <v>23</v>
      </c>
      <c r="AG28" s="110"/>
      <c r="AH28" s="110"/>
      <c r="AI28" s="107">
        <f>SUM(AG28:AH28)</f>
        <v>0</v>
      </c>
      <c r="AJ28" s="107"/>
      <c r="AK28" s="110"/>
      <c r="AL28" s="111"/>
      <c r="AN28" s="159" t="s">
        <v>60</v>
      </c>
      <c r="AO28" s="160" t="s">
        <v>44</v>
      </c>
      <c r="AP28" s="161" t="s">
        <v>40</v>
      </c>
      <c r="AQ28" s="162" t="s">
        <v>61</v>
      </c>
      <c r="AR28" s="163"/>
      <c r="AS28" s="117"/>
      <c r="AU28" s="109">
        <v>23</v>
      </c>
      <c r="AV28" s="110"/>
      <c r="AW28" s="110"/>
      <c r="AX28" s="107">
        <f>SUM(AV28:AW28)</f>
        <v>0</v>
      </c>
      <c r="AY28" s="107"/>
      <c r="AZ28" s="110"/>
      <c r="BA28" s="111"/>
      <c r="BC28" s="159" t="s">
        <v>60</v>
      </c>
      <c r="BD28" s="160" t="s">
        <v>44</v>
      </c>
      <c r="BE28" s="161" t="s">
        <v>40</v>
      </c>
      <c r="BF28" s="162" t="s">
        <v>61</v>
      </c>
      <c r="BG28" s="163"/>
      <c r="BH28" s="117"/>
    </row>
    <row r="29" ht="14.25" customHeight="1" spans="1:60">
      <c r="A29" s="109">
        <v>24</v>
      </c>
      <c r="B29" s="110"/>
      <c r="C29" s="110"/>
      <c r="D29" s="107">
        <f>SUM(B29:C29)</f>
        <v>0</v>
      </c>
      <c r="E29" s="107"/>
      <c r="F29" s="110"/>
      <c r="G29" s="111"/>
      <c r="I29" s="164">
        <f>SUM(J5)</f>
        <v>1</v>
      </c>
      <c r="J29" s="165">
        <f>SUM(J6)</f>
        <v>13</v>
      </c>
      <c r="K29" s="166"/>
      <c r="L29" s="167"/>
      <c r="M29" s="168"/>
      <c r="N29" s="117"/>
      <c r="P29" s="117"/>
      <c r="Q29" s="109">
        <v>24</v>
      </c>
      <c r="R29" s="110"/>
      <c r="S29" s="110"/>
      <c r="T29" s="107">
        <f>SUM(R29:S29)</f>
        <v>0</v>
      </c>
      <c r="U29" s="107"/>
      <c r="V29" s="110"/>
      <c r="W29" s="111"/>
      <c r="Y29" s="164">
        <f>SUM(Z5)</f>
        <v>2</v>
      </c>
      <c r="Z29" s="165">
        <f>SUM(Z6)</f>
        <v>14</v>
      </c>
      <c r="AA29" s="166"/>
      <c r="AB29" s="167"/>
      <c r="AC29" s="168"/>
      <c r="AD29" s="117"/>
      <c r="AF29" s="109">
        <v>24</v>
      </c>
      <c r="AG29" s="110"/>
      <c r="AH29" s="110"/>
      <c r="AI29" s="107">
        <f>SUM(AG29:AH29)</f>
        <v>0</v>
      </c>
      <c r="AJ29" s="107"/>
      <c r="AK29" s="110"/>
      <c r="AL29" s="111"/>
      <c r="AN29" s="164">
        <f>SUM(AO5)</f>
        <v>3</v>
      </c>
      <c r="AO29" s="165">
        <f>SUM(AO6)</f>
        <v>15</v>
      </c>
      <c r="AP29" s="166"/>
      <c r="AQ29" s="167"/>
      <c r="AR29" s="168"/>
      <c r="AS29" s="117"/>
      <c r="AU29" s="109">
        <v>24</v>
      </c>
      <c r="AV29" s="110"/>
      <c r="AW29" s="110"/>
      <c r="AX29" s="107">
        <f>SUM(AV29:AW29)</f>
        <v>0</v>
      </c>
      <c r="AY29" s="107"/>
      <c r="AZ29" s="110"/>
      <c r="BA29" s="111"/>
      <c r="BC29" s="164">
        <f>SUM(BD5)</f>
        <v>4</v>
      </c>
      <c r="BD29" s="165">
        <f>SUM(BD6)</f>
        <v>16</v>
      </c>
      <c r="BE29" s="166"/>
      <c r="BF29" s="167"/>
      <c r="BG29" s="168"/>
      <c r="BH29" s="117"/>
    </row>
    <row r="30" ht="14.25" customHeight="1" spans="1:60">
      <c r="A30" s="109">
        <v>25</v>
      </c>
      <c r="B30" s="110"/>
      <c r="C30" s="110"/>
      <c r="D30" s="107">
        <f>SUM(B30:C30)</f>
        <v>0</v>
      </c>
      <c r="E30" s="107"/>
      <c r="F30" s="110"/>
      <c r="G30" s="111"/>
      <c r="I30" s="169">
        <v>0.05</v>
      </c>
      <c r="J30" s="170">
        <v>0.03</v>
      </c>
      <c r="K30" s="106"/>
      <c r="L30" s="107"/>
      <c r="M30" s="171"/>
      <c r="N30" s="117"/>
      <c r="P30" s="117"/>
      <c r="Q30" s="109">
        <v>25</v>
      </c>
      <c r="R30" s="110"/>
      <c r="S30" s="110"/>
      <c r="T30" s="107">
        <f>SUM(R30:S30)</f>
        <v>0</v>
      </c>
      <c r="U30" s="107"/>
      <c r="V30" s="110"/>
      <c r="W30" s="111"/>
      <c r="Y30" s="169">
        <v>0.05</v>
      </c>
      <c r="Z30" s="170">
        <v>0.03</v>
      </c>
      <c r="AA30" s="106"/>
      <c r="AB30" s="107"/>
      <c r="AC30" s="171"/>
      <c r="AD30" s="117"/>
      <c r="AF30" s="109">
        <v>25</v>
      </c>
      <c r="AG30" s="110"/>
      <c r="AH30" s="110"/>
      <c r="AI30" s="107">
        <f>SUM(AG30:AH30)</f>
        <v>0</v>
      </c>
      <c r="AJ30" s="107"/>
      <c r="AK30" s="110"/>
      <c r="AL30" s="111"/>
      <c r="AN30" s="169">
        <v>0.05</v>
      </c>
      <c r="AO30" s="170">
        <v>0.03</v>
      </c>
      <c r="AP30" s="106"/>
      <c r="AQ30" s="107"/>
      <c r="AR30" s="171"/>
      <c r="AS30" s="117"/>
      <c r="AU30" s="109">
        <v>25</v>
      </c>
      <c r="AV30" s="110"/>
      <c r="AW30" s="110"/>
      <c r="AX30" s="107">
        <f>SUM(AV30:AW30)</f>
        <v>0</v>
      </c>
      <c r="AY30" s="107"/>
      <c r="AZ30" s="110"/>
      <c r="BA30" s="111"/>
      <c r="BC30" s="169">
        <v>0.05</v>
      </c>
      <c r="BD30" s="170">
        <v>0.03</v>
      </c>
      <c r="BE30" s="106"/>
      <c r="BF30" s="107"/>
      <c r="BG30" s="171"/>
      <c r="BH30" s="117"/>
    </row>
    <row r="31" ht="14.25" customHeight="1" spans="1:60">
      <c r="A31" s="109">
        <v>26</v>
      </c>
      <c r="B31" s="110"/>
      <c r="C31" s="110"/>
      <c r="D31" s="107">
        <f>SUM(B31:C31)</f>
        <v>0</v>
      </c>
      <c r="E31" s="107"/>
      <c r="F31" s="110"/>
      <c r="G31" s="111"/>
      <c r="I31" s="172">
        <f>SUM(I29*I30)</f>
        <v>0.05</v>
      </c>
      <c r="J31" s="173">
        <f>SUM(J29*J30)</f>
        <v>0.39</v>
      </c>
      <c r="K31" s="174">
        <f>SUM(F37)</f>
        <v>0</v>
      </c>
      <c r="L31" s="175">
        <f>SUM(I31:J31)*K31</f>
        <v>0</v>
      </c>
      <c r="M31" s="176"/>
      <c r="N31" s="117"/>
      <c r="P31" s="117"/>
      <c r="Q31" s="109">
        <v>26</v>
      </c>
      <c r="R31" s="110"/>
      <c r="S31" s="110"/>
      <c r="T31" s="107">
        <f>SUM(R31:S31)</f>
        <v>0</v>
      </c>
      <c r="U31" s="107"/>
      <c r="V31" s="110"/>
      <c r="W31" s="111"/>
      <c r="Y31" s="172">
        <f>SUM(Y29*Y30)</f>
        <v>0.1</v>
      </c>
      <c r="Z31" s="173">
        <f>SUM(Z29*Z30)</f>
        <v>0.42</v>
      </c>
      <c r="AA31" s="174">
        <f>SUM(V35)</f>
        <v>0</v>
      </c>
      <c r="AB31" s="175">
        <f>SUM(Y31:Z31)*AA31</f>
        <v>0</v>
      </c>
      <c r="AC31" s="176"/>
      <c r="AD31" s="117"/>
      <c r="AF31" s="109">
        <v>26</v>
      </c>
      <c r="AG31" s="110"/>
      <c r="AH31" s="110"/>
      <c r="AI31" s="107">
        <f>SUM(AG31:AH31)</f>
        <v>0</v>
      </c>
      <c r="AJ31" s="107"/>
      <c r="AK31" s="110"/>
      <c r="AL31" s="111"/>
      <c r="AN31" s="172">
        <f>SUM(AN29*AN30)</f>
        <v>0.15</v>
      </c>
      <c r="AO31" s="173">
        <f>SUM(AO29*AO30)</f>
        <v>0.45</v>
      </c>
      <c r="AP31" s="174">
        <f>SUM(AK37)</f>
        <v>0</v>
      </c>
      <c r="AQ31" s="175">
        <f>SUM(AN31:AO31)*AP31</f>
        <v>0</v>
      </c>
      <c r="AR31" s="176"/>
      <c r="AS31" s="117"/>
      <c r="AU31" s="109">
        <v>26</v>
      </c>
      <c r="AV31" s="110"/>
      <c r="AW31" s="110"/>
      <c r="AX31" s="107">
        <f>SUM(AV31:AW31)</f>
        <v>0</v>
      </c>
      <c r="AY31" s="107"/>
      <c r="AZ31" s="110"/>
      <c r="BA31" s="111"/>
      <c r="BC31" s="172">
        <f>SUM(BC29*BC30)</f>
        <v>0.2</v>
      </c>
      <c r="BD31" s="173">
        <f>SUM(BD29*BD30)</f>
        <v>0.48</v>
      </c>
      <c r="BE31" s="174">
        <f>SUM(AZ36)</f>
        <v>0</v>
      </c>
      <c r="BF31" s="175">
        <f>SUM(BC31:BD31)*BE31</f>
        <v>0</v>
      </c>
      <c r="BG31" s="176"/>
      <c r="BH31" s="117"/>
    </row>
    <row r="32" ht="14.25" customHeight="1" spans="1:60">
      <c r="A32" s="109">
        <v>27</v>
      </c>
      <c r="B32" s="110"/>
      <c r="C32" s="110"/>
      <c r="D32" s="107">
        <f>SUM(B32:C32)</f>
        <v>0</v>
      </c>
      <c r="E32" s="107"/>
      <c r="F32" s="110"/>
      <c r="G32" s="111"/>
      <c r="I32" s="187"/>
      <c r="J32" s="187"/>
      <c r="K32" s="188"/>
      <c r="L32" s="189"/>
      <c r="M32" s="189"/>
      <c r="N32" s="117"/>
      <c r="P32" s="117"/>
      <c r="Q32" s="109">
        <v>27</v>
      </c>
      <c r="R32" s="110"/>
      <c r="S32" s="110"/>
      <c r="T32" s="107">
        <f>SUM(R32:S32)</f>
        <v>0</v>
      </c>
      <c r="U32" s="107"/>
      <c r="V32" s="110"/>
      <c r="W32" s="111"/>
      <c r="Y32" s="187"/>
      <c r="Z32" s="187"/>
      <c r="AA32" s="188"/>
      <c r="AB32" s="189"/>
      <c r="AC32" s="189"/>
      <c r="AD32" s="117"/>
      <c r="AF32" s="109">
        <v>27</v>
      </c>
      <c r="AG32" s="110"/>
      <c r="AH32" s="110"/>
      <c r="AI32" s="107">
        <f>SUM(AG32:AH32)</f>
        <v>0</v>
      </c>
      <c r="AJ32" s="107"/>
      <c r="AK32" s="110"/>
      <c r="AL32" s="111"/>
      <c r="AN32" s="187"/>
      <c r="AO32" s="187"/>
      <c r="AP32" s="188"/>
      <c r="AQ32" s="189"/>
      <c r="AR32" s="189"/>
      <c r="AS32" s="117"/>
      <c r="AU32" s="109">
        <v>27</v>
      </c>
      <c r="AV32" s="110"/>
      <c r="AW32" s="110"/>
      <c r="AX32" s="107">
        <f>SUM(AV32:AW32)</f>
        <v>0</v>
      </c>
      <c r="AY32" s="107"/>
      <c r="AZ32" s="110"/>
      <c r="BA32" s="111"/>
      <c r="BC32" s="187"/>
      <c r="BD32" s="187"/>
      <c r="BE32" s="188"/>
      <c r="BF32" s="189"/>
      <c r="BG32" s="189"/>
      <c r="BH32" s="117"/>
    </row>
    <row r="33" ht="14.25" customHeight="1" spans="1:60">
      <c r="A33" s="109">
        <v>28</v>
      </c>
      <c r="B33" s="110"/>
      <c r="C33" s="110"/>
      <c r="D33" s="107">
        <f>SUM(B33:C33)</f>
        <v>0</v>
      </c>
      <c r="E33" s="107"/>
      <c r="F33" s="110"/>
      <c r="G33" s="111"/>
      <c r="I33" s="116"/>
      <c r="J33" s="190" t="s">
        <v>62</v>
      </c>
      <c r="K33" s="190"/>
      <c r="L33" s="190"/>
      <c r="M33" s="190"/>
      <c r="N33" s="190"/>
      <c r="P33" s="117"/>
      <c r="Q33" s="109">
        <v>28</v>
      </c>
      <c r="R33" s="110"/>
      <c r="S33" s="110"/>
      <c r="T33" s="107">
        <f>SUM(R33:S33)</f>
        <v>0</v>
      </c>
      <c r="U33" s="107"/>
      <c r="V33" s="110"/>
      <c r="W33" s="111"/>
      <c r="Y33" s="116"/>
      <c r="Z33" s="190" t="s">
        <v>62</v>
      </c>
      <c r="AA33" s="190"/>
      <c r="AB33" s="190"/>
      <c r="AC33" s="190"/>
      <c r="AD33" s="190"/>
      <c r="AF33" s="109">
        <v>28</v>
      </c>
      <c r="AG33" s="110"/>
      <c r="AH33" s="110"/>
      <c r="AI33" s="107">
        <f>SUM(AG33:AH33)</f>
        <v>0</v>
      </c>
      <c r="AJ33" s="107"/>
      <c r="AK33" s="110"/>
      <c r="AL33" s="111"/>
      <c r="AN33" s="116"/>
      <c r="AO33" s="190" t="s">
        <v>62</v>
      </c>
      <c r="AP33" s="190"/>
      <c r="AQ33" s="190"/>
      <c r="AR33" s="190"/>
      <c r="AS33" s="190"/>
      <c r="AU33" s="109">
        <v>28</v>
      </c>
      <c r="AV33" s="110"/>
      <c r="AW33" s="110"/>
      <c r="AX33" s="107">
        <f>SUM(AV33:AW33)</f>
        <v>0</v>
      </c>
      <c r="AY33" s="107"/>
      <c r="AZ33" s="110"/>
      <c r="BA33" s="111"/>
      <c r="BC33" s="116"/>
      <c r="BD33" s="190" t="s">
        <v>62</v>
      </c>
      <c r="BE33" s="190"/>
      <c r="BF33" s="190"/>
      <c r="BG33" s="190"/>
      <c r="BH33" s="190"/>
    </row>
    <row r="34" ht="14.25" customHeight="1" spans="1:59">
      <c r="A34" s="109">
        <v>29</v>
      </c>
      <c r="B34" s="110"/>
      <c r="C34" s="110"/>
      <c r="D34" s="107">
        <f>SUM(B34:C34)</f>
        <v>0</v>
      </c>
      <c r="E34" s="107"/>
      <c r="F34" s="110"/>
      <c r="G34" s="111"/>
      <c r="I34" s="116"/>
      <c r="J34" s="156"/>
      <c r="K34" s="156"/>
      <c r="L34" s="156"/>
      <c r="M34" s="156"/>
      <c r="P34" s="117"/>
      <c r="Q34" s="109">
        <v>29</v>
      </c>
      <c r="R34" s="110"/>
      <c r="S34" s="110"/>
      <c r="T34" s="107">
        <f>SUM(R34:S34)</f>
        <v>0</v>
      </c>
      <c r="U34" s="107"/>
      <c r="V34" s="110"/>
      <c r="W34" s="111"/>
      <c r="Y34" s="116"/>
      <c r="Z34" s="156"/>
      <c r="AA34" s="156"/>
      <c r="AB34" s="156"/>
      <c r="AC34" s="156"/>
      <c r="AF34" s="109">
        <v>29</v>
      </c>
      <c r="AG34" s="110"/>
      <c r="AH34" s="110"/>
      <c r="AI34" s="107">
        <f>SUM(AG34:AH34)</f>
        <v>0</v>
      </c>
      <c r="AJ34" s="107"/>
      <c r="AK34" s="110"/>
      <c r="AL34" s="111"/>
      <c r="AN34" s="116"/>
      <c r="AO34" s="156"/>
      <c r="AP34" s="156"/>
      <c r="AQ34" s="156"/>
      <c r="AR34" s="156"/>
      <c r="AU34" s="109">
        <v>29</v>
      </c>
      <c r="AV34" s="110"/>
      <c r="AW34" s="110"/>
      <c r="AX34" s="107">
        <f>SUM(AV34:AW34)</f>
        <v>0</v>
      </c>
      <c r="AY34" s="107"/>
      <c r="AZ34" s="110"/>
      <c r="BA34" s="111"/>
      <c r="BC34" s="116"/>
      <c r="BD34" s="156"/>
      <c r="BE34" s="156"/>
      <c r="BF34" s="156"/>
      <c r="BG34" s="156"/>
    </row>
    <row r="35" ht="14.25" customHeight="1" spans="1:60">
      <c r="A35" s="109">
        <v>30</v>
      </c>
      <c r="B35" s="110"/>
      <c r="C35" s="110"/>
      <c r="D35" s="107">
        <f>SUM(B35:C35)</f>
        <v>0</v>
      </c>
      <c r="E35" s="107"/>
      <c r="F35" s="110"/>
      <c r="G35" s="111"/>
      <c r="I35" s="116"/>
      <c r="N35" s="117"/>
      <c r="P35" s="117"/>
      <c r="Q35" s="112"/>
      <c r="R35" s="113">
        <f t="shared" ref="R35:W35" si="4">SUM(R6:R34)</f>
        <v>0</v>
      </c>
      <c r="S35" s="113">
        <f>SUM(S6:S34)</f>
        <v>0</v>
      </c>
      <c r="T35" s="114">
        <f>SUM(R35:S35)</f>
        <v>0</v>
      </c>
      <c r="U35" s="114">
        <f>SUM(U6:U34)</f>
        <v>0</v>
      </c>
      <c r="V35" s="113">
        <f>SUM(V6:V34)</f>
        <v>0</v>
      </c>
      <c r="W35" s="115">
        <f>SUM(W6:W34)</f>
        <v>0</v>
      </c>
      <c r="Y35" s="116"/>
      <c r="AD35" s="117"/>
      <c r="AF35" s="109">
        <v>30</v>
      </c>
      <c r="AG35" s="110"/>
      <c r="AH35" s="110"/>
      <c r="AI35" s="107">
        <f>SUM(AG35:AH35)</f>
        <v>0</v>
      </c>
      <c r="AJ35" s="107"/>
      <c r="AK35" s="110"/>
      <c r="AL35" s="111"/>
      <c r="AN35" s="116"/>
      <c r="AS35" s="117"/>
      <c r="AU35" s="109">
        <v>30</v>
      </c>
      <c r="AV35" s="110"/>
      <c r="AW35" s="110"/>
      <c r="AX35" s="107">
        <f>SUM(AV35:AW35)</f>
        <v>0</v>
      </c>
      <c r="AY35" s="107"/>
      <c r="AZ35" s="110"/>
      <c r="BA35" s="111"/>
      <c r="BC35" s="116"/>
      <c r="BH35" s="117"/>
    </row>
    <row r="36" ht="14.25" customHeight="1" spans="1:60">
      <c r="A36" s="109">
        <v>31</v>
      </c>
      <c r="B36" s="110"/>
      <c r="C36" s="110"/>
      <c r="D36" s="107">
        <f>SUM(B36:C36)</f>
        <v>0</v>
      </c>
      <c r="E36" s="107"/>
      <c r="F36" s="110"/>
      <c r="G36" s="111"/>
      <c r="I36" s="116"/>
      <c r="J36" s="117"/>
      <c r="K36" s="117"/>
      <c r="L36" s="117"/>
      <c r="M36" s="117"/>
      <c r="N36" s="191"/>
      <c r="P36" s="117"/>
      <c r="R36" s="116"/>
      <c r="S36" s="117"/>
      <c r="T36" s="117"/>
      <c r="U36" s="117"/>
      <c r="V36" s="117"/>
      <c r="W36" s="117"/>
      <c r="Y36" s="116"/>
      <c r="Z36" s="117"/>
      <c r="AA36" s="117"/>
      <c r="AB36" s="117"/>
      <c r="AC36" s="117"/>
      <c r="AD36" s="191"/>
      <c r="AF36" s="109">
        <v>31</v>
      </c>
      <c r="AG36" s="110"/>
      <c r="AH36" s="110"/>
      <c r="AI36" s="107">
        <f>SUM(AG36:AH36)</f>
        <v>0</v>
      </c>
      <c r="AJ36" s="107"/>
      <c r="AK36" s="110"/>
      <c r="AL36" s="111"/>
      <c r="AN36" s="116"/>
      <c r="AO36" s="117"/>
      <c r="AP36" s="117"/>
      <c r="AQ36" s="117"/>
      <c r="AR36" s="117"/>
      <c r="AS36" s="191"/>
      <c r="AU36" s="112"/>
      <c r="AV36" s="113">
        <f t="shared" ref="AV36:BA36" si="5">SUM(AV6:AV35)</f>
        <v>0</v>
      </c>
      <c r="AW36" s="113">
        <f>SUM(AW6:AW35)</f>
        <v>0</v>
      </c>
      <c r="AX36" s="114">
        <f>SUM(AV36:AW36)</f>
        <v>0</v>
      </c>
      <c r="AY36" s="114">
        <f>SUM(AY6:AY35)</f>
        <v>0</v>
      </c>
      <c r="AZ36" s="113">
        <f>SUM(AZ6:AZ35)</f>
        <v>0</v>
      </c>
      <c r="BA36" s="115">
        <f>SUM(BA6:BA35)</f>
        <v>0</v>
      </c>
      <c r="BC36" s="116"/>
      <c r="BD36" s="117"/>
      <c r="BE36" s="117"/>
      <c r="BF36" s="117"/>
      <c r="BG36" s="117"/>
      <c r="BH36" s="191"/>
    </row>
    <row r="37" ht="16.5" customHeight="1" spans="1:59">
      <c r="A37" s="112"/>
      <c r="B37" s="113">
        <f t="shared" ref="B37:G37" si="6">SUM(B6:B36)</f>
        <v>0</v>
      </c>
      <c r="C37" s="113">
        <f>SUM(C6:C36)</f>
        <v>0</v>
      </c>
      <c r="D37" s="114">
        <f>SUM(B37:C37)</f>
        <v>0</v>
      </c>
      <c r="E37" s="114">
        <f>SUM(E6:E36)</f>
        <v>0</v>
      </c>
      <c r="F37" s="113">
        <f>SUM(F6:F36)</f>
        <v>0</v>
      </c>
      <c r="G37" s="115">
        <f>SUM(G6:G36)</f>
        <v>0</v>
      </c>
      <c r="I37" s="116"/>
      <c r="J37" s="191" t="s">
        <v>63</v>
      </c>
      <c r="K37" s="191"/>
      <c r="L37" s="191"/>
      <c r="M37" s="191"/>
      <c r="P37" s="117"/>
      <c r="Y37" s="116"/>
      <c r="Z37" s="191" t="s">
        <v>63</v>
      </c>
      <c r="AA37" s="191"/>
      <c r="AB37" s="191"/>
      <c r="AC37" s="191"/>
      <c r="AF37" s="112"/>
      <c r="AG37" s="113">
        <f t="shared" ref="AG37:AL37" si="7">SUM(AG6:AG36)</f>
        <v>0</v>
      </c>
      <c r="AH37" s="113">
        <f>SUM(AH6:AH36)</f>
        <v>0</v>
      </c>
      <c r="AI37" s="114">
        <f>SUM(AG37:AH37)</f>
        <v>0</v>
      </c>
      <c r="AJ37" s="114">
        <f>SUM(AJ6:AJ36)</f>
        <v>0</v>
      </c>
      <c r="AK37" s="113">
        <f>SUM(AK6:AK36)</f>
        <v>0</v>
      </c>
      <c r="AL37" s="115">
        <f>SUM(AL6:AL36)</f>
        <v>0</v>
      </c>
      <c r="AN37" s="116"/>
      <c r="AO37" s="191" t="s">
        <v>63</v>
      </c>
      <c r="AP37" s="191"/>
      <c r="AQ37" s="191"/>
      <c r="AR37" s="191"/>
      <c r="AV37" s="116"/>
      <c r="AW37" s="117"/>
      <c r="AX37" s="117"/>
      <c r="AY37" s="117"/>
      <c r="AZ37" s="117"/>
      <c r="BA37" s="117"/>
      <c r="BC37" s="116"/>
      <c r="BD37" s="191" t="s">
        <v>63</v>
      </c>
      <c r="BE37" s="191"/>
      <c r="BF37" s="191"/>
      <c r="BG37" s="191"/>
    </row>
    <row r="38" ht="14.25" customHeight="1" spans="2:59">
      <c r="B38" s="116"/>
      <c r="C38" s="117"/>
      <c r="D38" s="117"/>
      <c r="E38" s="117"/>
      <c r="F38" s="117"/>
      <c r="G38" s="117"/>
      <c r="H38" s="117"/>
      <c r="I38" s="116"/>
      <c r="J38" s="117"/>
      <c r="K38" s="117"/>
      <c r="L38" s="117"/>
      <c r="M38" s="117"/>
      <c r="O38" s="117"/>
      <c r="P38" s="117"/>
      <c r="X38" s="117"/>
      <c r="Y38" s="116"/>
      <c r="Z38" s="117"/>
      <c r="AA38" s="117"/>
      <c r="AB38" s="117"/>
      <c r="AC38" s="117"/>
      <c r="AG38" s="116"/>
      <c r="AH38" s="117"/>
      <c r="AI38" s="117"/>
      <c r="AJ38" s="117"/>
      <c r="AK38" s="117"/>
      <c r="AL38" s="117"/>
      <c r="AM38" s="117"/>
      <c r="AN38" s="116"/>
      <c r="AO38" s="117"/>
      <c r="AP38" s="117"/>
      <c r="AQ38" s="117"/>
      <c r="AR38" s="117"/>
      <c r="BB38" s="117"/>
      <c r="BC38" s="116"/>
      <c r="BD38" s="117"/>
      <c r="BE38" s="117"/>
      <c r="BF38" s="117"/>
      <c r="BG38" s="117"/>
    </row>
    <row r="39" spans="9:59">
      <c r="I39" s="116"/>
      <c r="J39" s="117"/>
      <c r="K39" s="117"/>
      <c r="L39" s="117"/>
      <c r="M39" s="117"/>
      <c r="P39" s="117"/>
      <c r="X39" s="117"/>
      <c r="Y39" s="116"/>
      <c r="Z39" s="117"/>
      <c r="AA39" s="117"/>
      <c r="AB39" s="117"/>
      <c r="AC39" s="117"/>
      <c r="AN39" s="116"/>
      <c r="AO39" s="117"/>
      <c r="AP39" s="117"/>
      <c r="AQ39" s="117"/>
      <c r="AR39" s="117"/>
      <c r="BC39" s="116"/>
      <c r="BD39" s="117"/>
      <c r="BE39" s="117"/>
      <c r="BF39" s="117"/>
      <c r="BG39" s="117"/>
    </row>
    <row r="40" ht="22.5" customHeight="1" spans="4:60">
      <c r="D40" s="95" t="s">
        <v>20</v>
      </c>
      <c r="E40" s="96">
        <f>([1]Kal.Gaji!A23)</f>
        <v>5</v>
      </c>
      <c r="F40" s="97"/>
      <c r="G40" s="98"/>
      <c r="I40" s="118" t="s">
        <v>21</v>
      </c>
      <c r="J40" s="118"/>
      <c r="K40" s="118"/>
      <c r="L40" s="118"/>
      <c r="M40" s="118"/>
      <c r="N40" s="118"/>
      <c r="T40" s="95" t="s">
        <v>20</v>
      </c>
      <c r="U40" s="96">
        <f>([1]Kal.Gaji!A23)</f>
        <v>5</v>
      </c>
      <c r="V40" s="97"/>
      <c r="W40" s="98"/>
      <c r="Y40" s="118" t="s">
        <v>21</v>
      </c>
      <c r="Z40" s="118"/>
      <c r="AA40" s="118"/>
      <c r="AB40" s="118"/>
      <c r="AC40" s="118"/>
      <c r="AD40" s="118"/>
      <c r="AI40" s="95" t="s">
        <v>20</v>
      </c>
      <c r="AJ40" s="96">
        <f>([1]Kal.Gaji!A23)</f>
        <v>5</v>
      </c>
      <c r="AK40" s="97"/>
      <c r="AL40" s="98"/>
      <c r="AN40" s="118" t="s">
        <v>21</v>
      </c>
      <c r="AO40" s="118"/>
      <c r="AP40" s="118"/>
      <c r="AQ40" s="118"/>
      <c r="AR40" s="118"/>
      <c r="AS40" s="118"/>
      <c r="AX40" s="95" t="s">
        <v>20</v>
      </c>
      <c r="AY40" s="96">
        <f>([1]Kal.Gaji!A23)</f>
        <v>5</v>
      </c>
      <c r="AZ40" s="97"/>
      <c r="BA40" s="98"/>
      <c r="BC40" s="118" t="s">
        <v>21</v>
      </c>
      <c r="BD40" s="118"/>
      <c r="BE40" s="118"/>
      <c r="BF40" s="118"/>
      <c r="BG40" s="118"/>
      <c r="BH40" s="118"/>
    </row>
    <row r="41" ht="22.5" customHeight="1" spans="4:60">
      <c r="D41" s="95" t="s">
        <v>3</v>
      </c>
      <c r="E41" s="96" t="str">
        <f>([1]H!E41)</f>
        <v>MEI</v>
      </c>
      <c r="F41" s="97"/>
      <c r="G41" s="98"/>
      <c r="I41" s="119"/>
      <c r="J41" s="119"/>
      <c r="K41" s="119"/>
      <c r="L41" s="120"/>
      <c r="M41" s="120"/>
      <c r="N41" s="120"/>
      <c r="T41" s="95" t="s">
        <v>3</v>
      </c>
      <c r="U41" s="96" t="str">
        <f>([1]H!U41)</f>
        <v>JUNI</v>
      </c>
      <c r="V41" s="97"/>
      <c r="W41" s="98"/>
      <c r="Y41" s="119"/>
      <c r="Z41" s="119"/>
      <c r="AA41" s="119"/>
      <c r="AB41" s="120"/>
      <c r="AC41" s="120"/>
      <c r="AD41" s="120"/>
      <c r="AI41" s="95" t="s">
        <v>3</v>
      </c>
      <c r="AJ41" s="96" t="str">
        <f>([1]H!AJ41)</f>
        <v>JULI</v>
      </c>
      <c r="AK41" s="97"/>
      <c r="AL41" s="98"/>
      <c r="AN41" s="119"/>
      <c r="AO41" s="119"/>
      <c r="AP41" s="119"/>
      <c r="AQ41" s="120"/>
      <c r="AR41" s="120"/>
      <c r="AS41" s="120"/>
      <c r="AX41" s="95" t="s">
        <v>3</v>
      </c>
      <c r="AY41" s="96" t="str">
        <f>([1]H!AY41)</f>
        <v>AGUSTUS</v>
      </c>
      <c r="AZ41" s="97"/>
      <c r="BA41" s="98"/>
      <c r="BC41" s="119"/>
      <c r="BD41" s="119"/>
      <c r="BE41" s="119"/>
      <c r="BF41" s="120"/>
      <c r="BG41" s="120"/>
      <c r="BH41" s="120"/>
    </row>
    <row r="42" ht="22.5" customHeight="1" spans="4:60">
      <c r="D42" s="95" t="s">
        <v>26</v>
      </c>
      <c r="E42" s="96">
        <f>SUM('Kal. Gaji'!A3:M3)</f>
        <v>2016</v>
      </c>
      <c r="F42" s="97"/>
      <c r="G42" s="98"/>
      <c r="I42" s="121">
        <f>(E40)</f>
        <v>5</v>
      </c>
      <c r="J42" s="121"/>
      <c r="K42" s="121"/>
      <c r="L42" s="121"/>
      <c r="M42" s="121"/>
      <c r="N42" s="122" t="s">
        <v>68</v>
      </c>
      <c r="T42" s="95" t="s">
        <v>26</v>
      </c>
      <c r="U42" s="96">
        <f>SUM('Kal. Gaji'!A3:M3)</f>
        <v>2016</v>
      </c>
      <c r="V42" s="97"/>
      <c r="W42" s="98"/>
      <c r="Y42" s="121">
        <f>(U40)</f>
        <v>5</v>
      </c>
      <c r="Z42" s="121"/>
      <c r="AA42" s="121"/>
      <c r="AB42" s="121"/>
      <c r="AC42" s="121"/>
      <c r="AD42" s="122" t="s">
        <v>69</v>
      </c>
      <c r="AI42" s="95" t="s">
        <v>26</v>
      </c>
      <c r="AJ42" s="96">
        <f>SUM('Kal. Gaji'!A3:M3)</f>
        <v>2016</v>
      </c>
      <c r="AK42" s="97"/>
      <c r="AL42" s="98"/>
      <c r="AN42" s="121">
        <f>(AJ40)</f>
        <v>5</v>
      </c>
      <c r="AO42" s="121"/>
      <c r="AP42" s="121"/>
      <c r="AQ42" s="121"/>
      <c r="AR42" s="121"/>
      <c r="AS42" s="122" t="s">
        <v>70</v>
      </c>
      <c r="AX42" s="95" t="s">
        <v>26</v>
      </c>
      <c r="AY42" s="96">
        <f>SUM('Kal. Gaji'!A3:M3)</f>
        <v>2016</v>
      </c>
      <c r="AZ42" s="97"/>
      <c r="BA42" s="98"/>
      <c r="BC42" s="121">
        <f>(AY40)</f>
        <v>5</v>
      </c>
      <c r="BD42" s="121"/>
      <c r="BE42" s="121"/>
      <c r="BF42" s="121"/>
      <c r="BG42" s="121"/>
      <c r="BH42" s="122" t="s">
        <v>71</v>
      </c>
    </row>
    <row r="43" ht="25.5" customHeight="1" spans="1:60">
      <c r="A43" s="99" t="s">
        <v>2</v>
      </c>
      <c r="B43" s="99"/>
      <c r="C43" s="99"/>
      <c r="D43" s="99"/>
      <c r="E43" s="99"/>
      <c r="F43" s="99"/>
      <c r="G43" s="99"/>
      <c r="I43" s="123" t="s">
        <v>31</v>
      </c>
      <c r="J43" s="124" t="s">
        <v>32</v>
      </c>
      <c r="K43" s="125" t="s">
        <v>33</v>
      </c>
      <c r="L43" s="126"/>
      <c r="M43" s="126"/>
      <c r="N43" s="127"/>
      <c r="Q43" s="99" t="s">
        <v>2</v>
      </c>
      <c r="R43" s="99"/>
      <c r="S43" s="99"/>
      <c r="T43" s="99"/>
      <c r="U43" s="99"/>
      <c r="V43" s="99"/>
      <c r="W43" s="99"/>
      <c r="Y43" s="123" t="s">
        <v>31</v>
      </c>
      <c r="Z43" s="124" t="s">
        <v>32</v>
      </c>
      <c r="AA43" s="125" t="s">
        <v>33</v>
      </c>
      <c r="AB43" s="126"/>
      <c r="AC43" s="126"/>
      <c r="AD43" s="127"/>
      <c r="AF43" s="99" t="s">
        <v>2</v>
      </c>
      <c r="AG43" s="99"/>
      <c r="AH43" s="99"/>
      <c r="AI43" s="99"/>
      <c r="AJ43" s="99"/>
      <c r="AK43" s="99"/>
      <c r="AL43" s="99"/>
      <c r="AN43" s="123" t="s">
        <v>31</v>
      </c>
      <c r="AO43" s="124" t="s">
        <v>32</v>
      </c>
      <c r="AP43" s="125" t="s">
        <v>33</v>
      </c>
      <c r="AQ43" s="126"/>
      <c r="AR43" s="126"/>
      <c r="AS43" s="127"/>
      <c r="AU43" s="99" t="s">
        <v>2</v>
      </c>
      <c r="AV43" s="99"/>
      <c r="AW43" s="99"/>
      <c r="AX43" s="99"/>
      <c r="AY43" s="99"/>
      <c r="AZ43" s="99"/>
      <c r="BA43" s="99"/>
      <c r="BC43" s="123" t="s">
        <v>31</v>
      </c>
      <c r="BD43" s="124" t="s">
        <v>32</v>
      </c>
      <c r="BE43" s="125" t="s">
        <v>33</v>
      </c>
      <c r="BF43" s="126"/>
      <c r="BG43" s="126"/>
      <c r="BH43" s="127"/>
    </row>
    <row r="44" ht="16.5" customHeight="1" spans="1:60">
      <c r="A44" s="100" t="s">
        <v>34</v>
      </c>
      <c r="B44" s="101" t="s">
        <v>35</v>
      </c>
      <c r="C44" s="101" t="s">
        <v>36</v>
      </c>
      <c r="D44" s="102" t="s">
        <v>37</v>
      </c>
      <c r="E44" s="102" t="s">
        <v>38</v>
      </c>
      <c r="F44" s="103" t="s">
        <v>39</v>
      </c>
      <c r="G44" s="104" t="s">
        <v>40</v>
      </c>
      <c r="I44" s="129" t="s">
        <v>41</v>
      </c>
      <c r="J44" s="130">
        <f>SUM('Kal. Gaji'!F24)</f>
        <v>5</v>
      </c>
      <c r="K44" s="131" t="s">
        <v>42</v>
      </c>
      <c r="L44" s="132"/>
      <c r="M44" s="132"/>
      <c r="N44" s="133"/>
      <c r="Q44" s="100" t="s">
        <v>34</v>
      </c>
      <c r="R44" s="101" t="s">
        <v>35</v>
      </c>
      <c r="S44" s="101" t="s">
        <v>36</v>
      </c>
      <c r="T44" s="102" t="s">
        <v>37</v>
      </c>
      <c r="U44" s="102" t="s">
        <v>38</v>
      </c>
      <c r="V44" s="192" t="s">
        <v>39</v>
      </c>
      <c r="W44" s="104" t="s">
        <v>40</v>
      </c>
      <c r="Y44" s="129" t="s">
        <v>41</v>
      </c>
      <c r="Z44" s="130">
        <f>SUM('Kal. Gaji'!G24)</f>
        <v>6</v>
      </c>
      <c r="AA44" s="131" t="s">
        <v>42</v>
      </c>
      <c r="AB44" s="132"/>
      <c r="AC44" s="132"/>
      <c r="AD44" s="133"/>
      <c r="AF44" s="100" t="s">
        <v>34</v>
      </c>
      <c r="AG44" s="101" t="s">
        <v>35</v>
      </c>
      <c r="AH44" s="101" t="s">
        <v>36</v>
      </c>
      <c r="AI44" s="102" t="s">
        <v>37</v>
      </c>
      <c r="AJ44" s="102" t="s">
        <v>38</v>
      </c>
      <c r="AK44" s="192" t="s">
        <v>39</v>
      </c>
      <c r="AL44" s="104" t="s">
        <v>40</v>
      </c>
      <c r="AN44" s="129" t="s">
        <v>41</v>
      </c>
      <c r="AO44" s="130">
        <f>SUM('Kal. Gaji'!H24)</f>
        <v>7</v>
      </c>
      <c r="AP44" s="131" t="s">
        <v>42</v>
      </c>
      <c r="AQ44" s="132"/>
      <c r="AR44" s="132"/>
      <c r="AS44" s="133"/>
      <c r="AU44" s="100" t="s">
        <v>34</v>
      </c>
      <c r="AV44" s="101" t="s">
        <v>35</v>
      </c>
      <c r="AW44" s="101" t="s">
        <v>36</v>
      </c>
      <c r="AX44" s="102" t="s">
        <v>37</v>
      </c>
      <c r="AY44" s="102" t="s">
        <v>38</v>
      </c>
      <c r="AZ44" s="192" t="s">
        <v>39</v>
      </c>
      <c r="BA44" s="104" t="s">
        <v>40</v>
      </c>
      <c r="BC44" s="129" t="s">
        <v>41</v>
      </c>
      <c r="BD44" s="130">
        <f>SUM('Kal. Gaji'!I24)</f>
        <v>8</v>
      </c>
      <c r="BE44" s="131" t="s">
        <v>42</v>
      </c>
      <c r="BF44" s="132"/>
      <c r="BG44" s="132"/>
      <c r="BH44" s="133"/>
    </row>
    <row r="45" ht="14.25" customHeight="1" spans="1:60">
      <c r="A45" s="239" t="s">
        <v>43</v>
      </c>
      <c r="B45" s="106"/>
      <c r="C45" s="106"/>
      <c r="D45" s="107">
        <f t="shared" ref="D45:D76" si="8">SUM(B45:C45)</f>
        <v>0</v>
      </c>
      <c r="E45" s="107"/>
      <c r="F45" s="106"/>
      <c r="G45" s="108"/>
      <c r="I45" s="134" t="s">
        <v>44</v>
      </c>
      <c r="J45" s="130">
        <f>SUM('Kal. Gaji'!F25)</f>
        <v>17</v>
      </c>
      <c r="K45" s="135" t="s">
        <v>42</v>
      </c>
      <c r="L45" s="136"/>
      <c r="M45" s="136"/>
      <c r="N45" s="137"/>
      <c r="Q45" s="239" t="s">
        <v>43</v>
      </c>
      <c r="R45" s="106"/>
      <c r="S45" s="106"/>
      <c r="T45" s="107">
        <f t="shared" ref="T45:T75" si="9">SUM(R45:S45)</f>
        <v>0</v>
      </c>
      <c r="U45" s="107"/>
      <c r="V45" s="106"/>
      <c r="W45" s="108"/>
      <c r="Y45" s="134" t="s">
        <v>44</v>
      </c>
      <c r="Z45" s="130">
        <f>SUM('Kal. Gaji'!G25)</f>
        <v>18</v>
      </c>
      <c r="AA45" s="135" t="s">
        <v>42</v>
      </c>
      <c r="AB45" s="136"/>
      <c r="AC45" s="136"/>
      <c r="AD45" s="137"/>
      <c r="AF45" s="239" t="s">
        <v>43</v>
      </c>
      <c r="AG45" s="106"/>
      <c r="AH45" s="106"/>
      <c r="AI45" s="107">
        <f t="shared" ref="AI45:AI76" si="10">SUM(AG45:AH45)</f>
        <v>0</v>
      </c>
      <c r="AJ45" s="107"/>
      <c r="AK45" s="106"/>
      <c r="AL45" s="108"/>
      <c r="AN45" s="134" t="s">
        <v>44</v>
      </c>
      <c r="AO45" s="130">
        <f>SUM('Kal. Gaji'!H25)</f>
        <v>19</v>
      </c>
      <c r="AP45" s="135" t="s">
        <v>42</v>
      </c>
      <c r="AQ45" s="136"/>
      <c r="AR45" s="136"/>
      <c r="AS45" s="137"/>
      <c r="AU45" s="239" t="s">
        <v>43</v>
      </c>
      <c r="AV45" s="106"/>
      <c r="AW45" s="106"/>
      <c r="AX45" s="107">
        <f t="shared" ref="AX45:AX76" si="11">SUM(AV45:AW45)</f>
        <v>0</v>
      </c>
      <c r="AY45" s="107"/>
      <c r="AZ45" s="106"/>
      <c r="BA45" s="108"/>
      <c r="BC45" s="134" t="s">
        <v>44</v>
      </c>
      <c r="BD45" s="130">
        <f>SUM('Kal. Gaji'!I25)</f>
        <v>20</v>
      </c>
      <c r="BE45" s="135" t="s">
        <v>42</v>
      </c>
      <c r="BF45" s="136"/>
      <c r="BG45" s="136"/>
      <c r="BH45" s="137"/>
    </row>
    <row r="46" ht="14.25" customHeight="1" spans="1:60">
      <c r="A46" s="240" t="s">
        <v>45</v>
      </c>
      <c r="B46" s="110"/>
      <c r="C46" s="110"/>
      <c r="D46" s="107">
        <f>SUM(B46:C46)</f>
        <v>0</v>
      </c>
      <c r="E46" s="107"/>
      <c r="F46" s="110"/>
      <c r="G46" s="111"/>
      <c r="I46" s="134" t="s">
        <v>46</v>
      </c>
      <c r="J46" s="130">
        <f>SUM('Kal. Gaji'!F26)</f>
        <v>29</v>
      </c>
      <c r="K46" s="139" t="e">
        <f>SUM([1]Kal.Gaji!F26)</f>
        <v>#REF!</v>
      </c>
      <c r="L46" s="140" t="s">
        <v>47</v>
      </c>
      <c r="M46" s="141">
        <f>SUM(D76)</f>
        <v>0</v>
      </c>
      <c r="N46" s="142" t="s">
        <v>48</v>
      </c>
      <c r="Q46" s="240" t="s">
        <v>45</v>
      </c>
      <c r="R46" s="110"/>
      <c r="S46" s="110"/>
      <c r="T46" s="107">
        <f>SUM(R46:S46)</f>
        <v>0</v>
      </c>
      <c r="U46" s="107"/>
      <c r="V46" s="110"/>
      <c r="W46" s="111"/>
      <c r="Y46" s="134" t="s">
        <v>46</v>
      </c>
      <c r="Z46" s="130">
        <f>SUM('Kal. Gaji'!G26)</f>
        <v>30</v>
      </c>
      <c r="AA46" s="139" t="e">
        <f>SUM([1]Kal.Gaji!G26)</f>
        <v>#REF!</v>
      </c>
      <c r="AB46" s="140" t="s">
        <v>47</v>
      </c>
      <c r="AC46" s="141">
        <f>SUM(T75)</f>
        <v>0</v>
      </c>
      <c r="AD46" s="142" t="s">
        <v>48</v>
      </c>
      <c r="AF46" s="240" t="s">
        <v>45</v>
      </c>
      <c r="AG46" s="110"/>
      <c r="AH46" s="110"/>
      <c r="AI46" s="107">
        <f>SUM(AG46:AH46)</f>
        <v>0</v>
      </c>
      <c r="AJ46" s="107"/>
      <c r="AK46" s="110"/>
      <c r="AL46" s="111"/>
      <c r="AN46" s="134" t="s">
        <v>46</v>
      </c>
      <c r="AO46" s="130">
        <f>SUM('Kal. Gaji'!H26)</f>
        <v>31</v>
      </c>
      <c r="AP46" s="139" t="e">
        <f>SUM([1]Kal.Gaji!H26)</f>
        <v>#REF!</v>
      </c>
      <c r="AQ46" s="140" t="s">
        <v>47</v>
      </c>
      <c r="AR46" s="141">
        <f>SUM(AI76)</f>
        <v>0</v>
      </c>
      <c r="AS46" s="142" t="s">
        <v>48</v>
      </c>
      <c r="AU46" s="240" t="s">
        <v>45</v>
      </c>
      <c r="AV46" s="110"/>
      <c r="AW46" s="110"/>
      <c r="AX46" s="107">
        <f>SUM(AV46:AW46)</f>
        <v>0</v>
      </c>
      <c r="AY46" s="107"/>
      <c r="AZ46" s="110"/>
      <c r="BA46" s="111"/>
      <c r="BC46" s="134" t="s">
        <v>46</v>
      </c>
      <c r="BD46" s="130">
        <f>SUM('Kal. Gaji'!I26)</f>
        <v>32</v>
      </c>
      <c r="BE46" s="139" t="e">
        <f>SUM([1]Kal.Gaji!I26)</f>
        <v>#REF!</v>
      </c>
      <c r="BF46" s="140" t="s">
        <v>47</v>
      </c>
      <c r="BG46" s="141">
        <f>SUM(AX76)</f>
        <v>0</v>
      </c>
      <c r="BH46" s="142" t="s">
        <v>48</v>
      </c>
    </row>
    <row r="47" ht="14.25" customHeight="1" spans="1:60">
      <c r="A47" s="240" t="s">
        <v>49</v>
      </c>
      <c r="B47" s="110"/>
      <c r="C47" s="110"/>
      <c r="D47" s="107">
        <f>SUM(B47:C47)</f>
        <v>0</v>
      </c>
      <c r="E47" s="107"/>
      <c r="F47" s="110"/>
      <c r="G47" s="111"/>
      <c r="I47" s="134" t="s">
        <v>38</v>
      </c>
      <c r="J47" s="130">
        <f>SUM(K47*M47)</f>
        <v>0</v>
      </c>
      <c r="K47" s="143">
        <v>1500</v>
      </c>
      <c r="L47" s="144" t="s">
        <v>47</v>
      </c>
      <c r="M47" s="145">
        <f>SUM(E76)</f>
        <v>0</v>
      </c>
      <c r="N47" s="146" t="s">
        <v>50</v>
      </c>
      <c r="Q47" s="240" t="s">
        <v>49</v>
      </c>
      <c r="R47" s="110"/>
      <c r="S47" s="110"/>
      <c r="T47" s="107">
        <f>SUM(R47:S47)</f>
        <v>0</v>
      </c>
      <c r="U47" s="107"/>
      <c r="V47" s="110"/>
      <c r="W47" s="111"/>
      <c r="Y47" s="134" t="s">
        <v>38</v>
      </c>
      <c r="Z47" s="130">
        <f>SUM(AA47*AC47)</f>
        <v>0</v>
      </c>
      <c r="AA47" s="143">
        <v>1500</v>
      </c>
      <c r="AB47" s="144" t="s">
        <v>47</v>
      </c>
      <c r="AC47" s="145">
        <f>SUM(U75)</f>
        <v>0</v>
      </c>
      <c r="AD47" s="146" t="s">
        <v>50</v>
      </c>
      <c r="AF47" s="240" t="s">
        <v>49</v>
      </c>
      <c r="AG47" s="110"/>
      <c r="AH47" s="110"/>
      <c r="AI47" s="107">
        <f>SUM(AG47:AH47)</f>
        <v>0</v>
      </c>
      <c r="AJ47" s="107"/>
      <c r="AK47" s="110"/>
      <c r="AL47" s="111"/>
      <c r="AN47" s="134" t="s">
        <v>38</v>
      </c>
      <c r="AO47" s="130">
        <f>SUM(AP47*AR47)</f>
        <v>0</v>
      </c>
      <c r="AP47" s="143">
        <v>1500</v>
      </c>
      <c r="AQ47" s="144" t="s">
        <v>47</v>
      </c>
      <c r="AR47" s="145">
        <f>SUM(AJ76)</f>
        <v>0</v>
      </c>
      <c r="AS47" s="146" t="s">
        <v>50</v>
      </c>
      <c r="AU47" s="240" t="s">
        <v>49</v>
      </c>
      <c r="AV47" s="110"/>
      <c r="AW47" s="110"/>
      <c r="AX47" s="107">
        <f>SUM(AV47:AW47)</f>
        <v>0</v>
      </c>
      <c r="AY47" s="107"/>
      <c r="AZ47" s="110"/>
      <c r="BA47" s="111"/>
      <c r="BC47" s="134" t="s">
        <v>38</v>
      </c>
      <c r="BD47" s="130">
        <f>SUM(BE47*BG47)</f>
        <v>0</v>
      </c>
      <c r="BE47" s="143">
        <v>1500</v>
      </c>
      <c r="BF47" s="144" t="s">
        <v>47</v>
      </c>
      <c r="BG47" s="145">
        <f>SUM(AY76)</f>
        <v>0</v>
      </c>
      <c r="BH47" s="146" t="s">
        <v>50</v>
      </c>
    </row>
    <row r="48" ht="14.25" customHeight="1" spans="1:60">
      <c r="A48" s="240" t="s">
        <v>51</v>
      </c>
      <c r="B48" s="110"/>
      <c r="C48" s="110"/>
      <c r="D48" s="107">
        <f>SUM(B48:C48)</f>
        <v>0</v>
      </c>
      <c r="E48" s="107"/>
      <c r="F48" s="110"/>
      <c r="G48" s="111"/>
      <c r="I48" s="134" t="s">
        <v>40</v>
      </c>
      <c r="J48" s="143">
        <f>SUM(L57)</f>
        <v>0</v>
      </c>
      <c r="K48" s="139"/>
      <c r="L48" s="144"/>
      <c r="M48" s="145"/>
      <c r="N48" s="146"/>
      <c r="Q48" s="240" t="s">
        <v>51</v>
      </c>
      <c r="R48" s="110"/>
      <c r="S48" s="110"/>
      <c r="T48" s="107">
        <f>SUM(R48:S48)</f>
        <v>0</v>
      </c>
      <c r="U48" s="107"/>
      <c r="V48" s="110"/>
      <c r="W48" s="111"/>
      <c r="Y48" s="134" t="s">
        <v>40</v>
      </c>
      <c r="Z48" s="143">
        <f>SUM(AB57)</f>
        <v>0</v>
      </c>
      <c r="AA48" s="139"/>
      <c r="AB48" s="144"/>
      <c r="AC48" s="145"/>
      <c r="AD48" s="146"/>
      <c r="AF48" s="240" t="s">
        <v>51</v>
      </c>
      <c r="AG48" s="110"/>
      <c r="AH48" s="110"/>
      <c r="AI48" s="107">
        <f>SUM(AG48:AH48)</f>
        <v>0</v>
      </c>
      <c r="AJ48" s="107"/>
      <c r="AK48" s="110"/>
      <c r="AL48" s="111"/>
      <c r="AN48" s="134" t="s">
        <v>40</v>
      </c>
      <c r="AO48" s="143">
        <f>SUM(AQ57)</f>
        <v>0</v>
      </c>
      <c r="AP48" s="139"/>
      <c r="AQ48" s="144"/>
      <c r="AR48" s="145"/>
      <c r="AS48" s="146"/>
      <c r="AU48" s="240" t="s">
        <v>51</v>
      </c>
      <c r="AV48" s="110"/>
      <c r="AW48" s="110"/>
      <c r="AX48" s="107">
        <f>SUM(AV48:AW48)</f>
        <v>0</v>
      </c>
      <c r="AY48" s="107"/>
      <c r="AZ48" s="110"/>
      <c r="BA48" s="111"/>
      <c r="BC48" s="134" t="s">
        <v>40</v>
      </c>
      <c r="BD48" s="143">
        <f>SUM(BF57)</f>
        <v>0</v>
      </c>
      <c r="BE48" s="139"/>
      <c r="BF48" s="144"/>
      <c r="BG48" s="145"/>
      <c r="BH48" s="146"/>
    </row>
    <row r="49" ht="14.25" customHeight="1" spans="1:60">
      <c r="A49" s="240" t="s">
        <v>52</v>
      </c>
      <c r="B49" s="110"/>
      <c r="C49" s="110"/>
      <c r="D49" s="107">
        <f>SUM(B49:C49)</f>
        <v>0</v>
      </c>
      <c r="E49" s="107"/>
      <c r="F49" s="110"/>
      <c r="G49" s="111"/>
      <c r="I49" s="134" t="s">
        <v>53</v>
      </c>
      <c r="J49" s="143">
        <f>SUM(K64)</f>
        <v>0</v>
      </c>
      <c r="K49" s="139"/>
      <c r="L49" s="144"/>
      <c r="M49" s="145"/>
      <c r="N49" s="146"/>
      <c r="Q49" s="240" t="s">
        <v>52</v>
      </c>
      <c r="R49" s="110"/>
      <c r="S49" s="110"/>
      <c r="T49" s="107">
        <f>SUM(R49:S49)</f>
        <v>0</v>
      </c>
      <c r="U49" s="107"/>
      <c r="V49" s="110"/>
      <c r="W49" s="111"/>
      <c r="Y49" s="134" t="s">
        <v>53</v>
      </c>
      <c r="Z49" s="143">
        <f>SUM(AA64)</f>
        <v>0</v>
      </c>
      <c r="AA49" s="139"/>
      <c r="AB49" s="144"/>
      <c r="AC49" s="145"/>
      <c r="AD49" s="146"/>
      <c r="AF49" s="240" t="s">
        <v>52</v>
      </c>
      <c r="AG49" s="110"/>
      <c r="AH49" s="110"/>
      <c r="AI49" s="107">
        <f>SUM(AG49:AH49)</f>
        <v>0</v>
      </c>
      <c r="AJ49" s="107"/>
      <c r="AK49" s="110"/>
      <c r="AL49" s="111"/>
      <c r="AN49" s="134" t="s">
        <v>53</v>
      </c>
      <c r="AO49" s="143">
        <f>SUM(AP64)</f>
        <v>0</v>
      </c>
      <c r="AP49" s="139"/>
      <c r="AQ49" s="144"/>
      <c r="AR49" s="145"/>
      <c r="AS49" s="146"/>
      <c r="AU49" s="240" t="s">
        <v>52</v>
      </c>
      <c r="AV49" s="110"/>
      <c r="AW49" s="110"/>
      <c r="AX49" s="107">
        <f>SUM(AV49:AW49)</f>
        <v>0</v>
      </c>
      <c r="AY49" s="107"/>
      <c r="AZ49" s="110"/>
      <c r="BA49" s="111"/>
      <c r="BC49" s="134" t="s">
        <v>53</v>
      </c>
      <c r="BD49" s="143">
        <f>SUM(BE64)</f>
        <v>0</v>
      </c>
      <c r="BE49" s="139"/>
      <c r="BF49" s="144"/>
      <c r="BG49" s="145"/>
      <c r="BH49" s="146"/>
    </row>
    <row r="50" ht="14.25" customHeight="1" spans="1:60">
      <c r="A50" s="240" t="s">
        <v>54</v>
      </c>
      <c r="B50" s="110"/>
      <c r="C50" s="110"/>
      <c r="D50" s="107">
        <f>SUM(B50:C50)</f>
        <v>0</v>
      </c>
      <c r="E50" s="107"/>
      <c r="F50" s="110"/>
      <c r="G50" s="111"/>
      <c r="I50" s="134" t="s">
        <v>55</v>
      </c>
      <c r="J50" s="147">
        <f>SUM(L70)</f>
        <v>0</v>
      </c>
      <c r="K50" s="148"/>
      <c r="L50" s="144"/>
      <c r="M50" s="144"/>
      <c r="N50" s="149"/>
      <c r="Q50" s="240" t="s">
        <v>54</v>
      </c>
      <c r="R50" s="110"/>
      <c r="S50" s="110"/>
      <c r="T50" s="107">
        <f>SUM(R50:S50)</f>
        <v>0</v>
      </c>
      <c r="U50" s="107"/>
      <c r="V50" s="110"/>
      <c r="W50" s="111"/>
      <c r="Y50" s="134" t="s">
        <v>55</v>
      </c>
      <c r="Z50" s="147">
        <f>SUM(AB70)</f>
        <v>0</v>
      </c>
      <c r="AA50" s="148"/>
      <c r="AB50" s="144"/>
      <c r="AC50" s="144"/>
      <c r="AD50" s="149"/>
      <c r="AF50" s="240" t="s">
        <v>54</v>
      </c>
      <c r="AG50" s="110"/>
      <c r="AH50" s="110"/>
      <c r="AI50" s="107">
        <f>SUM(AG50:AH50)</f>
        <v>0</v>
      </c>
      <c r="AJ50" s="107"/>
      <c r="AK50" s="110"/>
      <c r="AL50" s="111"/>
      <c r="AN50" s="134" t="s">
        <v>55</v>
      </c>
      <c r="AO50" s="147">
        <f>SUM(AQ70)</f>
        <v>0</v>
      </c>
      <c r="AP50" s="148"/>
      <c r="AQ50" s="144"/>
      <c r="AR50" s="144"/>
      <c r="AS50" s="149"/>
      <c r="AU50" s="240" t="s">
        <v>54</v>
      </c>
      <c r="AV50" s="110"/>
      <c r="AW50" s="110"/>
      <c r="AX50" s="107">
        <f>SUM(AV50:AW50)</f>
        <v>0</v>
      </c>
      <c r="AY50" s="107"/>
      <c r="AZ50" s="110"/>
      <c r="BA50" s="111"/>
      <c r="BC50" s="134" t="s">
        <v>55</v>
      </c>
      <c r="BD50" s="147">
        <f>SUM(BF70)</f>
        <v>0</v>
      </c>
      <c r="BE50" s="148"/>
      <c r="BF50" s="144"/>
      <c r="BG50" s="144"/>
      <c r="BH50" s="149"/>
    </row>
    <row r="51" ht="14.25" customHeight="1" spans="1:60">
      <c r="A51" s="240" t="s">
        <v>56</v>
      </c>
      <c r="B51" s="110"/>
      <c r="C51" s="110"/>
      <c r="D51" s="107">
        <f>SUM(B51:C51)</f>
        <v>0</v>
      </c>
      <c r="E51" s="107"/>
      <c r="F51" s="110"/>
      <c r="G51" s="111"/>
      <c r="I51" s="150" t="s">
        <v>57</v>
      </c>
      <c r="J51" s="151">
        <f>SUM(J44:J49)-J50</f>
        <v>51</v>
      </c>
      <c r="K51" s="152"/>
      <c r="L51" s="153"/>
      <c r="M51" s="153"/>
      <c r="N51" s="154"/>
      <c r="Q51" s="240" t="s">
        <v>56</v>
      </c>
      <c r="R51" s="110"/>
      <c r="S51" s="110"/>
      <c r="T51" s="107">
        <f>SUM(R51:S51)</f>
        <v>0</v>
      </c>
      <c r="U51" s="107"/>
      <c r="V51" s="110"/>
      <c r="W51" s="111"/>
      <c r="Y51" s="150" t="s">
        <v>57</v>
      </c>
      <c r="Z51" s="151">
        <f>SUM(Z44:Z49)-Z50</f>
        <v>54</v>
      </c>
      <c r="AA51" s="152"/>
      <c r="AB51" s="153"/>
      <c r="AC51" s="153"/>
      <c r="AD51" s="154"/>
      <c r="AF51" s="240" t="s">
        <v>56</v>
      </c>
      <c r="AG51" s="110"/>
      <c r="AH51" s="110"/>
      <c r="AI51" s="107">
        <f>SUM(AG51:AH51)</f>
        <v>0</v>
      </c>
      <c r="AJ51" s="107"/>
      <c r="AK51" s="110"/>
      <c r="AL51" s="111"/>
      <c r="AN51" s="150" t="s">
        <v>57</v>
      </c>
      <c r="AO51" s="151">
        <f>SUM(AO44:AO49)-AO50</f>
        <v>57</v>
      </c>
      <c r="AP51" s="152"/>
      <c r="AQ51" s="153"/>
      <c r="AR51" s="153"/>
      <c r="AS51" s="154"/>
      <c r="AU51" s="240" t="s">
        <v>56</v>
      </c>
      <c r="AV51" s="110"/>
      <c r="AW51" s="110"/>
      <c r="AX51" s="107">
        <f>SUM(AV51:AW51)</f>
        <v>0</v>
      </c>
      <c r="AY51" s="107"/>
      <c r="AZ51" s="110"/>
      <c r="BA51" s="111"/>
      <c r="BC51" s="150" t="s">
        <v>57</v>
      </c>
      <c r="BD51" s="151">
        <f>SUM(BD44:BD49)-BD50</f>
        <v>60</v>
      </c>
      <c r="BE51" s="152"/>
      <c r="BF51" s="153"/>
      <c r="BG51" s="153"/>
      <c r="BH51" s="154"/>
    </row>
    <row r="52" ht="14.25" customHeight="1" spans="1:60">
      <c r="A52" s="240" t="s">
        <v>58</v>
      </c>
      <c r="B52" s="110"/>
      <c r="C52" s="110"/>
      <c r="D52" s="107">
        <f>SUM(B52:C52)</f>
        <v>0</v>
      </c>
      <c r="E52" s="107"/>
      <c r="F52" s="110"/>
      <c r="G52" s="111"/>
      <c r="I52" s="155"/>
      <c r="J52" s="156"/>
      <c r="K52" s="156"/>
      <c r="L52" s="156"/>
      <c r="M52" s="156"/>
      <c r="N52" s="156"/>
      <c r="Q52" s="240" t="s">
        <v>58</v>
      </c>
      <c r="R52" s="110"/>
      <c r="S52" s="110"/>
      <c r="T52" s="107">
        <f>SUM(R52:S52)</f>
        <v>0</v>
      </c>
      <c r="U52" s="107"/>
      <c r="V52" s="110"/>
      <c r="W52" s="111"/>
      <c r="Y52" s="155"/>
      <c r="Z52" s="156"/>
      <c r="AA52" s="156"/>
      <c r="AB52" s="156"/>
      <c r="AC52" s="156"/>
      <c r="AD52" s="156"/>
      <c r="AF52" s="240" t="s">
        <v>58</v>
      </c>
      <c r="AG52" s="110"/>
      <c r="AH52" s="110"/>
      <c r="AI52" s="107">
        <f>SUM(AG52:AH52)</f>
        <v>0</v>
      </c>
      <c r="AJ52" s="107"/>
      <c r="AK52" s="110"/>
      <c r="AL52" s="111"/>
      <c r="AN52" s="155"/>
      <c r="AO52" s="156"/>
      <c r="AP52" s="156"/>
      <c r="AQ52" s="156"/>
      <c r="AR52" s="156"/>
      <c r="AS52" s="156"/>
      <c r="AU52" s="240" t="s">
        <v>58</v>
      </c>
      <c r="AV52" s="110"/>
      <c r="AW52" s="110"/>
      <c r="AX52" s="107">
        <f>SUM(AV52:AW52)</f>
        <v>0</v>
      </c>
      <c r="AY52" s="107"/>
      <c r="AZ52" s="110"/>
      <c r="BA52" s="111"/>
      <c r="BC52" s="155"/>
      <c r="BD52" s="156"/>
      <c r="BE52" s="156"/>
      <c r="BF52" s="156"/>
      <c r="BG52" s="156"/>
      <c r="BH52" s="156"/>
    </row>
    <row r="53" ht="14.25" customHeight="1" spans="1:60">
      <c r="A53" s="240" t="s">
        <v>59</v>
      </c>
      <c r="B53" s="110"/>
      <c r="C53" s="110"/>
      <c r="D53" s="107">
        <f>SUM(B53:C53)</f>
        <v>0</v>
      </c>
      <c r="E53" s="107"/>
      <c r="F53" s="110"/>
      <c r="G53" s="111"/>
      <c r="I53" s="157" t="s">
        <v>40</v>
      </c>
      <c r="J53" s="158"/>
      <c r="K53" s="158"/>
      <c r="L53" s="158"/>
      <c r="M53" s="158"/>
      <c r="N53" s="117"/>
      <c r="Q53" s="240" t="s">
        <v>59</v>
      </c>
      <c r="R53" s="110"/>
      <c r="S53" s="110"/>
      <c r="T53" s="107">
        <f>SUM(R53:S53)</f>
        <v>0</v>
      </c>
      <c r="U53" s="107"/>
      <c r="V53" s="110"/>
      <c r="W53" s="111"/>
      <c r="Y53" s="157" t="s">
        <v>40</v>
      </c>
      <c r="Z53" s="158"/>
      <c r="AA53" s="158"/>
      <c r="AB53" s="158"/>
      <c r="AC53" s="158"/>
      <c r="AD53" s="117"/>
      <c r="AF53" s="240" t="s">
        <v>59</v>
      </c>
      <c r="AG53" s="110"/>
      <c r="AH53" s="110"/>
      <c r="AI53" s="107">
        <f>SUM(AG53:AH53)</f>
        <v>0</v>
      </c>
      <c r="AJ53" s="107"/>
      <c r="AK53" s="110"/>
      <c r="AL53" s="111"/>
      <c r="AN53" s="157" t="s">
        <v>40</v>
      </c>
      <c r="AO53" s="158"/>
      <c r="AP53" s="158"/>
      <c r="AQ53" s="158"/>
      <c r="AR53" s="158"/>
      <c r="AS53" s="117"/>
      <c r="AU53" s="240" t="s">
        <v>59</v>
      </c>
      <c r="AV53" s="110"/>
      <c r="AW53" s="110"/>
      <c r="AX53" s="107">
        <f>SUM(AV53:AW53)</f>
        <v>0</v>
      </c>
      <c r="AY53" s="107"/>
      <c r="AZ53" s="110"/>
      <c r="BA53" s="111"/>
      <c r="BC53" s="157" t="s">
        <v>40</v>
      </c>
      <c r="BD53" s="158"/>
      <c r="BE53" s="158"/>
      <c r="BF53" s="158"/>
      <c r="BG53" s="158"/>
      <c r="BH53" s="117"/>
    </row>
    <row r="54" ht="14.25" customHeight="1" spans="1:60">
      <c r="A54" s="109">
        <v>10</v>
      </c>
      <c r="B54" s="110"/>
      <c r="C54" s="110"/>
      <c r="D54" s="107">
        <f>SUM(B54:C54)</f>
        <v>0</v>
      </c>
      <c r="E54" s="107"/>
      <c r="F54" s="110"/>
      <c r="G54" s="111"/>
      <c r="I54" s="159" t="s">
        <v>60</v>
      </c>
      <c r="J54" s="160" t="s">
        <v>44</v>
      </c>
      <c r="K54" s="161" t="s">
        <v>40</v>
      </c>
      <c r="L54" s="162" t="s">
        <v>61</v>
      </c>
      <c r="M54" s="163"/>
      <c r="N54" s="117"/>
      <c r="Q54" s="109">
        <v>10</v>
      </c>
      <c r="R54" s="110"/>
      <c r="S54" s="110"/>
      <c r="T54" s="107">
        <f>SUM(R54:S54)</f>
        <v>0</v>
      </c>
      <c r="U54" s="107"/>
      <c r="V54" s="110"/>
      <c r="W54" s="111"/>
      <c r="Y54" s="159" t="s">
        <v>60</v>
      </c>
      <c r="Z54" s="160" t="s">
        <v>44</v>
      </c>
      <c r="AA54" s="161" t="s">
        <v>40</v>
      </c>
      <c r="AB54" s="162" t="s">
        <v>61</v>
      </c>
      <c r="AC54" s="163"/>
      <c r="AD54" s="117"/>
      <c r="AF54" s="109">
        <v>10</v>
      </c>
      <c r="AG54" s="110"/>
      <c r="AH54" s="110"/>
      <c r="AI54" s="107">
        <f>SUM(AG54:AH54)</f>
        <v>0</v>
      </c>
      <c r="AJ54" s="107"/>
      <c r="AK54" s="110"/>
      <c r="AL54" s="111"/>
      <c r="AN54" s="159" t="s">
        <v>60</v>
      </c>
      <c r="AO54" s="160" t="s">
        <v>44</v>
      </c>
      <c r="AP54" s="161" t="s">
        <v>40</v>
      </c>
      <c r="AQ54" s="162" t="s">
        <v>61</v>
      </c>
      <c r="AR54" s="163"/>
      <c r="AS54" s="117"/>
      <c r="AU54" s="109">
        <v>10</v>
      </c>
      <c r="AV54" s="110"/>
      <c r="AW54" s="110"/>
      <c r="AX54" s="107">
        <f>SUM(AV54:AW54)</f>
        <v>0</v>
      </c>
      <c r="AY54" s="107"/>
      <c r="AZ54" s="110"/>
      <c r="BA54" s="111"/>
      <c r="BC54" s="159" t="s">
        <v>60</v>
      </c>
      <c r="BD54" s="160" t="s">
        <v>44</v>
      </c>
      <c r="BE54" s="161" t="s">
        <v>40</v>
      </c>
      <c r="BF54" s="162" t="s">
        <v>61</v>
      </c>
      <c r="BG54" s="163"/>
      <c r="BH54" s="117"/>
    </row>
    <row r="55" ht="14.25" customHeight="1" spans="1:60">
      <c r="A55" s="109">
        <v>11</v>
      </c>
      <c r="B55" s="110"/>
      <c r="C55" s="110"/>
      <c r="D55" s="107">
        <f>SUM(B55:C55)</f>
        <v>0</v>
      </c>
      <c r="E55" s="107"/>
      <c r="F55" s="110"/>
      <c r="G55" s="111"/>
      <c r="I55" s="164">
        <f>SUM(J44)</f>
        <v>5</v>
      </c>
      <c r="J55" s="165">
        <f>SUM(J45)</f>
        <v>17</v>
      </c>
      <c r="K55" s="166"/>
      <c r="L55" s="167"/>
      <c r="M55" s="168"/>
      <c r="N55" s="117"/>
      <c r="Q55" s="109">
        <v>11</v>
      </c>
      <c r="R55" s="110"/>
      <c r="S55" s="110"/>
      <c r="T55" s="107">
        <f>SUM(R55:S55)</f>
        <v>0</v>
      </c>
      <c r="U55" s="107"/>
      <c r="V55" s="110"/>
      <c r="W55" s="111"/>
      <c r="Y55" s="164">
        <f>SUM(Z44)</f>
        <v>6</v>
      </c>
      <c r="Z55" s="165">
        <f>SUM(Z45)</f>
        <v>18</v>
      </c>
      <c r="AA55" s="166"/>
      <c r="AB55" s="167"/>
      <c r="AC55" s="168"/>
      <c r="AD55" s="117"/>
      <c r="AF55" s="109">
        <v>11</v>
      </c>
      <c r="AG55" s="110"/>
      <c r="AH55" s="110"/>
      <c r="AI55" s="107">
        <f>SUM(AG55:AH55)</f>
        <v>0</v>
      </c>
      <c r="AJ55" s="107"/>
      <c r="AK55" s="110"/>
      <c r="AL55" s="111"/>
      <c r="AN55" s="164">
        <f>SUM(AO44)</f>
        <v>7</v>
      </c>
      <c r="AO55" s="165">
        <f>SUM(AO45)</f>
        <v>19</v>
      </c>
      <c r="AP55" s="166"/>
      <c r="AQ55" s="167"/>
      <c r="AR55" s="168"/>
      <c r="AS55" s="117"/>
      <c r="AU55" s="109">
        <v>11</v>
      </c>
      <c r="AV55" s="110"/>
      <c r="AW55" s="110"/>
      <c r="AX55" s="107">
        <f>SUM(AV55:AW55)</f>
        <v>0</v>
      </c>
      <c r="AY55" s="107"/>
      <c r="AZ55" s="110"/>
      <c r="BA55" s="111"/>
      <c r="BC55" s="164">
        <f>SUM(BD44)</f>
        <v>8</v>
      </c>
      <c r="BD55" s="165">
        <f>SUM(BD45)</f>
        <v>20</v>
      </c>
      <c r="BE55" s="166"/>
      <c r="BF55" s="167"/>
      <c r="BG55" s="168"/>
      <c r="BH55" s="117"/>
    </row>
    <row r="56" ht="14.25" customHeight="1" spans="1:60">
      <c r="A56" s="109">
        <v>12</v>
      </c>
      <c r="B56" s="110"/>
      <c r="C56" s="110"/>
      <c r="D56" s="107">
        <f>SUM(B56:C56)</f>
        <v>0</v>
      </c>
      <c r="E56" s="107"/>
      <c r="F56" s="110"/>
      <c r="G56" s="111"/>
      <c r="I56" s="169">
        <v>0.05</v>
      </c>
      <c r="J56" s="170">
        <v>0.03</v>
      </c>
      <c r="K56" s="106"/>
      <c r="L56" s="107"/>
      <c r="M56" s="171"/>
      <c r="N56" s="117"/>
      <c r="Q56" s="109">
        <v>12</v>
      </c>
      <c r="R56" s="110"/>
      <c r="S56" s="110"/>
      <c r="T56" s="107">
        <f>SUM(R56:S56)</f>
        <v>0</v>
      </c>
      <c r="U56" s="107"/>
      <c r="V56" s="110"/>
      <c r="W56" s="111"/>
      <c r="Y56" s="169">
        <v>0.05</v>
      </c>
      <c r="Z56" s="170">
        <v>0.03</v>
      </c>
      <c r="AA56" s="106"/>
      <c r="AB56" s="107"/>
      <c r="AC56" s="171"/>
      <c r="AD56" s="117"/>
      <c r="AF56" s="109">
        <v>12</v>
      </c>
      <c r="AG56" s="110"/>
      <c r="AH56" s="110"/>
      <c r="AI56" s="107">
        <f>SUM(AG56:AH56)</f>
        <v>0</v>
      </c>
      <c r="AJ56" s="107"/>
      <c r="AK56" s="110"/>
      <c r="AL56" s="111"/>
      <c r="AN56" s="169">
        <v>0.05</v>
      </c>
      <c r="AO56" s="170">
        <v>0.03</v>
      </c>
      <c r="AP56" s="106"/>
      <c r="AQ56" s="107"/>
      <c r="AR56" s="171"/>
      <c r="AS56" s="117"/>
      <c r="AU56" s="109">
        <v>12</v>
      </c>
      <c r="AV56" s="110"/>
      <c r="AW56" s="110"/>
      <c r="AX56" s="107">
        <f>SUM(AV56:AW56)</f>
        <v>0</v>
      </c>
      <c r="AY56" s="107"/>
      <c r="AZ56" s="110"/>
      <c r="BA56" s="111"/>
      <c r="BC56" s="169">
        <v>0.05</v>
      </c>
      <c r="BD56" s="170">
        <v>0.03</v>
      </c>
      <c r="BE56" s="106"/>
      <c r="BF56" s="107"/>
      <c r="BG56" s="171"/>
      <c r="BH56" s="117"/>
    </row>
    <row r="57" ht="14.25" customHeight="1" spans="1:60">
      <c r="A57" s="109">
        <v>13</v>
      </c>
      <c r="B57" s="110"/>
      <c r="C57" s="110"/>
      <c r="D57" s="107">
        <f>SUM(B57:C57)</f>
        <v>0</v>
      </c>
      <c r="E57" s="107"/>
      <c r="F57" s="110"/>
      <c r="G57" s="111"/>
      <c r="I57" s="172">
        <f>SUM(I55*I56)</f>
        <v>0.25</v>
      </c>
      <c r="J57" s="173">
        <f>SUM(J55*J56)</f>
        <v>0.51</v>
      </c>
      <c r="K57" s="174">
        <f>SUM(G76)</f>
        <v>0</v>
      </c>
      <c r="L57" s="175">
        <f>SUM(I57:J57)*K57</f>
        <v>0</v>
      </c>
      <c r="M57" s="176"/>
      <c r="N57" s="117"/>
      <c r="Q57" s="109">
        <v>13</v>
      </c>
      <c r="R57" s="110"/>
      <c r="S57" s="110"/>
      <c r="T57" s="107">
        <f>SUM(R57:S57)</f>
        <v>0</v>
      </c>
      <c r="U57" s="107"/>
      <c r="V57" s="110"/>
      <c r="W57" s="111"/>
      <c r="Y57" s="172">
        <f>SUM(Y55*Y56)</f>
        <v>0.3</v>
      </c>
      <c r="Z57" s="173">
        <f>SUM(Z55*Z56)</f>
        <v>0.54</v>
      </c>
      <c r="AA57" s="174">
        <f>SUM(W75)</f>
        <v>0</v>
      </c>
      <c r="AB57" s="175">
        <f>SUM(Y57:Z57)*AA57</f>
        <v>0</v>
      </c>
      <c r="AC57" s="176"/>
      <c r="AD57" s="117"/>
      <c r="AF57" s="109">
        <v>13</v>
      </c>
      <c r="AG57" s="110"/>
      <c r="AH57" s="110"/>
      <c r="AI57" s="107">
        <f>SUM(AG57:AH57)</f>
        <v>0</v>
      </c>
      <c r="AJ57" s="107"/>
      <c r="AK57" s="110"/>
      <c r="AL57" s="111"/>
      <c r="AN57" s="172">
        <f>SUM(AN55*AN56)</f>
        <v>0.35</v>
      </c>
      <c r="AO57" s="173">
        <f>SUM(AO55*AO56)</f>
        <v>0.57</v>
      </c>
      <c r="AP57" s="174">
        <f>SUM(AL76)</f>
        <v>0</v>
      </c>
      <c r="AQ57" s="175">
        <f>SUM(AN57:AO57)*AP57</f>
        <v>0</v>
      </c>
      <c r="AR57" s="176"/>
      <c r="AS57" s="117"/>
      <c r="AU57" s="109">
        <v>13</v>
      </c>
      <c r="AV57" s="110"/>
      <c r="AW57" s="110"/>
      <c r="AX57" s="107">
        <f>SUM(AV57:AW57)</f>
        <v>0</v>
      </c>
      <c r="AY57" s="107"/>
      <c r="AZ57" s="110"/>
      <c r="BA57" s="111"/>
      <c r="BC57" s="172">
        <f>SUM(BC55*BC56)</f>
        <v>0.4</v>
      </c>
      <c r="BD57" s="173">
        <f>SUM(BD55*BD56)</f>
        <v>0.6</v>
      </c>
      <c r="BE57" s="174">
        <f>SUM(BA76)</f>
        <v>0</v>
      </c>
      <c r="BF57" s="175">
        <f>SUM(BC57:BD57)*BE57</f>
        <v>0</v>
      </c>
      <c r="BG57" s="176"/>
      <c r="BH57" s="117"/>
    </row>
    <row r="58" ht="14.25" customHeight="1" spans="1:60">
      <c r="A58" s="109">
        <v>14</v>
      </c>
      <c r="B58" s="110"/>
      <c r="C58" s="110"/>
      <c r="D58" s="107">
        <f>SUM(B58:C58)</f>
        <v>0</v>
      </c>
      <c r="E58" s="107"/>
      <c r="F58" s="110"/>
      <c r="G58" s="111"/>
      <c r="I58" s="116"/>
      <c r="J58" s="117"/>
      <c r="K58" s="117"/>
      <c r="L58" s="117"/>
      <c r="M58" s="117"/>
      <c r="N58" s="117"/>
      <c r="Q58" s="109">
        <v>14</v>
      </c>
      <c r="R58" s="110"/>
      <c r="S58" s="110"/>
      <c r="T58" s="107">
        <f>SUM(R58:S58)</f>
        <v>0</v>
      </c>
      <c r="U58" s="107"/>
      <c r="V58" s="110"/>
      <c r="W58" s="111"/>
      <c r="Y58" s="116"/>
      <c r="Z58" s="117"/>
      <c r="AA58" s="117"/>
      <c r="AB58" s="117"/>
      <c r="AC58" s="117"/>
      <c r="AD58" s="117"/>
      <c r="AF58" s="109">
        <v>14</v>
      </c>
      <c r="AG58" s="110"/>
      <c r="AH58" s="110"/>
      <c r="AI58" s="107">
        <f>SUM(AG58:AH58)</f>
        <v>0</v>
      </c>
      <c r="AJ58" s="107"/>
      <c r="AK58" s="110"/>
      <c r="AL58" s="111"/>
      <c r="AN58" s="116"/>
      <c r="AO58" s="117"/>
      <c r="AP58" s="117"/>
      <c r="AQ58" s="117"/>
      <c r="AR58" s="117"/>
      <c r="AS58" s="117"/>
      <c r="AU58" s="109">
        <v>14</v>
      </c>
      <c r="AV58" s="110"/>
      <c r="AW58" s="110"/>
      <c r="AX58" s="107">
        <f>SUM(AV58:AW58)</f>
        <v>0</v>
      </c>
      <c r="AY58" s="107"/>
      <c r="AZ58" s="110"/>
      <c r="BA58" s="111"/>
      <c r="BC58" s="116"/>
      <c r="BD58" s="117"/>
      <c r="BE58" s="117"/>
      <c r="BF58" s="117"/>
      <c r="BG58" s="117"/>
      <c r="BH58" s="117"/>
    </row>
    <row r="59" ht="14.25" customHeight="1" spans="1:60">
      <c r="A59" s="109">
        <v>15</v>
      </c>
      <c r="B59" s="110"/>
      <c r="C59" s="110"/>
      <c r="D59" s="107">
        <f>SUM(B59:C59)</f>
        <v>0</v>
      </c>
      <c r="E59" s="107"/>
      <c r="F59" s="110"/>
      <c r="G59" s="111"/>
      <c r="I59" s="157" t="s">
        <v>53</v>
      </c>
      <c r="J59" s="158"/>
      <c r="K59" s="158"/>
      <c r="L59" s="158"/>
      <c r="M59" s="158"/>
      <c r="N59" s="117"/>
      <c r="Q59" s="109">
        <v>15</v>
      </c>
      <c r="R59" s="110"/>
      <c r="S59" s="110"/>
      <c r="T59" s="107">
        <f>SUM(R59:S59)</f>
        <v>0</v>
      </c>
      <c r="U59" s="107"/>
      <c r="V59" s="110"/>
      <c r="W59" s="111"/>
      <c r="Y59" s="157" t="s">
        <v>53</v>
      </c>
      <c r="Z59" s="158"/>
      <c r="AA59" s="158"/>
      <c r="AB59" s="158"/>
      <c r="AC59" s="158"/>
      <c r="AD59" s="117"/>
      <c r="AF59" s="109">
        <v>15</v>
      </c>
      <c r="AG59" s="110"/>
      <c r="AH59" s="110"/>
      <c r="AI59" s="107">
        <f>SUM(AG59:AH59)</f>
        <v>0</v>
      </c>
      <c r="AJ59" s="107"/>
      <c r="AK59" s="110"/>
      <c r="AL59" s="111"/>
      <c r="AN59" s="157" t="s">
        <v>53</v>
      </c>
      <c r="AO59" s="158"/>
      <c r="AP59" s="158"/>
      <c r="AQ59" s="158"/>
      <c r="AR59" s="158"/>
      <c r="AS59" s="117"/>
      <c r="AU59" s="109">
        <v>15</v>
      </c>
      <c r="AV59" s="110"/>
      <c r="AW59" s="110"/>
      <c r="AX59" s="107">
        <f>SUM(AV59:AW59)</f>
        <v>0</v>
      </c>
      <c r="AY59" s="107"/>
      <c r="AZ59" s="110"/>
      <c r="BA59" s="111"/>
      <c r="BC59" s="157" t="s">
        <v>53</v>
      </c>
      <c r="BD59" s="158"/>
      <c r="BE59" s="158"/>
      <c r="BF59" s="158"/>
      <c r="BG59" s="158"/>
      <c r="BH59" s="117"/>
    </row>
    <row r="60" ht="14.25" customHeight="1" spans="1:60">
      <c r="A60" s="109">
        <v>16</v>
      </c>
      <c r="B60" s="110"/>
      <c r="C60" s="110"/>
      <c r="D60" s="107">
        <f>SUM(B60:C60)</f>
        <v>0</v>
      </c>
      <c r="E60" s="107"/>
      <c r="F60" s="110"/>
      <c r="G60" s="111"/>
      <c r="I60" s="159" t="s">
        <v>33</v>
      </c>
      <c r="J60" s="160" t="s">
        <v>37</v>
      </c>
      <c r="K60" s="162" t="s">
        <v>61</v>
      </c>
      <c r="L60" s="177"/>
      <c r="M60" s="163"/>
      <c r="N60" s="117"/>
      <c r="Q60" s="109">
        <v>16</v>
      </c>
      <c r="R60" s="110"/>
      <c r="S60" s="110"/>
      <c r="T60" s="107">
        <f>SUM(R60:S60)</f>
        <v>0</v>
      </c>
      <c r="U60" s="107"/>
      <c r="V60" s="110"/>
      <c r="W60" s="111"/>
      <c r="Y60" s="159" t="s">
        <v>33</v>
      </c>
      <c r="Z60" s="160" t="s">
        <v>37</v>
      </c>
      <c r="AA60" s="162" t="s">
        <v>61</v>
      </c>
      <c r="AB60" s="177"/>
      <c r="AC60" s="163"/>
      <c r="AD60" s="117"/>
      <c r="AF60" s="109">
        <v>16</v>
      </c>
      <c r="AG60" s="110"/>
      <c r="AH60" s="110"/>
      <c r="AI60" s="107">
        <f>SUM(AG60:AH60)</f>
        <v>0</v>
      </c>
      <c r="AJ60" s="107"/>
      <c r="AK60" s="110"/>
      <c r="AL60" s="111"/>
      <c r="AN60" s="159" t="s">
        <v>33</v>
      </c>
      <c r="AO60" s="160" t="s">
        <v>37</v>
      </c>
      <c r="AP60" s="162" t="s">
        <v>61</v>
      </c>
      <c r="AQ60" s="177"/>
      <c r="AR60" s="163"/>
      <c r="AS60" s="117"/>
      <c r="AU60" s="109">
        <v>16</v>
      </c>
      <c r="AV60" s="110"/>
      <c r="AW60" s="110"/>
      <c r="AX60" s="107">
        <f>SUM(AV60:AW60)</f>
        <v>0</v>
      </c>
      <c r="AY60" s="107"/>
      <c r="AZ60" s="110"/>
      <c r="BA60" s="111"/>
      <c r="BC60" s="159" t="s">
        <v>33</v>
      </c>
      <c r="BD60" s="160" t="s">
        <v>37</v>
      </c>
      <c r="BE60" s="162" t="s">
        <v>61</v>
      </c>
      <c r="BF60" s="177"/>
      <c r="BG60" s="163"/>
      <c r="BH60" s="117"/>
    </row>
    <row r="61" ht="14.25" customHeight="1" spans="1:60">
      <c r="A61" s="109">
        <v>17</v>
      </c>
      <c r="B61" s="110"/>
      <c r="C61" s="110"/>
      <c r="D61" s="107">
        <f>SUM(B61:C61)</f>
        <v>0</v>
      </c>
      <c r="E61" s="107"/>
      <c r="F61" s="110"/>
      <c r="G61" s="111"/>
      <c r="I61" s="164"/>
      <c r="J61" s="165"/>
      <c r="K61" s="167"/>
      <c r="L61" s="178"/>
      <c r="M61" s="168"/>
      <c r="N61" s="117"/>
      <c r="Q61" s="109">
        <v>17</v>
      </c>
      <c r="R61" s="110"/>
      <c r="S61" s="110"/>
      <c r="T61" s="107">
        <f>SUM(R61:S61)</f>
        <v>0</v>
      </c>
      <c r="U61" s="107"/>
      <c r="V61" s="110"/>
      <c r="W61" s="111"/>
      <c r="Y61" s="164"/>
      <c r="Z61" s="165"/>
      <c r="AA61" s="167"/>
      <c r="AB61" s="178"/>
      <c r="AC61" s="168"/>
      <c r="AD61" s="117"/>
      <c r="AF61" s="109">
        <v>17</v>
      </c>
      <c r="AG61" s="110"/>
      <c r="AH61" s="110"/>
      <c r="AI61" s="107">
        <f>SUM(AG61:AH61)</f>
        <v>0</v>
      </c>
      <c r="AJ61" s="107"/>
      <c r="AK61" s="110"/>
      <c r="AL61" s="111"/>
      <c r="AN61" s="164"/>
      <c r="AO61" s="165"/>
      <c r="AP61" s="167"/>
      <c r="AQ61" s="178"/>
      <c r="AR61" s="168"/>
      <c r="AS61" s="117"/>
      <c r="AU61" s="109">
        <v>17</v>
      </c>
      <c r="AV61" s="110"/>
      <c r="AW61" s="110"/>
      <c r="AX61" s="107">
        <f>SUM(AV61:AW61)</f>
        <v>0</v>
      </c>
      <c r="AY61" s="107"/>
      <c r="AZ61" s="110"/>
      <c r="BA61" s="111"/>
      <c r="BC61" s="164"/>
      <c r="BD61" s="165"/>
      <c r="BE61" s="167"/>
      <c r="BF61" s="178"/>
      <c r="BG61" s="168"/>
      <c r="BH61" s="117"/>
    </row>
    <row r="62" ht="14.25" customHeight="1" spans="1:60">
      <c r="A62" s="109">
        <v>18</v>
      </c>
      <c r="B62" s="110"/>
      <c r="C62" s="110"/>
      <c r="D62" s="107">
        <f>SUM(B62:C62)</f>
        <v>0</v>
      </c>
      <c r="E62" s="107"/>
      <c r="F62" s="110"/>
      <c r="G62" s="111"/>
      <c r="I62" s="179"/>
      <c r="J62" s="180"/>
      <c r="K62" s="181"/>
      <c r="L62" s="138"/>
      <c r="M62" s="182"/>
      <c r="N62" s="117"/>
      <c r="Q62" s="109">
        <v>18</v>
      </c>
      <c r="R62" s="110"/>
      <c r="S62" s="110"/>
      <c r="T62" s="107">
        <f>SUM(R62:S62)</f>
        <v>0</v>
      </c>
      <c r="U62" s="107"/>
      <c r="V62" s="110"/>
      <c r="W62" s="111"/>
      <c r="Y62" s="179"/>
      <c r="Z62" s="180"/>
      <c r="AA62" s="181"/>
      <c r="AB62" s="138"/>
      <c r="AC62" s="182"/>
      <c r="AD62" s="117"/>
      <c r="AF62" s="109">
        <v>18</v>
      </c>
      <c r="AG62" s="110"/>
      <c r="AH62" s="110"/>
      <c r="AI62" s="107">
        <f>SUM(AG62:AH62)</f>
        <v>0</v>
      </c>
      <c r="AJ62" s="107"/>
      <c r="AK62" s="110"/>
      <c r="AL62" s="111"/>
      <c r="AN62" s="179"/>
      <c r="AO62" s="180"/>
      <c r="AP62" s="181"/>
      <c r="AQ62" s="138"/>
      <c r="AR62" s="182"/>
      <c r="AS62" s="117"/>
      <c r="AU62" s="109">
        <v>18</v>
      </c>
      <c r="AV62" s="110"/>
      <c r="AW62" s="110"/>
      <c r="AX62" s="107">
        <f>SUM(AV62:AW62)</f>
        <v>0</v>
      </c>
      <c r="AY62" s="107"/>
      <c r="AZ62" s="110"/>
      <c r="BA62" s="111"/>
      <c r="BC62" s="179"/>
      <c r="BD62" s="180"/>
      <c r="BE62" s="181"/>
      <c r="BF62" s="138"/>
      <c r="BG62" s="182"/>
      <c r="BH62" s="117"/>
    </row>
    <row r="63" ht="14.25" customHeight="1" spans="1:60">
      <c r="A63" s="109">
        <v>19</v>
      </c>
      <c r="B63" s="110"/>
      <c r="C63" s="110"/>
      <c r="D63" s="107">
        <f>SUM(B63:C63)</f>
        <v>0</v>
      </c>
      <c r="E63" s="107"/>
      <c r="F63" s="110"/>
      <c r="G63" s="111"/>
      <c r="I63" s="169"/>
      <c r="J63" s="170"/>
      <c r="K63" s="107"/>
      <c r="L63" s="183"/>
      <c r="M63" s="171"/>
      <c r="N63" s="117"/>
      <c r="Q63" s="109">
        <v>19</v>
      </c>
      <c r="R63" s="110"/>
      <c r="S63" s="110"/>
      <c r="T63" s="107">
        <f>SUM(R63:S63)</f>
        <v>0</v>
      </c>
      <c r="U63" s="107"/>
      <c r="V63" s="110"/>
      <c r="W63" s="111"/>
      <c r="Y63" s="169"/>
      <c r="Z63" s="170"/>
      <c r="AA63" s="107"/>
      <c r="AB63" s="183"/>
      <c r="AC63" s="171"/>
      <c r="AD63" s="117"/>
      <c r="AF63" s="109">
        <v>19</v>
      </c>
      <c r="AG63" s="110"/>
      <c r="AH63" s="110"/>
      <c r="AI63" s="107">
        <f>SUM(AG63:AH63)</f>
        <v>0</v>
      </c>
      <c r="AJ63" s="107"/>
      <c r="AK63" s="110"/>
      <c r="AL63" s="111"/>
      <c r="AN63" s="169"/>
      <c r="AO63" s="170"/>
      <c r="AP63" s="107"/>
      <c r="AQ63" s="183"/>
      <c r="AR63" s="171"/>
      <c r="AS63" s="117"/>
      <c r="AU63" s="109">
        <v>19</v>
      </c>
      <c r="AV63" s="110"/>
      <c r="AW63" s="110"/>
      <c r="AX63" s="107">
        <f>SUM(AV63:AW63)</f>
        <v>0</v>
      </c>
      <c r="AY63" s="107"/>
      <c r="AZ63" s="110"/>
      <c r="BA63" s="111"/>
      <c r="BC63" s="169"/>
      <c r="BD63" s="170"/>
      <c r="BE63" s="107"/>
      <c r="BF63" s="183"/>
      <c r="BG63" s="171"/>
      <c r="BH63" s="117"/>
    </row>
    <row r="64" ht="14.25" customHeight="1" spans="1:60">
      <c r="A64" s="109">
        <v>20</v>
      </c>
      <c r="B64" s="110"/>
      <c r="C64" s="110"/>
      <c r="D64" s="107">
        <f>SUM(B64:C64)</f>
        <v>0</v>
      </c>
      <c r="E64" s="107"/>
      <c r="F64" s="110"/>
      <c r="G64" s="111"/>
      <c r="I64" s="172"/>
      <c r="J64" s="173"/>
      <c r="K64" s="184">
        <f>SUM(J61:J64)</f>
        <v>0</v>
      </c>
      <c r="L64" s="185"/>
      <c r="M64" s="186"/>
      <c r="N64" s="117"/>
      <c r="Q64" s="109">
        <v>20</v>
      </c>
      <c r="R64" s="110"/>
      <c r="S64" s="110"/>
      <c r="T64" s="107">
        <f>SUM(R64:S64)</f>
        <v>0</v>
      </c>
      <c r="U64" s="107"/>
      <c r="V64" s="110"/>
      <c r="W64" s="111"/>
      <c r="Y64" s="172"/>
      <c r="Z64" s="173"/>
      <c r="AA64" s="184">
        <f>SUM(Z61:Z64)</f>
        <v>0</v>
      </c>
      <c r="AB64" s="185"/>
      <c r="AC64" s="186"/>
      <c r="AD64" s="117"/>
      <c r="AF64" s="109">
        <v>20</v>
      </c>
      <c r="AG64" s="110"/>
      <c r="AH64" s="110"/>
      <c r="AI64" s="107">
        <f>SUM(AG64:AH64)</f>
        <v>0</v>
      </c>
      <c r="AJ64" s="107"/>
      <c r="AK64" s="110"/>
      <c r="AL64" s="111"/>
      <c r="AN64" s="172"/>
      <c r="AO64" s="173"/>
      <c r="AP64" s="184">
        <f>SUM(AO61:AO64)</f>
        <v>0</v>
      </c>
      <c r="AQ64" s="185"/>
      <c r="AR64" s="186"/>
      <c r="AS64" s="117"/>
      <c r="AU64" s="109">
        <v>20</v>
      </c>
      <c r="AV64" s="110"/>
      <c r="AW64" s="110"/>
      <c r="AX64" s="107">
        <f>SUM(AV64:AW64)</f>
        <v>0</v>
      </c>
      <c r="AY64" s="107"/>
      <c r="AZ64" s="110"/>
      <c r="BA64" s="111"/>
      <c r="BC64" s="172"/>
      <c r="BD64" s="173"/>
      <c r="BE64" s="184">
        <f>SUM(BD61:BD64)</f>
        <v>0</v>
      </c>
      <c r="BF64" s="185"/>
      <c r="BG64" s="186"/>
      <c r="BH64" s="117"/>
    </row>
    <row r="65" ht="14.25" customHeight="1" spans="1:60">
      <c r="A65" s="109">
        <v>21</v>
      </c>
      <c r="B65" s="110"/>
      <c r="C65" s="110"/>
      <c r="D65" s="107">
        <f>SUM(B65:C65)</f>
        <v>0</v>
      </c>
      <c r="E65" s="107"/>
      <c r="F65" s="110"/>
      <c r="G65" s="111"/>
      <c r="I65" s="116"/>
      <c r="J65" s="117"/>
      <c r="K65" s="117"/>
      <c r="L65" s="117"/>
      <c r="M65" s="117"/>
      <c r="N65" s="117"/>
      <c r="Q65" s="109">
        <v>21</v>
      </c>
      <c r="R65" s="110"/>
      <c r="S65" s="110"/>
      <c r="T65" s="107">
        <f>SUM(R65:S65)</f>
        <v>0</v>
      </c>
      <c r="U65" s="107"/>
      <c r="V65" s="110"/>
      <c r="W65" s="111"/>
      <c r="Y65" s="116"/>
      <c r="Z65" s="117"/>
      <c r="AA65" s="117"/>
      <c r="AB65" s="117"/>
      <c r="AC65" s="117"/>
      <c r="AD65" s="117"/>
      <c r="AF65" s="109">
        <v>21</v>
      </c>
      <c r="AG65" s="110"/>
      <c r="AH65" s="110"/>
      <c r="AI65" s="107">
        <f>SUM(AG65:AH65)</f>
        <v>0</v>
      </c>
      <c r="AJ65" s="107"/>
      <c r="AK65" s="110"/>
      <c r="AL65" s="111"/>
      <c r="AN65" s="116"/>
      <c r="AO65" s="117"/>
      <c r="AP65" s="117"/>
      <c r="AQ65" s="117"/>
      <c r="AR65" s="117"/>
      <c r="AS65" s="117"/>
      <c r="AU65" s="109">
        <v>21</v>
      </c>
      <c r="AV65" s="110"/>
      <c r="AW65" s="110"/>
      <c r="AX65" s="107">
        <f>SUM(AV65:AW65)</f>
        <v>0</v>
      </c>
      <c r="AY65" s="107"/>
      <c r="AZ65" s="110"/>
      <c r="BA65" s="111"/>
      <c r="BC65" s="116"/>
      <c r="BD65" s="117"/>
      <c r="BE65" s="117"/>
      <c r="BF65" s="117"/>
      <c r="BG65" s="117"/>
      <c r="BH65" s="117"/>
    </row>
    <row r="66" ht="14.25" customHeight="1" spans="1:60">
      <c r="A66" s="109">
        <v>22</v>
      </c>
      <c r="B66" s="110"/>
      <c r="C66" s="110"/>
      <c r="D66" s="107">
        <f>SUM(B66:C66)</f>
        <v>0</v>
      </c>
      <c r="E66" s="107"/>
      <c r="F66" s="110"/>
      <c r="G66" s="111"/>
      <c r="I66" s="157" t="s">
        <v>55</v>
      </c>
      <c r="J66" s="158"/>
      <c r="K66" s="158"/>
      <c r="L66" s="158"/>
      <c r="M66" s="158"/>
      <c r="N66" s="117"/>
      <c r="Q66" s="109">
        <v>22</v>
      </c>
      <c r="R66" s="110"/>
      <c r="S66" s="110"/>
      <c r="T66" s="107">
        <f>SUM(R66:S66)</f>
        <v>0</v>
      </c>
      <c r="U66" s="107"/>
      <c r="V66" s="110"/>
      <c r="W66" s="111"/>
      <c r="Y66" s="157" t="s">
        <v>55</v>
      </c>
      <c r="Z66" s="158"/>
      <c r="AA66" s="158"/>
      <c r="AB66" s="158"/>
      <c r="AC66" s="158"/>
      <c r="AD66" s="117"/>
      <c r="AF66" s="109">
        <v>22</v>
      </c>
      <c r="AG66" s="110"/>
      <c r="AH66" s="110"/>
      <c r="AI66" s="107">
        <f>SUM(AG66:AH66)</f>
        <v>0</v>
      </c>
      <c r="AJ66" s="107"/>
      <c r="AK66" s="110"/>
      <c r="AL66" s="111"/>
      <c r="AN66" s="157" t="s">
        <v>55</v>
      </c>
      <c r="AO66" s="158"/>
      <c r="AP66" s="158"/>
      <c r="AQ66" s="158"/>
      <c r="AR66" s="158"/>
      <c r="AS66" s="117"/>
      <c r="AU66" s="109">
        <v>22</v>
      </c>
      <c r="AV66" s="110"/>
      <c r="AW66" s="110"/>
      <c r="AX66" s="107">
        <f>SUM(AV66:AW66)</f>
        <v>0</v>
      </c>
      <c r="AY66" s="107"/>
      <c r="AZ66" s="110"/>
      <c r="BA66" s="111"/>
      <c r="BC66" s="157" t="s">
        <v>55</v>
      </c>
      <c r="BD66" s="158"/>
      <c r="BE66" s="158"/>
      <c r="BF66" s="158"/>
      <c r="BG66" s="158"/>
      <c r="BH66" s="117"/>
    </row>
    <row r="67" ht="14.25" customHeight="1" spans="1:60">
      <c r="A67" s="109">
        <v>23</v>
      </c>
      <c r="B67" s="110"/>
      <c r="C67" s="110"/>
      <c r="D67" s="107">
        <f>SUM(B67:C67)</f>
        <v>0</v>
      </c>
      <c r="E67" s="107"/>
      <c r="F67" s="110"/>
      <c r="G67" s="111"/>
      <c r="I67" s="159" t="s">
        <v>60</v>
      </c>
      <c r="J67" s="160" t="s">
        <v>44</v>
      </c>
      <c r="K67" s="161" t="s">
        <v>40</v>
      </c>
      <c r="L67" s="162" t="s">
        <v>61</v>
      </c>
      <c r="M67" s="163"/>
      <c r="N67" s="117"/>
      <c r="Q67" s="109">
        <v>23</v>
      </c>
      <c r="R67" s="110"/>
      <c r="S67" s="110"/>
      <c r="T67" s="107">
        <f>SUM(R67:S67)</f>
        <v>0</v>
      </c>
      <c r="U67" s="107"/>
      <c r="V67" s="110"/>
      <c r="W67" s="111"/>
      <c r="Y67" s="159" t="s">
        <v>60</v>
      </c>
      <c r="Z67" s="160" t="s">
        <v>44</v>
      </c>
      <c r="AA67" s="161" t="s">
        <v>40</v>
      </c>
      <c r="AB67" s="162" t="s">
        <v>61</v>
      </c>
      <c r="AC67" s="163"/>
      <c r="AD67" s="117"/>
      <c r="AF67" s="109">
        <v>23</v>
      </c>
      <c r="AG67" s="110"/>
      <c r="AH67" s="110"/>
      <c r="AI67" s="107">
        <f>SUM(AG67:AH67)</f>
        <v>0</v>
      </c>
      <c r="AJ67" s="107"/>
      <c r="AK67" s="110"/>
      <c r="AL67" s="111"/>
      <c r="AN67" s="159" t="s">
        <v>60</v>
      </c>
      <c r="AO67" s="160" t="s">
        <v>44</v>
      </c>
      <c r="AP67" s="161" t="s">
        <v>40</v>
      </c>
      <c r="AQ67" s="162" t="s">
        <v>61</v>
      </c>
      <c r="AR67" s="163"/>
      <c r="AS67" s="117"/>
      <c r="AU67" s="109">
        <v>23</v>
      </c>
      <c r="AV67" s="110"/>
      <c r="AW67" s="110"/>
      <c r="AX67" s="107">
        <f>SUM(AV67:AW67)</f>
        <v>0</v>
      </c>
      <c r="AY67" s="107"/>
      <c r="AZ67" s="110"/>
      <c r="BA67" s="111"/>
      <c r="BC67" s="159" t="s">
        <v>60</v>
      </c>
      <c r="BD67" s="160" t="s">
        <v>44</v>
      </c>
      <c r="BE67" s="161" t="s">
        <v>40</v>
      </c>
      <c r="BF67" s="162" t="s">
        <v>61</v>
      </c>
      <c r="BG67" s="163"/>
      <c r="BH67" s="117"/>
    </row>
    <row r="68" ht="14.25" customHeight="1" spans="1:60">
      <c r="A68" s="109">
        <v>24</v>
      </c>
      <c r="B68" s="110"/>
      <c r="C68" s="110"/>
      <c r="D68" s="107">
        <f>SUM(B68:C68)</f>
        <v>0</v>
      </c>
      <c r="E68" s="107"/>
      <c r="F68" s="110"/>
      <c r="G68" s="111"/>
      <c r="I68" s="164">
        <f>SUM(J44)</f>
        <v>5</v>
      </c>
      <c r="J68" s="165">
        <f>SUM(J45)</f>
        <v>17</v>
      </c>
      <c r="K68" s="166"/>
      <c r="L68" s="167"/>
      <c r="M68" s="168"/>
      <c r="N68" s="117"/>
      <c r="Q68" s="109">
        <v>24</v>
      </c>
      <c r="R68" s="110"/>
      <c r="S68" s="110"/>
      <c r="T68" s="107">
        <f>SUM(R68:S68)</f>
        <v>0</v>
      </c>
      <c r="U68" s="107"/>
      <c r="V68" s="110"/>
      <c r="W68" s="111"/>
      <c r="Y68" s="164">
        <f>SUM(Z44)</f>
        <v>6</v>
      </c>
      <c r="Z68" s="165">
        <f>SUM(Z45)</f>
        <v>18</v>
      </c>
      <c r="AA68" s="166"/>
      <c r="AB68" s="167"/>
      <c r="AC68" s="168"/>
      <c r="AD68" s="117"/>
      <c r="AF68" s="109">
        <v>24</v>
      </c>
      <c r="AG68" s="110"/>
      <c r="AH68" s="110"/>
      <c r="AI68" s="107">
        <f>SUM(AG68:AH68)</f>
        <v>0</v>
      </c>
      <c r="AJ68" s="107"/>
      <c r="AK68" s="110"/>
      <c r="AL68" s="111"/>
      <c r="AN68" s="164">
        <f>SUM(AO44)</f>
        <v>7</v>
      </c>
      <c r="AO68" s="165">
        <f>SUM(AO45)</f>
        <v>19</v>
      </c>
      <c r="AP68" s="166"/>
      <c r="AQ68" s="167"/>
      <c r="AR68" s="168"/>
      <c r="AS68" s="117"/>
      <c r="AU68" s="109">
        <v>24</v>
      </c>
      <c r="AV68" s="110"/>
      <c r="AW68" s="110"/>
      <c r="AX68" s="107">
        <f>SUM(AV68:AW68)</f>
        <v>0</v>
      </c>
      <c r="AY68" s="107"/>
      <c r="AZ68" s="110"/>
      <c r="BA68" s="111"/>
      <c r="BC68" s="164">
        <f>SUM(BD44)</f>
        <v>8</v>
      </c>
      <c r="BD68" s="165">
        <f>SUM(BD45)</f>
        <v>20</v>
      </c>
      <c r="BE68" s="166"/>
      <c r="BF68" s="167"/>
      <c r="BG68" s="168"/>
      <c r="BH68" s="117"/>
    </row>
    <row r="69" ht="14.25" customHeight="1" spans="1:60">
      <c r="A69" s="109">
        <v>25</v>
      </c>
      <c r="B69" s="110"/>
      <c r="C69" s="110"/>
      <c r="D69" s="107">
        <f>SUM(B69:C69)</f>
        <v>0</v>
      </c>
      <c r="E69" s="107"/>
      <c r="F69" s="110"/>
      <c r="G69" s="111"/>
      <c r="I69" s="169">
        <v>0.05</v>
      </c>
      <c r="J69" s="170">
        <v>0.03</v>
      </c>
      <c r="K69" s="106"/>
      <c r="L69" s="107"/>
      <c r="M69" s="171"/>
      <c r="N69" s="117"/>
      <c r="Q69" s="109">
        <v>25</v>
      </c>
      <c r="R69" s="110"/>
      <c r="S69" s="110"/>
      <c r="T69" s="107">
        <f>SUM(R69:S69)</f>
        <v>0</v>
      </c>
      <c r="U69" s="107"/>
      <c r="V69" s="110"/>
      <c r="W69" s="111"/>
      <c r="Y69" s="169">
        <v>0.05</v>
      </c>
      <c r="Z69" s="170">
        <v>0.03</v>
      </c>
      <c r="AA69" s="106"/>
      <c r="AB69" s="107"/>
      <c r="AC69" s="171"/>
      <c r="AD69" s="117"/>
      <c r="AF69" s="109">
        <v>25</v>
      </c>
      <c r="AG69" s="110"/>
      <c r="AH69" s="110"/>
      <c r="AI69" s="107">
        <f>SUM(AG69:AH69)</f>
        <v>0</v>
      </c>
      <c r="AJ69" s="107"/>
      <c r="AK69" s="110"/>
      <c r="AL69" s="111"/>
      <c r="AN69" s="169">
        <v>0.05</v>
      </c>
      <c r="AO69" s="170">
        <v>0.03</v>
      </c>
      <c r="AP69" s="106"/>
      <c r="AQ69" s="107"/>
      <c r="AR69" s="171"/>
      <c r="AS69" s="117"/>
      <c r="AU69" s="109">
        <v>25</v>
      </c>
      <c r="AV69" s="110"/>
      <c r="AW69" s="110"/>
      <c r="AX69" s="107">
        <f>SUM(AV69:AW69)</f>
        <v>0</v>
      </c>
      <c r="AY69" s="107"/>
      <c r="AZ69" s="110"/>
      <c r="BA69" s="111"/>
      <c r="BC69" s="169">
        <v>0.05</v>
      </c>
      <c r="BD69" s="170">
        <v>0.03</v>
      </c>
      <c r="BE69" s="106"/>
      <c r="BF69" s="107"/>
      <c r="BG69" s="171"/>
      <c r="BH69" s="117"/>
    </row>
    <row r="70" ht="14.25" customHeight="1" spans="1:60">
      <c r="A70" s="109">
        <v>26</v>
      </c>
      <c r="B70" s="110"/>
      <c r="C70" s="110"/>
      <c r="D70" s="107">
        <f>SUM(B70:C70)</f>
        <v>0</v>
      </c>
      <c r="E70" s="107"/>
      <c r="F70" s="110"/>
      <c r="G70" s="111"/>
      <c r="I70" s="172">
        <f>SUM(I68*I69)</f>
        <v>0.25</v>
      </c>
      <c r="J70" s="173">
        <f>SUM(J68*J69)</f>
        <v>0.51</v>
      </c>
      <c r="K70" s="174">
        <f>SUM(F76)</f>
        <v>0</v>
      </c>
      <c r="L70" s="175">
        <f>SUM(I70:J70)*K70</f>
        <v>0</v>
      </c>
      <c r="M70" s="176"/>
      <c r="N70" s="117"/>
      <c r="Q70" s="109">
        <v>26</v>
      </c>
      <c r="R70" s="110"/>
      <c r="S70" s="110"/>
      <c r="T70" s="107">
        <f>SUM(R70:S70)</f>
        <v>0</v>
      </c>
      <c r="U70" s="107"/>
      <c r="V70" s="110"/>
      <c r="W70" s="111"/>
      <c r="Y70" s="172">
        <f>SUM(Y68*Y69)</f>
        <v>0.3</v>
      </c>
      <c r="Z70" s="173">
        <f>SUM(Z68*Z69)</f>
        <v>0.54</v>
      </c>
      <c r="AA70" s="174">
        <f>SUM(V75)</f>
        <v>0</v>
      </c>
      <c r="AB70" s="175">
        <f>SUM(Y70:Z70)*AA70</f>
        <v>0</v>
      </c>
      <c r="AC70" s="176"/>
      <c r="AD70" s="117"/>
      <c r="AF70" s="109">
        <v>26</v>
      </c>
      <c r="AG70" s="110"/>
      <c r="AH70" s="110"/>
      <c r="AI70" s="107">
        <f>SUM(AG70:AH70)</f>
        <v>0</v>
      </c>
      <c r="AJ70" s="107"/>
      <c r="AK70" s="110"/>
      <c r="AL70" s="111"/>
      <c r="AN70" s="172">
        <f>SUM(AN68*AN69)</f>
        <v>0.35</v>
      </c>
      <c r="AO70" s="173">
        <f>SUM(AO68*AO69)</f>
        <v>0.57</v>
      </c>
      <c r="AP70" s="174">
        <f>SUM(AK76)</f>
        <v>0</v>
      </c>
      <c r="AQ70" s="175">
        <f>SUM(AN70:AO70)*AP70</f>
        <v>0</v>
      </c>
      <c r="AR70" s="176"/>
      <c r="AS70" s="117"/>
      <c r="AU70" s="109">
        <v>26</v>
      </c>
      <c r="AV70" s="110"/>
      <c r="AW70" s="110"/>
      <c r="AX70" s="107">
        <f>SUM(AV70:AW70)</f>
        <v>0</v>
      </c>
      <c r="AY70" s="107"/>
      <c r="AZ70" s="110"/>
      <c r="BA70" s="111"/>
      <c r="BC70" s="172">
        <f>SUM(BC68*BC69)</f>
        <v>0.4</v>
      </c>
      <c r="BD70" s="173">
        <f>SUM(BD68*BD69)</f>
        <v>0.6</v>
      </c>
      <c r="BE70" s="174">
        <f>SUM(AZ76)</f>
        <v>0</v>
      </c>
      <c r="BF70" s="175">
        <f>SUM(BC70:BD70)*BE70</f>
        <v>0</v>
      </c>
      <c r="BG70" s="176"/>
      <c r="BH70" s="117"/>
    </row>
    <row r="71" ht="14.25" customHeight="1" spans="1:60">
      <c r="A71" s="109">
        <v>27</v>
      </c>
      <c r="B71" s="110"/>
      <c r="C71" s="110"/>
      <c r="D71" s="107">
        <f>SUM(B71:C71)</f>
        <v>0</v>
      </c>
      <c r="E71" s="107"/>
      <c r="F71" s="110"/>
      <c r="G71" s="111"/>
      <c r="I71" s="187"/>
      <c r="J71" s="187"/>
      <c r="K71" s="188"/>
      <c r="L71" s="189"/>
      <c r="M71" s="189"/>
      <c r="N71" s="117"/>
      <c r="Q71" s="109">
        <v>27</v>
      </c>
      <c r="R71" s="110"/>
      <c r="S71" s="110"/>
      <c r="T71" s="107">
        <f>SUM(R71:S71)</f>
        <v>0</v>
      </c>
      <c r="U71" s="107"/>
      <c r="V71" s="110"/>
      <c r="W71" s="111"/>
      <c r="Y71" s="187"/>
      <c r="Z71" s="187"/>
      <c r="AA71" s="188"/>
      <c r="AB71" s="189"/>
      <c r="AC71" s="189"/>
      <c r="AD71" s="117"/>
      <c r="AF71" s="109">
        <v>27</v>
      </c>
      <c r="AG71" s="110"/>
      <c r="AH71" s="110"/>
      <c r="AI71" s="107">
        <f>SUM(AG71:AH71)</f>
        <v>0</v>
      </c>
      <c r="AJ71" s="107"/>
      <c r="AK71" s="110"/>
      <c r="AL71" s="111"/>
      <c r="AN71" s="187"/>
      <c r="AO71" s="187"/>
      <c r="AP71" s="188"/>
      <c r="AQ71" s="189"/>
      <c r="AR71" s="189"/>
      <c r="AS71" s="117"/>
      <c r="AU71" s="109">
        <v>27</v>
      </c>
      <c r="AV71" s="110"/>
      <c r="AW71" s="110"/>
      <c r="AX71" s="107">
        <f>SUM(AV71:AW71)</f>
        <v>0</v>
      </c>
      <c r="AY71" s="107"/>
      <c r="AZ71" s="110"/>
      <c r="BA71" s="111"/>
      <c r="BC71" s="187"/>
      <c r="BD71" s="187"/>
      <c r="BE71" s="188"/>
      <c r="BF71" s="189"/>
      <c r="BG71" s="189"/>
      <c r="BH71" s="117"/>
    </row>
    <row r="72" ht="14.25" customHeight="1" spans="1:60">
      <c r="A72" s="109">
        <v>28</v>
      </c>
      <c r="B72" s="110"/>
      <c r="C72" s="110"/>
      <c r="D72" s="107">
        <f>SUM(B72:C72)</f>
        <v>0</v>
      </c>
      <c r="E72" s="107"/>
      <c r="F72" s="110"/>
      <c r="G72" s="111"/>
      <c r="I72" s="116"/>
      <c r="J72" s="190" t="s">
        <v>62</v>
      </c>
      <c r="K72" s="190"/>
      <c r="L72" s="190"/>
      <c r="M72" s="190"/>
      <c r="N72" s="190"/>
      <c r="Q72" s="109">
        <v>28</v>
      </c>
      <c r="R72" s="110"/>
      <c r="S72" s="110"/>
      <c r="T72" s="107">
        <f>SUM(R72:S72)</f>
        <v>0</v>
      </c>
      <c r="U72" s="107"/>
      <c r="V72" s="110"/>
      <c r="W72" s="111"/>
      <c r="Y72" s="116"/>
      <c r="Z72" s="190" t="s">
        <v>62</v>
      </c>
      <c r="AA72" s="190"/>
      <c r="AB72" s="190"/>
      <c r="AC72" s="190"/>
      <c r="AD72" s="190"/>
      <c r="AF72" s="109">
        <v>28</v>
      </c>
      <c r="AG72" s="110"/>
      <c r="AH72" s="110"/>
      <c r="AI72" s="107">
        <f>SUM(AG72:AH72)</f>
        <v>0</v>
      </c>
      <c r="AJ72" s="107"/>
      <c r="AK72" s="110"/>
      <c r="AL72" s="111"/>
      <c r="AN72" s="116"/>
      <c r="AO72" s="190" t="s">
        <v>62</v>
      </c>
      <c r="AP72" s="190"/>
      <c r="AQ72" s="190"/>
      <c r="AR72" s="190"/>
      <c r="AS72" s="190"/>
      <c r="AU72" s="109">
        <v>28</v>
      </c>
      <c r="AV72" s="110"/>
      <c r="AW72" s="110"/>
      <c r="AX72" s="107">
        <f>SUM(AV72:AW72)</f>
        <v>0</v>
      </c>
      <c r="AY72" s="107"/>
      <c r="AZ72" s="110"/>
      <c r="BA72" s="111"/>
      <c r="BC72" s="116"/>
      <c r="BD72" s="190" t="s">
        <v>62</v>
      </c>
      <c r="BE72" s="190"/>
      <c r="BF72" s="190"/>
      <c r="BG72" s="190"/>
      <c r="BH72" s="190"/>
    </row>
    <row r="73" ht="14.25" customHeight="1" spans="1:59">
      <c r="A73" s="109">
        <v>29</v>
      </c>
      <c r="B73" s="110"/>
      <c r="C73" s="110"/>
      <c r="D73" s="107">
        <f>SUM(B73:C73)</f>
        <v>0</v>
      </c>
      <c r="E73" s="107"/>
      <c r="F73" s="110"/>
      <c r="G73" s="111"/>
      <c r="I73" s="116"/>
      <c r="J73" s="156"/>
      <c r="K73" s="156"/>
      <c r="L73" s="156"/>
      <c r="M73" s="156"/>
      <c r="Q73" s="109">
        <v>29</v>
      </c>
      <c r="R73" s="110"/>
      <c r="S73" s="110"/>
      <c r="T73" s="107">
        <f>SUM(R73:S73)</f>
        <v>0</v>
      </c>
      <c r="U73" s="107"/>
      <c r="V73" s="110"/>
      <c r="W73" s="111"/>
      <c r="Y73" s="116"/>
      <c r="Z73" s="156"/>
      <c r="AA73" s="156"/>
      <c r="AB73" s="156"/>
      <c r="AC73" s="156"/>
      <c r="AF73" s="109">
        <v>29</v>
      </c>
      <c r="AG73" s="110"/>
      <c r="AH73" s="110"/>
      <c r="AI73" s="107">
        <f>SUM(AG73:AH73)</f>
        <v>0</v>
      </c>
      <c r="AJ73" s="107"/>
      <c r="AK73" s="110"/>
      <c r="AL73" s="111"/>
      <c r="AN73" s="116"/>
      <c r="AO73" s="156"/>
      <c r="AP73" s="156"/>
      <c r="AQ73" s="156"/>
      <c r="AR73" s="156"/>
      <c r="AU73" s="109">
        <v>29</v>
      </c>
      <c r="AV73" s="110"/>
      <c r="AW73" s="110"/>
      <c r="AX73" s="107">
        <f>SUM(AV73:AW73)</f>
        <v>0</v>
      </c>
      <c r="AY73" s="107"/>
      <c r="AZ73" s="110"/>
      <c r="BA73" s="111"/>
      <c r="BC73" s="116"/>
      <c r="BD73" s="156"/>
      <c r="BE73" s="156"/>
      <c r="BF73" s="156"/>
      <c r="BG73" s="156"/>
    </row>
    <row r="74" ht="14.25" customHeight="1" spans="1:60">
      <c r="A74" s="109">
        <v>30</v>
      </c>
      <c r="B74" s="110"/>
      <c r="C74" s="110"/>
      <c r="D74" s="107">
        <f>SUM(B74:C74)</f>
        <v>0</v>
      </c>
      <c r="E74" s="107"/>
      <c r="F74" s="110"/>
      <c r="G74" s="111"/>
      <c r="I74" s="116"/>
      <c r="N74" s="117"/>
      <c r="Q74" s="109">
        <v>30</v>
      </c>
      <c r="R74" s="110"/>
      <c r="S74" s="110"/>
      <c r="T74" s="107">
        <f>SUM(R74:S74)</f>
        <v>0</v>
      </c>
      <c r="U74" s="107"/>
      <c r="V74" s="110"/>
      <c r="W74" s="111"/>
      <c r="Y74" s="116"/>
      <c r="AD74" s="117"/>
      <c r="AF74" s="109">
        <v>30</v>
      </c>
      <c r="AG74" s="110"/>
      <c r="AH74" s="110"/>
      <c r="AI74" s="107">
        <f>SUM(AG74:AH74)</f>
        <v>0</v>
      </c>
      <c r="AJ74" s="107"/>
      <c r="AK74" s="110"/>
      <c r="AL74" s="111"/>
      <c r="AN74" s="116"/>
      <c r="AS74" s="117"/>
      <c r="AU74" s="109">
        <v>30</v>
      </c>
      <c r="AV74" s="110"/>
      <c r="AW74" s="110"/>
      <c r="AX74" s="107">
        <f>SUM(AV74:AW74)</f>
        <v>0</v>
      </c>
      <c r="AY74" s="107"/>
      <c r="AZ74" s="110"/>
      <c r="BA74" s="111"/>
      <c r="BC74" s="116"/>
      <c r="BH74" s="117"/>
    </row>
    <row r="75" ht="14.25" customHeight="1" spans="1:60">
      <c r="A75" s="109">
        <v>31</v>
      </c>
      <c r="B75" s="110"/>
      <c r="C75" s="110"/>
      <c r="D75" s="107">
        <f>SUM(B75:C75)</f>
        <v>0</v>
      </c>
      <c r="E75" s="107"/>
      <c r="F75" s="110"/>
      <c r="G75" s="111"/>
      <c r="I75" s="116"/>
      <c r="J75" s="117"/>
      <c r="K75" s="117"/>
      <c r="L75" s="117"/>
      <c r="M75" s="117"/>
      <c r="N75" s="191"/>
      <c r="Q75" s="112"/>
      <c r="R75" s="113">
        <f t="shared" ref="R75:W75" si="12">SUM(R45:R74)</f>
        <v>0</v>
      </c>
      <c r="S75" s="113">
        <f>SUM(S45:S74)</f>
        <v>0</v>
      </c>
      <c r="T75" s="114">
        <f>SUM(R75:S75)</f>
        <v>0</v>
      </c>
      <c r="U75" s="114">
        <f>SUM(U45:U74)</f>
        <v>0</v>
      </c>
      <c r="V75" s="113">
        <f>SUM(V45:V74)</f>
        <v>0</v>
      </c>
      <c r="W75" s="115">
        <f>SUM(W45:W74)</f>
        <v>0</v>
      </c>
      <c r="Y75" s="116"/>
      <c r="Z75" s="117"/>
      <c r="AA75" s="117"/>
      <c r="AB75" s="117"/>
      <c r="AC75" s="117"/>
      <c r="AD75" s="191"/>
      <c r="AF75" s="109">
        <v>31</v>
      </c>
      <c r="AG75" s="110"/>
      <c r="AH75" s="110"/>
      <c r="AI75" s="107">
        <f>SUM(AG75:AH75)</f>
        <v>0</v>
      </c>
      <c r="AJ75" s="107"/>
      <c r="AK75" s="110"/>
      <c r="AL75" s="111"/>
      <c r="AN75" s="116"/>
      <c r="AO75" s="117"/>
      <c r="AP75" s="117"/>
      <c r="AQ75" s="117"/>
      <c r="AR75" s="117"/>
      <c r="AS75" s="191"/>
      <c r="AU75" s="109">
        <v>31</v>
      </c>
      <c r="AV75" s="110"/>
      <c r="AW75" s="110"/>
      <c r="AX75" s="107">
        <f>SUM(AV75:AW75)</f>
        <v>0</v>
      </c>
      <c r="AY75" s="107"/>
      <c r="AZ75" s="110"/>
      <c r="BA75" s="111"/>
      <c r="BC75" s="116"/>
      <c r="BD75" s="117"/>
      <c r="BE75" s="117"/>
      <c r="BF75" s="117"/>
      <c r="BG75" s="117"/>
      <c r="BH75" s="191"/>
    </row>
    <row r="76" ht="16.5" customHeight="1" spans="1:59">
      <c r="A76" s="112"/>
      <c r="B76" s="113">
        <f t="shared" ref="B76:G76" si="13">SUM(B45:B75)</f>
        <v>0</v>
      </c>
      <c r="C76" s="113">
        <f>SUM(C45:C75)</f>
        <v>0</v>
      </c>
      <c r="D76" s="114">
        <f>SUM(B76:C76)</f>
        <v>0</v>
      </c>
      <c r="E76" s="114">
        <f>SUM(E45:E75)</f>
        <v>0</v>
      </c>
      <c r="F76" s="113">
        <f>SUM(F45:F75)</f>
        <v>0</v>
      </c>
      <c r="G76" s="115">
        <f>SUM(G45:G75)</f>
        <v>0</v>
      </c>
      <c r="I76" s="116"/>
      <c r="J76" s="191" t="s">
        <v>63</v>
      </c>
      <c r="K76" s="191"/>
      <c r="L76" s="191"/>
      <c r="M76" s="191"/>
      <c r="Y76" s="116"/>
      <c r="Z76" s="191" t="s">
        <v>63</v>
      </c>
      <c r="AA76" s="191"/>
      <c r="AB76" s="191"/>
      <c r="AC76" s="191"/>
      <c r="AF76" s="112"/>
      <c r="AG76" s="113">
        <f t="shared" ref="AG76:AL76" si="14">SUM(AG45:AG75)</f>
        <v>0</v>
      </c>
      <c r="AH76" s="113">
        <f>SUM(AH45:AH75)</f>
        <v>0</v>
      </c>
      <c r="AI76" s="114">
        <f>SUM(AG76:AH76)</f>
        <v>0</v>
      </c>
      <c r="AJ76" s="114">
        <f>SUM(AJ45:AJ75)</f>
        <v>0</v>
      </c>
      <c r="AK76" s="113">
        <f>SUM(AK45:AK75)</f>
        <v>0</v>
      </c>
      <c r="AL76" s="115">
        <f>SUM(AL45:AL75)</f>
        <v>0</v>
      </c>
      <c r="AN76" s="116"/>
      <c r="AO76" s="191" t="s">
        <v>63</v>
      </c>
      <c r="AP76" s="191"/>
      <c r="AQ76" s="191"/>
      <c r="AR76" s="191"/>
      <c r="AU76" s="112"/>
      <c r="AV76" s="113">
        <f t="shared" ref="AV76:BA76" si="15">SUM(AV45:AV75)</f>
        <v>0</v>
      </c>
      <c r="AW76" s="113">
        <f>SUM(AW45:AW75)</f>
        <v>0</v>
      </c>
      <c r="AX76" s="114">
        <f>SUM(AV76:AW76)</f>
        <v>0</v>
      </c>
      <c r="AY76" s="114">
        <f>SUM(AY45:AY75)</f>
        <v>0</v>
      </c>
      <c r="AZ76" s="113">
        <f>SUM(AZ45:AZ75)</f>
        <v>0</v>
      </c>
      <c r="BA76" s="115">
        <f>SUM(BA45:BA75)</f>
        <v>0</v>
      </c>
      <c r="BC76" s="116"/>
      <c r="BD76" s="191" t="s">
        <v>63</v>
      </c>
      <c r="BE76" s="191"/>
      <c r="BF76" s="191"/>
      <c r="BG76" s="191"/>
    </row>
    <row r="77" ht="12.75"/>
    <row r="79" ht="22.5" customHeight="1" spans="4:60">
      <c r="D79" s="95" t="s">
        <v>20</v>
      </c>
      <c r="E79" s="96">
        <f>([1]Kal.Gaji!A23)</f>
        <v>5</v>
      </c>
      <c r="F79" s="97"/>
      <c r="G79" s="98"/>
      <c r="I79" s="118" t="s">
        <v>21</v>
      </c>
      <c r="J79" s="118"/>
      <c r="K79" s="118"/>
      <c r="L79" s="118"/>
      <c r="M79" s="118"/>
      <c r="N79" s="118"/>
      <c r="T79" s="95" t="s">
        <v>20</v>
      </c>
      <c r="U79" s="96">
        <f>([1]Kal.Gaji!A23)</f>
        <v>5</v>
      </c>
      <c r="V79" s="97"/>
      <c r="W79" s="98"/>
      <c r="Y79" s="118" t="s">
        <v>21</v>
      </c>
      <c r="Z79" s="118"/>
      <c r="AA79" s="118"/>
      <c r="AB79" s="118"/>
      <c r="AC79" s="118"/>
      <c r="AD79" s="118"/>
      <c r="AI79" s="95" t="s">
        <v>20</v>
      </c>
      <c r="AJ79" s="96">
        <f>([1]Kal.Gaji!A23)</f>
        <v>5</v>
      </c>
      <c r="AK79" s="97"/>
      <c r="AL79" s="98"/>
      <c r="AN79" s="118" t="s">
        <v>21</v>
      </c>
      <c r="AO79" s="118"/>
      <c r="AP79" s="118"/>
      <c r="AQ79" s="118"/>
      <c r="AR79" s="118"/>
      <c r="AS79" s="118"/>
      <c r="AX79" s="95" t="s">
        <v>20</v>
      </c>
      <c r="AY79" s="96">
        <f>([1]Kal.Gaji!A23)</f>
        <v>5</v>
      </c>
      <c r="AZ79" s="97"/>
      <c r="BA79" s="98"/>
      <c r="BC79" s="118" t="s">
        <v>21</v>
      </c>
      <c r="BD79" s="118"/>
      <c r="BE79" s="118"/>
      <c r="BF79" s="118"/>
      <c r="BG79" s="118"/>
      <c r="BH79" s="118"/>
    </row>
    <row r="80" ht="22.5" customHeight="1" spans="4:60">
      <c r="D80" s="95" t="s">
        <v>3</v>
      </c>
      <c r="E80" s="96" t="str">
        <f>([1]H!E80)</f>
        <v>SEPTEMBER</v>
      </c>
      <c r="F80" s="97"/>
      <c r="G80" s="98"/>
      <c r="I80" s="119"/>
      <c r="J80" s="119"/>
      <c r="K80" s="119"/>
      <c r="L80" s="120"/>
      <c r="M80" s="120"/>
      <c r="N80" s="120"/>
      <c r="T80" s="95" t="s">
        <v>3</v>
      </c>
      <c r="U80" s="96" t="str">
        <f>([1]H!U80)</f>
        <v>OKTOBER</v>
      </c>
      <c r="V80" s="97"/>
      <c r="W80" s="98"/>
      <c r="Y80" s="119"/>
      <c r="Z80" s="119"/>
      <c r="AA80" s="119"/>
      <c r="AB80" s="120"/>
      <c r="AC80" s="120"/>
      <c r="AD80" s="120"/>
      <c r="AI80" s="95" t="s">
        <v>3</v>
      </c>
      <c r="AJ80" s="96" t="str">
        <f>([1]H!AJ80)</f>
        <v>NOVEMBER</v>
      </c>
      <c r="AK80" s="97"/>
      <c r="AL80" s="98"/>
      <c r="AN80" s="119"/>
      <c r="AO80" s="119"/>
      <c r="AP80" s="119"/>
      <c r="AQ80" s="120"/>
      <c r="AR80" s="120"/>
      <c r="AS80" s="120"/>
      <c r="AX80" s="95" t="s">
        <v>3</v>
      </c>
      <c r="AY80" s="96" t="str">
        <f>([1]H!AY80)</f>
        <v>DESEMBER</v>
      </c>
      <c r="AZ80" s="97"/>
      <c r="BA80" s="98"/>
      <c r="BC80" s="119"/>
      <c r="BD80" s="119"/>
      <c r="BE80" s="119"/>
      <c r="BF80" s="120"/>
      <c r="BG80" s="120"/>
      <c r="BH80" s="120"/>
    </row>
    <row r="81" ht="22.5" customHeight="1" spans="4:60">
      <c r="D81" s="95" t="s">
        <v>26</v>
      </c>
      <c r="E81" s="96">
        <f>SUM('Kal. Gaji'!A3:M3)</f>
        <v>2016</v>
      </c>
      <c r="F81" s="97"/>
      <c r="G81" s="98"/>
      <c r="I81" s="121">
        <f>(E79)</f>
        <v>5</v>
      </c>
      <c r="J81" s="121"/>
      <c r="K81" s="121"/>
      <c r="L81" s="121"/>
      <c r="M81" s="121"/>
      <c r="N81" s="122" t="s">
        <v>76</v>
      </c>
      <c r="T81" s="95" t="s">
        <v>26</v>
      </c>
      <c r="U81" s="96">
        <f>SUM('Kal. Gaji'!A3:M3)</f>
        <v>2016</v>
      </c>
      <c r="V81" s="97"/>
      <c r="W81" s="98"/>
      <c r="Y81" s="121">
        <f>(U79)</f>
        <v>5</v>
      </c>
      <c r="Z81" s="121"/>
      <c r="AA81" s="121"/>
      <c r="AB81" s="121"/>
      <c r="AC81" s="121"/>
      <c r="AD81" s="122" t="s">
        <v>77</v>
      </c>
      <c r="AI81" s="95" t="s">
        <v>26</v>
      </c>
      <c r="AJ81" s="96">
        <f>SUM('Kal. Gaji'!A3:M3)</f>
        <v>2016</v>
      </c>
      <c r="AK81" s="97"/>
      <c r="AL81" s="98"/>
      <c r="AN81" s="121">
        <f>(AJ79)</f>
        <v>5</v>
      </c>
      <c r="AO81" s="121"/>
      <c r="AP81" s="121"/>
      <c r="AQ81" s="121"/>
      <c r="AR81" s="121"/>
      <c r="AS81" s="122" t="s">
        <v>78</v>
      </c>
      <c r="AX81" s="95" t="s">
        <v>26</v>
      </c>
      <c r="AY81" s="96">
        <f>SUM('Kal. Gaji'!A3:M3)</f>
        <v>2016</v>
      </c>
      <c r="AZ81" s="97"/>
      <c r="BA81" s="98"/>
      <c r="BC81" s="121">
        <f>(AY79)</f>
        <v>5</v>
      </c>
      <c r="BD81" s="121"/>
      <c r="BE81" s="121"/>
      <c r="BF81" s="121"/>
      <c r="BG81" s="121"/>
      <c r="BH81" s="122" t="s">
        <v>79</v>
      </c>
    </row>
    <row r="82" ht="25.5" customHeight="1" spans="1:60">
      <c r="A82" s="99" t="s">
        <v>2</v>
      </c>
      <c r="B82" s="99"/>
      <c r="C82" s="99"/>
      <c r="D82" s="99"/>
      <c r="E82" s="99"/>
      <c r="F82" s="99"/>
      <c r="G82" s="99"/>
      <c r="I82" s="123" t="s">
        <v>31</v>
      </c>
      <c r="J82" s="124" t="s">
        <v>32</v>
      </c>
      <c r="K82" s="125" t="s">
        <v>33</v>
      </c>
      <c r="L82" s="126"/>
      <c r="M82" s="126"/>
      <c r="N82" s="127"/>
      <c r="Q82" s="99" t="s">
        <v>2</v>
      </c>
      <c r="R82" s="99"/>
      <c r="S82" s="99"/>
      <c r="T82" s="99"/>
      <c r="U82" s="99"/>
      <c r="V82" s="99"/>
      <c r="W82" s="99"/>
      <c r="Y82" s="123" t="s">
        <v>31</v>
      </c>
      <c r="Z82" s="124" t="s">
        <v>32</v>
      </c>
      <c r="AA82" s="125" t="s">
        <v>33</v>
      </c>
      <c r="AB82" s="126"/>
      <c r="AC82" s="126"/>
      <c r="AD82" s="127"/>
      <c r="AF82" s="99" t="s">
        <v>2</v>
      </c>
      <c r="AG82" s="99"/>
      <c r="AH82" s="99"/>
      <c r="AI82" s="99"/>
      <c r="AJ82" s="99"/>
      <c r="AK82" s="99"/>
      <c r="AL82" s="99"/>
      <c r="AN82" s="123" t="s">
        <v>31</v>
      </c>
      <c r="AO82" s="124" t="s">
        <v>32</v>
      </c>
      <c r="AP82" s="125" t="s">
        <v>33</v>
      </c>
      <c r="AQ82" s="126"/>
      <c r="AR82" s="126"/>
      <c r="AS82" s="127"/>
      <c r="AU82" s="99" t="s">
        <v>2</v>
      </c>
      <c r="AV82" s="99"/>
      <c r="AW82" s="99"/>
      <c r="AX82" s="99"/>
      <c r="AY82" s="99"/>
      <c r="AZ82" s="99"/>
      <c r="BA82" s="99"/>
      <c r="BC82" s="123" t="s">
        <v>31</v>
      </c>
      <c r="BD82" s="124" t="s">
        <v>32</v>
      </c>
      <c r="BE82" s="125" t="s">
        <v>33</v>
      </c>
      <c r="BF82" s="126"/>
      <c r="BG82" s="126"/>
      <c r="BH82" s="127"/>
    </row>
    <row r="83" ht="16.5" spans="1:60">
      <c r="A83" s="100" t="s">
        <v>34</v>
      </c>
      <c r="B83" s="101" t="s">
        <v>35</v>
      </c>
      <c r="C83" s="101" t="s">
        <v>36</v>
      </c>
      <c r="D83" s="102" t="s">
        <v>37</v>
      </c>
      <c r="E83" s="102" t="s">
        <v>38</v>
      </c>
      <c r="F83" s="103" t="s">
        <v>39</v>
      </c>
      <c r="G83" s="104" t="s">
        <v>40</v>
      </c>
      <c r="I83" s="129" t="s">
        <v>41</v>
      </c>
      <c r="J83" s="130">
        <f>SUM('Kal. Gaji'!J24)</f>
        <v>9</v>
      </c>
      <c r="K83" s="131" t="s">
        <v>42</v>
      </c>
      <c r="L83" s="132"/>
      <c r="M83" s="132"/>
      <c r="N83" s="133"/>
      <c r="Q83" s="100" t="s">
        <v>34</v>
      </c>
      <c r="R83" s="101" t="s">
        <v>35</v>
      </c>
      <c r="S83" s="101" t="s">
        <v>36</v>
      </c>
      <c r="T83" s="102" t="s">
        <v>37</v>
      </c>
      <c r="U83" s="102" t="s">
        <v>38</v>
      </c>
      <c r="V83" s="192" t="s">
        <v>39</v>
      </c>
      <c r="W83" s="104" t="s">
        <v>40</v>
      </c>
      <c r="Y83" s="129" t="s">
        <v>41</v>
      </c>
      <c r="Z83" s="130">
        <f>SUM('Kal. Gaji'!K24)</f>
        <v>10</v>
      </c>
      <c r="AA83" s="131" t="s">
        <v>42</v>
      </c>
      <c r="AB83" s="132"/>
      <c r="AC83" s="132"/>
      <c r="AD83" s="133"/>
      <c r="AF83" s="100" t="s">
        <v>34</v>
      </c>
      <c r="AG83" s="101" t="s">
        <v>35</v>
      </c>
      <c r="AH83" s="101" t="s">
        <v>36</v>
      </c>
      <c r="AI83" s="102" t="s">
        <v>37</v>
      </c>
      <c r="AJ83" s="102" t="s">
        <v>38</v>
      </c>
      <c r="AK83" s="192" t="s">
        <v>39</v>
      </c>
      <c r="AL83" s="104" t="s">
        <v>40</v>
      </c>
      <c r="AN83" s="129" t="s">
        <v>41</v>
      </c>
      <c r="AO83" s="130">
        <f>SUM('Kal. Gaji'!L24)</f>
        <v>11</v>
      </c>
      <c r="AP83" s="131" t="s">
        <v>42</v>
      </c>
      <c r="AQ83" s="132"/>
      <c r="AR83" s="132"/>
      <c r="AS83" s="133"/>
      <c r="AU83" s="100" t="s">
        <v>34</v>
      </c>
      <c r="AV83" s="101" t="s">
        <v>35</v>
      </c>
      <c r="AW83" s="101" t="s">
        <v>36</v>
      </c>
      <c r="AX83" s="102" t="s">
        <v>37</v>
      </c>
      <c r="AY83" s="102" t="s">
        <v>38</v>
      </c>
      <c r="AZ83" s="192" t="s">
        <v>39</v>
      </c>
      <c r="BA83" s="104" t="s">
        <v>40</v>
      </c>
      <c r="BC83" s="129" t="s">
        <v>41</v>
      </c>
      <c r="BD83" s="130">
        <f>SUM('Kal. Gaji'!M24)</f>
        <v>12</v>
      </c>
      <c r="BE83" s="131" t="s">
        <v>42</v>
      </c>
      <c r="BF83" s="132"/>
      <c r="BG83" s="132"/>
      <c r="BH83" s="133"/>
    </row>
    <row r="84" ht="14.25" customHeight="1" spans="1:60">
      <c r="A84" s="239" t="s">
        <v>43</v>
      </c>
      <c r="B84" s="106"/>
      <c r="C84" s="106"/>
      <c r="D84" s="107">
        <f t="shared" ref="D84:D114" si="16">SUM(B84:C84)</f>
        <v>0</v>
      </c>
      <c r="E84" s="107"/>
      <c r="F84" s="106"/>
      <c r="G84" s="108"/>
      <c r="I84" s="134" t="s">
        <v>44</v>
      </c>
      <c r="J84" s="130">
        <f>SUM('Kal. Gaji'!J25)</f>
        <v>21</v>
      </c>
      <c r="K84" s="135" t="s">
        <v>42</v>
      </c>
      <c r="L84" s="136"/>
      <c r="M84" s="136"/>
      <c r="N84" s="137"/>
      <c r="Q84" s="239" t="s">
        <v>43</v>
      </c>
      <c r="R84" s="106"/>
      <c r="S84" s="106"/>
      <c r="T84" s="107">
        <f t="shared" ref="T84:T115" si="17">SUM(R84:S84)</f>
        <v>0</v>
      </c>
      <c r="U84" s="107"/>
      <c r="V84" s="106"/>
      <c r="W84" s="108"/>
      <c r="Y84" s="134" t="s">
        <v>44</v>
      </c>
      <c r="Z84" s="130">
        <f>SUM('Kal. Gaji'!K25)</f>
        <v>22</v>
      </c>
      <c r="AA84" s="135" t="s">
        <v>42</v>
      </c>
      <c r="AB84" s="136"/>
      <c r="AC84" s="136"/>
      <c r="AD84" s="137"/>
      <c r="AF84" s="239" t="s">
        <v>43</v>
      </c>
      <c r="AG84" s="110"/>
      <c r="AH84" s="110"/>
      <c r="AI84" s="107">
        <f t="shared" ref="AI84:AI114" si="18">SUM(AG84:AH84)</f>
        <v>0</v>
      </c>
      <c r="AJ84" s="107"/>
      <c r="AK84" s="106"/>
      <c r="AL84" s="108"/>
      <c r="AN84" s="134" t="s">
        <v>44</v>
      </c>
      <c r="AO84" s="130">
        <f>SUM('Kal. Gaji'!L25)</f>
        <v>23</v>
      </c>
      <c r="AP84" s="135" t="s">
        <v>42</v>
      </c>
      <c r="AQ84" s="136"/>
      <c r="AR84" s="136"/>
      <c r="AS84" s="137"/>
      <c r="AU84" s="239" t="s">
        <v>43</v>
      </c>
      <c r="AV84" s="110"/>
      <c r="AW84" s="110"/>
      <c r="AX84" s="107">
        <f t="shared" ref="AX84:AX115" si="19">SUM(AV84:AW84)</f>
        <v>0</v>
      </c>
      <c r="AY84" s="107"/>
      <c r="AZ84" s="106"/>
      <c r="BA84" s="108"/>
      <c r="BC84" s="134" t="s">
        <v>44</v>
      </c>
      <c r="BD84" s="130">
        <f>SUM('Kal. Gaji'!M25)</f>
        <v>24</v>
      </c>
      <c r="BE84" s="135" t="s">
        <v>42</v>
      </c>
      <c r="BF84" s="136"/>
      <c r="BG84" s="136"/>
      <c r="BH84" s="137"/>
    </row>
    <row r="85" ht="14.25" customHeight="1" spans="1:60">
      <c r="A85" s="240" t="s">
        <v>45</v>
      </c>
      <c r="B85" s="110"/>
      <c r="C85" s="110"/>
      <c r="D85" s="107">
        <f>SUM(B85:C85)</f>
        <v>0</v>
      </c>
      <c r="E85" s="107"/>
      <c r="F85" s="110"/>
      <c r="G85" s="111"/>
      <c r="I85" s="134" t="s">
        <v>46</v>
      </c>
      <c r="J85" s="130">
        <f>SUM('Kal. Gaji'!J26)</f>
        <v>33</v>
      </c>
      <c r="K85" s="139" t="e">
        <f>SUM([1]Kal.Gaji!J26)</f>
        <v>#REF!</v>
      </c>
      <c r="L85" s="140" t="s">
        <v>47</v>
      </c>
      <c r="M85" s="141">
        <f>SUM(D114)</f>
        <v>0</v>
      </c>
      <c r="N85" s="142" t="s">
        <v>48</v>
      </c>
      <c r="Q85" s="240" t="s">
        <v>45</v>
      </c>
      <c r="R85" s="110"/>
      <c r="S85" s="110"/>
      <c r="T85" s="107">
        <f>SUM(R85:S85)</f>
        <v>0</v>
      </c>
      <c r="U85" s="107"/>
      <c r="V85" s="110"/>
      <c r="W85" s="111"/>
      <c r="Y85" s="134" t="s">
        <v>46</v>
      </c>
      <c r="Z85" s="130">
        <f>SUM('Kal. Gaji'!K26)</f>
        <v>34</v>
      </c>
      <c r="AA85" s="139" t="e">
        <f>SUM([1]Kal.Gaji!K26)</f>
        <v>#REF!</v>
      </c>
      <c r="AB85" s="140" t="s">
        <v>47</v>
      </c>
      <c r="AC85" s="141">
        <f>SUM(T115)</f>
        <v>0</v>
      </c>
      <c r="AD85" s="142" t="s">
        <v>48</v>
      </c>
      <c r="AF85" s="240" t="s">
        <v>45</v>
      </c>
      <c r="AG85" s="110"/>
      <c r="AH85" s="110"/>
      <c r="AI85" s="107">
        <f>SUM(AG85:AH85)</f>
        <v>0</v>
      </c>
      <c r="AJ85" s="107"/>
      <c r="AK85" s="110"/>
      <c r="AL85" s="111"/>
      <c r="AN85" s="134" t="s">
        <v>46</v>
      </c>
      <c r="AO85" s="130">
        <f>SUM('Kal. Gaji'!L26)</f>
        <v>35</v>
      </c>
      <c r="AP85" s="139" t="e">
        <f>SUM([1]Kal.Gaji!L26)</f>
        <v>#REF!</v>
      </c>
      <c r="AQ85" s="140" t="s">
        <v>47</v>
      </c>
      <c r="AR85" s="141">
        <f>SUM(AI114)</f>
        <v>0</v>
      </c>
      <c r="AS85" s="142" t="s">
        <v>48</v>
      </c>
      <c r="AU85" s="240" t="s">
        <v>45</v>
      </c>
      <c r="AV85" s="110"/>
      <c r="AW85" s="110"/>
      <c r="AX85" s="107">
        <f>SUM(AV85:AW85)</f>
        <v>0</v>
      </c>
      <c r="AY85" s="107"/>
      <c r="AZ85" s="110"/>
      <c r="BA85" s="111"/>
      <c r="BC85" s="134" t="s">
        <v>46</v>
      </c>
      <c r="BD85" s="130">
        <f>SUM('Kal. Gaji'!M26)</f>
        <v>36</v>
      </c>
      <c r="BE85" s="139" t="e">
        <f>SUM([1]Kal.Gaji!M26)</f>
        <v>#REF!</v>
      </c>
      <c r="BF85" s="140" t="s">
        <v>47</v>
      </c>
      <c r="BG85" s="141">
        <f>SUM(AX115)</f>
        <v>0</v>
      </c>
      <c r="BH85" s="142" t="s">
        <v>48</v>
      </c>
    </row>
    <row r="86" ht="14.25" customHeight="1" spans="1:60">
      <c r="A86" s="240" t="s">
        <v>49</v>
      </c>
      <c r="B86" s="110"/>
      <c r="C86" s="110"/>
      <c r="D86" s="107">
        <f>SUM(B86:C86)</f>
        <v>0</v>
      </c>
      <c r="E86" s="107"/>
      <c r="F86" s="110"/>
      <c r="G86" s="111"/>
      <c r="I86" s="134" t="s">
        <v>38</v>
      </c>
      <c r="J86" s="130">
        <f>SUM(K86*M86)</f>
        <v>0</v>
      </c>
      <c r="K86" s="143">
        <v>1500</v>
      </c>
      <c r="L86" s="144" t="s">
        <v>47</v>
      </c>
      <c r="M86" s="145">
        <f>SUM(E114)</f>
        <v>0</v>
      </c>
      <c r="N86" s="146" t="s">
        <v>50</v>
      </c>
      <c r="Q86" s="240" t="s">
        <v>49</v>
      </c>
      <c r="R86" s="110"/>
      <c r="S86" s="110"/>
      <c r="T86" s="107">
        <f>SUM(R86:S86)</f>
        <v>0</v>
      </c>
      <c r="U86" s="107"/>
      <c r="V86" s="110"/>
      <c r="W86" s="111"/>
      <c r="Y86" s="134" t="s">
        <v>38</v>
      </c>
      <c r="Z86" s="130">
        <f>SUM(AA86*AC86)</f>
        <v>0</v>
      </c>
      <c r="AA86" s="143">
        <v>1500</v>
      </c>
      <c r="AB86" s="144" t="s">
        <v>47</v>
      </c>
      <c r="AC86" s="145">
        <f>SUM(U115)</f>
        <v>0</v>
      </c>
      <c r="AD86" s="146" t="s">
        <v>50</v>
      </c>
      <c r="AF86" s="240" t="s">
        <v>49</v>
      </c>
      <c r="AG86" s="110"/>
      <c r="AH86" s="110"/>
      <c r="AI86" s="107">
        <f>SUM(AG86:AH86)</f>
        <v>0</v>
      </c>
      <c r="AJ86" s="107"/>
      <c r="AK86" s="110"/>
      <c r="AL86" s="193"/>
      <c r="AN86" s="134" t="s">
        <v>38</v>
      </c>
      <c r="AO86" s="130">
        <f>SUM(AP86*AR86)</f>
        <v>0</v>
      </c>
      <c r="AP86" s="143">
        <v>1500</v>
      </c>
      <c r="AQ86" s="144" t="s">
        <v>47</v>
      </c>
      <c r="AR86" s="145">
        <f>SUM(AJ114)</f>
        <v>0</v>
      </c>
      <c r="AS86" s="146" t="s">
        <v>50</v>
      </c>
      <c r="AU86" s="240" t="s">
        <v>49</v>
      </c>
      <c r="AV86" s="110"/>
      <c r="AW86" s="110"/>
      <c r="AX86" s="107">
        <f>SUM(AV86:AW86)</f>
        <v>0</v>
      </c>
      <c r="AY86" s="107"/>
      <c r="AZ86" s="110"/>
      <c r="BA86" s="111"/>
      <c r="BC86" s="134" t="s">
        <v>38</v>
      </c>
      <c r="BD86" s="130">
        <f>SUM(BE86*BG86)</f>
        <v>0</v>
      </c>
      <c r="BE86" s="143">
        <v>1500</v>
      </c>
      <c r="BF86" s="144" t="s">
        <v>47</v>
      </c>
      <c r="BG86" s="145">
        <f>SUM(AY115)</f>
        <v>0</v>
      </c>
      <c r="BH86" s="146" t="s">
        <v>50</v>
      </c>
    </row>
    <row r="87" ht="14.25" customHeight="1" spans="1:60">
      <c r="A87" s="240" t="s">
        <v>51</v>
      </c>
      <c r="B87" s="110"/>
      <c r="C87" s="110"/>
      <c r="D87" s="107">
        <f>SUM(B87:C87)</f>
        <v>0</v>
      </c>
      <c r="E87" s="107"/>
      <c r="F87" s="110"/>
      <c r="G87" s="111"/>
      <c r="I87" s="134" t="s">
        <v>40</v>
      </c>
      <c r="J87" s="143">
        <f>SUM(L96)</f>
        <v>0</v>
      </c>
      <c r="K87" s="139"/>
      <c r="L87" s="144"/>
      <c r="M87" s="145"/>
      <c r="N87" s="146"/>
      <c r="Q87" s="240" t="s">
        <v>51</v>
      </c>
      <c r="R87" s="110"/>
      <c r="S87" s="110"/>
      <c r="T87" s="107">
        <f>SUM(R87:S87)</f>
        <v>0</v>
      </c>
      <c r="U87" s="107"/>
      <c r="V87" s="110"/>
      <c r="W87" s="111"/>
      <c r="Y87" s="134" t="s">
        <v>40</v>
      </c>
      <c r="Z87" s="143">
        <f>SUM(AB96)</f>
        <v>0</v>
      </c>
      <c r="AA87" s="139"/>
      <c r="AB87" s="144"/>
      <c r="AC87" s="145"/>
      <c r="AD87" s="146"/>
      <c r="AF87" s="240" t="s">
        <v>51</v>
      </c>
      <c r="AG87" s="110"/>
      <c r="AH87" s="110"/>
      <c r="AI87" s="107">
        <f>SUM(AG87:AH87)</f>
        <v>0</v>
      </c>
      <c r="AJ87" s="107"/>
      <c r="AK87" s="110"/>
      <c r="AL87" s="111"/>
      <c r="AN87" s="134" t="s">
        <v>40</v>
      </c>
      <c r="AO87" s="143">
        <f>SUM(AQ96)</f>
        <v>0</v>
      </c>
      <c r="AP87" s="139"/>
      <c r="AQ87" s="144"/>
      <c r="AR87" s="145"/>
      <c r="AS87" s="146"/>
      <c r="AU87" s="240" t="s">
        <v>51</v>
      </c>
      <c r="AV87" s="110"/>
      <c r="AW87" s="110"/>
      <c r="AX87" s="107">
        <f>SUM(AV87:AW87)</f>
        <v>0</v>
      </c>
      <c r="AY87" s="107"/>
      <c r="AZ87" s="110"/>
      <c r="BA87" s="111"/>
      <c r="BC87" s="134" t="s">
        <v>40</v>
      </c>
      <c r="BD87" s="143">
        <f>SUM(BF96)</f>
        <v>0</v>
      </c>
      <c r="BE87" s="139"/>
      <c r="BF87" s="144"/>
      <c r="BG87" s="145"/>
      <c r="BH87" s="146"/>
    </row>
    <row r="88" ht="14.25" customHeight="1" spans="1:60">
      <c r="A88" s="240" t="s">
        <v>52</v>
      </c>
      <c r="B88" s="110"/>
      <c r="C88" s="110"/>
      <c r="D88" s="107">
        <f>SUM(B88:C88)</f>
        <v>0</v>
      </c>
      <c r="E88" s="107"/>
      <c r="F88" s="110"/>
      <c r="G88" s="111"/>
      <c r="I88" s="134" t="s">
        <v>53</v>
      </c>
      <c r="J88" s="143">
        <f>SUM(K103)</f>
        <v>0</v>
      </c>
      <c r="K88" s="139"/>
      <c r="L88" s="144"/>
      <c r="M88" s="145"/>
      <c r="N88" s="146"/>
      <c r="Q88" s="240" t="s">
        <v>52</v>
      </c>
      <c r="R88" s="110"/>
      <c r="S88" s="110"/>
      <c r="T88" s="107">
        <f>SUM(R88:S88)</f>
        <v>0</v>
      </c>
      <c r="U88" s="107"/>
      <c r="V88" s="110"/>
      <c r="W88" s="111"/>
      <c r="Y88" s="134" t="s">
        <v>53</v>
      </c>
      <c r="Z88" s="143">
        <f>SUM(AA103)</f>
        <v>0</v>
      </c>
      <c r="AA88" s="139"/>
      <c r="AB88" s="144"/>
      <c r="AC88" s="145"/>
      <c r="AD88" s="146"/>
      <c r="AF88" s="240" t="s">
        <v>52</v>
      </c>
      <c r="AG88" s="110"/>
      <c r="AH88" s="110"/>
      <c r="AI88" s="107">
        <f>SUM(AG88:AH88)</f>
        <v>0</v>
      </c>
      <c r="AJ88" s="107"/>
      <c r="AK88" s="110"/>
      <c r="AL88" s="111"/>
      <c r="AN88" s="134" t="s">
        <v>53</v>
      </c>
      <c r="AO88" s="143">
        <f>SUM(AP103)</f>
        <v>0</v>
      </c>
      <c r="AP88" s="139"/>
      <c r="AQ88" s="144"/>
      <c r="AR88" s="145"/>
      <c r="AS88" s="146"/>
      <c r="AU88" s="240" t="s">
        <v>52</v>
      </c>
      <c r="AV88" s="110"/>
      <c r="AW88" s="110"/>
      <c r="AX88" s="107">
        <f>SUM(AV88:AW88)</f>
        <v>0</v>
      </c>
      <c r="AY88" s="107"/>
      <c r="AZ88" s="110"/>
      <c r="BA88" s="111"/>
      <c r="BC88" s="134" t="s">
        <v>53</v>
      </c>
      <c r="BD88" s="143">
        <f>SUM(BE103)</f>
        <v>0</v>
      </c>
      <c r="BE88" s="139"/>
      <c r="BF88" s="144"/>
      <c r="BG88" s="145"/>
      <c r="BH88" s="146"/>
    </row>
    <row r="89" ht="14.25" customHeight="1" spans="1:60">
      <c r="A89" s="240" t="s">
        <v>54</v>
      </c>
      <c r="B89" s="110"/>
      <c r="C89" s="110"/>
      <c r="D89" s="107">
        <f>SUM(B89:C89)</f>
        <v>0</v>
      </c>
      <c r="E89" s="107"/>
      <c r="F89" s="110"/>
      <c r="G89" s="111"/>
      <c r="I89" s="134" t="s">
        <v>55</v>
      </c>
      <c r="J89" s="147">
        <f>SUM(L109)</f>
        <v>0</v>
      </c>
      <c r="K89" s="148"/>
      <c r="L89" s="144"/>
      <c r="M89" s="144"/>
      <c r="N89" s="149"/>
      <c r="Q89" s="240" t="s">
        <v>54</v>
      </c>
      <c r="R89" s="110"/>
      <c r="S89" s="110"/>
      <c r="T89" s="107">
        <f>SUM(R89:S89)</f>
        <v>0</v>
      </c>
      <c r="U89" s="107"/>
      <c r="V89" s="110"/>
      <c r="W89" s="111"/>
      <c r="Y89" s="134" t="s">
        <v>55</v>
      </c>
      <c r="Z89" s="147">
        <f>SUM(AB109)</f>
        <v>0</v>
      </c>
      <c r="AA89" s="148"/>
      <c r="AB89" s="144"/>
      <c r="AC89" s="144"/>
      <c r="AD89" s="149"/>
      <c r="AF89" s="240" t="s">
        <v>54</v>
      </c>
      <c r="AG89" s="110"/>
      <c r="AH89" s="110"/>
      <c r="AI89" s="107">
        <f>SUM(AG89:AH89)</f>
        <v>0</v>
      </c>
      <c r="AJ89" s="107"/>
      <c r="AK89" s="110"/>
      <c r="AL89" s="111"/>
      <c r="AN89" s="134" t="s">
        <v>55</v>
      </c>
      <c r="AO89" s="147">
        <f>SUM(AQ109)</f>
        <v>0</v>
      </c>
      <c r="AP89" s="148"/>
      <c r="AQ89" s="144"/>
      <c r="AR89" s="144"/>
      <c r="AS89" s="149"/>
      <c r="AU89" s="240" t="s">
        <v>54</v>
      </c>
      <c r="AV89" s="110"/>
      <c r="AW89" s="110"/>
      <c r="AX89" s="107">
        <f>SUM(AV89:AW89)</f>
        <v>0</v>
      </c>
      <c r="AY89" s="107"/>
      <c r="AZ89" s="110"/>
      <c r="BA89" s="111"/>
      <c r="BC89" s="134" t="s">
        <v>55</v>
      </c>
      <c r="BD89" s="147">
        <f>SUM(BF109)</f>
        <v>0</v>
      </c>
      <c r="BE89" s="148"/>
      <c r="BF89" s="144"/>
      <c r="BG89" s="144"/>
      <c r="BH89" s="149"/>
    </row>
    <row r="90" ht="14.25" customHeight="1" spans="1:60">
      <c r="A90" s="240" t="s">
        <v>56</v>
      </c>
      <c r="B90" s="110"/>
      <c r="C90" s="110"/>
      <c r="D90" s="107">
        <f>SUM(B90:C90)</f>
        <v>0</v>
      </c>
      <c r="E90" s="107"/>
      <c r="F90" s="110"/>
      <c r="G90" s="111"/>
      <c r="I90" s="150" t="s">
        <v>57</v>
      </c>
      <c r="J90" s="151">
        <f>SUM(J83:J88)-J89</f>
        <v>63</v>
      </c>
      <c r="K90" s="152"/>
      <c r="L90" s="153"/>
      <c r="M90" s="153"/>
      <c r="N90" s="154"/>
      <c r="Q90" s="240" t="s">
        <v>56</v>
      </c>
      <c r="R90" s="110"/>
      <c r="S90" s="110"/>
      <c r="T90" s="107">
        <f>SUM(R90:S90)</f>
        <v>0</v>
      </c>
      <c r="U90" s="107"/>
      <c r="V90" s="110"/>
      <c r="W90" s="111"/>
      <c r="Y90" s="150" t="s">
        <v>57</v>
      </c>
      <c r="Z90" s="151">
        <f>SUM(Z83:Z88)-Z89</f>
        <v>66</v>
      </c>
      <c r="AA90" s="152"/>
      <c r="AB90" s="153"/>
      <c r="AC90" s="153"/>
      <c r="AD90" s="154"/>
      <c r="AF90" s="240" t="s">
        <v>56</v>
      </c>
      <c r="AG90" s="110"/>
      <c r="AH90" s="110"/>
      <c r="AI90" s="107">
        <f>SUM(AG90:AH90)</f>
        <v>0</v>
      </c>
      <c r="AJ90" s="107"/>
      <c r="AK90" s="110"/>
      <c r="AL90" s="111"/>
      <c r="AN90" s="150" t="s">
        <v>57</v>
      </c>
      <c r="AO90" s="151">
        <f>SUM(AO83:AO88)-AO89</f>
        <v>69</v>
      </c>
      <c r="AP90" s="152"/>
      <c r="AQ90" s="153"/>
      <c r="AR90" s="153"/>
      <c r="AS90" s="154"/>
      <c r="AU90" s="240" t="s">
        <v>56</v>
      </c>
      <c r="AV90" s="110"/>
      <c r="AW90" s="110"/>
      <c r="AX90" s="107">
        <f>SUM(AV90:AW90)</f>
        <v>0</v>
      </c>
      <c r="AY90" s="107"/>
      <c r="AZ90" s="110"/>
      <c r="BA90" s="111"/>
      <c r="BC90" s="150" t="s">
        <v>57</v>
      </c>
      <c r="BD90" s="151">
        <f>SUM(BD83:BD88)-BD89</f>
        <v>72</v>
      </c>
      <c r="BE90" s="152"/>
      <c r="BF90" s="153"/>
      <c r="BG90" s="153"/>
      <c r="BH90" s="154"/>
    </row>
    <row r="91" ht="14.25" customHeight="1" spans="1:60">
      <c r="A91" s="240" t="s">
        <v>58</v>
      </c>
      <c r="B91" s="110"/>
      <c r="C91" s="110"/>
      <c r="D91" s="107">
        <f>SUM(B91:C91)</f>
        <v>0</v>
      </c>
      <c r="E91" s="107"/>
      <c r="F91" s="110"/>
      <c r="G91" s="111"/>
      <c r="I91" s="155"/>
      <c r="J91" s="156"/>
      <c r="K91" s="156"/>
      <c r="L91" s="156"/>
      <c r="M91" s="156"/>
      <c r="N91" s="156"/>
      <c r="Q91" s="240" t="s">
        <v>58</v>
      </c>
      <c r="R91" s="110"/>
      <c r="S91" s="110"/>
      <c r="T91" s="107">
        <f>SUM(R91:S91)</f>
        <v>0</v>
      </c>
      <c r="U91" s="107"/>
      <c r="V91" s="110"/>
      <c r="W91" s="111"/>
      <c r="Y91" s="155"/>
      <c r="Z91" s="156"/>
      <c r="AA91" s="156"/>
      <c r="AB91" s="156"/>
      <c r="AC91" s="156"/>
      <c r="AD91" s="156"/>
      <c r="AF91" s="240" t="s">
        <v>58</v>
      </c>
      <c r="AG91" s="110"/>
      <c r="AH91" s="110"/>
      <c r="AI91" s="107">
        <f>SUM(AG91:AH91)</f>
        <v>0</v>
      </c>
      <c r="AJ91" s="107"/>
      <c r="AK91" s="110"/>
      <c r="AL91" s="111"/>
      <c r="AN91" s="155"/>
      <c r="AO91" s="156"/>
      <c r="AP91" s="156"/>
      <c r="AQ91" s="156"/>
      <c r="AR91" s="156"/>
      <c r="AS91" s="156"/>
      <c r="AU91" s="240" t="s">
        <v>58</v>
      </c>
      <c r="AV91" s="110"/>
      <c r="AW91" s="110"/>
      <c r="AX91" s="107">
        <f>SUM(AV91:AW91)</f>
        <v>0</v>
      </c>
      <c r="AY91" s="107"/>
      <c r="AZ91" s="110"/>
      <c r="BA91" s="111"/>
      <c r="BC91" s="155"/>
      <c r="BD91" s="156"/>
      <c r="BE91" s="156"/>
      <c r="BF91" s="156"/>
      <c r="BG91" s="156"/>
      <c r="BH91" s="156"/>
    </row>
    <row r="92" ht="14.25" customHeight="1" spans="1:60">
      <c r="A92" s="240" t="s">
        <v>59</v>
      </c>
      <c r="B92" s="110"/>
      <c r="C92" s="110"/>
      <c r="D92" s="107">
        <f>SUM(B92:C92)</f>
        <v>0</v>
      </c>
      <c r="E92" s="107"/>
      <c r="F92" s="110"/>
      <c r="G92" s="111"/>
      <c r="I92" s="157" t="s">
        <v>40</v>
      </c>
      <c r="J92" s="158"/>
      <c r="K92" s="158"/>
      <c r="L92" s="158"/>
      <c r="M92" s="158"/>
      <c r="N92" s="117"/>
      <c r="Q92" s="240" t="s">
        <v>59</v>
      </c>
      <c r="R92" s="110"/>
      <c r="S92" s="110"/>
      <c r="T92" s="107">
        <f>SUM(R92:S92)</f>
        <v>0</v>
      </c>
      <c r="U92" s="107"/>
      <c r="V92" s="110"/>
      <c r="W92" s="111"/>
      <c r="Y92" s="157" t="s">
        <v>40</v>
      </c>
      <c r="Z92" s="158"/>
      <c r="AA92" s="158"/>
      <c r="AB92" s="158"/>
      <c r="AC92" s="158"/>
      <c r="AD92" s="117"/>
      <c r="AF92" s="240" t="s">
        <v>59</v>
      </c>
      <c r="AG92" s="110"/>
      <c r="AH92" s="110"/>
      <c r="AI92" s="107">
        <f>SUM(AG92:AH92)</f>
        <v>0</v>
      </c>
      <c r="AJ92" s="107"/>
      <c r="AK92" s="110"/>
      <c r="AL92" s="111"/>
      <c r="AN92" s="157" t="s">
        <v>40</v>
      </c>
      <c r="AO92" s="158"/>
      <c r="AP92" s="158"/>
      <c r="AQ92" s="158"/>
      <c r="AR92" s="158"/>
      <c r="AS92" s="117"/>
      <c r="AU92" s="240" t="s">
        <v>59</v>
      </c>
      <c r="AV92" s="110"/>
      <c r="AW92" s="110"/>
      <c r="AX92" s="107">
        <f>SUM(AV92:AW92)</f>
        <v>0</v>
      </c>
      <c r="AY92" s="107"/>
      <c r="AZ92" s="110"/>
      <c r="BA92" s="111"/>
      <c r="BC92" s="157" t="s">
        <v>40</v>
      </c>
      <c r="BD92" s="158"/>
      <c r="BE92" s="158"/>
      <c r="BF92" s="158"/>
      <c r="BG92" s="158"/>
      <c r="BH92" s="117"/>
    </row>
    <row r="93" ht="14.25" customHeight="1" spans="1:60">
      <c r="A93" s="109">
        <v>10</v>
      </c>
      <c r="B93" s="110"/>
      <c r="C93" s="110"/>
      <c r="D93" s="107">
        <f>SUM(B93:C93)</f>
        <v>0</v>
      </c>
      <c r="E93" s="107"/>
      <c r="F93" s="110"/>
      <c r="G93" s="111"/>
      <c r="I93" s="159" t="s">
        <v>60</v>
      </c>
      <c r="J93" s="160" t="s">
        <v>44</v>
      </c>
      <c r="K93" s="161" t="s">
        <v>40</v>
      </c>
      <c r="L93" s="162" t="s">
        <v>61</v>
      </c>
      <c r="M93" s="163"/>
      <c r="N93" s="117"/>
      <c r="Q93" s="109">
        <v>10</v>
      </c>
      <c r="R93" s="110"/>
      <c r="S93" s="110"/>
      <c r="T93" s="107">
        <f>SUM(R93:S93)</f>
        <v>0</v>
      </c>
      <c r="U93" s="107"/>
      <c r="V93" s="110"/>
      <c r="W93" s="111"/>
      <c r="Y93" s="159" t="s">
        <v>60</v>
      </c>
      <c r="Z93" s="160" t="s">
        <v>44</v>
      </c>
      <c r="AA93" s="161" t="s">
        <v>40</v>
      </c>
      <c r="AB93" s="162" t="s">
        <v>61</v>
      </c>
      <c r="AC93" s="163"/>
      <c r="AD93" s="117"/>
      <c r="AF93" s="109">
        <v>10</v>
      </c>
      <c r="AG93" s="110"/>
      <c r="AH93" s="110"/>
      <c r="AI93" s="107">
        <f>SUM(AG93:AH93)</f>
        <v>0</v>
      </c>
      <c r="AJ93" s="107"/>
      <c r="AK93" s="110"/>
      <c r="AL93" s="111"/>
      <c r="AN93" s="159" t="s">
        <v>60</v>
      </c>
      <c r="AO93" s="160" t="s">
        <v>44</v>
      </c>
      <c r="AP93" s="161" t="s">
        <v>40</v>
      </c>
      <c r="AQ93" s="162" t="s">
        <v>61</v>
      </c>
      <c r="AR93" s="163"/>
      <c r="AS93" s="117"/>
      <c r="AU93" s="109">
        <v>10</v>
      </c>
      <c r="AV93" s="110"/>
      <c r="AW93" s="110"/>
      <c r="AX93" s="107">
        <f>SUM(AV93:AW93)</f>
        <v>0</v>
      </c>
      <c r="AY93" s="107"/>
      <c r="AZ93" s="110"/>
      <c r="BA93" s="111"/>
      <c r="BC93" s="159" t="s">
        <v>60</v>
      </c>
      <c r="BD93" s="160" t="s">
        <v>44</v>
      </c>
      <c r="BE93" s="161" t="s">
        <v>40</v>
      </c>
      <c r="BF93" s="162" t="s">
        <v>61</v>
      </c>
      <c r="BG93" s="163"/>
      <c r="BH93" s="117"/>
    </row>
    <row r="94" ht="14.25" customHeight="1" spans="1:60">
      <c r="A94" s="109">
        <v>11</v>
      </c>
      <c r="B94" s="110"/>
      <c r="C94" s="110"/>
      <c r="D94" s="107">
        <f>SUM(B94:C94)</f>
        <v>0</v>
      </c>
      <c r="E94" s="107"/>
      <c r="F94" s="110"/>
      <c r="G94" s="111"/>
      <c r="I94" s="164">
        <f>SUM(J83)</f>
        <v>9</v>
      </c>
      <c r="J94" s="165">
        <f>SUM(J84)</f>
        <v>21</v>
      </c>
      <c r="K94" s="166"/>
      <c r="L94" s="167"/>
      <c r="M94" s="168"/>
      <c r="N94" s="117"/>
      <c r="Q94" s="109">
        <v>11</v>
      </c>
      <c r="R94" s="110"/>
      <c r="S94" s="110"/>
      <c r="T94" s="107">
        <f>SUM(R94:S94)</f>
        <v>0</v>
      </c>
      <c r="U94" s="107"/>
      <c r="V94" s="110"/>
      <c r="W94" s="111"/>
      <c r="Y94" s="164">
        <f>SUM(Z83)</f>
        <v>10</v>
      </c>
      <c r="Z94" s="165">
        <f>SUM(Z84)</f>
        <v>22</v>
      </c>
      <c r="AA94" s="166"/>
      <c r="AB94" s="167"/>
      <c r="AC94" s="168"/>
      <c r="AD94" s="117"/>
      <c r="AF94" s="109">
        <v>11</v>
      </c>
      <c r="AG94" s="110"/>
      <c r="AH94" s="110"/>
      <c r="AI94" s="107">
        <f>SUM(AG94:AH94)</f>
        <v>0</v>
      </c>
      <c r="AJ94" s="107"/>
      <c r="AK94" s="110"/>
      <c r="AL94" s="111"/>
      <c r="AN94" s="164">
        <f>SUM(AO83)</f>
        <v>11</v>
      </c>
      <c r="AO94" s="165">
        <f>SUM(AO84)</f>
        <v>23</v>
      </c>
      <c r="AP94" s="166"/>
      <c r="AQ94" s="167"/>
      <c r="AR94" s="168"/>
      <c r="AS94" s="117"/>
      <c r="AU94" s="109">
        <v>11</v>
      </c>
      <c r="AV94" s="110"/>
      <c r="AW94" s="110"/>
      <c r="AX94" s="107">
        <f>SUM(AV94:AW94)</f>
        <v>0</v>
      </c>
      <c r="AY94" s="107"/>
      <c r="AZ94" s="110"/>
      <c r="BA94" s="111"/>
      <c r="BC94" s="164">
        <f>SUM(BD83)</f>
        <v>12</v>
      </c>
      <c r="BD94" s="165">
        <f>SUM(BD84)</f>
        <v>24</v>
      </c>
      <c r="BE94" s="166"/>
      <c r="BF94" s="167"/>
      <c r="BG94" s="168"/>
      <c r="BH94" s="117"/>
    </row>
    <row r="95" ht="14.25" customHeight="1" spans="1:60">
      <c r="A95" s="109">
        <v>12</v>
      </c>
      <c r="B95" s="110"/>
      <c r="C95" s="110"/>
      <c r="D95" s="107">
        <f>SUM(B95:C95)</f>
        <v>0</v>
      </c>
      <c r="E95" s="107"/>
      <c r="F95" s="110"/>
      <c r="G95" s="111"/>
      <c r="I95" s="169">
        <v>0.05</v>
      </c>
      <c r="J95" s="170">
        <v>0.03</v>
      </c>
      <c r="K95" s="106"/>
      <c r="L95" s="107"/>
      <c r="M95" s="171"/>
      <c r="N95" s="117"/>
      <c r="Q95" s="109">
        <v>12</v>
      </c>
      <c r="R95" s="110"/>
      <c r="S95" s="110"/>
      <c r="T95" s="107">
        <f>SUM(R95:S95)</f>
        <v>0</v>
      </c>
      <c r="U95" s="107"/>
      <c r="V95" s="110"/>
      <c r="W95" s="111"/>
      <c r="Y95" s="169">
        <v>0.05</v>
      </c>
      <c r="Z95" s="170">
        <v>0.03</v>
      </c>
      <c r="AA95" s="106"/>
      <c r="AB95" s="107"/>
      <c r="AC95" s="171"/>
      <c r="AD95" s="117"/>
      <c r="AF95" s="109">
        <v>12</v>
      </c>
      <c r="AG95" s="110"/>
      <c r="AH95" s="110"/>
      <c r="AI95" s="107">
        <f>SUM(AG95:AH95)</f>
        <v>0</v>
      </c>
      <c r="AJ95" s="107"/>
      <c r="AK95" s="110"/>
      <c r="AL95" s="111"/>
      <c r="AN95" s="169">
        <v>0.05</v>
      </c>
      <c r="AO95" s="170">
        <v>0.03</v>
      </c>
      <c r="AP95" s="106"/>
      <c r="AQ95" s="107"/>
      <c r="AR95" s="171"/>
      <c r="AS95" s="117"/>
      <c r="AU95" s="109">
        <v>12</v>
      </c>
      <c r="AV95" s="110"/>
      <c r="AW95" s="110"/>
      <c r="AX95" s="107">
        <f>SUM(AV95:AW95)</f>
        <v>0</v>
      </c>
      <c r="AY95" s="107"/>
      <c r="AZ95" s="110"/>
      <c r="BA95" s="111"/>
      <c r="BC95" s="169">
        <v>0.05</v>
      </c>
      <c r="BD95" s="170">
        <v>0.03</v>
      </c>
      <c r="BE95" s="106"/>
      <c r="BF95" s="107"/>
      <c r="BG95" s="171"/>
      <c r="BH95" s="117"/>
    </row>
    <row r="96" ht="14.25" customHeight="1" spans="1:60">
      <c r="A96" s="109">
        <v>13</v>
      </c>
      <c r="B96" s="110"/>
      <c r="C96" s="110"/>
      <c r="D96" s="107">
        <f>SUM(B96:C96)</f>
        <v>0</v>
      </c>
      <c r="E96" s="107"/>
      <c r="F96" s="110"/>
      <c r="G96" s="111"/>
      <c r="I96" s="172">
        <f>SUM(I94*I95)</f>
        <v>0.45</v>
      </c>
      <c r="J96" s="173">
        <f>SUM(J94*J95)</f>
        <v>0.63</v>
      </c>
      <c r="K96" s="174">
        <f>SUM(G114)</f>
        <v>0</v>
      </c>
      <c r="L96" s="175">
        <f>SUM(I96:J96)*K96</f>
        <v>0</v>
      </c>
      <c r="M96" s="176"/>
      <c r="N96" s="117"/>
      <c r="Q96" s="109">
        <v>13</v>
      </c>
      <c r="R96" s="110"/>
      <c r="S96" s="110"/>
      <c r="T96" s="107">
        <f>SUM(R96:S96)</f>
        <v>0</v>
      </c>
      <c r="U96" s="107"/>
      <c r="V96" s="110"/>
      <c r="W96" s="111"/>
      <c r="Y96" s="172">
        <f>SUM(Y94*Y95)</f>
        <v>0.5</v>
      </c>
      <c r="Z96" s="173">
        <f>SUM(Z94*Z95)</f>
        <v>0.66</v>
      </c>
      <c r="AA96" s="174">
        <f>SUM(W115)</f>
        <v>0</v>
      </c>
      <c r="AB96" s="175">
        <f>SUM(Y96:Z96)*AA96</f>
        <v>0</v>
      </c>
      <c r="AC96" s="176"/>
      <c r="AD96" s="117"/>
      <c r="AF96" s="109">
        <v>13</v>
      </c>
      <c r="AG96" s="110"/>
      <c r="AH96" s="110"/>
      <c r="AI96" s="107">
        <f>SUM(AG96:AH96)</f>
        <v>0</v>
      </c>
      <c r="AJ96" s="107"/>
      <c r="AK96" s="110"/>
      <c r="AL96" s="111"/>
      <c r="AN96" s="172">
        <f>SUM(AN94*AN95)</f>
        <v>0.55</v>
      </c>
      <c r="AO96" s="173">
        <f>SUM(AO94*AO95)</f>
        <v>0.69</v>
      </c>
      <c r="AP96" s="174">
        <f>SUM(AL114)</f>
        <v>0</v>
      </c>
      <c r="AQ96" s="175">
        <f>SUM(AN96:AO96)*AP96</f>
        <v>0</v>
      </c>
      <c r="AR96" s="176"/>
      <c r="AS96" s="117"/>
      <c r="AU96" s="109">
        <v>13</v>
      </c>
      <c r="AV96" s="110"/>
      <c r="AW96" s="110"/>
      <c r="AX96" s="107">
        <f>SUM(AV96:AW96)</f>
        <v>0</v>
      </c>
      <c r="AY96" s="107"/>
      <c r="AZ96" s="110"/>
      <c r="BA96" s="111"/>
      <c r="BC96" s="172">
        <f>SUM(BC94*BC95)</f>
        <v>0.6</v>
      </c>
      <c r="BD96" s="173">
        <f>SUM(BD94*BD95)</f>
        <v>0.72</v>
      </c>
      <c r="BE96" s="174">
        <f>SUM(BA115)</f>
        <v>0</v>
      </c>
      <c r="BF96" s="175">
        <f>SUM(BC96:BD96)*BE96</f>
        <v>0</v>
      </c>
      <c r="BG96" s="176"/>
      <c r="BH96" s="117"/>
    </row>
    <row r="97" ht="14.25" customHeight="1" spans="1:60">
      <c r="A97" s="109">
        <v>14</v>
      </c>
      <c r="B97" s="110"/>
      <c r="C97" s="110"/>
      <c r="D97" s="107">
        <f>SUM(B97:C97)</f>
        <v>0</v>
      </c>
      <c r="E97" s="107"/>
      <c r="F97" s="110"/>
      <c r="G97" s="111"/>
      <c r="I97" s="116"/>
      <c r="J97" s="117"/>
      <c r="K97" s="117"/>
      <c r="L97" s="117"/>
      <c r="M97" s="117"/>
      <c r="N97" s="117"/>
      <c r="Q97" s="109">
        <v>14</v>
      </c>
      <c r="R97" s="110"/>
      <c r="S97" s="110"/>
      <c r="T97" s="107">
        <f>SUM(R97:S97)</f>
        <v>0</v>
      </c>
      <c r="U97" s="107"/>
      <c r="V97" s="110"/>
      <c r="W97" s="111"/>
      <c r="Y97" s="116"/>
      <c r="Z97" s="117"/>
      <c r="AA97" s="117"/>
      <c r="AB97" s="117"/>
      <c r="AC97" s="117"/>
      <c r="AD97" s="117"/>
      <c r="AF97" s="109">
        <v>14</v>
      </c>
      <c r="AG97" s="110"/>
      <c r="AH97" s="110"/>
      <c r="AI97" s="107">
        <f>SUM(AG97:AH97)</f>
        <v>0</v>
      </c>
      <c r="AJ97" s="107"/>
      <c r="AK97" s="110"/>
      <c r="AL97" s="111"/>
      <c r="AN97" s="116"/>
      <c r="AO97" s="194"/>
      <c r="AP97" s="117"/>
      <c r="AQ97" s="117"/>
      <c r="AR97" s="117"/>
      <c r="AS97" s="117"/>
      <c r="AU97" s="109">
        <v>14</v>
      </c>
      <c r="AV97" s="110"/>
      <c r="AW97" s="110"/>
      <c r="AX97" s="107">
        <f>SUM(AV97:AW97)</f>
        <v>0</v>
      </c>
      <c r="AY97" s="107"/>
      <c r="AZ97" s="110"/>
      <c r="BA97" s="111"/>
      <c r="BC97" s="116"/>
      <c r="BD97" s="117"/>
      <c r="BE97" s="117"/>
      <c r="BF97" s="117"/>
      <c r="BG97" s="117"/>
      <c r="BH97" s="117"/>
    </row>
    <row r="98" ht="14.25" customHeight="1" spans="1:60">
      <c r="A98" s="109">
        <v>15</v>
      </c>
      <c r="B98" s="110"/>
      <c r="C98" s="110"/>
      <c r="D98" s="107">
        <f>SUM(B98:C98)</f>
        <v>0</v>
      </c>
      <c r="E98" s="107"/>
      <c r="F98" s="110"/>
      <c r="G98" s="111"/>
      <c r="I98" s="157" t="s">
        <v>53</v>
      </c>
      <c r="J98" s="158"/>
      <c r="K98" s="158"/>
      <c r="L98" s="158"/>
      <c r="M98" s="158"/>
      <c r="N98" s="117"/>
      <c r="Q98" s="109">
        <v>15</v>
      </c>
      <c r="R98" s="110"/>
      <c r="S98" s="110"/>
      <c r="T98" s="107">
        <f>SUM(R98:S98)</f>
        <v>0</v>
      </c>
      <c r="U98" s="107"/>
      <c r="V98" s="110"/>
      <c r="W98" s="111"/>
      <c r="Y98" s="157" t="s">
        <v>53</v>
      </c>
      <c r="Z98" s="158"/>
      <c r="AA98" s="158"/>
      <c r="AB98" s="158"/>
      <c r="AC98" s="158"/>
      <c r="AD98" s="117"/>
      <c r="AF98" s="109">
        <v>15</v>
      </c>
      <c r="AG98" s="110"/>
      <c r="AH98" s="110"/>
      <c r="AI98" s="107">
        <f>SUM(AG98:AH98)</f>
        <v>0</v>
      </c>
      <c r="AJ98" s="107"/>
      <c r="AK98" s="110"/>
      <c r="AL98" s="111"/>
      <c r="AN98" s="157" t="s">
        <v>53</v>
      </c>
      <c r="AO98" s="158"/>
      <c r="AP98" s="158"/>
      <c r="AQ98" s="158"/>
      <c r="AR98" s="158"/>
      <c r="AS98" s="117"/>
      <c r="AU98" s="109">
        <v>15</v>
      </c>
      <c r="AV98" s="110"/>
      <c r="AW98" s="110"/>
      <c r="AX98" s="107">
        <f>SUM(AV98:AW98)</f>
        <v>0</v>
      </c>
      <c r="AY98" s="107"/>
      <c r="AZ98" s="110"/>
      <c r="BA98" s="111"/>
      <c r="BC98" s="157" t="s">
        <v>53</v>
      </c>
      <c r="BD98" s="158"/>
      <c r="BE98" s="158"/>
      <c r="BF98" s="158"/>
      <c r="BG98" s="158"/>
      <c r="BH98" s="117"/>
    </row>
    <row r="99" ht="14.25" customHeight="1" spans="1:60">
      <c r="A99" s="109">
        <v>16</v>
      </c>
      <c r="B99" s="110"/>
      <c r="C99" s="110"/>
      <c r="D99" s="107">
        <f>SUM(B99:C99)</f>
        <v>0</v>
      </c>
      <c r="E99" s="107"/>
      <c r="F99" s="110"/>
      <c r="G99" s="111"/>
      <c r="I99" s="159" t="s">
        <v>33</v>
      </c>
      <c r="J99" s="160" t="s">
        <v>37</v>
      </c>
      <c r="K99" s="162" t="s">
        <v>61</v>
      </c>
      <c r="L99" s="177"/>
      <c r="M99" s="163"/>
      <c r="N99" s="117"/>
      <c r="Q99" s="109">
        <v>16</v>
      </c>
      <c r="R99" s="110"/>
      <c r="S99" s="110"/>
      <c r="T99" s="107">
        <f>SUM(R99:S99)</f>
        <v>0</v>
      </c>
      <c r="U99" s="107"/>
      <c r="V99" s="110"/>
      <c r="W99" s="111"/>
      <c r="Y99" s="159" t="s">
        <v>33</v>
      </c>
      <c r="Z99" s="160" t="s">
        <v>37</v>
      </c>
      <c r="AA99" s="162" t="s">
        <v>61</v>
      </c>
      <c r="AB99" s="177"/>
      <c r="AC99" s="163"/>
      <c r="AD99" s="117"/>
      <c r="AF99" s="109">
        <v>16</v>
      </c>
      <c r="AG99" s="110"/>
      <c r="AH99" s="110"/>
      <c r="AI99" s="107">
        <f>SUM(AG99:AH99)</f>
        <v>0</v>
      </c>
      <c r="AJ99" s="107"/>
      <c r="AK99" s="110"/>
      <c r="AL99" s="111"/>
      <c r="AN99" s="159" t="s">
        <v>33</v>
      </c>
      <c r="AO99" s="160" t="s">
        <v>37</v>
      </c>
      <c r="AP99" s="162" t="s">
        <v>61</v>
      </c>
      <c r="AQ99" s="177"/>
      <c r="AR99" s="163"/>
      <c r="AS99" s="117"/>
      <c r="AU99" s="109">
        <v>16</v>
      </c>
      <c r="AV99" s="110"/>
      <c r="AW99" s="110"/>
      <c r="AX99" s="107">
        <f>SUM(AV99:AW99)</f>
        <v>0</v>
      </c>
      <c r="AY99" s="107"/>
      <c r="AZ99" s="110"/>
      <c r="BA99" s="111"/>
      <c r="BC99" s="159" t="s">
        <v>33</v>
      </c>
      <c r="BD99" s="160" t="s">
        <v>37</v>
      </c>
      <c r="BE99" s="162" t="s">
        <v>61</v>
      </c>
      <c r="BF99" s="177"/>
      <c r="BG99" s="163"/>
      <c r="BH99" s="117"/>
    </row>
    <row r="100" ht="14.25" customHeight="1" spans="1:60">
      <c r="A100" s="109">
        <v>17</v>
      </c>
      <c r="B100" s="110"/>
      <c r="C100" s="110"/>
      <c r="D100" s="107">
        <f>SUM(B100:C100)</f>
        <v>0</v>
      </c>
      <c r="E100" s="107"/>
      <c r="F100" s="110"/>
      <c r="G100" s="111"/>
      <c r="I100" s="164"/>
      <c r="J100" s="165"/>
      <c r="K100" s="167"/>
      <c r="L100" s="178"/>
      <c r="M100" s="168"/>
      <c r="N100" s="117"/>
      <c r="Q100" s="109">
        <v>17</v>
      </c>
      <c r="R100" s="110"/>
      <c r="S100" s="110"/>
      <c r="T100" s="107">
        <f>SUM(R100:S100)</f>
        <v>0</v>
      </c>
      <c r="U100" s="107"/>
      <c r="V100" s="110"/>
      <c r="W100" s="111"/>
      <c r="Y100" s="164"/>
      <c r="Z100" s="165"/>
      <c r="AA100" s="167"/>
      <c r="AB100" s="178"/>
      <c r="AC100" s="168"/>
      <c r="AD100" s="117"/>
      <c r="AF100" s="109">
        <v>17</v>
      </c>
      <c r="AG100" s="110"/>
      <c r="AH100" s="110"/>
      <c r="AI100" s="107">
        <f>SUM(AG100:AH100)</f>
        <v>0</v>
      </c>
      <c r="AJ100" s="107"/>
      <c r="AK100" s="110"/>
      <c r="AL100" s="111"/>
      <c r="AN100" s="164"/>
      <c r="AO100" s="165">
        <v>0</v>
      </c>
      <c r="AP100" s="167"/>
      <c r="AQ100" s="178"/>
      <c r="AR100" s="168"/>
      <c r="AS100" s="117"/>
      <c r="AU100" s="109">
        <v>17</v>
      </c>
      <c r="AV100" s="110"/>
      <c r="AW100" s="110"/>
      <c r="AX100" s="107">
        <f>SUM(AV100:AW100)</f>
        <v>0</v>
      </c>
      <c r="AY100" s="107"/>
      <c r="AZ100" s="110"/>
      <c r="BA100" s="111"/>
      <c r="BC100" s="164"/>
      <c r="BD100" s="165"/>
      <c r="BE100" s="167"/>
      <c r="BF100" s="178"/>
      <c r="BG100" s="168"/>
      <c r="BH100" s="117"/>
    </row>
    <row r="101" ht="14.25" customHeight="1" spans="1:60">
      <c r="A101" s="109">
        <v>18</v>
      </c>
      <c r="B101" s="110"/>
      <c r="C101" s="110"/>
      <c r="D101" s="107">
        <f>SUM(B101:C101)</f>
        <v>0</v>
      </c>
      <c r="E101" s="107"/>
      <c r="F101" s="110"/>
      <c r="G101" s="111"/>
      <c r="I101" s="179"/>
      <c r="J101" s="180"/>
      <c r="K101" s="181"/>
      <c r="L101" s="138"/>
      <c r="M101" s="182"/>
      <c r="N101" s="117"/>
      <c r="Q101" s="109">
        <v>18</v>
      </c>
      <c r="R101" s="110"/>
      <c r="S101" s="110"/>
      <c r="T101" s="107">
        <f>SUM(R101:S101)</f>
        <v>0</v>
      </c>
      <c r="U101" s="107"/>
      <c r="V101" s="110"/>
      <c r="W101" s="111"/>
      <c r="Y101" s="179"/>
      <c r="Z101" s="180"/>
      <c r="AA101" s="181"/>
      <c r="AB101" s="138"/>
      <c r="AC101" s="182"/>
      <c r="AD101" s="117"/>
      <c r="AF101" s="109">
        <v>18</v>
      </c>
      <c r="AG101" s="110"/>
      <c r="AH101" s="110"/>
      <c r="AI101" s="107">
        <f>SUM(AG101:AH101)</f>
        <v>0</v>
      </c>
      <c r="AJ101" s="107"/>
      <c r="AK101" s="110"/>
      <c r="AL101" s="111"/>
      <c r="AN101" s="179"/>
      <c r="AO101" s="195">
        <v>0</v>
      </c>
      <c r="AP101" s="181"/>
      <c r="AQ101" s="138"/>
      <c r="AR101" s="182"/>
      <c r="AS101" s="117"/>
      <c r="AU101" s="109">
        <v>18</v>
      </c>
      <c r="AV101" s="110"/>
      <c r="AW101" s="110"/>
      <c r="AX101" s="107">
        <f>SUM(AV101:AW101)</f>
        <v>0</v>
      </c>
      <c r="AY101" s="107"/>
      <c r="AZ101" s="110"/>
      <c r="BA101" s="111"/>
      <c r="BC101" s="179"/>
      <c r="BD101" s="180"/>
      <c r="BE101" s="181"/>
      <c r="BF101" s="138"/>
      <c r="BG101" s="182"/>
      <c r="BH101" s="117"/>
    </row>
    <row r="102" ht="14.25" customHeight="1" spans="1:60">
      <c r="A102" s="109">
        <v>19</v>
      </c>
      <c r="B102" s="110"/>
      <c r="C102" s="110"/>
      <c r="D102" s="107">
        <f>SUM(B102:C102)</f>
        <v>0</v>
      </c>
      <c r="E102" s="107"/>
      <c r="F102" s="110"/>
      <c r="G102" s="111"/>
      <c r="I102" s="169"/>
      <c r="J102" s="170"/>
      <c r="K102" s="107"/>
      <c r="L102" s="183"/>
      <c r="M102" s="171"/>
      <c r="N102" s="117"/>
      <c r="Q102" s="109">
        <v>19</v>
      </c>
      <c r="R102" s="110"/>
      <c r="S102" s="110"/>
      <c r="T102" s="107">
        <f>SUM(R102:S102)</f>
        <v>0</v>
      </c>
      <c r="U102" s="107"/>
      <c r="V102" s="110"/>
      <c r="W102" s="111"/>
      <c r="Y102" s="169"/>
      <c r="Z102" s="170"/>
      <c r="AA102" s="107"/>
      <c r="AB102" s="183"/>
      <c r="AC102" s="171"/>
      <c r="AD102" s="117"/>
      <c r="AF102" s="109">
        <v>19</v>
      </c>
      <c r="AG102" s="110"/>
      <c r="AH102" s="110"/>
      <c r="AI102" s="107">
        <f>SUM(AG102:AH102)</f>
        <v>0</v>
      </c>
      <c r="AJ102" s="107"/>
      <c r="AK102" s="110"/>
      <c r="AL102" s="111"/>
      <c r="AN102" s="169"/>
      <c r="AO102" s="180">
        <v>0</v>
      </c>
      <c r="AP102" s="107"/>
      <c r="AQ102" s="183"/>
      <c r="AR102" s="171"/>
      <c r="AS102" s="117"/>
      <c r="AU102" s="109">
        <v>19</v>
      </c>
      <c r="AV102" s="110"/>
      <c r="AW102" s="110"/>
      <c r="AX102" s="107">
        <f>SUM(AV102:AW102)</f>
        <v>0</v>
      </c>
      <c r="AY102" s="107"/>
      <c r="AZ102" s="110"/>
      <c r="BA102" s="111"/>
      <c r="BC102" s="196"/>
      <c r="BD102" s="180"/>
      <c r="BE102" s="107"/>
      <c r="BF102" s="183"/>
      <c r="BG102" s="171"/>
      <c r="BH102" s="117"/>
    </row>
    <row r="103" ht="14.25" customHeight="1" spans="1:60">
      <c r="A103" s="109">
        <v>20</v>
      </c>
      <c r="B103" s="110"/>
      <c r="C103" s="110"/>
      <c r="D103" s="107">
        <f>SUM(B103:C103)</f>
        <v>0</v>
      </c>
      <c r="E103" s="107"/>
      <c r="F103" s="110"/>
      <c r="G103" s="111"/>
      <c r="I103" s="172"/>
      <c r="J103" s="173"/>
      <c r="K103" s="184">
        <f>SUM(J100:J103)</f>
        <v>0</v>
      </c>
      <c r="L103" s="185"/>
      <c r="M103" s="186"/>
      <c r="N103" s="117"/>
      <c r="Q103" s="109">
        <v>20</v>
      </c>
      <c r="R103" s="110"/>
      <c r="S103" s="110"/>
      <c r="T103" s="107">
        <f>SUM(R103:S103)</f>
        <v>0</v>
      </c>
      <c r="U103" s="107"/>
      <c r="V103" s="110"/>
      <c r="W103" s="111"/>
      <c r="Y103" s="172"/>
      <c r="Z103" s="173"/>
      <c r="AA103" s="184">
        <f>SUM(Z100:Z103)</f>
        <v>0</v>
      </c>
      <c r="AB103" s="185"/>
      <c r="AC103" s="186"/>
      <c r="AD103" s="117"/>
      <c r="AF103" s="109">
        <v>20</v>
      </c>
      <c r="AG103" s="110"/>
      <c r="AH103" s="110"/>
      <c r="AI103" s="107">
        <f>SUM(AG103:AH103)</f>
        <v>0</v>
      </c>
      <c r="AJ103" s="107"/>
      <c r="AK103" s="110"/>
      <c r="AL103" s="111"/>
      <c r="AN103" s="172"/>
      <c r="AO103" s="173"/>
      <c r="AP103" s="184">
        <f>SUM(AO100:AO103)</f>
        <v>0</v>
      </c>
      <c r="AQ103" s="185"/>
      <c r="AR103" s="186"/>
      <c r="AS103" s="117"/>
      <c r="AU103" s="109">
        <v>20</v>
      </c>
      <c r="AV103" s="110"/>
      <c r="AW103" s="110"/>
      <c r="AX103" s="107">
        <f>SUM(AV103:AW103)</f>
        <v>0</v>
      </c>
      <c r="AY103" s="107"/>
      <c r="AZ103" s="110"/>
      <c r="BA103" s="111"/>
      <c r="BC103" s="197"/>
      <c r="BD103" s="173"/>
      <c r="BE103" s="184">
        <f>SUM(BD100:BD103)</f>
        <v>0</v>
      </c>
      <c r="BF103" s="185"/>
      <c r="BG103" s="186"/>
      <c r="BH103" s="117"/>
    </row>
    <row r="104" ht="14.25" customHeight="1" spans="1:60">
      <c r="A104" s="109">
        <v>21</v>
      </c>
      <c r="B104" s="110"/>
      <c r="C104" s="110"/>
      <c r="D104" s="107">
        <f>SUM(B104:C104)</f>
        <v>0</v>
      </c>
      <c r="E104" s="107"/>
      <c r="F104" s="110"/>
      <c r="G104" s="111"/>
      <c r="I104" s="116"/>
      <c r="J104" s="117"/>
      <c r="K104" s="117"/>
      <c r="L104" s="117"/>
      <c r="M104" s="117"/>
      <c r="N104" s="117"/>
      <c r="Q104" s="109">
        <v>21</v>
      </c>
      <c r="R104" s="110"/>
      <c r="S104" s="110"/>
      <c r="T104" s="107">
        <f>SUM(R104:S104)</f>
        <v>0</v>
      </c>
      <c r="U104" s="107"/>
      <c r="V104" s="110"/>
      <c r="W104" s="111"/>
      <c r="Y104" s="116"/>
      <c r="Z104" s="117"/>
      <c r="AA104" s="117"/>
      <c r="AB104" s="117"/>
      <c r="AC104" s="117"/>
      <c r="AD104" s="117"/>
      <c r="AF104" s="109">
        <v>21</v>
      </c>
      <c r="AG104" s="110"/>
      <c r="AH104" s="110"/>
      <c r="AI104" s="107">
        <f>SUM(AG104:AH104)</f>
        <v>0</v>
      </c>
      <c r="AJ104" s="107"/>
      <c r="AK104" s="110"/>
      <c r="AL104" s="111"/>
      <c r="AN104" s="116"/>
      <c r="AO104" s="117"/>
      <c r="AP104" s="117"/>
      <c r="AQ104" s="117"/>
      <c r="AR104" s="117"/>
      <c r="AS104" s="117"/>
      <c r="AU104" s="109">
        <v>21</v>
      </c>
      <c r="AV104" s="110"/>
      <c r="AW104" s="110"/>
      <c r="AX104" s="107">
        <f>SUM(AV104:AW104)</f>
        <v>0</v>
      </c>
      <c r="AY104" s="107"/>
      <c r="AZ104" s="110"/>
      <c r="BA104" s="111"/>
      <c r="BC104" s="116"/>
      <c r="BD104" s="117"/>
      <c r="BE104" s="117"/>
      <c r="BF104" s="117"/>
      <c r="BG104" s="117"/>
      <c r="BH104" s="117"/>
    </row>
    <row r="105" ht="14.25" customHeight="1" spans="1:60">
      <c r="A105" s="109">
        <v>22</v>
      </c>
      <c r="B105" s="110"/>
      <c r="C105" s="110"/>
      <c r="D105" s="107">
        <f>SUM(B105:C105)</f>
        <v>0</v>
      </c>
      <c r="E105" s="107"/>
      <c r="F105" s="110"/>
      <c r="G105" s="111"/>
      <c r="I105" s="157" t="s">
        <v>55</v>
      </c>
      <c r="J105" s="158"/>
      <c r="K105" s="158"/>
      <c r="L105" s="158"/>
      <c r="M105" s="158"/>
      <c r="N105" s="117"/>
      <c r="Q105" s="109">
        <v>22</v>
      </c>
      <c r="R105" s="110"/>
      <c r="S105" s="110"/>
      <c r="T105" s="107">
        <f>SUM(R105:S105)</f>
        <v>0</v>
      </c>
      <c r="U105" s="107"/>
      <c r="V105" s="110"/>
      <c r="W105" s="111"/>
      <c r="Y105" s="157" t="s">
        <v>55</v>
      </c>
      <c r="Z105" s="158"/>
      <c r="AA105" s="158"/>
      <c r="AB105" s="158"/>
      <c r="AC105" s="158"/>
      <c r="AD105" s="117"/>
      <c r="AF105" s="109">
        <v>22</v>
      </c>
      <c r="AG105" s="110"/>
      <c r="AH105" s="110"/>
      <c r="AI105" s="107">
        <f>SUM(AG105:AH105)</f>
        <v>0</v>
      </c>
      <c r="AJ105" s="107"/>
      <c r="AK105" s="110"/>
      <c r="AL105" s="111"/>
      <c r="AN105" s="157" t="s">
        <v>55</v>
      </c>
      <c r="AO105" s="158"/>
      <c r="AP105" s="158"/>
      <c r="AQ105" s="158"/>
      <c r="AR105" s="158"/>
      <c r="AS105" s="117"/>
      <c r="AU105" s="109">
        <v>22</v>
      </c>
      <c r="AV105" s="110"/>
      <c r="AW105" s="110"/>
      <c r="AX105" s="107">
        <f>SUM(AV105:AW105)</f>
        <v>0</v>
      </c>
      <c r="AY105" s="107"/>
      <c r="AZ105" s="110"/>
      <c r="BA105" s="111"/>
      <c r="BC105" s="157" t="s">
        <v>55</v>
      </c>
      <c r="BD105" s="158"/>
      <c r="BE105" s="158"/>
      <c r="BF105" s="158"/>
      <c r="BG105" s="158"/>
      <c r="BH105" s="117"/>
    </row>
    <row r="106" ht="14.25" customHeight="1" spans="1:60">
      <c r="A106" s="109">
        <v>23</v>
      </c>
      <c r="B106" s="110"/>
      <c r="C106" s="110"/>
      <c r="D106" s="107">
        <f>SUM(B106:C106)</f>
        <v>0</v>
      </c>
      <c r="E106" s="107"/>
      <c r="F106" s="110"/>
      <c r="G106" s="111"/>
      <c r="I106" s="159" t="s">
        <v>60</v>
      </c>
      <c r="J106" s="160" t="s">
        <v>44</v>
      </c>
      <c r="K106" s="161" t="s">
        <v>40</v>
      </c>
      <c r="L106" s="162" t="s">
        <v>61</v>
      </c>
      <c r="M106" s="163"/>
      <c r="N106" s="117"/>
      <c r="Q106" s="109">
        <v>23</v>
      </c>
      <c r="R106" s="110"/>
      <c r="S106" s="110"/>
      <c r="T106" s="107">
        <f>SUM(R106:S106)</f>
        <v>0</v>
      </c>
      <c r="U106" s="107"/>
      <c r="V106" s="110"/>
      <c r="W106" s="111"/>
      <c r="Y106" s="159" t="s">
        <v>60</v>
      </c>
      <c r="Z106" s="160" t="s">
        <v>44</v>
      </c>
      <c r="AA106" s="161" t="s">
        <v>40</v>
      </c>
      <c r="AB106" s="162" t="s">
        <v>61</v>
      </c>
      <c r="AC106" s="163"/>
      <c r="AD106" s="117"/>
      <c r="AF106" s="109">
        <v>23</v>
      </c>
      <c r="AG106" s="110"/>
      <c r="AH106" s="110"/>
      <c r="AI106" s="107">
        <f>SUM(AG106:AH106)</f>
        <v>0</v>
      </c>
      <c r="AJ106" s="107"/>
      <c r="AK106" s="110"/>
      <c r="AL106" s="111"/>
      <c r="AN106" s="159" t="s">
        <v>60</v>
      </c>
      <c r="AO106" s="160" t="s">
        <v>44</v>
      </c>
      <c r="AP106" s="161" t="s">
        <v>40</v>
      </c>
      <c r="AQ106" s="162" t="s">
        <v>61</v>
      </c>
      <c r="AR106" s="163"/>
      <c r="AS106" s="117"/>
      <c r="AU106" s="109">
        <v>23</v>
      </c>
      <c r="AV106" s="110"/>
      <c r="AW106" s="110"/>
      <c r="AX106" s="107">
        <f>SUM(AV106:AW106)</f>
        <v>0</v>
      </c>
      <c r="AY106" s="107"/>
      <c r="AZ106" s="110"/>
      <c r="BA106" s="111"/>
      <c r="BC106" s="159" t="s">
        <v>60</v>
      </c>
      <c r="BD106" s="160" t="s">
        <v>44</v>
      </c>
      <c r="BE106" s="161" t="s">
        <v>40</v>
      </c>
      <c r="BF106" s="162" t="s">
        <v>61</v>
      </c>
      <c r="BG106" s="163"/>
      <c r="BH106" s="117"/>
    </row>
    <row r="107" ht="14.25" customHeight="1" spans="1:60">
      <c r="A107" s="109">
        <v>24</v>
      </c>
      <c r="B107" s="110"/>
      <c r="C107" s="110"/>
      <c r="D107" s="107">
        <f>SUM(B107:C107)</f>
        <v>0</v>
      </c>
      <c r="E107" s="107"/>
      <c r="F107" s="110"/>
      <c r="G107" s="111"/>
      <c r="I107" s="164">
        <f>SUM(J83)</f>
        <v>9</v>
      </c>
      <c r="J107" s="165">
        <f>SUM(J84)</f>
        <v>21</v>
      </c>
      <c r="K107" s="166"/>
      <c r="L107" s="167"/>
      <c r="M107" s="168"/>
      <c r="N107" s="117"/>
      <c r="Q107" s="109">
        <v>24</v>
      </c>
      <c r="R107" s="110"/>
      <c r="S107" s="110"/>
      <c r="T107" s="107">
        <f>SUM(R107:S107)</f>
        <v>0</v>
      </c>
      <c r="U107" s="107"/>
      <c r="V107" s="110"/>
      <c r="W107" s="111"/>
      <c r="Y107" s="164">
        <f>SUM(Z83)</f>
        <v>10</v>
      </c>
      <c r="Z107" s="165">
        <f>SUM(Z84)</f>
        <v>22</v>
      </c>
      <c r="AA107" s="166"/>
      <c r="AB107" s="167"/>
      <c r="AC107" s="168"/>
      <c r="AD107" s="117"/>
      <c r="AF107" s="109">
        <v>24</v>
      </c>
      <c r="AG107" s="110"/>
      <c r="AH107" s="110"/>
      <c r="AI107" s="107">
        <f>SUM(AG107:AH107)</f>
        <v>0</v>
      </c>
      <c r="AJ107" s="107"/>
      <c r="AK107" s="110"/>
      <c r="AL107" s="111"/>
      <c r="AN107" s="164">
        <f>SUM(AO83)</f>
        <v>11</v>
      </c>
      <c r="AO107" s="165">
        <f>SUM(AO84)</f>
        <v>23</v>
      </c>
      <c r="AP107" s="166"/>
      <c r="AQ107" s="167"/>
      <c r="AR107" s="168"/>
      <c r="AS107" s="117"/>
      <c r="AU107" s="109">
        <v>24</v>
      </c>
      <c r="AV107" s="110"/>
      <c r="AW107" s="110"/>
      <c r="AX107" s="107">
        <f>SUM(AV107:AW107)</f>
        <v>0</v>
      </c>
      <c r="AY107" s="107"/>
      <c r="AZ107" s="110"/>
      <c r="BA107" s="111"/>
      <c r="BC107" s="164">
        <f>SUM(BD83)</f>
        <v>12</v>
      </c>
      <c r="BD107" s="165">
        <f>SUM(BD84)</f>
        <v>24</v>
      </c>
      <c r="BE107" s="166"/>
      <c r="BF107" s="167"/>
      <c r="BG107" s="168"/>
      <c r="BH107" s="117"/>
    </row>
    <row r="108" ht="14.25" customHeight="1" spans="1:60">
      <c r="A108" s="109">
        <v>25</v>
      </c>
      <c r="B108" s="110"/>
      <c r="C108" s="110"/>
      <c r="D108" s="107">
        <f>SUM(B108:C108)</f>
        <v>0</v>
      </c>
      <c r="E108" s="107"/>
      <c r="F108" s="110"/>
      <c r="G108" s="111"/>
      <c r="I108" s="169">
        <v>0.05</v>
      </c>
      <c r="J108" s="170">
        <v>0.03</v>
      </c>
      <c r="K108" s="106"/>
      <c r="L108" s="107"/>
      <c r="M108" s="171"/>
      <c r="N108" s="117"/>
      <c r="Q108" s="109">
        <v>25</v>
      </c>
      <c r="R108" s="110"/>
      <c r="S108" s="110"/>
      <c r="T108" s="107">
        <f>SUM(R108:S108)</f>
        <v>0</v>
      </c>
      <c r="U108" s="107"/>
      <c r="V108" s="110"/>
      <c r="W108" s="111"/>
      <c r="Y108" s="169">
        <v>0.05</v>
      </c>
      <c r="Z108" s="170">
        <v>0.03</v>
      </c>
      <c r="AA108" s="106"/>
      <c r="AB108" s="107"/>
      <c r="AC108" s="171"/>
      <c r="AD108" s="117"/>
      <c r="AF108" s="109">
        <v>25</v>
      </c>
      <c r="AG108" s="110"/>
      <c r="AH108" s="110"/>
      <c r="AI108" s="107">
        <f>SUM(AG108:AH108)</f>
        <v>0</v>
      </c>
      <c r="AJ108" s="107"/>
      <c r="AK108" s="110"/>
      <c r="AL108" s="111"/>
      <c r="AN108" s="169">
        <v>0.05</v>
      </c>
      <c r="AO108" s="170">
        <v>0.03</v>
      </c>
      <c r="AP108" s="106"/>
      <c r="AQ108" s="107"/>
      <c r="AR108" s="171"/>
      <c r="AS108" s="117"/>
      <c r="AU108" s="109">
        <v>25</v>
      </c>
      <c r="AV108" s="110"/>
      <c r="AW108" s="110"/>
      <c r="AX108" s="107">
        <f>SUM(AV108:AW108)</f>
        <v>0</v>
      </c>
      <c r="AY108" s="107"/>
      <c r="AZ108" s="110"/>
      <c r="BA108" s="111"/>
      <c r="BC108" s="169">
        <v>0.05</v>
      </c>
      <c r="BD108" s="170">
        <v>0.03</v>
      </c>
      <c r="BE108" s="106"/>
      <c r="BF108" s="107"/>
      <c r="BG108" s="171"/>
      <c r="BH108" s="117"/>
    </row>
    <row r="109" ht="14.25" customHeight="1" spans="1:60">
      <c r="A109" s="109">
        <v>26</v>
      </c>
      <c r="B109" s="110"/>
      <c r="C109" s="110"/>
      <c r="D109" s="107">
        <f>SUM(B109:C109)</f>
        <v>0</v>
      </c>
      <c r="E109" s="107"/>
      <c r="F109" s="110"/>
      <c r="G109" s="111"/>
      <c r="I109" s="172">
        <f>SUM(I107*I108)</f>
        <v>0.45</v>
      </c>
      <c r="J109" s="173">
        <f>SUM(J107*J108)</f>
        <v>0.63</v>
      </c>
      <c r="K109" s="174">
        <f>SUM(F114)</f>
        <v>0</v>
      </c>
      <c r="L109" s="175">
        <f>SUM(I109:J109)*K109</f>
        <v>0</v>
      </c>
      <c r="M109" s="176"/>
      <c r="N109" s="117"/>
      <c r="Q109" s="109">
        <v>26</v>
      </c>
      <c r="R109" s="110"/>
      <c r="S109" s="110"/>
      <c r="T109" s="107">
        <f>SUM(R109:S109)</f>
        <v>0</v>
      </c>
      <c r="U109" s="107"/>
      <c r="V109" s="110"/>
      <c r="W109" s="111"/>
      <c r="Y109" s="172">
        <f>SUM(Y107*Y108)</f>
        <v>0.5</v>
      </c>
      <c r="Z109" s="173">
        <f>SUM(Z107*Z108)</f>
        <v>0.66</v>
      </c>
      <c r="AA109" s="174">
        <f>SUM(V115)</f>
        <v>0</v>
      </c>
      <c r="AB109" s="175">
        <f>SUM(Y109:Z109)*AA109</f>
        <v>0</v>
      </c>
      <c r="AC109" s="176"/>
      <c r="AD109" s="117"/>
      <c r="AF109" s="109">
        <v>26</v>
      </c>
      <c r="AG109" s="110"/>
      <c r="AH109" s="110"/>
      <c r="AI109" s="107">
        <f>SUM(AG109:AH109)</f>
        <v>0</v>
      </c>
      <c r="AJ109" s="107"/>
      <c r="AK109" s="110"/>
      <c r="AL109" s="111"/>
      <c r="AN109" s="172">
        <f>SUM(AN107*AN108)</f>
        <v>0.55</v>
      </c>
      <c r="AO109" s="173">
        <f>SUM(AO107*AO108)</f>
        <v>0.69</v>
      </c>
      <c r="AP109" s="174">
        <f>SUM(AK114)</f>
        <v>0</v>
      </c>
      <c r="AQ109" s="175">
        <f>SUM(AN109:AO109)*AP109</f>
        <v>0</v>
      </c>
      <c r="AR109" s="176"/>
      <c r="AS109" s="117"/>
      <c r="AU109" s="109">
        <v>26</v>
      </c>
      <c r="AV109" s="110"/>
      <c r="AW109" s="110"/>
      <c r="AX109" s="107">
        <f>SUM(AV109:AW109)</f>
        <v>0</v>
      </c>
      <c r="AY109" s="107"/>
      <c r="AZ109" s="110"/>
      <c r="BA109" s="111"/>
      <c r="BC109" s="172">
        <f>SUM(BC107*BC108)</f>
        <v>0.6</v>
      </c>
      <c r="BD109" s="173">
        <f>SUM(BD107*BD108)</f>
        <v>0.72</v>
      </c>
      <c r="BE109" s="174">
        <f>SUM(AZ115)</f>
        <v>0</v>
      </c>
      <c r="BF109" s="175">
        <f>SUM(BC109:BD109)*BE109</f>
        <v>0</v>
      </c>
      <c r="BG109" s="176"/>
      <c r="BH109" s="117"/>
    </row>
    <row r="110" ht="14.25" customHeight="1" spans="1:60">
      <c r="A110" s="109">
        <v>27</v>
      </c>
      <c r="B110" s="110"/>
      <c r="C110" s="110"/>
      <c r="D110" s="107">
        <f>SUM(B110:C110)</f>
        <v>0</v>
      </c>
      <c r="E110" s="107"/>
      <c r="F110" s="110"/>
      <c r="G110" s="111"/>
      <c r="I110" s="187"/>
      <c r="J110" s="187"/>
      <c r="K110" s="188"/>
      <c r="L110" s="189"/>
      <c r="M110" s="189"/>
      <c r="N110" s="117"/>
      <c r="Q110" s="109">
        <v>27</v>
      </c>
      <c r="R110" s="110"/>
      <c r="S110" s="110"/>
      <c r="T110" s="107">
        <f>SUM(R110:S110)</f>
        <v>0</v>
      </c>
      <c r="U110" s="107"/>
      <c r="V110" s="110"/>
      <c r="W110" s="111"/>
      <c r="Y110" s="187"/>
      <c r="Z110" s="187"/>
      <c r="AA110" s="188"/>
      <c r="AB110" s="189"/>
      <c r="AC110" s="189"/>
      <c r="AD110" s="117"/>
      <c r="AF110" s="109">
        <v>27</v>
      </c>
      <c r="AG110" s="110"/>
      <c r="AH110" s="110"/>
      <c r="AI110" s="107">
        <f>SUM(AG110:AH110)</f>
        <v>0</v>
      </c>
      <c r="AJ110" s="107"/>
      <c r="AK110" s="110"/>
      <c r="AL110" s="111"/>
      <c r="AN110" s="187"/>
      <c r="AO110" s="187"/>
      <c r="AP110" s="188"/>
      <c r="AQ110" s="189"/>
      <c r="AR110" s="189"/>
      <c r="AS110" s="117"/>
      <c r="AU110" s="109">
        <v>27</v>
      </c>
      <c r="AV110" s="110"/>
      <c r="AW110" s="110"/>
      <c r="AX110" s="107">
        <f>SUM(AV110:AW110)</f>
        <v>0</v>
      </c>
      <c r="AY110" s="107"/>
      <c r="AZ110" s="110"/>
      <c r="BA110" s="111"/>
      <c r="BC110" s="187"/>
      <c r="BD110" s="187"/>
      <c r="BE110" s="188"/>
      <c r="BF110" s="189"/>
      <c r="BG110" s="189"/>
      <c r="BH110" s="117"/>
    </row>
    <row r="111" ht="14.25" customHeight="1" spans="1:60">
      <c r="A111" s="109">
        <v>28</v>
      </c>
      <c r="B111" s="110"/>
      <c r="C111" s="110"/>
      <c r="D111" s="107">
        <f>SUM(B111:C111)</f>
        <v>0</v>
      </c>
      <c r="E111" s="107"/>
      <c r="F111" s="110"/>
      <c r="G111" s="111"/>
      <c r="I111" s="116"/>
      <c r="J111" s="190" t="s">
        <v>62</v>
      </c>
      <c r="K111" s="190"/>
      <c r="L111" s="190"/>
      <c r="M111" s="190"/>
      <c r="N111" s="190"/>
      <c r="Q111" s="109">
        <v>28</v>
      </c>
      <c r="R111" s="110"/>
      <c r="S111" s="110"/>
      <c r="T111" s="107">
        <f>SUM(R111:S111)</f>
        <v>0</v>
      </c>
      <c r="U111" s="107"/>
      <c r="V111" s="110"/>
      <c r="W111" s="111"/>
      <c r="Y111" s="116"/>
      <c r="Z111" s="190" t="s">
        <v>62</v>
      </c>
      <c r="AA111" s="190"/>
      <c r="AB111" s="190"/>
      <c r="AC111" s="190"/>
      <c r="AD111" s="190"/>
      <c r="AF111" s="109">
        <v>28</v>
      </c>
      <c r="AG111" s="110"/>
      <c r="AH111" s="110"/>
      <c r="AI111" s="107">
        <f>SUM(AG111:AH111)</f>
        <v>0</v>
      </c>
      <c r="AJ111" s="107"/>
      <c r="AK111" s="110"/>
      <c r="AL111" s="111"/>
      <c r="AN111" s="116"/>
      <c r="AO111" s="190" t="s">
        <v>62</v>
      </c>
      <c r="AP111" s="190"/>
      <c r="AQ111" s="190"/>
      <c r="AR111" s="190"/>
      <c r="AS111" s="190"/>
      <c r="AU111" s="109">
        <v>28</v>
      </c>
      <c r="AV111" s="110"/>
      <c r="AW111" s="110"/>
      <c r="AX111" s="107">
        <f>SUM(AV111:AW111)</f>
        <v>0</v>
      </c>
      <c r="AY111" s="107"/>
      <c r="AZ111" s="110"/>
      <c r="BA111" s="111"/>
      <c r="BC111" s="116"/>
      <c r="BD111" s="190" t="s">
        <v>62</v>
      </c>
      <c r="BE111" s="190"/>
      <c r="BF111" s="190"/>
      <c r="BG111" s="190"/>
      <c r="BH111" s="190"/>
    </row>
    <row r="112" ht="14.25" customHeight="1" spans="1:59">
      <c r="A112" s="109">
        <v>29</v>
      </c>
      <c r="B112" s="110"/>
      <c r="C112" s="110"/>
      <c r="D112" s="107">
        <f>SUM(B112:C112)</f>
        <v>0</v>
      </c>
      <c r="E112" s="107"/>
      <c r="F112" s="110"/>
      <c r="G112" s="111"/>
      <c r="I112" s="116"/>
      <c r="J112" s="156"/>
      <c r="K112" s="156"/>
      <c r="L112" s="156"/>
      <c r="M112" s="156"/>
      <c r="Q112" s="109">
        <v>29</v>
      </c>
      <c r="R112" s="110"/>
      <c r="S112" s="110"/>
      <c r="T112" s="107">
        <f>SUM(R112:S112)</f>
        <v>0</v>
      </c>
      <c r="U112" s="107"/>
      <c r="V112" s="110"/>
      <c r="W112" s="111"/>
      <c r="Y112" s="116"/>
      <c r="Z112" s="156"/>
      <c r="AA112" s="156"/>
      <c r="AB112" s="156"/>
      <c r="AC112" s="156"/>
      <c r="AF112" s="109">
        <v>29</v>
      </c>
      <c r="AG112" s="110"/>
      <c r="AH112" s="110"/>
      <c r="AI112" s="107">
        <f>SUM(AG112:AH112)</f>
        <v>0</v>
      </c>
      <c r="AJ112" s="107"/>
      <c r="AK112" s="110"/>
      <c r="AL112" s="111"/>
      <c r="AN112" s="116"/>
      <c r="AO112" s="156"/>
      <c r="AP112" s="156"/>
      <c r="AQ112" s="156"/>
      <c r="AR112" s="156"/>
      <c r="AU112" s="109">
        <v>29</v>
      </c>
      <c r="AV112" s="110"/>
      <c r="AW112" s="110"/>
      <c r="AX112" s="107">
        <f>SUM(AV112:AW112)</f>
        <v>0</v>
      </c>
      <c r="AY112" s="107"/>
      <c r="AZ112" s="110"/>
      <c r="BA112" s="111"/>
      <c r="BC112" s="116"/>
      <c r="BD112" s="156"/>
      <c r="BE112" s="156"/>
      <c r="BF112" s="156"/>
      <c r="BG112" s="156"/>
    </row>
    <row r="113" ht="14.25" customHeight="1" spans="1:60">
      <c r="A113" s="109">
        <v>30</v>
      </c>
      <c r="B113" s="110"/>
      <c r="C113" s="110"/>
      <c r="D113" s="107">
        <f>SUM(B113:C113)</f>
        <v>0</v>
      </c>
      <c r="E113" s="107"/>
      <c r="F113" s="110"/>
      <c r="G113" s="111"/>
      <c r="I113" s="116"/>
      <c r="N113" s="117"/>
      <c r="Q113" s="109">
        <v>30</v>
      </c>
      <c r="R113" s="110"/>
      <c r="S113" s="110"/>
      <c r="T113" s="107">
        <f>SUM(R113:S113)</f>
        <v>0</v>
      </c>
      <c r="U113" s="107"/>
      <c r="V113" s="110"/>
      <c r="W113" s="111"/>
      <c r="Y113" s="116"/>
      <c r="AD113" s="117"/>
      <c r="AF113" s="109">
        <v>30</v>
      </c>
      <c r="AG113" s="110"/>
      <c r="AH113" s="110"/>
      <c r="AI113" s="107">
        <f>SUM(AG113:AH113)</f>
        <v>0</v>
      </c>
      <c r="AJ113" s="107"/>
      <c r="AK113" s="110"/>
      <c r="AL113" s="111"/>
      <c r="AN113" s="116"/>
      <c r="AS113" s="117"/>
      <c r="AU113" s="109">
        <v>30</v>
      </c>
      <c r="AV113" s="110"/>
      <c r="AW113" s="110"/>
      <c r="AX113" s="107">
        <f>SUM(AV113:AW113)</f>
        <v>0</v>
      </c>
      <c r="AY113" s="107"/>
      <c r="AZ113" s="110"/>
      <c r="BA113" s="111"/>
      <c r="BC113" s="116"/>
      <c r="BH113" s="117"/>
    </row>
    <row r="114" ht="14.25" customHeight="1" spans="1:60">
      <c r="A114" s="112"/>
      <c r="B114" s="113">
        <f t="shared" ref="B114:G114" si="20">SUM(B84:B113)</f>
        <v>0</v>
      </c>
      <c r="C114" s="113">
        <f>SUM(C84:C113)</f>
        <v>0</v>
      </c>
      <c r="D114" s="114">
        <f>SUM(B114:C114)</f>
        <v>0</v>
      </c>
      <c r="E114" s="114">
        <f>SUM(E84:E113)</f>
        <v>0</v>
      </c>
      <c r="F114" s="113">
        <f>SUM(F84:F113)</f>
        <v>0</v>
      </c>
      <c r="G114" s="115">
        <f>SUM(G84:G113)</f>
        <v>0</v>
      </c>
      <c r="I114" s="116"/>
      <c r="J114" s="117"/>
      <c r="K114" s="117"/>
      <c r="L114" s="117"/>
      <c r="M114" s="117"/>
      <c r="N114" s="191"/>
      <c r="Q114" s="109">
        <v>31</v>
      </c>
      <c r="R114" s="110"/>
      <c r="S114" s="110"/>
      <c r="T114" s="107">
        <f>SUM(R114:S114)</f>
        <v>0</v>
      </c>
      <c r="U114" s="107"/>
      <c r="V114" s="110"/>
      <c r="W114" s="111"/>
      <c r="Y114" s="116"/>
      <c r="Z114" s="117"/>
      <c r="AA114" s="117"/>
      <c r="AB114" s="117"/>
      <c r="AC114" s="117"/>
      <c r="AD114" s="191"/>
      <c r="AF114" s="112"/>
      <c r="AG114" s="113">
        <f t="shared" ref="AG114:AL114" si="21">SUM(AG84:AG113)</f>
        <v>0</v>
      </c>
      <c r="AH114" s="113">
        <f>SUM(AH84:AH113)</f>
        <v>0</v>
      </c>
      <c r="AI114" s="114">
        <f>SUM(AG114:AH114)</f>
        <v>0</v>
      </c>
      <c r="AJ114" s="114">
        <f>SUM(AJ84:AJ113)</f>
        <v>0</v>
      </c>
      <c r="AK114" s="113">
        <f>SUM(AK84:AK113)</f>
        <v>0</v>
      </c>
      <c r="AL114" s="115">
        <f>SUM(AL84:AL113)</f>
        <v>0</v>
      </c>
      <c r="AN114" s="116"/>
      <c r="AO114" s="117"/>
      <c r="AP114" s="117"/>
      <c r="AQ114" s="117"/>
      <c r="AR114" s="117"/>
      <c r="AS114" s="191"/>
      <c r="AU114" s="109">
        <v>31</v>
      </c>
      <c r="AV114" s="110"/>
      <c r="AW114" s="110"/>
      <c r="AX114" s="107">
        <f>SUM(AV114:AW114)</f>
        <v>0</v>
      </c>
      <c r="AY114" s="107"/>
      <c r="AZ114" s="110"/>
      <c r="BA114" s="111"/>
      <c r="BC114" s="116"/>
      <c r="BD114" s="117"/>
      <c r="BE114" s="117"/>
      <c r="BF114" s="117"/>
      <c r="BG114" s="117"/>
      <c r="BH114" s="191"/>
    </row>
    <row r="115" ht="15.75" customHeight="1" spans="9:59">
      <c r="I115" s="116"/>
      <c r="J115" s="191" t="s">
        <v>63</v>
      </c>
      <c r="K115" s="191"/>
      <c r="L115" s="191"/>
      <c r="M115" s="191"/>
      <c r="Q115" s="112"/>
      <c r="R115" s="113">
        <f t="shared" ref="R115:W115" si="22">SUM(R84:R114)</f>
        <v>0</v>
      </c>
      <c r="S115" s="113">
        <f>SUM(S84:S114)</f>
        <v>0</v>
      </c>
      <c r="T115" s="114">
        <f>SUM(R115:S115)</f>
        <v>0</v>
      </c>
      <c r="U115" s="114">
        <f>SUM(U84:U114)</f>
        <v>0</v>
      </c>
      <c r="V115" s="113">
        <f>SUM(V84:V114)</f>
        <v>0</v>
      </c>
      <c r="W115" s="115">
        <f>SUM(W84:W114)</f>
        <v>0</v>
      </c>
      <c r="Y115" s="116"/>
      <c r="Z115" s="191" t="s">
        <v>63</v>
      </c>
      <c r="AA115" s="191"/>
      <c r="AB115" s="191"/>
      <c r="AC115" s="191"/>
      <c r="AN115" s="116"/>
      <c r="AO115" s="191" t="s">
        <v>63</v>
      </c>
      <c r="AP115" s="191"/>
      <c r="AQ115" s="191"/>
      <c r="AR115" s="191"/>
      <c r="AU115" s="112"/>
      <c r="AV115" s="113">
        <f t="shared" ref="AV115:BA115" si="23">SUM(AV84:AV114)</f>
        <v>0</v>
      </c>
      <c r="AW115" s="113">
        <f>SUM(AW84:AW114)</f>
        <v>0</v>
      </c>
      <c r="AX115" s="114">
        <f>SUM(AV115:AW115)</f>
        <v>0</v>
      </c>
      <c r="AY115" s="114">
        <f>SUM(AY84:AY114)</f>
        <v>0</v>
      </c>
      <c r="AZ115" s="113">
        <f>SUM(AZ84:AZ114)</f>
        <v>0</v>
      </c>
      <c r="BA115" s="115">
        <f>SUM(BA84:BA114)</f>
        <v>0</v>
      </c>
      <c r="BC115" s="116"/>
      <c r="BD115" s="191" t="s">
        <v>63</v>
      </c>
      <c r="BE115" s="191"/>
      <c r="BF115" s="191"/>
      <c r="BG115" s="191"/>
    </row>
    <row r="116" ht="12.75"/>
  </sheetData>
  <mergeCells count="264">
    <mergeCell ref="E1:G1"/>
    <mergeCell ref="I1:N1"/>
    <mergeCell ref="U1:W1"/>
    <mergeCell ref="Y1:AD1"/>
    <mergeCell ref="AJ1:AL1"/>
    <mergeCell ref="AN1:AS1"/>
    <mergeCell ref="AY1:BA1"/>
    <mergeCell ref="BC1:BH1"/>
    <mergeCell ref="E2:G2"/>
    <mergeCell ref="L2:N2"/>
    <mergeCell ref="U2:W2"/>
    <mergeCell ref="AB2:AD2"/>
    <mergeCell ref="AJ2:AL2"/>
    <mergeCell ref="AQ2:AS2"/>
    <mergeCell ref="AY2:BA2"/>
    <mergeCell ref="BF2:BH2"/>
    <mergeCell ref="E3:G3"/>
    <mergeCell ref="I3:J3"/>
    <mergeCell ref="U3:W3"/>
    <mergeCell ref="Y3:Z3"/>
    <mergeCell ref="AJ3:AL3"/>
    <mergeCell ref="AN3:AO3"/>
    <mergeCell ref="AY3:BA3"/>
    <mergeCell ref="BC3:BD3"/>
    <mergeCell ref="A4:G4"/>
    <mergeCell ref="K4:N4"/>
    <mergeCell ref="Q4:W4"/>
    <mergeCell ref="AA4:AD4"/>
    <mergeCell ref="AF4:AL4"/>
    <mergeCell ref="AP4:AS4"/>
    <mergeCell ref="AU4:BA4"/>
    <mergeCell ref="BE4:BH4"/>
    <mergeCell ref="K5:N5"/>
    <mergeCell ref="AA5:AD5"/>
    <mergeCell ref="AP5:AS5"/>
    <mergeCell ref="BE5:BH5"/>
    <mergeCell ref="K6:N6"/>
    <mergeCell ref="AA6:AD6"/>
    <mergeCell ref="AP6:AS6"/>
    <mergeCell ref="BE6:BH6"/>
    <mergeCell ref="K12:N12"/>
    <mergeCell ref="AA12:AD12"/>
    <mergeCell ref="AP12:AS12"/>
    <mergeCell ref="BE12:BH12"/>
    <mergeCell ref="L15:M15"/>
    <mergeCell ref="AB15:AC15"/>
    <mergeCell ref="AQ15:AR15"/>
    <mergeCell ref="BF15:BG15"/>
    <mergeCell ref="L18:M18"/>
    <mergeCell ref="AB18:AC18"/>
    <mergeCell ref="AQ18:AR18"/>
    <mergeCell ref="BF18:BG18"/>
    <mergeCell ref="K21:M21"/>
    <mergeCell ref="AA21:AC21"/>
    <mergeCell ref="AP21:AR21"/>
    <mergeCell ref="BE21:BG21"/>
    <mergeCell ref="K25:M25"/>
    <mergeCell ref="AA25:AC25"/>
    <mergeCell ref="AP25:AR25"/>
    <mergeCell ref="BE25:BG25"/>
    <mergeCell ref="L28:M28"/>
    <mergeCell ref="AB28:AC28"/>
    <mergeCell ref="AQ28:AR28"/>
    <mergeCell ref="BF28:BG28"/>
    <mergeCell ref="L31:M31"/>
    <mergeCell ref="AB31:AC31"/>
    <mergeCell ref="AQ31:AR31"/>
    <mergeCell ref="BF31:BG31"/>
    <mergeCell ref="E40:G40"/>
    <mergeCell ref="I40:N40"/>
    <mergeCell ref="U40:W40"/>
    <mergeCell ref="Y40:AD40"/>
    <mergeCell ref="AJ40:AL40"/>
    <mergeCell ref="AN40:AS40"/>
    <mergeCell ref="AY40:BA40"/>
    <mergeCell ref="BC40:BH40"/>
    <mergeCell ref="E41:G41"/>
    <mergeCell ref="L41:N41"/>
    <mergeCell ref="U41:W41"/>
    <mergeCell ref="AB41:AD41"/>
    <mergeCell ref="AJ41:AL41"/>
    <mergeCell ref="AQ41:AS41"/>
    <mergeCell ref="AY41:BA41"/>
    <mergeCell ref="BF41:BH41"/>
    <mergeCell ref="E42:G42"/>
    <mergeCell ref="I42:J42"/>
    <mergeCell ref="U42:W42"/>
    <mergeCell ref="Y42:Z42"/>
    <mergeCell ref="AJ42:AL42"/>
    <mergeCell ref="AN42:AO42"/>
    <mergeCell ref="AY42:BA42"/>
    <mergeCell ref="BC42:BD42"/>
    <mergeCell ref="A43:G43"/>
    <mergeCell ref="K43:N43"/>
    <mergeCell ref="Q43:W43"/>
    <mergeCell ref="AA43:AD43"/>
    <mergeCell ref="AF43:AL43"/>
    <mergeCell ref="AP43:AS43"/>
    <mergeCell ref="AU43:BA43"/>
    <mergeCell ref="BE43:BH43"/>
    <mergeCell ref="K44:N44"/>
    <mergeCell ref="AA44:AD44"/>
    <mergeCell ref="AP44:AS44"/>
    <mergeCell ref="BE44:BH44"/>
    <mergeCell ref="K45:N45"/>
    <mergeCell ref="AA45:AD45"/>
    <mergeCell ref="AP45:AS45"/>
    <mergeCell ref="BE45:BH45"/>
    <mergeCell ref="K51:N51"/>
    <mergeCell ref="AA51:AD51"/>
    <mergeCell ref="AP51:AS51"/>
    <mergeCell ref="BE51:BH51"/>
    <mergeCell ref="L54:M54"/>
    <mergeCell ref="AB54:AC54"/>
    <mergeCell ref="AQ54:AR54"/>
    <mergeCell ref="BF54:BG54"/>
    <mergeCell ref="L57:M57"/>
    <mergeCell ref="AB57:AC57"/>
    <mergeCell ref="AQ57:AR57"/>
    <mergeCell ref="BF57:BG57"/>
    <mergeCell ref="K60:M60"/>
    <mergeCell ref="AA60:AC60"/>
    <mergeCell ref="AP60:AR60"/>
    <mergeCell ref="BE60:BG60"/>
    <mergeCell ref="K64:M64"/>
    <mergeCell ref="AA64:AC64"/>
    <mergeCell ref="AP64:AR64"/>
    <mergeCell ref="BE64:BG64"/>
    <mergeCell ref="L67:M67"/>
    <mergeCell ref="AB67:AC67"/>
    <mergeCell ref="AQ67:AR67"/>
    <mergeCell ref="BF67:BG67"/>
    <mergeCell ref="L70:M70"/>
    <mergeCell ref="AB70:AC70"/>
    <mergeCell ref="AQ70:AR70"/>
    <mergeCell ref="BF70:BG70"/>
    <mergeCell ref="E79:G79"/>
    <mergeCell ref="I79:N79"/>
    <mergeCell ref="U79:W79"/>
    <mergeCell ref="Y79:AD79"/>
    <mergeCell ref="AJ79:AL79"/>
    <mergeCell ref="AN79:AS79"/>
    <mergeCell ref="AY79:BA79"/>
    <mergeCell ref="BC79:BH79"/>
    <mergeCell ref="E80:G80"/>
    <mergeCell ref="L80:N80"/>
    <mergeCell ref="U80:W80"/>
    <mergeCell ref="AB80:AD80"/>
    <mergeCell ref="AJ80:AL80"/>
    <mergeCell ref="AQ80:AS80"/>
    <mergeCell ref="AY80:BA80"/>
    <mergeCell ref="BF80:BH80"/>
    <mergeCell ref="E81:G81"/>
    <mergeCell ref="I81:J81"/>
    <mergeCell ref="U81:W81"/>
    <mergeCell ref="Y81:Z81"/>
    <mergeCell ref="AJ81:AL81"/>
    <mergeCell ref="AN81:AO81"/>
    <mergeCell ref="AY81:BA81"/>
    <mergeCell ref="BC81:BD81"/>
    <mergeCell ref="A82:G82"/>
    <mergeCell ref="K82:N82"/>
    <mergeCell ref="Q82:W82"/>
    <mergeCell ref="AA82:AD82"/>
    <mergeCell ref="AF82:AL82"/>
    <mergeCell ref="AP82:AS82"/>
    <mergeCell ref="AU82:BA82"/>
    <mergeCell ref="BE82:BH82"/>
    <mergeCell ref="K83:N83"/>
    <mergeCell ref="AA83:AD83"/>
    <mergeCell ref="AP83:AS83"/>
    <mergeCell ref="BE83:BH83"/>
    <mergeCell ref="K84:N84"/>
    <mergeCell ref="AA84:AD84"/>
    <mergeCell ref="AP84:AS84"/>
    <mergeCell ref="BE84:BH84"/>
    <mergeCell ref="K90:N90"/>
    <mergeCell ref="AA90:AD90"/>
    <mergeCell ref="AP90:AS90"/>
    <mergeCell ref="BE90:BH90"/>
    <mergeCell ref="L93:M93"/>
    <mergeCell ref="AB93:AC93"/>
    <mergeCell ref="AQ93:AR93"/>
    <mergeCell ref="BF93:BG93"/>
    <mergeCell ref="L96:M96"/>
    <mergeCell ref="AB96:AC96"/>
    <mergeCell ref="AQ96:AR96"/>
    <mergeCell ref="BF96:BG96"/>
    <mergeCell ref="K99:M99"/>
    <mergeCell ref="AA99:AC99"/>
    <mergeCell ref="AP99:AR99"/>
    <mergeCell ref="BE99:BG99"/>
    <mergeCell ref="K103:M103"/>
    <mergeCell ref="AA103:AC103"/>
    <mergeCell ref="AP103:AR103"/>
    <mergeCell ref="BE103:BG103"/>
    <mergeCell ref="L106:M106"/>
    <mergeCell ref="AB106:AC106"/>
    <mergeCell ref="AQ106:AR106"/>
    <mergeCell ref="BF106:BG106"/>
    <mergeCell ref="L109:M109"/>
    <mergeCell ref="AB109:AC109"/>
    <mergeCell ref="AQ109:AR109"/>
    <mergeCell ref="BF109:BG109"/>
    <mergeCell ref="K16:K17"/>
    <mergeCell ref="K29:K30"/>
    <mergeCell ref="K55:K56"/>
    <mergeCell ref="K68:K69"/>
    <mergeCell ref="K94:K95"/>
    <mergeCell ref="K107:K108"/>
    <mergeCell ref="AA16:AA17"/>
    <mergeCell ref="AA29:AA30"/>
    <mergeCell ref="AA55:AA56"/>
    <mergeCell ref="AA68:AA69"/>
    <mergeCell ref="AA94:AA95"/>
    <mergeCell ref="AA107:AA108"/>
    <mergeCell ref="AP16:AP17"/>
    <mergeCell ref="AP29:AP30"/>
    <mergeCell ref="AP55:AP56"/>
    <mergeCell ref="AP68:AP69"/>
    <mergeCell ref="AP94:AP95"/>
    <mergeCell ref="AP107:AP108"/>
    <mergeCell ref="BE16:BE17"/>
    <mergeCell ref="BE29:BE30"/>
    <mergeCell ref="BE55:BE56"/>
    <mergeCell ref="BE68:BE69"/>
    <mergeCell ref="BE94:BE95"/>
    <mergeCell ref="BE107:BE108"/>
    <mergeCell ref="L107:M108"/>
    <mergeCell ref="AB107:AC108"/>
    <mergeCell ref="BF107:BG108"/>
    <mergeCell ref="AQ107:AR108"/>
    <mergeCell ref="K100:M102"/>
    <mergeCell ref="AA100:AC102"/>
    <mergeCell ref="AP100:AR102"/>
    <mergeCell ref="BE100:BG102"/>
    <mergeCell ref="L94:M95"/>
    <mergeCell ref="AB94:AC95"/>
    <mergeCell ref="BF94:BG95"/>
    <mergeCell ref="AQ94:AR95"/>
    <mergeCell ref="L68:M69"/>
    <mergeCell ref="AB68:AC69"/>
    <mergeCell ref="BF68:BG69"/>
    <mergeCell ref="AQ68:AR69"/>
    <mergeCell ref="K61:M63"/>
    <mergeCell ref="AA61:AC63"/>
    <mergeCell ref="AP61:AR63"/>
    <mergeCell ref="BE61:BG63"/>
    <mergeCell ref="L55:M56"/>
    <mergeCell ref="AB55:AC56"/>
    <mergeCell ref="BF55:BG56"/>
    <mergeCell ref="AQ55:AR56"/>
    <mergeCell ref="L29:M30"/>
    <mergeCell ref="AB29:AC30"/>
    <mergeCell ref="BF29:BG30"/>
    <mergeCell ref="AQ29:AR30"/>
    <mergeCell ref="K22:M24"/>
    <mergeCell ref="AA22:AC24"/>
    <mergeCell ref="AP22:AR24"/>
    <mergeCell ref="BE22:BG24"/>
    <mergeCell ref="L16:M17"/>
    <mergeCell ref="AB16:AC17"/>
    <mergeCell ref="BF16:BG17"/>
    <mergeCell ref="AQ16:AR17"/>
  </mergeCells>
  <pageMargins left="0.699305555555556" right="0.699305555555556" top="0.75" bottom="0.75" header="0.299305555555556" footer="0.299305555555556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7"/>
  <sheetViews>
    <sheetView tabSelected="1" topLeftCell="G5" workbookViewId="0">
      <selection activeCell="M13" sqref="M13"/>
    </sheetView>
  </sheetViews>
  <sheetFormatPr defaultColWidth="9" defaultRowHeight="12"/>
  <cols>
    <col min="1" max="1" width="14.2866666666667" style="75" customWidth="1"/>
    <col min="2" max="12" width="12.2866666666667" style="75" customWidth="1"/>
    <col min="13" max="13" width="15.5733333333333" style="75" customWidth="1"/>
    <col min="14" max="16384" width="9.14" style="75"/>
  </cols>
  <sheetData>
    <row r="1" ht="23.25" customHeight="1" spans="1:13">
      <c r="A1" s="76" t="s">
        <v>84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ht="23.25" customHeight="1" spans="1:13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="72" customFormat="1" ht="23.25" customHeight="1" spans="1:13">
      <c r="A3" s="76">
        <f>SUM('Kal. Gaji'!A3:M3)</f>
        <v>2016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ht="23.25" customHeight="1" spans="1:13">
      <c r="A4" s="77" t="s">
        <v>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="73" customFormat="1" ht="23.25" customHeight="1" spans="1:1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90"/>
    </row>
    <row r="6" s="74" customFormat="1" ht="23.25" customHeight="1" spans="1:13">
      <c r="A6" s="79" t="s">
        <v>3</v>
      </c>
      <c r="B6" s="80" t="s">
        <v>4</v>
      </c>
      <c r="C6" s="80" t="s">
        <v>5</v>
      </c>
      <c r="D6" s="80" t="s">
        <v>6</v>
      </c>
      <c r="E6" s="80" t="s">
        <v>7</v>
      </c>
      <c r="F6" s="80" t="s">
        <v>8</v>
      </c>
      <c r="G6" s="80" t="s">
        <v>9</v>
      </c>
      <c r="H6" s="80" t="s">
        <v>10</v>
      </c>
      <c r="I6" s="80" t="s">
        <v>11</v>
      </c>
      <c r="J6" s="80" t="s">
        <v>12</v>
      </c>
      <c r="K6" s="80" t="s">
        <v>13</v>
      </c>
      <c r="L6" s="80" t="s">
        <v>14</v>
      </c>
      <c r="M6" s="91" t="s">
        <v>15</v>
      </c>
    </row>
    <row r="7" ht="23.25" customHeight="1" spans="1:13">
      <c r="A7" s="81" t="str">
        <f>([1]Kal.Gaji!A7)</f>
        <v>1. HENNI</v>
      </c>
      <c r="B7" s="82">
        <f>SUM(Heni!J12)</f>
        <v>39</v>
      </c>
      <c r="C7" s="82">
        <f>SUM(Heni!Z12)</f>
        <v>42</v>
      </c>
      <c r="D7" s="82">
        <f>SUM(Heni!AO12)</f>
        <v>45</v>
      </c>
      <c r="E7" s="82">
        <f>SUM(Heni!BD12)</f>
        <v>48</v>
      </c>
      <c r="F7" s="82">
        <f>SUM(Heni!J51)</f>
        <v>51</v>
      </c>
      <c r="G7" s="82">
        <f>SUM(Heni!Z51)</f>
        <v>54</v>
      </c>
      <c r="H7" s="82">
        <f>SUM(Heni!AO51)</f>
        <v>57</v>
      </c>
      <c r="I7" s="82">
        <f>SUM(Heni!BD51)</f>
        <v>60</v>
      </c>
      <c r="J7" s="82">
        <f>SUM(Heni!J90)</f>
        <v>63</v>
      </c>
      <c r="K7" s="82">
        <f>SUM(Heni!Z90)</f>
        <v>66</v>
      </c>
      <c r="L7" s="82">
        <f>SUM(Heni!AO90)</f>
        <v>69</v>
      </c>
      <c r="M7" s="92">
        <f>SUM(Heni!BD90)</f>
        <v>72</v>
      </c>
    </row>
    <row r="8" ht="23.25" customHeight="1" spans="1:13">
      <c r="A8" s="83">
        <f>([1]Kal.Gaji!A11)</f>
        <v>2</v>
      </c>
      <c r="B8" s="82">
        <f>SUM('2'!J12)</f>
        <v>39</v>
      </c>
      <c r="C8" s="82">
        <f>SUM('2'!Z12)</f>
        <v>42</v>
      </c>
      <c r="D8" s="82">
        <f>SUM('2'!AO12)</f>
        <v>45</v>
      </c>
      <c r="E8" s="82">
        <f>SUM('2'!BD12)</f>
        <v>48</v>
      </c>
      <c r="F8" s="82">
        <f>SUM('2'!J51)</f>
        <v>51</v>
      </c>
      <c r="G8" s="82">
        <f>SUM('2'!Z51)</f>
        <v>54</v>
      </c>
      <c r="H8" s="82">
        <f>SUM('2'!AO51)</f>
        <v>57</v>
      </c>
      <c r="I8" s="82">
        <f>SUM('2'!BD51)</f>
        <v>60</v>
      </c>
      <c r="J8" s="82">
        <f>SUM('2'!J90)</f>
        <v>63</v>
      </c>
      <c r="K8" s="82">
        <f>SUM('2'!Z90)</f>
        <v>66</v>
      </c>
      <c r="L8" s="82">
        <f>SUM('2'!AO90)</f>
        <v>69</v>
      </c>
      <c r="M8" s="92">
        <f>SUM('2'!BD90)</f>
        <v>72</v>
      </c>
    </row>
    <row r="9" ht="23.25" customHeight="1" spans="1:13">
      <c r="A9" s="83">
        <f>([1]Kal.Gaji!A15)</f>
        <v>3</v>
      </c>
      <c r="B9" s="82">
        <f>SUM('3'!J12)</f>
        <v>39</v>
      </c>
      <c r="C9" s="82">
        <f>SUM('3'!Y12)</f>
        <v>42</v>
      </c>
      <c r="D9" s="82">
        <f>SUM('3'!AN12)</f>
        <v>45</v>
      </c>
      <c r="E9" s="82">
        <f>SUM('3'!BC12)</f>
        <v>48</v>
      </c>
      <c r="F9" s="82">
        <f>SUM('3'!J51)</f>
        <v>51</v>
      </c>
      <c r="G9" s="82">
        <f>SUM('3'!Y51)</f>
        <v>54</v>
      </c>
      <c r="H9" s="82">
        <f>SUM('3'!AN51)</f>
        <v>57</v>
      </c>
      <c r="I9" s="82">
        <f>SUM('3'!BC51)</f>
        <v>60</v>
      </c>
      <c r="J9" s="82">
        <f>SUM('3'!J90)</f>
        <v>63</v>
      </c>
      <c r="K9" s="82">
        <f>SUM('3'!Y90)</f>
        <v>66</v>
      </c>
      <c r="L9" s="82">
        <f>SUM('3'!AN90)</f>
        <v>69</v>
      </c>
      <c r="M9" s="92">
        <f>SUM('3'!BC90)</f>
        <v>72</v>
      </c>
    </row>
    <row r="10" ht="23.25" customHeight="1" spans="1:13">
      <c r="A10" s="83">
        <f>([1]Kal.Gaji!A19)</f>
        <v>4</v>
      </c>
      <c r="B10" s="82">
        <f>SUM('4'!J12)</f>
        <v>39</v>
      </c>
      <c r="C10" s="82">
        <f>SUM('4'!Y12)</f>
        <v>42</v>
      </c>
      <c r="D10" s="82">
        <f>SUM('4'!AN12)</f>
        <v>45</v>
      </c>
      <c r="E10" s="82">
        <f>SUM('4'!BC12)</f>
        <v>48</v>
      </c>
      <c r="F10" s="82">
        <f>SUM('4'!J51)</f>
        <v>51</v>
      </c>
      <c r="G10" s="82">
        <f>SUM('4'!Y51)</f>
        <v>54</v>
      </c>
      <c r="H10" s="82">
        <f>SUM('4'!AN51)</f>
        <v>57</v>
      </c>
      <c r="I10" s="82">
        <f>SUM('4'!BC51)</f>
        <v>60</v>
      </c>
      <c r="J10" s="82">
        <f>SUM('4'!J90)</f>
        <v>63</v>
      </c>
      <c r="K10" s="82">
        <f>SUM('4'!Y90)</f>
        <v>66</v>
      </c>
      <c r="L10" s="82">
        <f>SUM('4'!AN90)</f>
        <v>69</v>
      </c>
      <c r="M10" s="92">
        <f>SUM('4'!BC90)</f>
        <v>72</v>
      </c>
    </row>
    <row r="11" ht="23.25" customHeight="1" spans="1:13">
      <c r="A11" s="84">
        <f>([1]Kal.Gaji!A23)</f>
        <v>5</v>
      </c>
      <c r="B11" s="82">
        <f>SUM('5'!J12)</f>
        <v>39</v>
      </c>
      <c r="C11" s="82">
        <f>SUM('5'!Z12)</f>
        <v>42</v>
      </c>
      <c r="D11" s="82">
        <f>SUM('5'!AO12)</f>
        <v>45</v>
      </c>
      <c r="E11" s="82">
        <f>SUM('5'!BD12)</f>
        <v>48</v>
      </c>
      <c r="F11" s="82">
        <f>SUM('5'!J51)</f>
        <v>51</v>
      </c>
      <c r="G11" s="82">
        <f>SUM('5'!Z51)</f>
        <v>54</v>
      </c>
      <c r="H11" s="82">
        <f>SUM('5'!AO51)</f>
        <v>57</v>
      </c>
      <c r="I11" s="82">
        <f>SUM('5'!BD51)</f>
        <v>60</v>
      </c>
      <c r="J11" s="82">
        <f>SUM('5'!J90)</f>
        <v>63</v>
      </c>
      <c r="K11" s="82">
        <f>SUM('5'!Z90)</f>
        <v>66</v>
      </c>
      <c r="L11" s="82">
        <f>SUM('5'!AO90)</f>
        <v>69</v>
      </c>
      <c r="M11" s="92">
        <f>SUM('5'!BD90)</f>
        <v>72</v>
      </c>
    </row>
    <row r="12" ht="23.25" customHeight="1" spans="1:13">
      <c r="A12" s="85" t="s">
        <v>85</v>
      </c>
      <c r="B12" s="86">
        <f>SUM(B7:B11)</f>
        <v>195</v>
      </c>
      <c r="C12" s="86">
        <f t="shared" ref="C12:M12" si="0">SUM(C7:C11)</f>
        <v>210</v>
      </c>
      <c r="D12" s="86">
        <f>SUM(D7:D11)</f>
        <v>225</v>
      </c>
      <c r="E12" s="86">
        <f>SUM(E7:E11)</f>
        <v>240</v>
      </c>
      <c r="F12" s="86">
        <f>SUM(F7:F11)</f>
        <v>255</v>
      </c>
      <c r="G12" s="86">
        <f>SUM(G7:G11)</f>
        <v>270</v>
      </c>
      <c r="H12" s="86">
        <f>SUM(H7:H11)</f>
        <v>285</v>
      </c>
      <c r="I12" s="86">
        <f>SUM(I7:I11)</f>
        <v>300</v>
      </c>
      <c r="J12" s="86">
        <f>SUM(J7:J11)</f>
        <v>315</v>
      </c>
      <c r="K12" s="86">
        <f>SUM(K7:K11)</f>
        <v>330</v>
      </c>
      <c r="L12" s="86">
        <f>SUM(L7:L11)</f>
        <v>345</v>
      </c>
      <c r="M12" s="93">
        <f>SUM(M7:M11)</f>
        <v>360</v>
      </c>
    </row>
    <row r="13" ht="23.25" customHeight="1" spans="1:13">
      <c r="A13" s="87" t="s">
        <v>86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94">
        <f>SUM(B12:M12)</f>
        <v>3330</v>
      </c>
    </row>
    <row r="14" ht="12.75" spans="1:13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</row>
    <row r="15" spans="1:13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</row>
    <row r="16" spans="1:13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17" spans="1:13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</row>
    <row r="18" spans="1:13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</row>
    <row r="19" spans="1:13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0" spans="1:13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</row>
    <row r="21" spans="1:13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</row>
    <row r="23" spans="1:13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 spans="1:13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1:13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</row>
    <row r="26" spans="1:13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</row>
    <row r="27" spans="1:13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</row>
  </sheetData>
  <mergeCells count="5">
    <mergeCell ref="A1:M1"/>
    <mergeCell ref="A2:M2"/>
    <mergeCell ref="A3:M3"/>
    <mergeCell ref="A4:M4"/>
    <mergeCell ref="A13:L13"/>
  </mergeCells>
  <pageMargins left="0.699305555555556" right="0.699305555555556" top="0.75" bottom="0.75" header="0.299305555555556" footer="0.299305555555556"/>
  <headerFooter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"/>
  <sheetViews>
    <sheetView zoomScale="80" zoomScaleNormal="80" topLeftCell="A3" workbookViewId="0">
      <selection activeCell="B16" sqref="B16"/>
    </sheetView>
  </sheetViews>
  <sheetFormatPr defaultColWidth="9" defaultRowHeight="12"/>
  <cols>
    <col min="1" max="1" width="24.7133333333333" style="1" customWidth="1"/>
    <col min="2" max="2" width="16.2866666666667" style="1" customWidth="1"/>
    <col min="3" max="12" width="16.4266666666667" style="1" customWidth="1"/>
    <col min="13" max="13" width="20.5733333333333" style="1" customWidth="1"/>
    <col min="14" max="14" width="16.5733333333333" style="1" customWidth="1"/>
    <col min="15" max="16384" width="9.14" style="1"/>
  </cols>
  <sheetData>
    <row r="1" ht="21" spans="1:13">
      <c r="A1" s="2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8.75" spans="1:13">
      <c r="A2" s="3">
        <f>SUM('Kal. Gaji'!A3:M3)</f>
        <v>2016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8.75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15.75" spans="1:1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9"/>
    </row>
    <row r="5" ht="16.5" spans="1:13">
      <c r="A5" s="6" t="s">
        <v>33</v>
      </c>
      <c r="B5" s="7" t="s">
        <v>88</v>
      </c>
      <c r="C5" s="7" t="s">
        <v>89</v>
      </c>
      <c r="D5" s="7" t="s">
        <v>90</v>
      </c>
      <c r="E5" s="7" t="s">
        <v>91</v>
      </c>
      <c r="F5" s="7" t="s">
        <v>8</v>
      </c>
      <c r="G5" s="7" t="s">
        <v>9</v>
      </c>
      <c r="H5" s="7" t="s">
        <v>10</v>
      </c>
      <c r="I5" s="7" t="s">
        <v>92</v>
      </c>
      <c r="J5" s="7" t="s">
        <v>93</v>
      </c>
      <c r="K5" s="7" t="s">
        <v>94</v>
      </c>
      <c r="L5" s="7" t="s">
        <v>95</v>
      </c>
      <c r="M5" s="50" t="s">
        <v>96</v>
      </c>
    </row>
    <row r="6" ht="15.75" spans="1:13">
      <c r="A6" s="8" t="s">
        <v>97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51"/>
    </row>
    <row r="7" ht="15" spans="1:13">
      <c r="A7" s="10" t="s">
        <v>98</v>
      </c>
      <c r="B7" s="11">
        <f>SUM('[2]31'!$AF$64)*1000</f>
        <v>0</v>
      </c>
      <c r="C7" s="11">
        <f>SUM('[3]31'!$AF$64)*1000</f>
        <v>0</v>
      </c>
      <c r="D7" s="11">
        <f>SUM('[4]31'!$AF$64)*1000</f>
        <v>0</v>
      </c>
      <c r="E7" s="11">
        <f>SUM('[5]31'!$AF$64)*1000</f>
        <v>0</v>
      </c>
      <c r="F7" s="11">
        <f>SUM('[6]31'!$AF$64)*1000</f>
        <v>0</v>
      </c>
      <c r="G7" s="11">
        <f>SUM('[7]31'!$AF$64)*1000</f>
        <v>0</v>
      </c>
      <c r="H7" s="11">
        <f>SUM('[8]31'!$AF$64)*1000</f>
        <v>0</v>
      </c>
      <c r="I7" s="11">
        <f>SUM('[9]31'!$AF$64)*1000</f>
        <v>0</v>
      </c>
      <c r="J7" s="11">
        <f>SUM('[10]31'!$AF$64)*1000</f>
        <v>0</v>
      </c>
      <c r="K7" s="11">
        <f>SUM('[11]31'!$AF$64)*1000</f>
        <v>0</v>
      </c>
      <c r="L7" s="11">
        <f>SUM('[12]31'!$AF$64)*1000</f>
        <v>0</v>
      </c>
      <c r="M7" s="52">
        <f>SUM('[13]31'!$AF$64)*1000</f>
        <v>0</v>
      </c>
    </row>
    <row r="8" ht="15" spans="1:13">
      <c r="A8" s="12" t="s">
        <v>99</v>
      </c>
      <c r="B8" s="13">
        <f>SUM('[2]31'!$AJ$64)</f>
        <v>0</v>
      </c>
      <c r="C8" s="13">
        <f>SUM('[3]31'!$AJ$64)</f>
        <v>0</v>
      </c>
      <c r="D8" s="13">
        <f>SUM('[4]31'!$AJ$64)</f>
        <v>0</v>
      </c>
      <c r="E8" s="13">
        <f>SUM('[5]31'!$AJ$64)</f>
        <v>0</v>
      </c>
      <c r="F8" s="13">
        <f>SUM('[6]31'!$AJ$64)</f>
        <v>0</v>
      </c>
      <c r="G8" s="13">
        <f>SUM('[7]31'!$AJ$64)</f>
        <v>0</v>
      </c>
      <c r="H8" s="13">
        <f>SUM('[8]31'!$AJ$64)</f>
        <v>0</v>
      </c>
      <c r="I8" s="13">
        <f>SUM('[9]31'!$AJ$64)</f>
        <v>0</v>
      </c>
      <c r="J8" s="13">
        <f>SUM('[10]31'!$AJ$64)</f>
        <v>0</v>
      </c>
      <c r="K8" s="13">
        <f>SUM('[11]31'!$AJ$64)</f>
        <v>0</v>
      </c>
      <c r="L8" s="13">
        <f>SUM('[12]31'!$AJ$64)</f>
        <v>0</v>
      </c>
      <c r="M8" s="53">
        <f>SUM('[13]31'!$AJ$64)</f>
        <v>0</v>
      </c>
    </row>
    <row r="9" ht="15" spans="1:13">
      <c r="A9" s="14" t="s">
        <v>100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54">
        <v>0</v>
      </c>
    </row>
    <row r="10" ht="15" spans="1:13">
      <c r="A10" s="16" t="s">
        <v>101</v>
      </c>
      <c r="B10" s="17" t="e">
        <f>SUM([2]KSU!$Z$43:$AB$43)</f>
        <v>#REF!</v>
      </c>
      <c r="C10" s="17" t="e">
        <f>SUM([3]KSU!$Z$43:$AB$43)</f>
        <v>#REF!</v>
      </c>
      <c r="D10" s="17" t="e">
        <f>SUM([4]KSU!$Z$43:$AB$43)</f>
        <v>#REF!</v>
      </c>
      <c r="E10" s="17" t="e">
        <f>SUM([5]KSU!$Z$43:$AB$43)</f>
        <v>#REF!</v>
      </c>
      <c r="F10" s="17" t="e">
        <f>SUM([6]KSU!$Z$43:$AB$43)</f>
        <v>#REF!</v>
      </c>
      <c r="G10" s="17" t="e">
        <f>SUM([7]KSU!$Z$43:$AB$43)</f>
        <v>#REF!</v>
      </c>
      <c r="H10" s="17" t="e">
        <f>SUM([8]KSU!$Z$43:$AB$43)</f>
        <v>#REF!</v>
      </c>
      <c r="I10" s="17" t="e">
        <f>SUM([9]KSU!$Z$43:$AB$43)</f>
        <v>#REF!</v>
      </c>
      <c r="J10" s="17" t="e">
        <f>SUM([10]KSU!$Z$43:$AB$43)</f>
        <v>#REF!</v>
      </c>
      <c r="K10" s="17" t="e">
        <f>SUM([11]KSU!$Z$43:$AB$43)</f>
        <v>#REF!</v>
      </c>
      <c r="L10" s="17" t="e">
        <f>SUM([12]KSU!$Z$43:$AB$43)</f>
        <v>#REF!</v>
      </c>
      <c r="M10" s="55" t="e">
        <f>SUM([13]KSU!$Z$43:$AB$43)</f>
        <v>#REF!</v>
      </c>
    </row>
    <row r="11" ht="15" spans="1:13">
      <c r="A11" s="18" t="s">
        <v>102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56">
        <v>0</v>
      </c>
    </row>
    <row r="12" ht="15" spans="1:13">
      <c r="A12" s="16" t="s">
        <v>103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57">
        <v>0</v>
      </c>
    </row>
    <row r="13" ht="15.75" spans="1:13">
      <c r="A13" s="21" t="s">
        <v>104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58"/>
    </row>
    <row r="14" ht="15.75" spans="1:13">
      <c r="A14" s="23" t="s">
        <v>105</v>
      </c>
      <c r="B14" s="24" t="e">
        <f>SUM(B7:B13)</f>
        <v>#REF!</v>
      </c>
      <c r="C14" s="24" t="e">
        <f t="shared" ref="C14:M14" si="0">SUM(C7:C13)</f>
        <v>#REF!</v>
      </c>
      <c r="D14" s="24" t="e">
        <f>SUM(D7:D13)</f>
        <v>#REF!</v>
      </c>
      <c r="E14" s="24" t="e">
        <f>SUM(E7:E13)</f>
        <v>#REF!</v>
      </c>
      <c r="F14" s="24" t="e">
        <f>SUM(F7:F13)</f>
        <v>#REF!</v>
      </c>
      <c r="G14" s="24" t="e">
        <f>SUM(G7:G13)</f>
        <v>#REF!</v>
      </c>
      <c r="H14" s="24" t="e">
        <f>SUM(H7:H13)</f>
        <v>#REF!</v>
      </c>
      <c r="I14" s="24" t="e">
        <f>SUM(I7:I13)</f>
        <v>#REF!</v>
      </c>
      <c r="J14" s="24" t="e">
        <f>SUM(J7:J13)</f>
        <v>#REF!</v>
      </c>
      <c r="K14" s="24" t="e">
        <f>SUM(K7:K13)</f>
        <v>#REF!</v>
      </c>
      <c r="L14" s="24" t="e">
        <f>SUM(L7:L13)</f>
        <v>#REF!</v>
      </c>
      <c r="M14" s="59" t="e">
        <f>SUM(M7:M13)</f>
        <v>#REF!</v>
      </c>
    </row>
    <row r="15" ht="15" spans="1:13">
      <c r="A15" s="8" t="s">
        <v>106</v>
      </c>
      <c r="B15" s="25"/>
      <c r="C15" s="26"/>
      <c r="D15" s="25"/>
      <c r="E15" s="25"/>
      <c r="F15" s="25"/>
      <c r="G15" s="25"/>
      <c r="H15" s="25"/>
      <c r="I15" s="25"/>
      <c r="J15" s="25"/>
      <c r="K15" s="25"/>
      <c r="L15" s="25"/>
      <c r="M15" s="60"/>
    </row>
    <row r="16" ht="15" spans="1:13">
      <c r="A16" s="14" t="s">
        <v>107</v>
      </c>
      <c r="B16" s="27">
        <f>SUM(Gaji!B12)</f>
        <v>195</v>
      </c>
      <c r="C16" s="27">
        <f>SUM(Gaji!C12)</f>
        <v>210</v>
      </c>
      <c r="D16" s="27">
        <f>SUM(Gaji!D12)</f>
        <v>225</v>
      </c>
      <c r="E16" s="27">
        <f>SUM(Gaji!E12)</f>
        <v>240</v>
      </c>
      <c r="F16" s="27">
        <f>SUM(Gaji!F12)</f>
        <v>255</v>
      </c>
      <c r="G16" s="27">
        <f>SUM(Gaji!G12)</f>
        <v>270</v>
      </c>
      <c r="H16" s="27">
        <f>SUM(Gaji!H12)</f>
        <v>285</v>
      </c>
      <c r="I16" s="27">
        <f>SUM(Gaji!I12)</f>
        <v>300</v>
      </c>
      <c r="J16" s="27">
        <f>SUM(Gaji!J12)</f>
        <v>315</v>
      </c>
      <c r="K16" s="27">
        <f>SUM(Gaji!K12)</f>
        <v>330</v>
      </c>
      <c r="L16" s="27">
        <f>SUM(Gaji!L12)</f>
        <v>345</v>
      </c>
      <c r="M16" s="61">
        <f>SUM(Gaji!M12)</f>
        <v>360</v>
      </c>
    </row>
    <row r="17" ht="15" spans="1:13">
      <c r="A17" s="28" t="s">
        <v>108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62"/>
    </row>
    <row r="18" ht="15" spans="1:13">
      <c r="A18" s="10" t="s">
        <v>98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52">
        <v>0</v>
      </c>
    </row>
    <row r="19" ht="15" spans="1:13">
      <c r="A19" s="29" t="s">
        <v>109</v>
      </c>
      <c r="B19" s="30">
        <v>0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63">
        <v>0</v>
      </c>
    </row>
    <row r="20" ht="15" spans="1:13">
      <c r="A20" s="16" t="s">
        <v>110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64">
        <v>0</v>
      </c>
    </row>
    <row r="21" ht="15" spans="1:13">
      <c r="A21" s="28" t="s">
        <v>111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62"/>
    </row>
    <row r="22" ht="15" spans="1:13">
      <c r="A22" s="10" t="s">
        <v>98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52">
        <v>0</v>
      </c>
    </row>
    <row r="23" ht="15" spans="1:13">
      <c r="A23" s="29" t="s">
        <v>112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63" t="s">
        <v>113</v>
      </c>
    </row>
    <row r="24" ht="15" spans="1:13">
      <c r="A24" s="28" t="s">
        <v>114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62"/>
    </row>
    <row r="25" ht="15" spans="1:13">
      <c r="A25" s="10" t="s">
        <v>115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52">
        <v>0</v>
      </c>
    </row>
    <row r="26" ht="15" spans="1:13">
      <c r="A26" s="29" t="s">
        <v>116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63">
        <v>0</v>
      </c>
    </row>
    <row r="27" ht="15.75" spans="1:13">
      <c r="A27" s="32" t="s">
        <v>117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65">
        <v>0</v>
      </c>
    </row>
    <row r="28" ht="15.75" spans="1:13">
      <c r="A28" s="23" t="s">
        <v>118</v>
      </c>
      <c r="B28" s="34">
        <f t="shared" ref="B28:M28" si="1">SUM(B16,B18,B19,B22,B23,B25,B26,B27)</f>
        <v>195</v>
      </c>
      <c r="C28" s="34">
        <f>SUM(C16,C18,C19,C22,C23,C25,C26,C27)</f>
        <v>210</v>
      </c>
      <c r="D28" s="34">
        <f>SUM(D16,D18,D19,D22,D23,D25,D26,D27)</f>
        <v>225</v>
      </c>
      <c r="E28" s="34">
        <f>SUM(E16,E18,E19,E22,E23,E25,E26,E27)</f>
        <v>240</v>
      </c>
      <c r="F28" s="34">
        <f>SUM(F16,F18,F19,F22,F23,F25,F26,F27)</f>
        <v>255</v>
      </c>
      <c r="G28" s="34">
        <f>SUM(G16,G18,G19,G22,G23,G25,G26,G27)</f>
        <v>270</v>
      </c>
      <c r="H28" s="34">
        <f>SUM(H16,H18,H19,H22,H23,H25,H26,H27)</f>
        <v>285</v>
      </c>
      <c r="I28" s="34">
        <f>SUM(I16,I18,I19,I22,I23,I25,I26,I27)</f>
        <v>300</v>
      </c>
      <c r="J28" s="34">
        <f>SUM(J16,J18,J19,J22,J23,J25,J26,J27)</f>
        <v>315</v>
      </c>
      <c r="K28" s="34">
        <f>SUM(K16,K18,K19,K22,K23,K25,K26,K27)</f>
        <v>330</v>
      </c>
      <c r="L28" s="34">
        <f>SUM(L16,L18,L19,L22,L23,L25,L26,L27)</f>
        <v>345</v>
      </c>
      <c r="M28" s="66">
        <f>SUM(M16,M18,M19,M22,M23,M25,M26,M27)</f>
        <v>360</v>
      </c>
    </row>
    <row r="29" ht="15.75" spans="1:13">
      <c r="A29" s="35" t="s">
        <v>119</v>
      </c>
      <c r="B29" s="33" t="e">
        <f t="shared" ref="B29:M29" si="2">SUM(B14-B28)</f>
        <v>#REF!</v>
      </c>
      <c r="C29" s="33" t="e">
        <f>SUM(C14-C28)</f>
        <v>#REF!</v>
      </c>
      <c r="D29" s="33" t="e">
        <f>SUM(D14-D28)</f>
        <v>#REF!</v>
      </c>
      <c r="E29" s="33" t="e">
        <f>SUM(E14-E28)</f>
        <v>#REF!</v>
      </c>
      <c r="F29" s="33" t="e">
        <f>SUM(F14-F28)</f>
        <v>#REF!</v>
      </c>
      <c r="G29" s="33" t="e">
        <f>SUM(G14-G28)</f>
        <v>#REF!</v>
      </c>
      <c r="H29" s="33" t="e">
        <f>SUM(H14-H28)</f>
        <v>#REF!</v>
      </c>
      <c r="I29" s="33" t="e">
        <f>SUM(I14-I28)</f>
        <v>#REF!</v>
      </c>
      <c r="J29" s="33" t="e">
        <f>SUM(J14-J28)</f>
        <v>#REF!</v>
      </c>
      <c r="K29" s="33" t="e">
        <f>SUM(K14-K28)</f>
        <v>#REF!</v>
      </c>
      <c r="L29" s="33" t="e">
        <f>SUM(L14-L28)</f>
        <v>#REF!</v>
      </c>
      <c r="M29" s="65" t="e">
        <f>SUM(M14-M28)</f>
        <v>#REF!</v>
      </c>
    </row>
    <row r="30" ht="16.5" spans="1:13">
      <c r="A30" s="36" t="s">
        <v>120</v>
      </c>
      <c r="B30" s="37" t="e">
        <f>(B29)*1.5%</f>
        <v>#REF!</v>
      </c>
      <c r="C30" s="37" t="e">
        <f t="shared" ref="C30:M30" si="3">(C29)*1.5%</f>
        <v>#REF!</v>
      </c>
      <c r="D30" s="37" t="e">
        <f>(D29)*1.5%</f>
        <v>#REF!</v>
      </c>
      <c r="E30" s="37" t="e">
        <f>(E29)*1.5%</f>
        <v>#REF!</v>
      </c>
      <c r="F30" s="37" t="e">
        <f>(F29)*1.5%</f>
        <v>#REF!</v>
      </c>
      <c r="G30" s="37" t="e">
        <f>(G29)*1.5%</f>
        <v>#REF!</v>
      </c>
      <c r="H30" s="37" t="e">
        <f>(H29)*1.5%</f>
        <v>#REF!</v>
      </c>
      <c r="I30" s="37" t="e">
        <f>(I29)*1.5%</f>
        <v>#REF!</v>
      </c>
      <c r="J30" s="37" t="e">
        <f>(J29)*1.5%</f>
        <v>#REF!</v>
      </c>
      <c r="K30" s="37" t="e">
        <f>(K29)*1.5%</f>
        <v>#REF!</v>
      </c>
      <c r="L30" s="37" t="e">
        <f>(L29)*1.5%</f>
        <v>#REF!</v>
      </c>
      <c r="M30" s="67" t="e">
        <f>(M29)*1.5%</f>
        <v>#REF!</v>
      </c>
    </row>
    <row r="31" ht="16.5" spans="1:13">
      <c r="A31" s="38" t="s">
        <v>121</v>
      </c>
      <c r="B31" s="39" t="e">
        <f>SUM(B29-B30)</f>
        <v>#REF!</v>
      </c>
      <c r="C31" s="39" t="e">
        <f t="shared" ref="C31:M31" si="4">SUM(C29-C30)</f>
        <v>#REF!</v>
      </c>
      <c r="D31" s="39" t="e">
        <f>SUM(D29-D30)</f>
        <v>#REF!</v>
      </c>
      <c r="E31" s="39" t="e">
        <f>SUM(E29-E30)</f>
        <v>#REF!</v>
      </c>
      <c r="F31" s="39" t="e">
        <f>SUM(F29-F30)</f>
        <v>#REF!</v>
      </c>
      <c r="G31" s="39" t="e">
        <f>SUM(G29-G30)</f>
        <v>#REF!</v>
      </c>
      <c r="H31" s="39" t="e">
        <f>SUM(H29-H30)</f>
        <v>#REF!</v>
      </c>
      <c r="I31" s="39" t="e">
        <f>SUM(I29-I30)</f>
        <v>#REF!</v>
      </c>
      <c r="J31" s="39" t="e">
        <f>SUM(J29-J30)</f>
        <v>#REF!</v>
      </c>
      <c r="K31" s="39" t="e">
        <f>SUM(K29-K30)</f>
        <v>#REF!</v>
      </c>
      <c r="L31" s="39" t="e">
        <f>SUM(L29-L30)</f>
        <v>#REF!</v>
      </c>
      <c r="M31" s="68" t="e">
        <f>SUM(M29-M30)</f>
        <v>#REF!</v>
      </c>
    </row>
    <row r="32" ht="15.75" spans="1:13">
      <c r="A32" s="40" t="s">
        <v>122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69" t="e">
        <f>SUM(B31:M31)</f>
        <v>#REF!</v>
      </c>
    </row>
    <row r="33" ht="15.75" spans="1:13">
      <c r="A33" s="42" t="s">
        <v>123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70" t="e">
        <f>SUM(M32*2.5%)</f>
        <v>#REF!</v>
      </c>
    </row>
    <row r="34" ht="15.75" spans="1:13">
      <c r="A34" s="44" t="s">
        <v>124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69" t="e">
        <f>SUM(M32-M33)</f>
        <v>#REF!</v>
      </c>
    </row>
    <row r="35" ht="15.75" spans="1:13">
      <c r="A35" s="44" t="s">
        <v>125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70">
        <v>0</v>
      </c>
    </row>
    <row r="36" ht="18" spans="1:13">
      <c r="A36" s="46" t="s">
        <v>126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71" t="e">
        <f>SUM(M34-M35)</f>
        <v>#REF!</v>
      </c>
    </row>
    <row r="37" ht="12.75" spans="1:1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ht="15" spans="1:13">
      <c r="A38" s="48" t="s">
        <v>127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ht="15" spans="1:13">
      <c r="A39" s="48" t="s">
        <v>128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ht="15" spans="1:13">
      <c r="A40" s="48" t="s">
        <v>129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</sheetData>
  <mergeCells count="11">
    <mergeCell ref="A1:M1"/>
    <mergeCell ref="A2:M2"/>
    <mergeCell ref="A3:M3"/>
    <mergeCell ref="A32:L32"/>
    <mergeCell ref="A33:L33"/>
    <mergeCell ref="A34:L34"/>
    <mergeCell ref="A35:L35"/>
    <mergeCell ref="A36:L36"/>
    <mergeCell ref="A38:M38"/>
    <mergeCell ref="A39:M39"/>
    <mergeCell ref="A40:M40"/>
  </mergeCells>
  <pageMargins left="0.699305555555556" right="0.699305555555556" top="0.75" bottom="0.75" header="0.299305555555556" footer="0.299305555555556"/>
  <pageSetup paperSize="1" orientation="portrait" horizontalDpi="120" verticalDpi="72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B4905SE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Kal. Gaji</vt:lpstr>
      <vt:lpstr>Heni</vt:lpstr>
      <vt:lpstr>2</vt:lpstr>
      <vt:lpstr>3</vt:lpstr>
      <vt:lpstr>4</vt:lpstr>
      <vt:lpstr>5</vt:lpstr>
      <vt:lpstr>Gaji</vt:lpstr>
      <vt:lpstr>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1st</dc:creator>
  <cp:lastModifiedBy>1st</cp:lastModifiedBy>
  <dcterms:created xsi:type="dcterms:W3CDTF">2015-04-22T11:42:00Z</dcterms:created>
  <dcterms:modified xsi:type="dcterms:W3CDTF">2015-09-23T09:54:11Z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