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Downloads\"/>
    </mc:Choice>
  </mc:AlternateContent>
  <bookViews>
    <workbookView xWindow="0" yWindow="0" windowWidth="20490" windowHeight="7635" tabRatio="643" activeTab="5"/>
  </bookViews>
  <sheets>
    <sheet name="Data_Survey_Jan2026" sheetId="3" r:id="rId1"/>
    <sheet name="Data_survey" sheetId="1" r:id="rId2"/>
    <sheet name="Method" sheetId="6" r:id="rId3"/>
    <sheet name="Importance Mapping" sheetId="5" r:id="rId4"/>
    <sheet name="Relative Imp Matrix" sheetId="4" r:id="rId5"/>
    <sheet name="AHP" sheetId="8" r:id="rId6"/>
  </sheets>
  <definedNames>
    <definedName name="_xlnm._FilterDatabase" localSheetId="1" hidden="1">Data_survey!$A$2:$BI$104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5" i="8" l="1"/>
  <c r="K4" i="8"/>
  <c r="K5" i="8"/>
  <c r="K6" i="8"/>
  <c r="K7" i="8"/>
  <c r="K8" i="8"/>
  <c r="K9" i="8"/>
  <c r="K10" i="8"/>
  <c r="K11" i="8"/>
  <c r="K12" i="8"/>
  <c r="K3" i="8"/>
  <c r="J4" i="8"/>
  <c r="J5" i="8"/>
  <c r="J6" i="8"/>
  <c r="J7" i="8"/>
  <c r="J8" i="8"/>
  <c r="J9" i="8"/>
  <c r="J10" i="8"/>
  <c r="J11" i="8"/>
  <c r="J12" i="8"/>
  <c r="J3" i="8"/>
  <c r="I4" i="8"/>
  <c r="I5" i="8"/>
  <c r="I6" i="8"/>
  <c r="I7" i="8"/>
  <c r="I8" i="8"/>
  <c r="I9" i="8"/>
  <c r="I10" i="8"/>
  <c r="I11" i="8"/>
  <c r="I12" i="8"/>
  <c r="I3" i="8"/>
  <c r="H4" i="8"/>
  <c r="H5" i="8"/>
  <c r="H6" i="8"/>
  <c r="H7" i="8"/>
  <c r="H8" i="8"/>
  <c r="H9" i="8"/>
  <c r="H10" i="8"/>
  <c r="H11" i="8"/>
  <c r="H12" i="8"/>
  <c r="H3" i="8"/>
  <c r="G4" i="8"/>
  <c r="G5" i="8"/>
  <c r="G6" i="8"/>
  <c r="G7" i="8"/>
  <c r="G8" i="8"/>
  <c r="G9" i="8"/>
  <c r="G10" i="8"/>
  <c r="G11" i="8"/>
  <c r="G12" i="8"/>
  <c r="G3" i="8"/>
  <c r="F4" i="8"/>
  <c r="F5" i="8"/>
  <c r="F6" i="8"/>
  <c r="F7" i="8"/>
  <c r="F8" i="8"/>
  <c r="F9" i="8"/>
  <c r="F10" i="8"/>
  <c r="F11" i="8"/>
  <c r="F12" i="8"/>
  <c r="F3" i="8"/>
  <c r="E4" i="8"/>
  <c r="E5" i="8"/>
  <c r="E6" i="8"/>
  <c r="E7" i="8"/>
  <c r="E8" i="8"/>
  <c r="E9" i="8"/>
  <c r="E10" i="8"/>
  <c r="E11" i="8"/>
  <c r="E12" i="8"/>
  <c r="E3" i="8"/>
  <c r="D4" i="8"/>
  <c r="D5" i="8"/>
  <c r="D6" i="8"/>
  <c r="D7" i="8"/>
  <c r="D8" i="8"/>
  <c r="D9" i="8"/>
  <c r="D10" i="8"/>
  <c r="D11" i="8"/>
  <c r="D12" i="8"/>
  <c r="D3" i="8"/>
  <c r="C4" i="8"/>
  <c r="C5" i="8"/>
  <c r="C6" i="8"/>
  <c r="C7" i="8"/>
  <c r="C8" i="8"/>
  <c r="C9" i="8"/>
  <c r="C10" i="8"/>
  <c r="C11" i="8"/>
  <c r="C12" i="8"/>
  <c r="C3" i="8"/>
  <c r="B4" i="8"/>
  <c r="B5" i="8"/>
  <c r="B6" i="8"/>
  <c r="B7" i="8"/>
  <c r="B8" i="8"/>
  <c r="B9" i="8"/>
  <c r="B10" i="8"/>
  <c r="B11" i="8"/>
  <c r="B12" i="8"/>
  <c r="B3" i="8"/>
  <c r="B3" i="4"/>
  <c r="L6" i="8" l="1"/>
  <c r="M6" i="8" s="1"/>
  <c r="L7" i="8"/>
  <c r="M7" i="8" s="1"/>
  <c r="L8" i="8"/>
  <c r="M8" i="8" s="1"/>
  <c r="L3" i="8"/>
  <c r="M3" i="8" s="1"/>
  <c r="M13" i="8" s="1"/>
  <c r="L9" i="8"/>
  <c r="M9" i="8" s="1"/>
  <c r="L4" i="8"/>
  <c r="M4" i="8" s="1"/>
  <c r="N4" i="8" s="1"/>
  <c r="L11" i="8"/>
  <c r="M11" i="8" s="1"/>
  <c r="L5" i="8"/>
  <c r="M5" i="8" s="1"/>
  <c r="N5" i="8" s="1"/>
  <c r="L12" i="8"/>
  <c r="M12" i="8" s="1"/>
  <c r="L10" i="8"/>
  <c r="M10" i="8" s="1"/>
  <c r="K18" i="4"/>
  <c r="K19" i="4"/>
  <c r="K20" i="4"/>
  <c r="K21" i="4"/>
  <c r="K22" i="4"/>
  <c r="K23" i="4"/>
  <c r="K24" i="4"/>
  <c r="K25" i="4"/>
  <c r="K26" i="4"/>
  <c r="J18" i="4"/>
  <c r="J19" i="4"/>
  <c r="J20" i="4"/>
  <c r="J21" i="4"/>
  <c r="J22" i="4"/>
  <c r="J23" i="4"/>
  <c r="J24" i="4"/>
  <c r="J25" i="4"/>
  <c r="J26" i="4"/>
  <c r="I18" i="4"/>
  <c r="I19" i="4"/>
  <c r="I20" i="4"/>
  <c r="I21" i="4"/>
  <c r="I27" i="4" s="1"/>
  <c r="I22" i="4"/>
  <c r="I23" i="4"/>
  <c r="I24" i="4"/>
  <c r="I25" i="4"/>
  <c r="I26" i="4"/>
  <c r="H18" i="4"/>
  <c r="H19" i="4"/>
  <c r="H20" i="4"/>
  <c r="H21" i="4"/>
  <c r="H22" i="4"/>
  <c r="H23" i="4"/>
  <c r="H24" i="4"/>
  <c r="H25" i="4"/>
  <c r="H26" i="4"/>
  <c r="G18" i="4"/>
  <c r="G19" i="4"/>
  <c r="G20" i="4"/>
  <c r="G27" i="4" s="1"/>
  <c r="G21" i="4"/>
  <c r="G22" i="4"/>
  <c r="G23" i="4"/>
  <c r="G24" i="4"/>
  <c r="G25" i="4"/>
  <c r="G26" i="4"/>
  <c r="F18" i="4"/>
  <c r="F19" i="4"/>
  <c r="F20" i="4"/>
  <c r="F21" i="4"/>
  <c r="F22" i="4"/>
  <c r="F23" i="4"/>
  <c r="F24" i="4"/>
  <c r="F27" i="4" s="1"/>
  <c r="F25" i="4"/>
  <c r="F26" i="4"/>
  <c r="E18" i="4"/>
  <c r="E19" i="4"/>
  <c r="E20" i="4"/>
  <c r="E27" i="4" s="1"/>
  <c r="E21" i="4"/>
  <c r="E22" i="4"/>
  <c r="E23" i="4"/>
  <c r="E24" i="4"/>
  <c r="E25" i="4"/>
  <c r="E26" i="4"/>
  <c r="K17" i="4"/>
  <c r="J17" i="4"/>
  <c r="I17" i="4"/>
  <c r="H17" i="4"/>
  <c r="G17" i="4"/>
  <c r="F17" i="4"/>
  <c r="E17" i="4"/>
  <c r="D18" i="4"/>
  <c r="D19" i="4"/>
  <c r="D20" i="4"/>
  <c r="D21" i="4"/>
  <c r="D22" i="4"/>
  <c r="D23" i="4"/>
  <c r="D24" i="4"/>
  <c r="D25" i="4"/>
  <c r="D26" i="4"/>
  <c r="D27" i="4" s="1"/>
  <c r="D17" i="4"/>
  <c r="C18" i="4"/>
  <c r="C19" i="4"/>
  <c r="C20" i="4"/>
  <c r="C21" i="4"/>
  <c r="C22" i="4"/>
  <c r="C23" i="4"/>
  <c r="C24" i="4"/>
  <c r="C25" i="4"/>
  <c r="C26" i="4"/>
  <c r="C17" i="4"/>
  <c r="C27" i="4" s="1"/>
  <c r="J27" i="4"/>
  <c r="H27" i="4"/>
  <c r="C13" i="4"/>
  <c r="D13" i="4"/>
  <c r="E13" i="4"/>
  <c r="F13" i="4"/>
  <c r="G13" i="4"/>
  <c r="H13" i="4"/>
  <c r="I13" i="4"/>
  <c r="J13" i="4"/>
  <c r="K13" i="4"/>
  <c r="B13" i="4"/>
  <c r="B23" i="4" s="1"/>
  <c r="K4" i="4"/>
  <c r="K5" i="4"/>
  <c r="K6" i="4"/>
  <c r="K7" i="4"/>
  <c r="K8" i="4"/>
  <c r="K9" i="4"/>
  <c r="K10" i="4"/>
  <c r="K11" i="4"/>
  <c r="K12" i="4"/>
  <c r="K3" i="4"/>
  <c r="J4" i="4"/>
  <c r="J5" i="4"/>
  <c r="J6" i="4"/>
  <c r="J7" i="4"/>
  <c r="J8" i="4"/>
  <c r="J9" i="4"/>
  <c r="J10" i="4"/>
  <c r="J11" i="4"/>
  <c r="J12" i="4"/>
  <c r="J3" i="4"/>
  <c r="I4" i="4"/>
  <c r="I5" i="4"/>
  <c r="I6" i="4"/>
  <c r="I7" i="4"/>
  <c r="I8" i="4"/>
  <c r="I9" i="4"/>
  <c r="I10" i="4"/>
  <c r="I11" i="4"/>
  <c r="I12" i="4"/>
  <c r="I3" i="4"/>
  <c r="H4" i="4"/>
  <c r="H5" i="4"/>
  <c r="H6" i="4"/>
  <c r="H7" i="4"/>
  <c r="H8" i="4"/>
  <c r="H9" i="4"/>
  <c r="H10" i="4"/>
  <c r="H11" i="4"/>
  <c r="H12" i="4"/>
  <c r="H3" i="4"/>
  <c r="G4" i="4"/>
  <c r="G5" i="4"/>
  <c r="G6" i="4"/>
  <c r="G7" i="4"/>
  <c r="G8" i="4"/>
  <c r="G9" i="4"/>
  <c r="G10" i="4"/>
  <c r="G11" i="4"/>
  <c r="G12" i="4"/>
  <c r="G3" i="4"/>
  <c r="F4" i="4"/>
  <c r="F5" i="4"/>
  <c r="F6" i="4"/>
  <c r="F7" i="4"/>
  <c r="F8" i="4"/>
  <c r="F9" i="4"/>
  <c r="F10" i="4"/>
  <c r="F11" i="4"/>
  <c r="F12" i="4"/>
  <c r="F3" i="4"/>
  <c r="E4" i="4"/>
  <c r="E5" i="4"/>
  <c r="E6" i="4"/>
  <c r="E7" i="4"/>
  <c r="E8" i="4"/>
  <c r="E9" i="4"/>
  <c r="E10" i="4"/>
  <c r="E11" i="4"/>
  <c r="E12" i="4"/>
  <c r="E3" i="4"/>
  <c r="D4" i="4"/>
  <c r="D5" i="4"/>
  <c r="D6" i="4"/>
  <c r="D7" i="4"/>
  <c r="D8" i="4"/>
  <c r="D9" i="4"/>
  <c r="D10" i="4"/>
  <c r="D11" i="4"/>
  <c r="D12" i="4"/>
  <c r="D3" i="4"/>
  <c r="C4" i="4"/>
  <c r="C5" i="4"/>
  <c r="C6" i="4"/>
  <c r="C7" i="4"/>
  <c r="C8" i="4"/>
  <c r="C9" i="4"/>
  <c r="C10" i="4"/>
  <c r="C11" i="4"/>
  <c r="C12" i="4"/>
  <c r="C3" i="4"/>
  <c r="B5" i="4"/>
  <c r="B6" i="4"/>
  <c r="B7" i="4"/>
  <c r="B8" i="4"/>
  <c r="B9" i="4"/>
  <c r="B10" i="4"/>
  <c r="B11" i="4"/>
  <c r="B12" i="4"/>
  <c r="B4" i="4"/>
  <c r="F27" i="6"/>
  <c r="E26" i="6"/>
  <c r="E25" i="6"/>
  <c r="E24" i="6"/>
  <c r="E23" i="6"/>
  <c r="D26" i="6"/>
  <c r="F26" i="6" s="1"/>
  <c r="C26" i="6"/>
  <c r="D25" i="6"/>
  <c r="C25" i="6"/>
  <c r="D24" i="6"/>
  <c r="C24" i="6"/>
  <c r="D23" i="6"/>
  <c r="C23" i="6"/>
  <c r="E22" i="6"/>
  <c r="D22" i="6"/>
  <c r="F22" i="6" s="1"/>
  <c r="C22" i="6"/>
  <c r="D11" i="6"/>
  <c r="D12" i="6"/>
  <c r="D13" i="6"/>
  <c r="D14" i="6"/>
  <c r="D15" i="6"/>
  <c r="D16" i="6"/>
  <c r="D17" i="6"/>
  <c r="D18" i="6"/>
  <c r="D19" i="6"/>
  <c r="D10" i="6"/>
  <c r="D7" i="5"/>
  <c r="D8" i="5"/>
  <c r="D9" i="5"/>
  <c r="D10" i="5"/>
  <c r="D11" i="5"/>
  <c r="D5" i="5"/>
  <c r="D6" i="5"/>
  <c r="D3" i="5"/>
  <c r="D4" i="5"/>
  <c r="D2" i="5"/>
  <c r="N11" i="8" l="1"/>
  <c r="N10" i="8"/>
  <c r="N7" i="8"/>
  <c r="N3" i="8"/>
  <c r="N8" i="8"/>
  <c r="N12" i="8"/>
  <c r="N9" i="8"/>
  <c r="N6" i="8"/>
  <c r="O5" i="8" s="1"/>
  <c r="P5" i="8" s="1"/>
  <c r="B18" i="4"/>
  <c r="L18" i="4" s="1"/>
  <c r="B22" i="4"/>
  <c r="L22" i="4" s="1"/>
  <c r="B21" i="4"/>
  <c r="L21" i="4" s="1"/>
  <c r="B20" i="4"/>
  <c r="B19" i="4"/>
  <c r="L19" i="4" s="1"/>
  <c r="B17" i="4"/>
  <c r="L17" i="4" s="1"/>
  <c r="B26" i="4"/>
  <c r="L26" i="4" s="1"/>
  <c r="B25" i="4"/>
  <c r="L25" i="4" s="1"/>
  <c r="B24" i="4"/>
  <c r="L24" i="4" s="1"/>
  <c r="K27" i="4"/>
  <c r="L23" i="4"/>
  <c r="F24" i="6"/>
  <c r="F23" i="6"/>
  <c r="F25" i="6"/>
  <c r="O6" i="8" l="1"/>
  <c r="P6" i="8" s="1"/>
  <c r="O9" i="8"/>
  <c r="P9" i="8" s="1"/>
  <c r="O7" i="8"/>
  <c r="P7" i="8" s="1"/>
  <c r="O10" i="8"/>
  <c r="P10" i="8" s="1"/>
  <c r="N13" i="8"/>
  <c r="O12" i="8"/>
  <c r="P12" i="8" s="1"/>
  <c r="O8" i="8"/>
  <c r="P8" i="8" s="1"/>
  <c r="O11" i="8"/>
  <c r="P11" i="8" s="1"/>
  <c r="O4" i="8"/>
  <c r="P4" i="8" s="1"/>
  <c r="O3" i="8"/>
  <c r="P3" i="8" s="1"/>
  <c r="B27" i="4"/>
  <c r="L20" i="4"/>
  <c r="L27" i="4" s="1"/>
  <c r="P13" i="8" l="1"/>
  <c r="P15" i="8" s="1"/>
  <c r="P17" i="8" s="1"/>
</calcChain>
</file>

<file path=xl/sharedStrings.xml><?xml version="1.0" encoding="utf-8"?>
<sst xmlns="http://schemas.openxmlformats.org/spreadsheetml/2006/main" count="580" uniqueCount="315">
  <si>
    <t>Location</t>
  </si>
  <si>
    <t>Company Name</t>
  </si>
  <si>
    <t>Jamshedpur</t>
  </si>
  <si>
    <t>BMC Metalcast Pvt. Ltd.</t>
  </si>
  <si>
    <t>Industrial Forge &amp; Engineering Co. Ltd</t>
  </si>
  <si>
    <t>Kross Limited</t>
  </si>
  <si>
    <t>New Engineering Works</t>
  </si>
  <si>
    <t>New Era Coatings LLP</t>
  </si>
  <si>
    <t>Precision Cups Pvt.Ltd.</t>
  </si>
  <si>
    <t>Pushkar Techno Pvt. Ltd.</t>
  </si>
  <si>
    <t>Sudisa Foundry Private Limited.</t>
  </si>
  <si>
    <t>Zenith Forge Pvt. Ltd.</t>
  </si>
  <si>
    <t>Lalchand and sons</t>
  </si>
  <si>
    <t>Main Product</t>
  </si>
  <si>
    <t>Small/Medium/Large</t>
  </si>
  <si>
    <t>Small</t>
  </si>
  <si>
    <t>various engineering spares for various industries</t>
  </si>
  <si>
    <t>Year of Establishment</t>
  </si>
  <si>
    <t>RKMN ENTERPRISES</t>
  </si>
  <si>
    <t>Automated Processes</t>
  </si>
  <si>
    <t>Manufacturing</t>
  </si>
  <si>
    <t>AUTO VENTURE</t>
  </si>
  <si>
    <t>NA</t>
  </si>
  <si>
    <t>AA CRAFT @ ARCH TECH SOLUTIONS</t>
  </si>
  <si>
    <t>ADYA ENTERPRISES PRIVATE LTD</t>
  </si>
  <si>
    <t>AKSHAY STEEL WORKS PVT LTD</t>
  </si>
  <si>
    <t>Medium</t>
  </si>
  <si>
    <t xml:space="preserve">Sl </t>
  </si>
  <si>
    <t>AMAN ENTERPRISES</t>
  </si>
  <si>
    <t>AMICHAND TECHNOLOGICAL PVT LTD</t>
  </si>
  <si>
    <t>ANAND ENGINNERING WORKS</t>
  </si>
  <si>
    <t>ANURAG ENTERPRISES</t>
  </si>
  <si>
    <t>Large</t>
  </si>
  <si>
    <t>KUNWAR BUILDERS AND MANUFACTURERES</t>
  </si>
  <si>
    <t>INDRANI METALICS</t>
  </si>
  <si>
    <t xml:space="preserve">SHUTTER PROFILES, SHUTTER GUIDE/ CHANNEL/ SPRING PIPES </t>
  </si>
  <si>
    <t>KRISHNA ENTERPRISES</t>
  </si>
  <si>
    <t>MACHINING</t>
  </si>
  <si>
    <t>AUTO PROFILE LTD</t>
  </si>
  <si>
    <t>Manufacturing(SHEARING, BLANKING, FORMING, BENDING, DRAW, FLANGING, PIERCING, RESTRAIKING, TRIMMING, NOTCHING, POCKET CUTTING,ETC)</t>
  </si>
  <si>
    <t>CORDOBA ENGINEERING PVT LTD</t>
  </si>
  <si>
    <t>CSR</t>
  </si>
  <si>
    <t xml:space="preserve">Not applicable, Donate on medical and Education for theire Employes Kids Helath and Education </t>
  </si>
  <si>
    <t>Master Degree</t>
  </si>
  <si>
    <t>Owner Qualification/Skill/Education</t>
  </si>
  <si>
    <t>Class 12</t>
  </si>
  <si>
    <t>Engineering</t>
  </si>
  <si>
    <t>Graduation</t>
  </si>
  <si>
    <t>College</t>
  </si>
  <si>
    <t>Do you face Price challenges during procurement?
1.Very Frequently
2.Frequently
3.Occasionally
4.Rarely
5.Never</t>
  </si>
  <si>
    <t>Do you use digital tools to collaborate with suppliers ?
1. Very Frequently
2. Frequently
3.Occasionally
4.Rarely
5.Never</t>
  </si>
  <si>
    <t>Do you use digital project management tool during operational and execution processes? 
1. Very Frequently
2. Frequently
3. Occasionally
4. Rarely
5. Never</t>
  </si>
  <si>
    <t>Do you face supply chain challenges inlcuding ad-hoc demand  ?
1. Very Frequently
2. Frequently
3.Occasionally
4.Rarely
5.Never</t>
  </si>
  <si>
    <t>How frequently are you unable to deliver mass volume orders due to capacity issues and customer requests for ad-hoc demand? 
1. Very Frequently
2. Frequently
3. Occasionally
4. Rarely
5. Never</t>
  </si>
  <si>
    <t>How frequent  you foresee  challenges to get  experienced  resources for tool room ?
1. Very Frequently
2. Frequently
3. Occasionally
4. Rarely
5. Never</t>
  </si>
  <si>
    <t xml:space="preserve">How frequently you foresee that retaining high-skilled employees is difficult due to high salary demand?
1. Very Frequently
2. Frequently
3. Occasionally
4. Rarely
5. Never </t>
  </si>
  <si>
    <t>How frequently do you face challenges on guidance about what to do and how to do it? ( SME knowledge book for business growth)
1. Very Frequently
2. Frequently
3. Occasionally
4. Rarely
5. Never</t>
  </si>
  <si>
    <t>Do you think product standardization is one of the key challenges to scaling up your business?
1.Strongly Agree
2.Agree
3.Undecided
4. Disagree
5. Strongly Disagree</t>
  </si>
  <si>
    <t>Do you think product certification, checking quality, and testing are key challenges to your business growth ? 
1.Strongly Agree
2.Agree
3.Undecided
4. Disagree
5. Strongly Disagree</t>
  </si>
  <si>
    <t>Do you think increasing demand volume is one of the key challenges for your growth?
1.Strongly Agree
2.Agree
3.Undecided
4. Disagree
5. Strongly Disagree</t>
  </si>
  <si>
    <t>Owners viewpoint on Automation &amp; Digitalization: Do you think digital Automation will be beneficial with respect to increase demand and business growth?
1.Strongly Agree
2.Agree
3.Undecided
4. Disagree
5. Strongly Disagree</t>
  </si>
  <si>
    <t>How frequently do you receive required funding on time  from the Bank and financial institute?
1. Very Frequently
2. Frequently
3. Occasionally
4. Rarely
5. Never</t>
  </si>
  <si>
    <t>Do you use advance Digital tool for planning, demand forecasting and supply chain?
1.Very Frequently
2. Frequently
3. Occasionally
4.Rarely
5.Never</t>
  </si>
  <si>
    <t xml:space="preserve">How frequently do you face difficulties to upskill Ageing resources(Old timer) in digital technologies?
1. Very Frequently
2. Frequently
3. Occasionally
4. Rarely
5. Never </t>
  </si>
  <si>
    <t>Do you think lack of transparency in institutional support is one of the key challenges?
1.Strongly Agree
2.Agree
3.Undecided
4. Disagree
5. Strongly Disagree</t>
  </si>
  <si>
    <t>Do you think replacing old machine would improve business growth?
1.Strongly Agree
2.Agree
3.Undecided
4. Disagree
5. Strongly Disagree</t>
  </si>
  <si>
    <t>How frequently you struggle to receive on-time payment from the Buyer and Settlement? How frequently are you unable to start the next production cycle due to non-receipt of payment from the Buyer?
1. Very Frequently
2. Frequently
3. Occasionally
4. Rarely
5. Never</t>
  </si>
  <si>
    <t>Do you think just financial help is NOT  sufficient for business Growth? 
1.Strongly Agree
2.Agree
3.Undecided
4. Disagree
5. Strongly Disagree</t>
  </si>
  <si>
    <t>JAYSHREE MOTORS PVT LTD</t>
  </si>
  <si>
    <t>medium</t>
  </si>
  <si>
    <t>Cobot</t>
  </si>
  <si>
    <t>DEALER OF SCOOTERS AND MOTORCYCLES</t>
  </si>
  <si>
    <t>SP ENGINEERING</t>
  </si>
  <si>
    <t>SK ENGINEERING</t>
  </si>
  <si>
    <t>STEEL CITY METAL PRODUCTS PVT LTD</t>
  </si>
  <si>
    <t>HIRANYA UDYOG</t>
  </si>
  <si>
    <t>MANUFACTURES VARIOUS TYOE OF AUTO COMPONENT BY USING CNC, VMC MACHINES AND FABRICATION WORK.</t>
  </si>
  <si>
    <t xml:space="preserve"> Do you think following up with multiple offices is a difficult and lengthy process? Lack of transparency on financial help and lack of knowledge about small companies results financial institutions taking longer to provide loan?
1. Strongly Agree
2. Agree
3. Undecided
4. Disagree
5. Strongly Disagree     </t>
  </si>
  <si>
    <t xml:space="preserve">Do you think slowdown in major industries (Large Industries)  has adversely affected ancillary as Small industries are dependent on large Industries?
1.Strongly Agree
2.Agree
3.Undecided
4. Disagree
5. Strongly Disagree </t>
  </si>
  <si>
    <t>PRAMANIK ABHIYANTRAN PVT LTD</t>
  </si>
  <si>
    <t>MANUFACTURES V- ROD USING CNC,VMC,VTL,MILLING PROCESS</t>
  </si>
  <si>
    <t>INDUSTRIAL COMPONENTS ENTERPRISES</t>
  </si>
  <si>
    <t>MANUFACTURES SPRINGS BY USING MACHINING PROCESS</t>
  </si>
  <si>
    <t>IPSG PVT LTD</t>
  </si>
  <si>
    <t>Automotive Components and Assemblies</t>
  </si>
  <si>
    <t>MANUFACTURES SPARE PARTS USING MACHINING PROCESS.</t>
  </si>
  <si>
    <t>S.S.S MEHTA ENTERPRISES INDUSTRIES PVT LTD UNIT-1</t>
  </si>
  <si>
    <t>MANUFACTURES AUTO COMPONENTS PARTS, SHEET METAL WORKS, ETC BY USING MACHINING, WELDING, BENDING, CUTTING PROCESSESS.</t>
  </si>
  <si>
    <t>DILIP PRESS METAL &amp; AGROTECH PVT LTD</t>
  </si>
  <si>
    <t>MANUFACTURES SHEET METAL AUTO COMPONENTS BY USING FABRICATION PROCESS.</t>
  </si>
  <si>
    <t>P D FORGE PVT LTD</t>
  </si>
  <si>
    <t>DOES JOB WORK AND MANUFACTURES R.A SHAFTS AND AXEL PARTS BY USING MACHINING PROCESS.</t>
  </si>
  <si>
    <t>bsc</t>
  </si>
  <si>
    <t>SANDHYA ENGINEERING</t>
  </si>
  <si>
    <t>AURO PLASTIC INJECTION MOULDING</t>
  </si>
  <si>
    <t>Smal</t>
  </si>
  <si>
    <t>MANUFACTRURES PLASTIC AUTOMOTIVE PARTS BY USING INJECTION MOULDING PROCESS.</t>
  </si>
  <si>
    <t>ROY BROTHERS</t>
  </si>
  <si>
    <t>SUMIT ENTERPRISES</t>
  </si>
  <si>
    <t>BHARAT AUTO WORKS</t>
  </si>
  <si>
    <t>SWASTIK ENTERPRISES</t>
  </si>
  <si>
    <t>KARMAKAR ENTERPRISES</t>
  </si>
  <si>
    <t>HI-TECH TOOLS &amp; FIXTURES</t>
  </si>
  <si>
    <t>OMEGA AUTOMOTIVE PVT LTD</t>
  </si>
  <si>
    <t>G-LOK FLUID CONNECTORS</t>
  </si>
  <si>
    <t>SAI ENTERPRISES</t>
  </si>
  <si>
    <t>MANUFACTURES GEAR ITEMS USING MACHINING PROCESS.</t>
  </si>
  <si>
    <t>SHIPRA AUTO (P) LTD</t>
  </si>
  <si>
    <t xml:space="preserve"> MANUFACTURES GEAR ITEMS USING MACHINING AND FABRICATION</t>
  </si>
  <si>
    <t>S.S.S INDUSTRIES</t>
  </si>
  <si>
    <t>MANUFACTURES FASTENERS USING FORGING PROCESS</t>
  </si>
  <si>
    <t>SANTECH MOTORS PVT. LTD.</t>
  </si>
  <si>
    <t>Do you use existing traditional machines?
1. Always
2. Very Frequently
3. Occasionally
4. Rarely
5.Never</t>
  </si>
  <si>
    <t>Do you think digital &amp; AI technologies help to reduce waste &amp; track parts during manufacturing?
1.Strongly Agree
2.Agree
3.Undecided
4. Disagree
5. Strongly Disagree</t>
  </si>
  <si>
    <t>PUJA ENGINEERING WORKS</t>
  </si>
  <si>
    <t>small</t>
  </si>
  <si>
    <t>Job work and machining</t>
  </si>
  <si>
    <t>METAL SHAPING AND PROCESSING PVT LTD</t>
  </si>
  <si>
    <t>MACHINING, HEAT TREATMENT &amp; GRINDING</t>
  </si>
  <si>
    <t>LAXMINATH ENTERPRISES</t>
  </si>
  <si>
    <t>MANUFACTURES AUTO COMPONENT PARTS USING CNC MACHINING.</t>
  </si>
  <si>
    <t>J.J innojet</t>
  </si>
  <si>
    <t>Metal Processing and Fabrication</t>
  </si>
  <si>
    <t>Cutting , machining</t>
  </si>
  <si>
    <t>OSTA ENTERPRISES</t>
  </si>
  <si>
    <t>TECHNO MACHINO &amp; FABCO PVT LTD</t>
  </si>
  <si>
    <t>LAXMI ENTERPRISES</t>
  </si>
  <si>
    <t>PRITAM AUTOMECH PVT LTD</t>
  </si>
  <si>
    <t>SHEET METAL OPERATIONS, WELDING OPERATIONS, CNC TUBE BENDING,</t>
  </si>
  <si>
    <t>PRECISION CUPS PVT LTD</t>
  </si>
  <si>
    <t>MACHINING, CNC, VMC MACHINING, LETHE</t>
  </si>
  <si>
    <t>MULTITECH COMPANIES PVT LTD UNIT-2</t>
  </si>
  <si>
    <t>CNC MACHINIBG, DRILLING, LETHE</t>
  </si>
  <si>
    <t>SUN INTERNATIONAL</t>
  </si>
  <si>
    <t>MACHINING BY LATHE, DRILLING &amp; MILLING M/C</t>
  </si>
  <si>
    <t>SHREYA INDUSTRIES</t>
  </si>
  <si>
    <t>SHREYA INDUSTRIES MANUFACTURES AUTOMOBILES COMPONENTS BY USING CNC MACHINING.</t>
  </si>
  <si>
    <t>SRIRAM ENTERPRISES</t>
  </si>
  <si>
    <t>SRIRAM ENTERPRISES MANUFACTURES AUTO PARTS OF VEHICLES USING MACHINING AND FORGING</t>
  </si>
  <si>
    <t>METAL-CRAFT MACHINING SOLUTIONS</t>
  </si>
  <si>
    <t>MACHINING, LASER CUTTING</t>
  </si>
  <si>
    <t>EMPIRE AUTO PVT LTD</t>
  </si>
  <si>
    <t>MAHESHWARI ENGG.</t>
  </si>
  <si>
    <t>VARUN ENTERPRISES</t>
  </si>
  <si>
    <t>M.V ENTERPRISES</t>
  </si>
  <si>
    <t>PP INDUSTRIES</t>
  </si>
  <si>
    <t>JAI RADHA MADHAV INDUSTRIES</t>
  </si>
  <si>
    <t>RINBI AUTO ENGINEERING (p) LTD</t>
  </si>
  <si>
    <t>ESTRO ENGINERS</t>
  </si>
  <si>
    <t>FINE ENGINEERING</t>
  </si>
  <si>
    <t>SIDDHARTH FORGE</t>
  </si>
  <si>
    <t>AUTOGRATE INDIA</t>
  </si>
  <si>
    <t>TIRUPATI ENTERPRISES</t>
  </si>
  <si>
    <t>SHUBHAM MARKETING</t>
  </si>
  <si>
    <t>1 &amp; 3</t>
  </si>
  <si>
    <t>1 &amp;3</t>
  </si>
  <si>
    <t>DIPALI ENTERPRISES</t>
  </si>
  <si>
    <t>VISHWANATH ENGINEERING</t>
  </si>
  <si>
    <t>VEENA ENTERPRISES</t>
  </si>
  <si>
    <t>KHURANA INDUSTRIES</t>
  </si>
  <si>
    <t>R. P ENTERPRISES</t>
  </si>
  <si>
    <t>EEFCO METALS AND POWDERS PVT LTD</t>
  </si>
  <si>
    <t>DURGA STEEL CRAFTS</t>
  </si>
  <si>
    <t>EEFCO METALS AND POWDERS PVT LTD UNIT-2</t>
  </si>
  <si>
    <t>GRIND CHEM</t>
  </si>
  <si>
    <t>AUTOTEC ENGINEERING</t>
  </si>
  <si>
    <t>MIKASU METREAT</t>
  </si>
  <si>
    <t>SHARADA INDUSTRIES</t>
  </si>
  <si>
    <t>GAJANAN ENGINEERING PVT LTD</t>
  </si>
  <si>
    <t>SURAJ AUTOMOBILES</t>
  </si>
  <si>
    <t>SHREE OM ENTERPRISES</t>
  </si>
  <si>
    <t>MALABAR CARBONS PVT LTD.</t>
  </si>
  <si>
    <t>TIRUPATI ENTERP</t>
  </si>
  <si>
    <t>PRESS MACHINING</t>
  </si>
  <si>
    <t>jamshedpur migwell pvt ltd</t>
  </si>
  <si>
    <t>AUTOMOBILE ANCILLARIES, AND OTHER STRUCTURAL FABRICATORS.</t>
  </si>
  <si>
    <t>Aprox Turn over(Cr)
1. Between 5 -10 cr
2. Between 10-15 cr
3. Between 15-20
4. Between 20-25
5. &gt;25 Cr</t>
  </si>
  <si>
    <t>Industrial Equipment and Machinery</t>
  </si>
  <si>
    <t>BHARDWAJ BROTHERS AND CO.</t>
  </si>
  <si>
    <t>Main domestic market base :
1. B2B customer in Semi-urban India 
2. Alliance with private and Govt aggregator 
3. Multiple Big larger manufacture(s) and assemblers 
4. Supplying to other small companies(makes ANCILLARIES)
5. Supplying to Single large manufacturer and assembler.</t>
  </si>
  <si>
    <t>AUTO RUBBER &amp; PLASTIC MFG CO</t>
  </si>
  <si>
    <t>Defense and Railway Products</t>
  </si>
  <si>
    <t>POOJA ENTERPRISES</t>
  </si>
  <si>
    <t xml:space="preserve"> How frequent you foresee lack of digital skills resources?
1. Very Frequently
2. Frequently
3. Occasionally
4. Rarely
5. Never</t>
  </si>
  <si>
    <t xml:space="preserve">Do you think AI technologies, Email, Whats app video calls, and messaging apps help in quick decision-making and reducing paperwork? 
1.Strongly Agree
2.Agree
3.Undecided
4. Disagree
5. Strongly Disagree                                                                                                                             </t>
  </si>
  <si>
    <t>Do you think market competition, delayed approvals, complex regulations, a competitive market, a lack of Academic institution support and a lack of government support are one of the key challenges?
1.Strongly Agree
2.Agree
3.Undecided
4. Disagree
5. Strongly Disagree</t>
  </si>
  <si>
    <t>Do you agree digital &amp; AI  technologies helps to connect new prospecting customer /market? 
1.Strongly Agree
2.Agree
3.Undecided
4. Disagree
5. Strongly Disagree</t>
  </si>
  <si>
    <t>Do you agree that digital technologies facilitate quick decision-making and bring efficiency in operational process? 
1.Strongly Agree
2.Agree
3.Undecided
4. Disagree
5. Strongly Disagree</t>
  </si>
  <si>
    <t>Do you agree that digital technologies help to improve product quality, the inspection process and reduce product defect? 
1.Strongly Agree
2.Agree
3.Undecided
4. Disagree
5. Strongly Disagree</t>
  </si>
  <si>
    <t>Do you think local hires have similar technical skills as professional engineering resources, but only lag behind in soft skills in the context of small enterprises?
1.Strongly Agree
2.Agree
3.Undecided
4. Disagree
5. Strongly Disagree</t>
  </si>
  <si>
    <t>Do you think Engaing local hire and give them  technical training would beneficial on retaintion and digital transformation? 
1.Strongly Agree
2.Agree
3.Undecided
4. Disagree
5. Strongly Disagree</t>
  </si>
  <si>
    <r>
      <t xml:space="preserve">What type of the Process you following during manufacturing?
</t>
    </r>
    <r>
      <rPr>
        <sz val="8"/>
        <rFont val="Comfortaa"/>
      </rPr>
      <t>1. Fully -Automated
2. semi-automated
3. Manual</t>
    </r>
  </si>
  <si>
    <r>
      <t xml:space="preserve">Do you use  of Digital technologies during manufacturing process?
</t>
    </r>
    <r>
      <rPr>
        <sz val="8"/>
        <rFont val="Comfortaa"/>
      </rPr>
      <t xml:space="preserve">1.Always
2.Often
3.Sometimes
4.Rarely
5. Never </t>
    </r>
  </si>
  <si>
    <r>
      <t xml:space="preserve">Major Market and Customer dependency?
</t>
    </r>
    <r>
      <rPr>
        <sz val="8"/>
        <color theme="1"/>
        <rFont val="Comfortaa"/>
      </rPr>
      <t xml:space="preserve">1. Dependency on very few Local and regional customers 
2. Multiple local and Regional customer
3. Domestic -  larger customer(s) within India
4. Export to other countries </t>
    </r>
  </si>
  <si>
    <r>
      <t xml:space="preserve">Do you export to other  Countries/Regions?
</t>
    </r>
    <r>
      <rPr>
        <sz val="8"/>
        <color theme="1"/>
        <rFont val="Comfortaa"/>
      </rPr>
      <t>1. Yes
2. No</t>
    </r>
  </si>
  <si>
    <r>
      <t>Aprox Turn over(Cr)
(</t>
    </r>
    <r>
      <rPr>
        <b/>
        <sz val="8"/>
        <color rgb="FFFF0000"/>
        <rFont val="Comfortaa"/>
      </rPr>
      <t xml:space="preserve"> This colum is just for reference)</t>
    </r>
  </si>
  <si>
    <r>
      <t xml:space="preserve">Do you follow any product Certification process?
</t>
    </r>
    <r>
      <rPr>
        <sz val="8"/>
        <rFont val="Comfortaa"/>
      </rPr>
      <t xml:space="preserve">1.Always
2.Often
3.Sometimes
4.Rarely
5. Never </t>
    </r>
  </si>
  <si>
    <r>
      <t>Sometimes, local hires may resis</t>
    </r>
    <r>
      <rPr>
        <sz val="8"/>
        <color rgb="FF000000"/>
        <rFont val="Arial"/>
        <family val="2"/>
        <scheme val="minor"/>
      </rPr>
      <t>t change or modern work practices, lack workplace discipline, and soft skills. Do you think limited professional skill is a hurdle to local hiring?
1.Strongly Agree
2.Agree
3.Undecided
4. Disagree
5. Strongly Disagree</t>
    </r>
  </si>
  <si>
    <t>KD1</t>
  </si>
  <si>
    <t>KD2</t>
  </si>
  <si>
    <t>KD3</t>
  </si>
  <si>
    <t>KD8</t>
  </si>
  <si>
    <t>KD9</t>
  </si>
  <si>
    <t>KD:Owner's viewpoints,</t>
  </si>
  <si>
    <t>KD10</t>
  </si>
  <si>
    <t>KD11</t>
  </si>
  <si>
    <t>KD12</t>
  </si>
  <si>
    <t>KD13</t>
  </si>
  <si>
    <t>Key Enablers(KE): Effortable Digital technologies</t>
  </si>
  <si>
    <t>KE1</t>
  </si>
  <si>
    <t>KE2</t>
  </si>
  <si>
    <t>KE3</t>
  </si>
  <si>
    <t>KO1</t>
  </si>
  <si>
    <t>KO2</t>
  </si>
  <si>
    <t>KO3</t>
  </si>
  <si>
    <t>Key Dimension(KD):About Enterprises, Owners Motivation</t>
  </si>
  <si>
    <t>KD: Buy process,Demand Planning &amp; Procurement</t>
  </si>
  <si>
    <t>KD:Current Operational Process , Legacy &amp; new machine to balance</t>
  </si>
  <si>
    <t xml:space="preserve">Key Outcome(KO)- Growth and Effeciency.Challenges 
to penetrate the global 
market. </t>
  </si>
  <si>
    <t xml:space="preserve"> Key Enabler  :Certification &amp;Standarization</t>
  </si>
  <si>
    <t>KD: Financial challenges ,lack of transparency in institutional support , and knowledge gap on Ecosystem Integration</t>
  </si>
  <si>
    <t>KD: Administrative , Operational challenges &amp; Eco system Integration challenges</t>
  </si>
  <si>
    <t xml:space="preserve">Enabler: Engaging local hire </t>
  </si>
  <si>
    <t>Key Dimension: Skill Gap ,Retaining resources and workforce Management</t>
  </si>
  <si>
    <t>KD4</t>
  </si>
  <si>
    <t>KD5</t>
  </si>
  <si>
    <t>KD6</t>
  </si>
  <si>
    <t>KD14</t>
  </si>
  <si>
    <t>KD15</t>
  </si>
  <si>
    <t>KO4</t>
  </si>
  <si>
    <t>KO5</t>
  </si>
  <si>
    <t>KO6</t>
  </si>
  <si>
    <t>KO7</t>
  </si>
  <si>
    <t>KE4</t>
  </si>
  <si>
    <t>KE5</t>
  </si>
  <si>
    <t>KE6</t>
  </si>
  <si>
    <t>KD16</t>
  </si>
  <si>
    <t>KD17</t>
  </si>
  <si>
    <t>KD18</t>
  </si>
  <si>
    <t>KD19</t>
  </si>
  <si>
    <t>KD20</t>
  </si>
  <si>
    <t>KD21</t>
  </si>
  <si>
    <t>KD22</t>
  </si>
  <si>
    <t>KD23</t>
  </si>
  <si>
    <t>KD24</t>
  </si>
  <si>
    <t>KE7</t>
  </si>
  <si>
    <t>KE8</t>
  </si>
  <si>
    <t>KE9</t>
  </si>
  <si>
    <t>KD25</t>
  </si>
  <si>
    <t>KD26</t>
  </si>
  <si>
    <t>KD27</t>
  </si>
  <si>
    <t>KD28</t>
  </si>
  <si>
    <t>Do you think digital &amp; AI  technologies help on  buyers &amp; seller connect? 
1.Strongly Agree
2.Agree
3.Undecided
4. Disagree
5. Strongly Disagree</t>
  </si>
  <si>
    <t>Buy process,Demand Planning &amp; Procurement</t>
  </si>
  <si>
    <t>Current Operational Process , Legacy &amp; new machine to balance</t>
  </si>
  <si>
    <t>Effortable Digital technologies</t>
  </si>
  <si>
    <t>Owner's viewpoints</t>
  </si>
  <si>
    <t xml:space="preserve">Growth and Effeciency.Challenges 
to penetrate the global 
market. </t>
  </si>
  <si>
    <t>Certification &amp;Standarization</t>
  </si>
  <si>
    <t>Financial challenges ,lack of transparency in institutional support , and knowledge gap on Ecosystem Integration</t>
  </si>
  <si>
    <t>Administrative , Operational challenges &amp; Eco system Integration challenges</t>
  </si>
  <si>
    <t xml:space="preserve">Engaging local hire </t>
  </si>
  <si>
    <t xml:space="preserve"> Skill Gap ,Retaining resources and workforce Management</t>
  </si>
  <si>
    <t>KEY DIMENSION</t>
  </si>
  <si>
    <t>IMPORTANCE POINTS
(Knowledge based)</t>
  </si>
  <si>
    <t>FINAL WEIGHTAGE</t>
  </si>
  <si>
    <t>Importance Factor Score</t>
  </si>
  <si>
    <t>Adjusted Score</t>
  </si>
  <si>
    <t>Imp Factor Score</t>
  </si>
  <si>
    <t>Avg Dim Score</t>
  </si>
  <si>
    <t>0-0.25</t>
  </si>
  <si>
    <t>0.26-0.50</t>
  </si>
  <si>
    <t>0.51-0.83</t>
  </si>
  <si>
    <t>0.83-1.10</t>
  </si>
  <si>
    <t>1.11 +</t>
  </si>
  <si>
    <t>Adjusted Importance Score</t>
  </si>
  <si>
    <t>KEY DIMENSION (Likert)</t>
  </si>
  <si>
    <t>Mode</t>
  </si>
  <si>
    <t>Mode Freq</t>
  </si>
  <si>
    <t>Total Data Points</t>
  </si>
  <si>
    <t>%Mode Freq</t>
  </si>
  <si>
    <t>Growth and Effeciency.Challenges 
to penetrate the global 
market. (V)</t>
  </si>
  <si>
    <t>Growth and Effeciency.Challenges 
to penetrate the global 
market. (W)</t>
  </si>
  <si>
    <t>Growth and Effeciency.Challenges 
to penetrate the global 
market. (X)</t>
  </si>
  <si>
    <t>Growth and Effeciency.Challenges 
to penetrate the global 
market. (Z)</t>
  </si>
  <si>
    <t>Growth and Effeciency.Challenges 
to penetrate the global 
market. (Final)</t>
  </si>
  <si>
    <t>SUM</t>
  </si>
  <si>
    <t>Relative Importance of Dimensions Matrix</t>
  </si>
  <si>
    <t>Weighted Matrix v Total</t>
  </si>
  <si>
    <t>AVERAGE</t>
  </si>
  <si>
    <t>Least</t>
  </si>
  <si>
    <t>Most</t>
  </si>
  <si>
    <t>Financial challenges, lack of transparency in institutional support and knowledge gap on Ecosystem Integration</t>
  </si>
  <si>
    <t>Skill Gap, Retaining resources and workforce Management</t>
  </si>
  <si>
    <t>Administrative, Operational challenges &amp; Eco system Integration challenges</t>
  </si>
  <si>
    <t>Current Operational Process, Legacy &amp; new machine to balance</t>
  </si>
  <si>
    <t xml:space="preserve">Growth and Effeciency. Challenges 
to penetrate the global 
market. </t>
  </si>
  <si>
    <t>Certification &amp; Standarization</t>
  </si>
  <si>
    <t>Buy process, Demand Planning &amp; Procurement</t>
  </si>
  <si>
    <t>Product</t>
  </si>
  <si>
    <t>Geometric Mean (GM)</t>
  </si>
  <si>
    <t>Normalised Values (A2)</t>
  </si>
  <si>
    <t>A3 = A1xA2</t>
  </si>
  <si>
    <t>A4 = A3/A2</t>
  </si>
  <si>
    <t xml:space="preserve">λmax = </t>
  </si>
  <si>
    <t>CI = (λmax-N) / (N-1)</t>
  </si>
  <si>
    <t xml:space="preserve">RI = </t>
  </si>
  <si>
    <t>CR = CI / RI</t>
  </si>
  <si>
    <t>CI = Consistency Index</t>
  </si>
  <si>
    <t>RI = Random Index</t>
  </si>
  <si>
    <t>CR = Consistency Ratio</t>
  </si>
  <si>
    <t>Whatever values of relative index we have taken is said to be consistent if value of CR is less than 0.1</t>
  </si>
  <si>
    <t>Therefore, the values we have taken is consistent.</t>
  </si>
  <si>
    <t>WEIGHTS (A2)</t>
  </si>
  <si>
    <t>These weigths can be applied later on to find out the best suitable alternative.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</si>
</sst>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
    <numFmt numFmtId="172" formatCode="0.000"/>
  </numFmts>
  <fonts count="30">
    <font>
      <sz val="10"/>
      <color rgb="FF000000"/>
      <name val="Arial"/>
      <scheme val="minor"/>
    </font>
    <font>
      <sz val="12"/>
      <color theme="1"/>
      <name val="Comfortaa"/>
    </font>
    <font>
      <sz val="12"/>
      <color theme="1"/>
      <name val="Arial"/>
      <family val="2"/>
      <scheme val="minor"/>
    </font>
    <font>
      <sz val="9"/>
      <color rgb="FF404040"/>
      <name val="Arial"/>
      <family val="2"/>
      <scheme val="minor"/>
    </font>
    <font>
      <sz val="9"/>
      <color theme="1"/>
      <name val="Arial"/>
      <family val="2"/>
      <scheme val="minor"/>
    </font>
    <font>
      <sz val="9"/>
      <color rgb="FF000000"/>
      <name val="Arial"/>
      <family val="2"/>
      <scheme val="minor"/>
    </font>
    <font>
      <sz val="9"/>
      <color theme="1"/>
      <name val="Comfortaa"/>
    </font>
    <font>
      <sz val="8"/>
      <color theme="1"/>
      <name val="Arial"/>
      <family val="2"/>
      <scheme val="minor"/>
    </font>
    <font>
      <sz val="8"/>
      <color rgb="FF000000"/>
      <name val="Arial"/>
      <family val="2"/>
      <scheme val="minor"/>
    </font>
    <font>
      <b/>
      <sz val="8"/>
      <color theme="1"/>
      <name val="Comfortaa"/>
    </font>
    <font>
      <sz val="8"/>
      <name val="Comfortaa"/>
    </font>
    <font>
      <sz val="8"/>
      <name val="Arial"/>
      <family val="2"/>
      <scheme val="minor"/>
    </font>
    <font>
      <b/>
      <sz val="8"/>
      <color rgb="FFFF0000"/>
      <name val="Comfortaa"/>
    </font>
    <font>
      <sz val="8"/>
      <color theme="1"/>
      <name val="Comfortaa"/>
    </font>
    <font>
      <sz val="9"/>
      <color rgb="FF00B050"/>
      <name val="Arial"/>
      <family val="2"/>
      <scheme val="minor"/>
    </font>
    <font>
      <sz val="9"/>
      <color theme="1"/>
      <name val="Arial"/>
      <family val="2"/>
      <scheme val="major"/>
    </font>
    <font>
      <sz val="9"/>
      <color rgb="FF000000"/>
      <name val="Arial"/>
      <family val="2"/>
      <scheme val="major"/>
    </font>
    <font>
      <sz val="9"/>
      <color rgb="FF404040"/>
      <name val="Arial"/>
      <family val="2"/>
      <scheme val="major"/>
    </font>
    <font>
      <sz val="8"/>
      <name val="Arial"/>
      <family val="2"/>
      <scheme val="minor"/>
    </font>
    <font>
      <b/>
      <sz val="8"/>
      <color rgb="FF000000"/>
      <name val="Arial"/>
      <family val="2"/>
      <scheme val="minor"/>
    </font>
    <font>
      <b/>
      <sz val="8"/>
      <color theme="1"/>
      <name val="Arial"/>
      <family val="2"/>
      <scheme val="minor"/>
    </font>
    <font>
      <sz val="10"/>
      <color rgb="FF000000"/>
      <name val="Arial"/>
      <family val="2"/>
      <scheme val="minor"/>
    </font>
    <font>
      <b/>
      <sz val="11"/>
      <color theme="1"/>
      <name val="Arial"/>
      <family val="2"/>
      <scheme val="minor"/>
    </font>
    <font>
      <b/>
      <sz val="10"/>
      <color rgb="FF000000"/>
      <name val="Arial"/>
      <family val="2"/>
      <scheme val="minor"/>
    </font>
    <font>
      <b/>
      <sz val="10"/>
      <color theme="0"/>
      <name val="Arial"/>
      <family val="2"/>
      <scheme val="minor"/>
    </font>
    <font>
      <sz val="11"/>
      <color rgb="FF000000"/>
      <name val="Arial"/>
      <family val="2"/>
      <scheme val="minor"/>
    </font>
    <font>
      <b/>
      <sz val="14"/>
      <color rgb="FF000000"/>
      <name val="Arial"/>
      <family val="2"/>
      <scheme val="minor"/>
    </font>
    <font>
      <b/>
      <sz val="11"/>
      <color rgb="FF000000"/>
      <name val="Arial"/>
      <family val="2"/>
      <scheme val="minor"/>
    </font>
    <font>
      <sz val="14"/>
      <color rgb="FFFF0000"/>
      <name val="Arial"/>
      <family val="2"/>
      <scheme val="minor"/>
    </font>
    <font>
      <b/>
      <sz val="12"/>
      <color rgb="FF000000"/>
      <name val="Arial"/>
      <family val="2"/>
      <scheme val="minor"/>
    </font>
  </fonts>
  <fills count="22">
    <fill>
      <patternFill patternType="none"/>
    </fill>
    <fill>
      <patternFill patternType="gray125"/>
    </fill>
    <fill>
      <patternFill patternType="solid">
        <fgColor theme="4" tint="0.59999389629810485"/>
        <bgColor indexed="64"/>
      </patternFill>
    </fill>
    <fill>
      <patternFill patternType="solid">
        <fgColor rgb="FF00B05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rgb="FFFFFF00"/>
        <bgColor indexed="64"/>
      </patternFill>
    </fill>
    <fill>
      <patternFill patternType="solid">
        <fgColor theme="0"/>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7"/>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6"/>
        <bgColor indexed="64"/>
      </patternFill>
    </fill>
    <fill>
      <patternFill patternType="solid">
        <fgColor theme="8"/>
        <bgColor indexed="64"/>
      </patternFill>
    </fill>
  </fills>
  <borders count="6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style="thin">
        <color indexed="64"/>
      </right>
      <top/>
      <bottom/>
      <diagonal/>
    </border>
    <border>
      <left/>
      <right/>
      <top/>
      <bottom style="thin">
        <color rgb="FF000000"/>
      </bottom>
      <diagonal/>
    </border>
    <border>
      <left style="thin">
        <color rgb="FF000000"/>
      </left>
      <right/>
      <top style="thin">
        <color rgb="FF000000"/>
      </top>
      <bottom/>
      <diagonal/>
    </border>
    <border>
      <left/>
      <right style="thin">
        <color indexed="64"/>
      </right>
      <top style="thin">
        <color indexed="64"/>
      </top>
      <bottom/>
      <diagonal/>
    </border>
    <border>
      <left style="thin">
        <color rgb="FF000000"/>
      </left>
      <right/>
      <top/>
      <bottom style="thin">
        <color rgb="FF000000"/>
      </bottom>
      <diagonal/>
    </border>
    <border>
      <left/>
      <right/>
      <top/>
      <bottom style="thin">
        <color indexed="64"/>
      </bottom>
      <diagonal/>
    </border>
    <border>
      <left style="thin">
        <color indexed="64"/>
      </left>
      <right/>
      <top/>
      <bottom style="thin">
        <color indexed="64"/>
      </bottom>
      <diagonal/>
    </border>
    <border>
      <left/>
      <right style="thin">
        <color rgb="FF000000"/>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rgb="FF000000"/>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1">
    <xf numFmtId="0" fontId="0" fillId="0" borderId="0"/>
  </cellStyleXfs>
  <cellXfs count="229">
    <xf numFmtId="0" fontId="0" fillId="0" borderId="0" xfId="0"/>
    <xf numFmtId="0" fontId="1" fillId="0" borderId="0" xfId="0" applyFont="1" applyAlignment="1">
      <alignment horizontal="center"/>
    </xf>
    <xf numFmtId="0" fontId="2" fillId="0" borderId="3" xfId="0" applyFont="1" applyBorder="1"/>
    <xf numFmtId="0" fontId="2" fillId="0" borderId="2" xfId="0" applyFont="1" applyBorder="1"/>
    <xf numFmtId="0" fontId="1" fillId="0" borderId="2" xfId="0" applyFont="1" applyBorder="1"/>
    <xf numFmtId="0" fontId="0" fillId="0" borderId="2" xfId="0" applyBorder="1"/>
    <xf numFmtId="0" fontId="1" fillId="0" borderId="0" xfId="0" applyFont="1"/>
    <xf numFmtId="0" fontId="1" fillId="0" borderId="2" xfId="0" applyFont="1" applyBorder="1" applyAlignment="1">
      <alignment horizontal="center"/>
    </xf>
    <xf numFmtId="0" fontId="6" fillId="0" borderId="2" xfId="0" applyFont="1" applyBorder="1"/>
    <xf numFmtId="0" fontId="5" fillId="0" borderId="2" xfId="0" applyFont="1" applyBorder="1"/>
    <xf numFmtId="0" fontId="5" fillId="10" borderId="2" xfId="0" applyFont="1" applyFill="1" applyBorder="1"/>
    <xf numFmtId="0" fontId="15" fillId="0" borderId="2" xfId="0" applyFont="1" applyBorder="1"/>
    <xf numFmtId="0" fontId="16" fillId="0" borderId="2" xfId="0" applyFont="1" applyBorder="1"/>
    <xf numFmtId="0" fontId="1" fillId="0" borderId="17" xfId="0" applyFont="1" applyBorder="1" applyAlignment="1">
      <alignment horizontal="center"/>
    </xf>
    <xf numFmtId="0" fontId="1" fillId="0" borderId="17" xfId="0" applyFont="1" applyBorder="1"/>
    <xf numFmtId="0" fontId="0" fillId="0" borderId="17" xfId="0" applyBorder="1"/>
    <xf numFmtId="0" fontId="8" fillId="0" borderId="2" xfId="0" applyFont="1" applyBorder="1"/>
    <xf numFmtId="0" fontId="8" fillId="0" borderId="0" xfId="0" applyFont="1" applyAlignment="1">
      <alignment horizontal="center" vertical="top" wrapText="1"/>
    </xf>
    <xf numFmtId="0" fontId="2" fillId="0" borderId="3" xfId="0" applyFont="1" applyBorder="1" applyAlignment="1">
      <alignment horizontal="center"/>
    </xf>
    <xf numFmtId="0" fontId="2" fillId="0" borderId="2" xfId="0" applyFont="1" applyBorder="1" applyAlignment="1">
      <alignment horizontal="center"/>
    </xf>
    <xf numFmtId="0" fontId="0" fillId="0" borderId="0" xfId="0" applyAlignment="1">
      <alignment horizontal="center"/>
    </xf>
    <xf numFmtId="0" fontId="7" fillId="2" borderId="0" xfId="0" applyFont="1" applyFill="1" applyAlignment="1">
      <alignment horizontal="center"/>
    </xf>
    <xf numFmtId="0" fontId="8" fillId="2" borderId="0" xfId="0" applyFont="1" applyFill="1" applyAlignment="1">
      <alignment horizontal="center"/>
    </xf>
    <xf numFmtId="0" fontId="13" fillId="0" borderId="4" xfId="0" applyFont="1" applyBorder="1" applyAlignment="1">
      <alignment horizontal="center" vertical="top" wrapText="1"/>
    </xf>
    <xf numFmtId="0" fontId="8" fillId="0" borderId="4" xfId="0" applyFont="1" applyBorder="1" applyAlignment="1">
      <alignment horizontal="center" vertical="top" wrapText="1"/>
    </xf>
    <xf numFmtId="0" fontId="20" fillId="2" borderId="1" xfId="0" applyFont="1" applyFill="1" applyBorder="1" applyAlignment="1">
      <alignment horizontal="center" vertical="center"/>
    </xf>
    <xf numFmtId="0" fontId="20" fillId="2" borderId="3" xfId="0" applyFont="1" applyFill="1" applyBorder="1" applyAlignment="1">
      <alignment horizontal="center" vertical="center"/>
    </xf>
    <xf numFmtId="0" fontId="7" fillId="0" borderId="3" xfId="0" applyFont="1" applyBorder="1" applyAlignment="1">
      <alignment horizontal="center" vertical="center" wrapText="1"/>
    </xf>
    <xf numFmtId="0" fontId="8" fillId="0" borderId="0" xfId="0" applyFont="1" applyAlignment="1">
      <alignment horizontal="center" vertical="center" wrapText="1"/>
    </xf>
    <xf numFmtId="0" fontId="9" fillId="6" borderId="3" xfId="0" applyFont="1" applyFill="1" applyBorder="1" applyAlignment="1">
      <alignment horizontal="center" vertical="center" wrapText="1"/>
    </xf>
    <xf numFmtId="0" fontId="9" fillId="6" borderId="11" xfId="0" applyFont="1" applyFill="1" applyBorder="1" applyAlignment="1">
      <alignment horizontal="center" vertical="center" wrapText="1"/>
    </xf>
    <xf numFmtId="0" fontId="7" fillId="7" borderId="12" xfId="0" applyFont="1" applyFill="1" applyBorder="1" applyAlignment="1">
      <alignment horizontal="center" vertical="center" wrapText="1"/>
    </xf>
    <xf numFmtId="0" fontId="7" fillId="7" borderId="4"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12" borderId="9" xfId="0" applyFont="1" applyFill="1" applyBorder="1" applyAlignment="1">
      <alignment horizontal="center" vertical="center" wrapText="1"/>
    </xf>
    <xf numFmtId="0" fontId="11" fillId="12" borderId="9" xfId="0" applyFont="1" applyFill="1" applyBorder="1" applyAlignment="1">
      <alignment horizontal="center" vertical="center" wrapText="1"/>
    </xf>
    <xf numFmtId="0" fontId="7" fillId="7" borderId="9" xfId="0" applyFont="1" applyFill="1" applyBorder="1" applyAlignment="1">
      <alignment horizontal="center" vertical="center" wrapText="1"/>
    </xf>
    <xf numFmtId="0" fontId="9" fillId="8" borderId="9" xfId="0" applyFont="1" applyFill="1" applyBorder="1" applyAlignment="1">
      <alignment horizontal="center" vertical="center" wrapText="1"/>
    </xf>
    <xf numFmtId="0" fontId="9" fillId="13" borderId="4"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7" fillId="5" borderId="12"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7" fillId="13" borderId="4" xfId="0" applyFont="1" applyFill="1" applyBorder="1" applyAlignment="1">
      <alignment horizontal="center" vertical="center" wrapText="1"/>
    </xf>
    <xf numFmtId="0" fontId="7" fillId="14" borderId="4" xfId="0" applyFont="1" applyFill="1" applyBorder="1" applyAlignment="1">
      <alignment horizontal="center" vertical="center" wrapText="1"/>
    </xf>
    <xf numFmtId="0" fontId="7" fillId="9" borderId="4" xfId="0" applyFont="1" applyFill="1" applyBorder="1" applyAlignment="1">
      <alignment horizontal="center" vertical="center" wrapText="1"/>
    </xf>
    <xf numFmtId="0" fontId="13" fillId="0" borderId="4" xfId="0" applyFont="1" applyBorder="1" applyAlignment="1">
      <alignment horizontal="center" vertical="center" wrapText="1"/>
    </xf>
    <xf numFmtId="0" fontId="8" fillId="0" borderId="2" xfId="0" applyFont="1" applyBorder="1" applyAlignment="1">
      <alignment horizontal="center" vertical="center"/>
    </xf>
    <xf numFmtId="0" fontId="8" fillId="0" borderId="2" xfId="0" applyFont="1" applyBorder="1" applyAlignment="1">
      <alignment vertical="center"/>
    </xf>
    <xf numFmtId="0" fontId="4" fillId="0" borderId="2" xfId="0" applyFont="1" applyBorder="1" applyAlignment="1">
      <alignment horizontal="center" vertical="center"/>
    </xf>
    <xf numFmtId="0" fontId="4" fillId="0" borderId="2" xfId="0" applyFont="1" applyBorder="1" applyAlignment="1">
      <alignment vertical="center"/>
    </xf>
    <xf numFmtId="0" fontId="6" fillId="0" borderId="2" xfId="0" applyFont="1" applyBorder="1" applyAlignment="1">
      <alignment vertical="center"/>
    </xf>
    <xf numFmtId="0" fontId="4" fillId="3" borderId="2" xfId="0" applyFont="1" applyFill="1" applyBorder="1" applyAlignment="1">
      <alignment vertical="center"/>
    </xf>
    <xf numFmtId="0" fontId="3" fillId="0" borderId="2" xfId="0" applyFont="1" applyBorder="1" applyAlignment="1">
      <alignment vertical="center"/>
    </xf>
    <xf numFmtId="0" fontId="5" fillId="0" borderId="2" xfId="0" applyFont="1" applyBorder="1" applyAlignment="1">
      <alignment vertical="center"/>
    </xf>
    <xf numFmtId="0" fontId="5" fillId="0" borderId="2" xfId="0" applyFont="1" applyBorder="1" applyAlignment="1">
      <alignment horizontal="center" vertical="center"/>
    </xf>
    <xf numFmtId="0" fontId="5" fillId="10" borderId="2" xfId="0" applyFont="1" applyFill="1" applyBorder="1" applyAlignment="1">
      <alignment vertical="center"/>
    </xf>
    <xf numFmtId="0" fontId="5" fillId="10" borderId="2" xfId="0" applyFont="1" applyFill="1" applyBorder="1" applyAlignment="1">
      <alignment horizontal="center" vertical="center"/>
    </xf>
    <xf numFmtId="0" fontId="15" fillId="0" borderId="2" xfId="0" applyFont="1" applyBorder="1" applyAlignment="1">
      <alignment vertical="center"/>
    </xf>
    <xf numFmtId="0" fontId="16" fillId="0" borderId="2" xfId="0" applyFont="1" applyBorder="1" applyAlignment="1">
      <alignment vertical="center"/>
    </xf>
    <xf numFmtId="0" fontId="15" fillId="0" borderId="2" xfId="0" applyFont="1" applyBorder="1" applyAlignment="1">
      <alignment horizontal="center" vertical="center"/>
    </xf>
    <xf numFmtId="0" fontId="6" fillId="0" borderId="2" xfId="0" applyFont="1" applyBorder="1" applyAlignment="1">
      <alignment horizontal="center" vertical="center"/>
    </xf>
    <xf numFmtId="0" fontId="4" fillId="11" borderId="2" xfId="0" applyFont="1" applyFill="1" applyBorder="1" applyAlignment="1">
      <alignment horizontal="center" vertical="center"/>
    </xf>
    <xf numFmtId="0" fontId="4" fillId="0" borderId="2" xfId="0" applyFont="1" applyBorder="1" applyAlignment="1">
      <alignment horizontal="center" vertical="center" wrapText="1"/>
    </xf>
    <xf numFmtId="0" fontId="14" fillId="0" borderId="2" xfId="0" applyFont="1" applyBorder="1" applyAlignment="1">
      <alignment horizontal="center" vertical="center"/>
    </xf>
    <xf numFmtId="0" fontId="3" fillId="0" borderId="2" xfId="0" applyFont="1" applyBorder="1" applyAlignment="1">
      <alignment horizontal="center" vertical="center"/>
    </xf>
    <xf numFmtId="0" fontId="5" fillId="11" borderId="2" xfId="0" applyFont="1" applyFill="1" applyBorder="1" applyAlignment="1">
      <alignment horizontal="center" vertical="center"/>
    </xf>
    <xf numFmtId="0" fontId="6" fillId="11" borderId="2" xfId="0" applyFont="1" applyFill="1" applyBorder="1" applyAlignment="1">
      <alignment horizontal="center" vertical="center"/>
    </xf>
    <xf numFmtId="0" fontId="15" fillId="11" borderId="2" xfId="0" applyFont="1" applyFill="1" applyBorder="1" applyAlignment="1">
      <alignment horizontal="center" vertical="center"/>
    </xf>
    <xf numFmtId="0" fontId="17" fillId="0" borderId="2" xfId="0" applyFont="1" applyBorder="1" applyAlignment="1">
      <alignment horizontal="center" vertical="center"/>
    </xf>
    <xf numFmtId="0" fontId="0" fillId="0" borderId="2" xfId="0" applyBorder="1" applyAlignment="1">
      <alignment horizontal="center" vertical="center" wrapText="1"/>
    </xf>
    <xf numFmtId="0" fontId="0" fillId="0" borderId="29" xfId="0" applyBorder="1" applyAlignment="1">
      <alignment horizontal="center" vertical="center" wrapText="1"/>
    </xf>
    <xf numFmtId="0" fontId="0" fillId="0" borderId="28" xfId="0" applyBorder="1" applyAlignment="1">
      <alignment horizontal="left" vertical="center" wrapText="1"/>
    </xf>
    <xf numFmtId="0" fontId="0" fillId="0" borderId="30" xfId="0" applyBorder="1" applyAlignment="1">
      <alignment horizontal="left" vertical="center" wrapText="1"/>
    </xf>
    <xf numFmtId="0" fontId="21" fillId="0" borderId="0" xfId="0" applyFont="1"/>
    <xf numFmtId="0" fontId="23" fillId="0" borderId="0" xfId="0" applyFont="1"/>
    <xf numFmtId="0" fontId="0" fillId="0" borderId="0" xfId="0" applyAlignment="1">
      <alignment vertical="center"/>
    </xf>
    <xf numFmtId="0" fontId="0" fillId="0" borderId="0" xfId="0" applyAlignment="1">
      <alignment horizontal="center" vertical="center"/>
    </xf>
    <xf numFmtId="2" fontId="0" fillId="0" borderId="2" xfId="0" applyNumberFormat="1" applyBorder="1" applyAlignment="1">
      <alignment horizontal="center" vertical="center"/>
    </xf>
    <xf numFmtId="2" fontId="0" fillId="0" borderId="31" xfId="0" applyNumberFormat="1" applyBorder="1" applyAlignment="1">
      <alignment horizontal="center" vertical="center"/>
    </xf>
    <xf numFmtId="0" fontId="23" fillId="15" borderId="25" xfId="0" applyFont="1" applyFill="1" applyBorder="1" applyAlignment="1">
      <alignment horizontal="center" vertical="center"/>
    </xf>
    <xf numFmtId="0" fontId="23" fillId="15" borderId="26" xfId="0" applyFont="1" applyFill="1" applyBorder="1" applyAlignment="1">
      <alignment horizontal="center" vertical="center" wrapText="1"/>
    </xf>
    <xf numFmtId="0" fontId="23" fillId="15" borderId="27" xfId="0" applyFont="1" applyFill="1" applyBorder="1" applyAlignment="1">
      <alignment horizontal="center" vertical="center" wrapText="1"/>
    </xf>
    <xf numFmtId="0" fontId="0" fillId="0" borderId="29" xfId="0" applyBorder="1" applyAlignment="1">
      <alignment horizontal="center" vertical="center"/>
    </xf>
    <xf numFmtId="0" fontId="0" fillId="0" borderId="0" xfId="0" applyAlignment="1">
      <alignment horizontal="left" vertical="center"/>
    </xf>
    <xf numFmtId="0" fontId="0" fillId="0" borderId="32" xfId="0" applyBorder="1" applyAlignment="1">
      <alignment horizontal="center" vertical="center"/>
    </xf>
    <xf numFmtId="0" fontId="23" fillId="15" borderId="33" xfId="0" applyFont="1" applyFill="1" applyBorder="1" applyAlignment="1">
      <alignment horizontal="center" vertical="center" wrapText="1"/>
    </xf>
    <xf numFmtId="0" fontId="21" fillId="0" borderId="37" xfId="0" applyFont="1" applyBorder="1" applyAlignment="1">
      <alignment horizontal="center"/>
    </xf>
    <xf numFmtId="0" fontId="21" fillId="0" borderId="38" xfId="0" applyFont="1" applyBorder="1" applyAlignment="1">
      <alignment horizontal="center"/>
    </xf>
    <xf numFmtId="2" fontId="0" fillId="0" borderId="40" xfId="0" applyNumberFormat="1" applyBorder="1" applyAlignment="1">
      <alignment horizontal="center"/>
    </xf>
    <xf numFmtId="2" fontId="0" fillId="0" borderId="41" xfId="0" applyNumberFormat="1" applyBorder="1" applyAlignment="1">
      <alignment horizontal="center"/>
    </xf>
    <xf numFmtId="10" fontId="23" fillId="0" borderId="0" xfId="0" applyNumberFormat="1" applyFont="1" applyAlignment="1">
      <alignment horizontal="center"/>
    </xf>
    <xf numFmtId="2" fontId="0" fillId="0" borderId="0" xfId="0" applyNumberFormat="1" applyAlignment="1">
      <alignment horizontal="center"/>
    </xf>
    <xf numFmtId="2" fontId="0" fillId="0" borderId="18" xfId="0" applyNumberFormat="1" applyBorder="1" applyAlignment="1">
      <alignment horizontal="center" vertical="center"/>
    </xf>
    <xf numFmtId="2" fontId="0" fillId="0" borderId="42" xfId="0" applyNumberFormat="1" applyBorder="1" applyAlignment="1">
      <alignment horizontal="center" vertical="center"/>
    </xf>
    <xf numFmtId="2" fontId="0" fillId="0" borderId="0" xfId="0" applyNumberFormat="1"/>
    <xf numFmtId="1" fontId="0" fillId="0" borderId="2" xfId="0" applyNumberFormat="1" applyBorder="1" applyAlignment="1">
      <alignment horizontal="center" vertical="center"/>
    </xf>
    <xf numFmtId="1" fontId="0" fillId="0" borderId="18" xfId="0" applyNumberFormat="1" applyBorder="1" applyAlignment="1">
      <alignment horizontal="center" vertical="center"/>
    </xf>
    <xf numFmtId="10" fontId="0" fillId="0" borderId="29" xfId="0" applyNumberFormat="1" applyBorder="1" applyAlignment="1">
      <alignment horizontal="center" vertical="center"/>
    </xf>
    <xf numFmtId="0" fontId="0" fillId="4" borderId="28" xfId="0" applyFill="1" applyBorder="1" applyAlignment="1">
      <alignment horizontal="left" vertical="center" wrapText="1"/>
    </xf>
    <xf numFmtId="1" fontId="0" fillId="4" borderId="2" xfId="0" applyNumberFormat="1" applyFill="1" applyBorder="1" applyAlignment="1">
      <alignment horizontal="center" vertical="center"/>
    </xf>
    <xf numFmtId="1" fontId="0" fillId="4" borderId="18" xfId="0" applyNumberFormat="1" applyFill="1" applyBorder="1" applyAlignment="1">
      <alignment horizontal="center" vertical="center"/>
    </xf>
    <xf numFmtId="0" fontId="0" fillId="4" borderId="29" xfId="0" applyFill="1" applyBorder="1" applyAlignment="1">
      <alignment horizontal="center" vertical="center"/>
    </xf>
    <xf numFmtId="10" fontId="0" fillId="4" borderId="29" xfId="0" applyNumberFormat="1" applyFill="1" applyBorder="1" applyAlignment="1">
      <alignment horizontal="center" vertical="center"/>
    </xf>
    <xf numFmtId="0" fontId="21" fillId="0" borderId="28" xfId="0" applyFont="1" applyBorder="1" applyAlignment="1">
      <alignment horizontal="left" vertical="center" wrapText="1"/>
    </xf>
    <xf numFmtId="0" fontId="21" fillId="4" borderId="28" xfId="0" applyFont="1" applyFill="1" applyBorder="1" applyAlignment="1">
      <alignment horizontal="left" vertical="center" wrapText="1"/>
    </xf>
    <xf numFmtId="0" fontId="23" fillId="14" borderId="22" xfId="0" applyFont="1" applyFill="1" applyBorder="1" applyAlignment="1">
      <alignment horizontal="center"/>
    </xf>
    <xf numFmtId="10" fontId="23" fillId="14" borderId="24" xfId="0" applyNumberFormat="1" applyFont="1" applyFill="1" applyBorder="1" applyAlignment="1">
      <alignment horizontal="center"/>
    </xf>
    <xf numFmtId="0" fontId="21" fillId="0" borderId="29" xfId="0" applyFont="1" applyBorder="1" applyAlignment="1">
      <alignment horizontal="center" vertical="center"/>
    </xf>
    <xf numFmtId="2" fontId="21" fillId="4" borderId="2" xfId="0" applyNumberFormat="1" applyFont="1" applyFill="1" applyBorder="1" applyAlignment="1">
      <alignment horizontal="center" vertical="center"/>
    </xf>
    <xf numFmtId="2" fontId="21" fillId="4" borderId="18" xfId="0" applyNumberFormat="1" applyFont="1" applyFill="1" applyBorder="1" applyAlignment="1">
      <alignment horizontal="center" vertical="center"/>
    </xf>
    <xf numFmtId="0" fontId="21" fillId="4" borderId="29" xfId="0" applyFont="1" applyFill="1" applyBorder="1" applyAlignment="1">
      <alignment horizontal="center" vertical="center"/>
    </xf>
    <xf numFmtId="1" fontId="0" fillId="0" borderId="34" xfId="0" applyNumberFormat="1" applyBorder="1" applyAlignment="1">
      <alignment horizontal="center" vertical="center"/>
    </xf>
    <xf numFmtId="1" fontId="0" fillId="0" borderId="35" xfId="0" applyNumberFormat="1" applyBorder="1" applyAlignment="1">
      <alignment horizontal="center" vertical="center"/>
    </xf>
    <xf numFmtId="1" fontId="0" fillId="0" borderId="36" xfId="0" applyNumberFormat="1" applyBorder="1" applyAlignment="1">
      <alignment horizontal="center" vertical="center"/>
    </xf>
    <xf numFmtId="0" fontId="0" fillId="0" borderId="43" xfId="0" applyBorder="1" applyAlignment="1">
      <alignment horizontal="center" vertical="center" wrapText="1"/>
    </xf>
    <xf numFmtId="2" fontId="0" fillId="0" borderId="28" xfId="0" applyNumberFormat="1" applyBorder="1" applyAlignment="1">
      <alignment horizontal="center" vertical="center" wrapText="1"/>
    </xf>
    <xf numFmtId="1" fontId="0" fillId="0" borderId="28" xfId="0" applyNumberFormat="1" applyBorder="1" applyAlignment="1">
      <alignment horizontal="center" vertical="center" wrapText="1"/>
    </xf>
    <xf numFmtId="2" fontId="0" fillId="0" borderId="46" xfId="0" applyNumberFormat="1" applyBorder="1" applyAlignment="1">
      <alignment horizontal="center" vertical="center" wrapText="1"/>
    </xf>
    <xf numFmtId="0" fontId="0" fillId="0" borderId="4" xfId="0" applyBorder="1" applyAlignment="1">
      <alignment horizontal="center" vertical="center" wrapText="1"/>
    </xf>
    <xf numFmtId="0" fontId="0" fillId="0" borderId="47" xfId="0" applyBorder="1" applyAlignment="1">
      <alignment horizontal="center" vertical="center" wrapText="1"/>
    </xf>
    <xf numFmtId="164" fontId="23" fillId="14" borderId="48" xfId="0" applyNumberFormat="1" applyFont="1" applyFill="1" applyBorder="1" applyAlignment="1">
      <alignment horizontal="center" vertical="center" wrapText="1"/>
    </xf>
    <xf numFmtId="164" fontId="23" fillId="14" borderId="39" xfId="0" applyNumberFormat="1" applyFont="1" applyFill="1" applyBorder="1" applyAlignment="1">
      <alignment horizontal="center" vertical="center" wrapText="1"/>
    </xf>
    <xf numFmtId="0" fontId="0" fillId="16" borderId="25" xfId="0" applyFill="1" applyBorder="1" applyAlignment="1">
      <alignment horizontal="left" vertical="center"/>
    </xf>
    <xf numFmtId="0" fontId="0" fillId="16" borderId="26" xfId="0" applyFill="1" applyBorder="1" applyAlignment="1">
      <alignment horizontal="left" vertical="center"/>
    </xf>
    <xf numFmtId="0" fontId="0" fillId="16" borderId="27" xfId="0" applyFill="1" applyBorder="1" applyAlignment="1">
      <alignment horizontal="left" vertical="center"/>
    </xf>
    <xf numFmtId="0" fontId="24" fillId="17" borderId="39" xfId="0" applyFont="1" applyFill="1" applyBorder="1" applyAlignment="1">
      <alignment horizontal="center" vertical="center"/>
    </xf>
    <xf numFmtId="0" fontId="0" fillId="16" borderId="44" xfId="0" applyFill="1" applyBorder="1" applyAlignment="1">
      <alignment horizontal="left" vertical="center"/>
    </xf>
    <xf numFmtId="0" fontId="0" fillId="16" borderId="45" xfId="0" applyFill="1" applyBorder="1" applyAlignment="1">
      <alignment horizontal="left" vertical="center"/>
    </xf>
    <xf numFmtId="0" fontId="23" fillId="16" borderId="27" xfId="0" applyFont="1" applyFill="1" applyBorder="1" applyAlignment="1">
      <alignment horizontal="center" vertical="center"/>
    </xf>
    <xf numFmtId="0" fontId="0" fillId="0" borderId="18" xfId="0" applyBorder="1" applyAlignment="1">
      <alignment horizontal="center" vertical="center" wrapText="1"/>
    </xf>
    <xf numFmtId="164" fontId="23" fillId="14" borderId="22" xfId="0" applyNumberFormat="1" applyFont="1" applyFill="1" applyBorder="1" applyAlignment="1">
      <alignment horizontal="center" vertical="center" wrapText="1"/>
    </xf>
    <xf numFmtId="0" fontId="0" fillId="16" borderId="52" xfId="0" applyFill="1" applyBorder="1" applyAlignment="1">
      <alignment horizontal="left" vertical="center"/>
    </xf>
    <xf numFmtId="164" fontId="23" fillId="14" borderId="49" xfId="0" applyNumberFormat="1" applyFont="1" applyFill="1" applyBorder="1" applyAlignment="1">
      <alignment horizontal="center" vertical="center" wrapText="1"/>
    </xf>
    <xf numFmtId="164" fontId="0" fillId="0" borderId="28" xfId="0" applyNumberFormat="1" applyBorder="1" applyAlignment="1">
      <alignment horizontal="center" vertical="center" wrapText="1"/>
    </xf>
    <xf numFmtId="10" fontId="23" fillId="18" borderId="2" xfId="0" applyNumberFormat="1" applyFont="1" applyFill="1" applyBorder="1" applyAlignment="1">
      <alignment horizontal="center"/>
    </xf>
    <xf numFmtId="10" fontId="23" fillId="14" borderId="50" xfId="0" applyNumberFormat="1" applyFont="1" applyFill="1" applyBorder="1" applyAlignment="1">
      <alignment horizontal="center" vertical="center" wrapText="1"/>
    </xf>
    <xf numFmtId="10" fontId="23" fillId="10" borderId="2" xfId="0" applyNumberFormat="1" applyFont="1" applyFill="1" applyBorder="1" applyAlignment="1">
      <alignment horizontal="center"/>
    </xf>
    <xf numFmtId="10" fontId="23" fillId="19" borderId="2" xfId="0" applyNumberFormat="1" applyFont="1" applyFill="1" applyBorder="1" applyAlignment="1">
      <alignment horizontal="center"/>
    </xf>
    <xf numFmtId="10" fontId="23" fillId="7" borderId="2" xfId="0" applyNumberFormat="1" applyFont="1" applyFill="1" applyBorder="1" applyAlignment="1">
      <alignment horizontal="center"/>
    </xf>
    <xf numFmtId="10" fontId="23" fillId="8" borderId="2" xfId="0" applyNumberFormat="1" applyFont="1" applyFill="1" applyBorder="1" applyAlignment="1">
      <alignment horizontal="center"/>
    </xf>
    <xf numFmtId="0" fontId="19" fillId="6" borderId="13" xfId="0" applyFont="1" applyFill="1" applyBorder="1" applyAlignment="1">
      <alignment horizontal="center" vertical="center"/>
    </xf>
    <xf numFmtId="0" fontId="19" fillId="6" borderId="10" xfId="0" applyFont="1" applyFill="1" applyBorder="1" applyAlignment="1">
      <alignment horizontal="center" vertical="center"/>
    </xf>
    <xf numFmtId="0" fontId="20" fillId="2" borderId="18" xfId="0" applyFont="1" applyFill="1" applyBorder="1" applyAlignment="1">
      <alignment horizontal="center" vertical="center"/>
    </xf>
    <xf numFmtId="0" fontId="20" fillId="2" borderId="5" xfId="0" applyFont="1" applyFill="1" applyBorder="1" applyAlignment="1">
      <alignment horizontal="center" vertical="center"/>
    </xf>
    <xf numFmtId="0" fontId="20" fillId="7" borderId="18" xfId="0" applyFont="1" applyFill="1" applyBorder="1" applyAlignment="1">
      <alignment horizontal="center" vertical="center"/>
    </xf>
    <xf numFmtId="0" fontId="20" fillId="7" borderId="19" xfId="0" applyFont="1" applyFill="1" applyBorder="1" applyAlignment="1">
      <alignment horizontal="center" vertical="center"/>
    </xf>
    <xf numFmtId="0" fontId="20" fillId="7" borderId="14" xfId="0" applyFont="1" applyFill="1" applyBorder="1" applyAlignment="1">
      <alignment horizontal="center" vertical="center"/>
    </xf>
    <xf numFmtId="0" fontId="20" fillId="7" borderId="20" xfId="0" applyFont="1" applyFill="1" applyBorder="1" applyAlignment="1">
      <alignment horizontal="center" vertical="center"/>
    </xf>
    <xf numFmtId="0" fontId="19" fillId="8" borderId="15" xfId="0" applyFont="1" applyFill="1" applyBorder="1" applyAlignment="1">
      <alignment horizontal="center" vertical="center"/>
    </xf>
    <xf numFmtId="0" fontId="19" fillId="8" borderId="14" xfId="0" applyFont="1" applyFill="1" applyBorder="1" applyAlignment="1">
      <alignment horizontal="center" vertical="center"/>
    </xf>
    <xf numFmtId="0" fontId="19" fillId="8" borderId="20" xfId="0" applyFont="1" applyFill="1" applyBorder="1" applyAlignment="1">
      <alignment horizontal="center" vertical="center"/>
    </xf>
    <xf numFmtId="0" fontId="20" fillId="4" borderId="18" xfId="0" applyFont="1" applyFill="1" applyBorder="1" applyAlignment="1">
      <alignment horizontal="center" vertical="center" wrapText="1"/>
    </xf>
    <xf numFmtId="0" fontId="20" fillId="4" borderId="19" xfId="0" applyFont="1" applyFill="1" applyBorder="1" applyAlignment="1">
      <alignment horizontal="center" vertical="center" wrapText="1"/>
    </xf>
    <xf numFmtId="0" fontId="20" fillId="4" borderId="5" xfId="0" applyFont="1" applyFill="1" applyBorder="1" applyAlignment="1">
      <alignment horizontal="center" vertical="center" wrapText="1"/>
    </xf>
    <xf numFmtId="0" fontId="7" fillId="13" borderId="15" xfId="0" applyFont="1" applyFill="1" applyBorder="1" applyAlignment="1">
      <alignment horizontal="center" vertical="center" wrapText="1"/>
    </xf>
    <xf numFmtId="0" fontId="7" fillId="13" borderId="14" xfId="0" applyFont="1" applyFill="1" applyBorder="1" applyAlignment="1">
      <alignment horizontal="center" vertical="center" wrapText="1"/>
    </xf>
    <xf numFmtId="0" fontId="7" fillId="13" borderId="16" xfId="0" applyFont="1" applyFill="1" applyBorder="1" applyAlignment="1">
      <alignment horizontal="center" vertical="center" wrapText="1"/>
    </xf>
    <xf numFmtId="0" fontId="20" fillId="12" borderId="18" xfId="0" applyFont="1" applyFill="1" applyBorder="1" applyAlignment="1">
      <alignment horizontal="center" vertical="center"/>
    </xf>
    <xf numFmtId="0" fontId="20" fillId="12" borderId="19" xfId="0" applyFont="1" applyFill="1" applyBorder="1" applyAlignment="1">
      <alignment horizontal="center" vertical="center"/>
    </xf>
    <xf numFmtId="0" fontId="20" fillId="12" borderId="5" xfId="0" applyFont="1" applyFill="1" applyBorder="1" applyAlignment="1">
      <alignment horizontal="center" vertical="center"/>
    </xf>
    <xf numFmtId="0" fontId="20" fillId="9" borderId="6" xfId="0" applyFont="1" applyFill="1" applyBorder="1" applyAlignment="1">
      <alignment horizontal="center" vertical="center" wrapText="1"/>
    </xf>
    <xf numFmtId="0" fontId="20" fillId="9" borderId="7" xfId="0" applyFont="1" applyFill="1" applyBorder="1" applyAlignment="1">
      <alignment horizontal="center" vertical="center" wrapText="1"/>
    </xf>
    <xf numFmtId="0" fontId="20" fillId="9" borderId="8" xfId="0" applyFont="1" applyFill="1" applyBorder="1" applyAlignment="1">
      <alignment horizontal="center" vertical="center" wrapText="1"/>
    </xf>
    <xf numFmtId="0" fontId="7" fillId="14" borderId="21" xfId="0" applyFont="1" applyFill="1" applyBorder="1" applyAlignment="1">
      <alignment horizontal="center" vertical="center" wrapText="1"/>
    </xf>
    <xf numFmtId="0" fontId="7" fillId="14" borderId="14" xfId="0" applyFont="1" applyFill="1" applyBorder="1" applyAlignment="1">
      <alignment horizontal="center" vertical="center" wrapText="1"/>
    </xf>
    <xf numFmtId="0" fontId="7" fillId="14" borderId="16" xfId="0" applyFont="1" applyFill="1" applyBorder="1" applyAlignment="1">
      <alignment horizontal="center" vertical="center" wrapText="1"/>
    </xf>
    <xf numFmtId="0" fontId="20" fillId="5" borderId="18" xfId="0" applyFont="1" applyFill="1" applyBorder="1" applyAlignment="1">
      <alignment horizontal="center" vertical="center"/>
    </xf>
    <xf numFmtId="0" fontId="20" fillId="5" borderId="19" xfId="0" applyFont="1" applyFill="1" applyBorder="1" applyAlignment="1">
      <alignment horizontal="center" vertical="center"/>
    </xf>
    <xf numFmtId="0" fontId="20" fillId="5" borderId="5" xfId="0" applyFont="1" applyFill="1" applyBorder="1" applyAlignment="1">
      <alignment horizontal="center" vertical="center"/>
    </xf>
    <xf numFmtId="0" fontId="0" fillId="0" borderId="0" xfId="0"/>
    <xf numFmtId="0" fontId="22" fillId="18" borderId="22" xfId="0" applyFont="1" applyFill="1" applyBorder="1" applyAlignment="1">
      <alignment horizontal="center" vertical="center" wrapText="1"/>
    </xf>
    <xf numFmtId="0" fontId="22" fillId="18" borderId="23" xfId="0" applyFont="1" applyFill="1" applyBorder="1" applyAlignment="1">
      <alignment horizontal="center" vertical="center" wrapText="1"/>
    </xf>
    <xf numFmtId="0" fontId="22" fillId="18" borderId="38" xfId="0" applyFont="1" applyFill="1" applyBorder="1" applyAlignment="1">
      <alignment horizontal="center" vertical="center" wrapText="1"/>
    </xf>
    <xf numFmtId="0" fontId="22" fillId="18" borderId="51" xfId="0" applyFont="1" applyFill="1" applyBorder="1" applyAlignment="1">
      <alignment horizontal="center" vertical="center" wrapText="1"/>
    </xf>
    <xf numFmtId="0" fontId="0" fillId="0" borderId="0" xfId="0" applyAlignment="1"/>
    <xf numFmtId="0" fontId="21" fillId="0" borderId="39" xfId="0" applyFont="1" applyBorder="1"/>
    <xf numFmtId="0" fontId="21" fillId="18" borderId="55" xfId="0" applyFont="1" applyFill="1" applyBorder="1" applyAlignment="1">
      <alignment wrapText="1"/>
    </xf>
    <xf numFmtId="0" fontId="21" fillId="18" borderId="49" xfId="0" applyFont="1" applyFill="1" applyBorder="1" applyAlignment="1">
      <alignment wrapText="1"/>
    </xf>
    <xf numFmtId="0" fontId="21" fillId="18" borderId="50" xfId="0" applyFont="1" applyFill="1" applyBorder="1" applyAlignment="1">
      <alignment wrapText="1"/>
    </xf>
    <xf numFmtId="0" fontId="21" fillId="18" borderId="57" xfId="0" applyFont="1" applyFill="1" applyBorder="1" applyAlignment="1">
      <alignment wrapText="1"/>
    </xf>
    <xf numFmtId="0" fontId="21" fillId="18" borderId="35" xfId="0" applyFont="1" applyFill="1" applyBorder="1" applyAlignment="1">
      <alignment wrapText="1"/>
    </xf>
    <xf numFmtId="0" fontId="0" fillId="0" borderId="2" xfId="0" applyFill="1" applyBorder="1"/>
    <xf numFmtId="0" fontId="26" fillId="0" borderId="58" xfId="0" applyFont="1" applyBorder="1" applyAlignment="1">
      <alignment horizontal="center"/>
    </xf>
    <xf numFmtId="0" fontId="26" fillId="0" borderId="0" xfId="0" applyFont="1" applyBorder="1" applyAlignment="1">
      <alignment horizontal="center"/>
    </xf>
    <xf numFmtId="0" fontId="21" fillId="0" borderId="2" xfId="0" applyFont="1" applyBorder="1" applyAlignment="1">
      <alignment horizontal="right"/>
    </xf>
    <xf numFmtId="0" fontId="27" fillId="0" borderId="48" xfId="0" applyFont="1" applyBorder="1" applyAlignment="1">
      <alignment horizontal="left"/>
    </xf>
    <xf numFmtId="0" fontId="27" fillId="0" borderId="50" xfId="0" applyFont="1" applyBorder="1" applyAlignment="1">
      <alignment horizontal="left"/>
    </xf>
    <xf numFmtId="0" fontId="0" fillId="0" borderId="39" xfId="0" applyBorder="1"/>
    <xf numFmtId="0" fontId="0" fillId="10" borderId="39" xfId="0" applyFill="1" applyBorder="1"/>
    <xf numFmtId="0" fontId="28" fillId="0" borderId="39" xfId="0" applyFont="1" applyBorder="1" applyAlignment="1">
      <alignment horizontal="right"/>
    </xf>
    <xf numFmtId="0" fontId="0" fillId="21" borderId="39" xfId="0" applyFill="1" applyBorder="1"/>
    <xf numFmtId="0" fontId="21" fillId="18" borderId="48" xfId="0" applyFont="1" applyFill="1" applyBorder="1" applyAlignment="1">
      <alignment wrapText="1"/>
    </xf>
    <xf numFmtId="0" fontId="21" fillId="18" borderId="36" xfId="0" applyFont="1" applyFill="1" applyBorder="1" applyAlignment="1">
      <alignment wrapText="1"/>
    </xf>
    <xf numFmtId="0" fontId="25" fillId="11" borderId="22" xfId="0" applyFont="1" applyFill="1" applyBorder="1"/>
    <xf numFmtId="0" fontId="25" fillId="11" borderId="23" xfId="0" applyFont="1" applyFill="1" applyBorder="1"/>
    <xf numFmtId="0" fontId="25" fillId="11" borderId="24" xfId="0" applyFont="1" applyFill="1" applyBorder="1"/>
    <xf numFmtId="172" fontId="21" fillId="20" borderId="20" xfId="0" applyNumberFormat="1" applyFont="1" applyFill="1" applyBorder="1"/>
    <xf numFmtId="172" fontId="21" fillId="0" borderId="17" xfId="0" applyNumberFormat="1" applyFont="1" applyBorder="1"/>
    <xf numFmtId="172" fontId="21" fillId="0" borderId="54" xfId="0" applyNumberFormat="1" applyFont="1" applyBorder="1"/>
    <xf numFmtId="172" fontId="0" fillId="0" borderId="53" xfId="0" applyNumberFormat="1" applyBorder="1"/>
    <xf numFmtId="172" fontId="0" fillId="0" borderId="17" xfId="0" applyNumberFormat="1" applyBorder="1"/>
    <xf numFmtId="172" fontId="0" fillId="10" borderId="17" xfId="0" applyNumberFormat="1" applyFill="1" applyBorder="1"/>
    <xf numFmtId="172" fontId="0" fillId="0" borderId="54" xfId="0" applyNumberFormat="1" applyBorder="1"/>
    <xf numFmtId="172" fontId="21" fillId="0" borderId="5" xfId="0" applyNumberFormat="1" applyFont="1" applyBorder="1"/>
    <xf numFmtId="172" fontId="21" fillId="20" borderId="2" xfId="0" applyNumberFormat="1" applyFont="1" applyFill="1" applyBorder="1"/>
    <xf numFmtId="172" fontId="21" fillId="0" borderId="2" xfId="0" applyNumberFormat="1" applyFont="1" applyBorder="1"/>
    <xf numFmtId="172" fontId="21" fillId="0" borderId="29" xfId="0" applyNumberFormat="1" applyFont="1" applyBorder="1"/>
    <xf numFmtId="172" fontId="0" fillId="0" borderId="28" xfId="0" applyNumberFormat="1" applyBorder="1"/>
    <xf numFmtId="172" fontId="0" fillId="0" borderId="2" xfId="0" applyNumberFormat="1" applyBorder="1"/>
    <xf numFmtId="172" fontId="0" fillId="10" borderId="2" xfId="0" applyNumberFormat="1" applyFill="1" applyBorder="1"/>
    <xf numFmtId="172" fontId="0" fillId="0" borderId="29" xfId="0" applyNumberFormat="1" applyBorder="1"/>
    <xf numFmtId="172" fontId="21" fillId="0" borderId="56" xfId="0" applyNumberFormat="1" applyFont="1" applyBorder="1"/>
    <xf numFmtId="172" fontId="21" fillId="0" borderId="31" xfId="0" applyNumberFormat="1" applyFont="1" applyBorder="1"/>
    <xf numFmtId="172" fontId="21" fillId="20" borderId="32" xfId="0" applyNumberFormat="1" applyFont="1" applyFill="1" applyBorder="1"/>
    <xf numFmtId="172" fontId="0" fillId="0" borderId="46" xfId="0" applyNumberFormat="1" applyBorder="1"/>
    <xf numFmtId="172" fontId="0" fillId="0" borderId="4" xfId="0" applyNumberFormat="1" applyBorder="1"/>
    <xf numFmtId="172" fontId="0" fillId="10" borderId="4" xfId="0" applyNumberFormat="1" applyFill="1" applyBorder="1"/>
    <xf numFmtId="172" fontId="0" fillId="0" borderId="47" xfId="0" applyNumberFormat="1" applyBorder="1"/>
    <xf numFmtId="172" fontId="0" fillId="10" borderId="39" xfId="0" applyNumberFormat="1" applyFill="1" applyBorder="1"/>
    <xf numFmtId="0" fontId="29" fillId="10" borderId="39" xfId="0" applyFont="1" applyFill="1" applyBorder="1" applyAlignment="1">
      <alignment wrapText="1"/>
    </xf>
    <xf numFmtId="0" fontId="27" fillId="11" borderId="59" xfId="0" applyFont="1" applyFill="1" applyBorder="1" applyAlignment="1">
      <alignment horizontal="left" wrapText="1"/>
    </xf>
    <xf numFmtId="0" fontId="27" fillId="11" borderId="60" xfId="0" applyFont="1" applyFill="1" applyBorder="1" applyAlignment="1">
      <alignment horizontal="left" wrapText="1"/>
    </xf>
    <xf numFmtId="0" fontId="27" fillId="11" borderId="61" xfId="0" applyFont="1" applyFill="1" applyBorder="1" applyAlignment="1">
      <alignment horizontal="left" wrapText="1"/>
    </xf>
    <xf numFmtId="0" fontId="27" fillId="11" borderId="38" xfId="0" applyFont="1" applyFill="1" applyBorder="1" applyAlignment="1">
      <alignment horizontal="left"/>
    </xf>
    <xf numFmtId="0" fontId="27" fillId="11" borderId="51" xfId="0" applyFont="1" applyFill="1" applyBorder="1" applyAlignment="1">
      <alignment horizontal="left"/>
    </xf>
    <xf numFmtId="0" fontId="27" fillId="11" borderId="41" xfId="0" applyFont="1" applyFill="1" applyBorder="1" applyAlignment="1">
      <alignment horizontal="left"/>
    </xf>
    <xf numFmtId="0" fontId="27" fillId="0" borderId="22" xfId="0" applyFont="1" applyBorder="1" applyAlignment="1">
      <alignment horizontal="left" wrapText="1"/>
    </xf>
    <xf numFmtId="0" fontId="27" fillId="0" borderId="23" xfId="0" applyFont="1" applyBorder="1" applyAlignment="1">
      <alignment horizontal="left" wrapText="1"/>
    </xf>
    <xf numFmtId="0" fontId="27" fillId="0" borderId="24"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23</xdr:row>
      <xdr:rowOff>137160</xdr:rowOff>
    </xdr:from>
    <xdr:to>
      <xdr:col>21</xdr:col>
      <xdr:colOff>251930</xdr:colOff>
      <xdr:row>50</xdr:row>
      <xdr:rowOff>99060</xdr:rowOff>
    </xdr:to>
    <xdr:pic>
      <xdr:nvPicPr>
        <xdr:cNvPr id="2" name="Picture 1">
          <a:extLst>
            <a:ext uri="{FF2B5EF4-FFF2-40B4-BE49-F238E27FC236}">
              <a16:creationId xmlns:a16="http://schemas.microsoft.com/office/drawing/2014/main" xmlns="" id="{C8E7F9B7-939A-4ADF-9C60-DE06577E8A95}"/>
            </a:ext>
          </a:extLst>
        </xdr:cNvPr>
        <xdr:cNvPicPr>
          <a:picLocks noChangeAspect="1"/>
        </xdr:cNvPicPr>
      </xdr:nvPicPr>
      <xdr:blipFill>
        <a:blip xmlns:r="http://schemas.openxmlformats.org/officeDocument/2006/relationships" r:embed="rId1"/>
        <a:stretch>
          <a:fillRect/>
        </a:stretch>
      </xdr:blipFill>
      <xdr:spPr>
        <a:xfrm>
          <a:off x="0" y="3992880"/>
          <a:ext cx="13053530" cy="4488180"/>
        </a:xfrm>
        <a:prstGeom prst="rect">
          <a:avLst/>
        </a:prstGeom>
      </xdr:spPr>
    </xdr:pic>
    <xdr:clientData/>
  </xdr:twoCellAnchor>
  <xdr:twoCellAnchor editAs="oneCell">
    <xdr:from>
      <xdr:col>0</xdr:col>
      <xdr:colOff>0</xdr:colOff>
      <xdr:row>1</xdr:row>
      <xdr:rowOff>0</xdr:rowOff>
    </xdr:from>
    <xdr:to>
      <xdr:col>21</xdr:col>
      <xdr:colOff>205740</xdr:colOff>
      <xdr:row>23</xdr:row>
      <xdr:rowOff>116970</xdr:rowOff>
    </xdr:to>
    <xdr:pic>
      <xdr:nvPicPr>
        <xdr:cNvPr id="3" name="Picture 2">
          <a:extLst>
            <a:ext uri="{FF2B5EF4-FFF2-40B4-BE49-F238E27FC236}">
              <a16:creationId xmlns:a16="http://schemas.microsoft.com/office/drawing/2014/main" xmlns="" id="{BAC813DC-B896-4019-838D-0E5B7B4D51C4}"/>
            </a:ext>
          </a:extLst>
        </xdr:cNvPr>
        <xdr:cNvPicPr>
          <a:picLocks noChangeAspect="1"/>
        </xdr:cNvPicPr>
      </xdr:nvPicPr>
      <xdr:blipFill>
        <a:blip xmlns:r="http://schemas.openxmlformats.org/officeDocument/2006/relationships" r:embed="rId2"/>
        <a:stretch>
          <a:fillRect/>
        </a:stretch>
      </xdr:blipFill>
      <xdr:spPr>
        <a:xfrm>
          <a:off x="0" y="167640"/>
          <a:ext cx="13007340" cy="3805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104</xdr:row>
      <xdr:rowOff>163286</xdr:rowOff>
    </xdr:from>
    <xdr:to>
      <xdr:col>17</xdr:col>
      <xdr:colOff>1209551</xdr:colOff>
      <xdr:row>122</xdr:row>
      <xdr:rowOff>116775</xdr:rowOff>
    </xdr:to>
    <xdr:pic>
      <xdr:nvPicPr>
        <xdr:cNvPr id="5" name="Picture 4">
          <a:extLst>
            <a:ext uri="{FF2B5EF4-FFF2-40B4-BE49-F238E27FC236}">
              <a16:creationId xmlns:a16="http://schemas.microsoft.com/office/drawing/2014/main" xmlns="" id="{2B4D1743-3B72-84CE-0AEB-A5E82B9AE0F9}"/>
            </a:ext>
          </a:extLst>
        </xdr:cNvPr>
        <xdr:cNvPicPr>
          <a:picLocks noChangeAspect="1"/>
        </xdr:cNvPicPr>
      </xdr:nvPicPr>
      <xdr:blipFill>
        <a:blip xmlns:r="http://schemas.openxmlformats.org/officeDocument/2006/relationships" r:embed="rId1"/>
        <a:stretch>
          <a:fillRect/>
        </a:stretch>
      </xdr:blipFill>
      <xdr:spPr>
        <a:xfrm>
          <a:off x="20029714" y="23700619"/>
          <a:ext cx="9571549" cy="3436918"/>
        </a:xfrm>
        <a:prstGeom prst="rect">
          <a:avLst/>
        </a:prstGeom>
      </xdr:spPr>
    </xdr:pic>
    <xdr:clientData/>
  </xdr:twoCellAnchor>
  <xdr:twoCellAnchor editAs="oneCell">
    <xdr:from>
      <xdr:col>20</xdr:col>
      <xdr:colOff>822476</xdr:colOff>
      <xdr:row>104</xdr:row>
      <xdr:rowOff>42334</xdr:rowOff>
    </xdr:from>
    <xdr:to>
      <xdr:col>26</xdr:col>
      <xdr:colOff>936781</xdr:colOff>
      <xdr:row>121</xdr:row>
      <xdr:rowOff>67416</xdr:rowOff>
    </xdr:to>
    <xdr:pic>
      <xdr:nvPicPr>
        <xdr:cNvPr id="6" name="Picture 5">
          <a:extLst>
            <a:ext uri="{FF2B5EF4-FFF2-40B4-BE49-F238E27FC236}">
              <a16:creationId xmlns:a16="http://schemas.microsoft.com/office/drawing/2014/main" xmlns="" id="{C4747284-4575-89B0-665A-F1D99DE1D35D}"/>
            </a:ext>
          </a:extLst>
        </xdr:cNvPr>
        <xdr:cNvPicPr>
          <a:picLocks noChangeAspect="1"/>
        </xdr:cNvPicPr>
      </xdr:nvPicPr>
      <xdr:blipFill>
        <a:blip xmlns:r="http://schemas.openxmlformats.org/officeDocument/2006/relationships" r:embed="rId2"/>
        <a:stretch>
          <a:fillRect/>
        </a:stretch>
      </xdr:blipFill>
      <xdr:spPr>
        <a:xfrm>
          <a:off x="29730095" y="23579667"/>
          <a:ext cx="10044030" cy="3314987"/>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S23" sqref="S23"/>
    </sheetView>
  </sheetViews>
  <sheetFormatPr defaultRowHeight="12.7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H1046"/>
  <sheetViews>
    <sheetView zoomScale="130" zoomScaleNormal="130" workbookViewId="0">
      <pane ySplit="2" topLeftCell="A3" activePane="bottomLeft" state="frozen"/>
      <selection activeCell="D1" sqref="D1"/>
      <selection pane="bottomLeft" activeCell="AY1" sqref="AY1"/>
    </sheetView>
  </sheetViews>
  <sheetFormatPr defaultColWidth="12.5703125" defaultRowHeight="15.75" customHeight="1"/>
  <cols>
    <col min="1" max="1" width="6.140625" style="20" customWidth="1"/>
    <col min="2" max="2" width="9.42578125" bestFit="1" customWidth="1"/>
    <col min="3" max="3" width="43.5703125" customWidth="1"/>
    <col min="4" max="4" width="9.42578125" style="20" customWidth="1"/>
    <col min="5" max="5" width="17.28515625" style="20" customWidth="1"/>
    <col min="6" max="7" width="21.85546875" customWidth="1"/>
    <col min="8" max="8" width="17.85546875" style="20" customWidth="1"/>
    <col min="9" max="9" width="17.140625" style="20" customWidth="1"/>
    <col min="10" max="10" width="24.28515625" style="20" customWidth="1"/>
    <col min="11" max="11" width="23.5703125" style="20" customWidth="1"/>
    <col min="12" max="12" width="24.5703125" style="20" customWidth="1"/>
    <col min="13" max="13" width="30.28515625" style="20" customWidth="1"/>
    <col min="14" max="14" width="17.85546875" style="20" customWidth="1"/>
    <col min="15" max="15" width="25.140625" style="20" customWidth="1"/>
    <col min="16" max="16" width="23.28515625" style="20" customWidth="1"/>
    <col min="17" max="18" width="25.140625" style="20" customWidth="1"/>
    <col min="19" max="19" width="15.42578125" style="20" customWidth="1"/>
    <col min="20" max="20" width="16" style="20" customWidth="1"/>
    <col min="21" max="21" width="22.140625" style="20" customWidth="1"/>
    <col min="22" max="22" width="22.85546875" style="20" customWidth="1"/>
    <col min="23" max="23" width="29.85546875" style="20" customWidth="1"/>
    <col min="24" max="24" width="32.42578125" style="20" customWidth="1"/>
    <col min="25" max="26" width="18.7109375" style="20" customWidth="1"/>
    <col min="27" max="27" width="21.5703125" style="20" customWidth="1"/>
    <col min="28" max="28" width="22.140625" style="20" customWidth="1"/>
    <col min="29" max="29" width="23.140625" style="20" customWidth="1"/>
    <col min="30" max="30" width="16.7109375" style="20" customWidth="1"/>
    <col min="31" max="31" width="17.140625" style="20" customWidth="1"/>
    <col min="32" max="32" width="17.85546875" style="20" customWidth="1"/>
    <col min="33" max="33" width="21.5703125" style="20" customWidth="1"/>
    <col min="34" max="34" width="23.7109375" style="20" customWidth="1"/>
    <col min="35" max="35" width="25.5703125" style="20" customWidth="1"/>
    <col min="36" max="36" width="21.5703125" style="20" customWidth="1"/>
    <col min="37" max="38" width="18" style="20" customWidth="1"/>
    <col min="39" max="39" width="25.42578125" style="20" customWidth="1"/>
    <col min="40" max="40" width="21.5703125" style="20" customWidth="1"/>
    <col min="41" max="41" width="24.42578125" style="20" customWidth="1"/>
    <col min="42" max="42" width="18" style="20" customWidth="1"/>
    <col min="43" max="43" width="26.28515625" style="20" customWidth="1"/>
    <col min="44" max="44" width="24.7109375" style="20" customWidth="1"/>
    <col min="45" max="45" width="19.28515625" style="20" customWidth="1"/>
    <col min="46" max="48" width="18" style="20" customWidth="1"/>
    <col min="49" max="49" width="79.42578125" bestFit="1" customWidth="1"/>
  </cols>
  <sheetData>
    <row r="1" spans="1:60" s="22" customFormat="1" ht="11.25">
      <c r="A1" s="25" t="s">
        <v>27</v>
      </c>
      <c r="B1" s="25" t="s">
        <v>0</v>
      </c>
      <c r="C1" s="26" t="s">
        <v>1</v>
      </c>
      <c r="D1" s="26" t="s">
        <v>14</v>
      </c>
      <c r="E1" s="140" t="s">
        <v>215</v>
      </c>
      <c r="F1" s="141"/>
      <c r="G1" s="141"/>
      <c r="H1" s="146" t="s">
        <v>216</v>
      </c>
      <c r="I1" s="146"/>
      <c r="J1" s="146"/>
      <c r="K1" s="147"/>
      <c r="L1" s="142" t="s">
        <v>217</v>
      </c>
      <c r="M1" s="143"/>
      <c r="N1" s="157" t="s">
        <v>208</v>
      </c>
      <c r="O1" s="158"/>
      <c r="P1" s="159"/>
      <c r="Q1" s="144" t="s">
        <v>203</v>
      </c>
      <c r="R1" s="145"/>
      <c r="S1" s="145"/>
      <c r="T1" s="145"/>
      <c r="U1" s="145"/>
      <c r="V1" s="148" t="s">
        <v>218</v>
      </c>
      <c r="W1" s="149"/>
      <c r="X1" s="149"/>
      <c r="Y1" s="149"/>
      <c r="Z1" s="149"/>
      <c r="AA1" s="149"/>
      <c r="AB1" s="149"/>
      <c r="AC1" s="150"/>
      <c r="AD1" s="166" t="s">
        <v>219</v>
      </c>
      <c r="AE1" s="167"/>
      <c r="AF1" s="168"/>
      <c r="AG1" s="151" t="s">
        <v>220</v>
      </c>
      <c r="AH1" s="152"/>
      <c r="AI1" s="152"/>
      <c r="AJ1" s="152"/>
      <c r="AK1" s="152"/>
      <c r="AL1" s="153"/>
      <c r="AM1" s="154" t="s">
        <v>221</v>
      </c>
      <c r="AN1" s="155"/>
      <c r="AO1" s="156"/>
      <c r="AP1" s="163" t="s">
        <v>222</v>
      </c>
      <c r="AQ1" s="164"/>
      <c r="AR1" s="165"/>
      <c r="AS1" s="160" t="s">
        <v>223</v>
      </c>
      <c r="AT1" s="161"/>
      <c r="AU1" s="161"/>
      <c r="AV1" s="162"/>
      <c r="AW1" s="26" t="s">
        <v>41</v>
      </c>
      <c r="AX1" s="21"/>
      <c r="AY1" s="21"/>
      <c r="AZ1" s="21"/>
      <c r="BA1" s="21"/>
      <c r="BB1" s="21"/>
      <c r="BC1" s="21"/>
    </row>
    <row r="2" spans="1:60" s="17" customFormat="1" ht="146.25">
      <c r="A2" s="27"/>
      <c r="B2" s="27" t="s">
        <v>2</v>
      </c>
      <c r="C2" s="28"/>
      <c r="D2" s="28"/>
      <c r="E2" s="29" t="s">
        <v>17</v>
      </c>
      <c r="F2" s="29" t="s">
        <v>13</v>
      </c>
      <c r="G2" s="30" t="s">
        <v>44</v>
      </c>
      <c r="H2" s="31" t="s">
        <v>62</v>
      </c>
      <c r="I2" s="32" t="s">
        <v>49</v>
      </c>
      <c r="J2" s="32" t="s">
        <v>52</v>
      </c>
      <c r="K2" s="32" t="s">
        <v>59</v>
      </c>
      <c r="L2" s="33" t="s">
        <v>112</v>
      </c>
      <c r="M2" s="33" t="s">
        <v>191</v>
      </c>
      <c r="N2" s="34" t="s">
        <v>50</v>
      </c>
      <c r="O2" s="34" t="s">
        <v>51</v>
      </c>
      <c r="P2" s="35" t="s">
        <v>192</v>
      </c>
      <c r="Q2" s="32" t="s">
        <v>65</v>
      </c>
      <c r="R2" s="32" t="s">
        <v>60</v>
      </c>
      <c r="S2" s="36" t="s">
        <v>252</v>
      </c>
      <c r="T2" s="36" t="s">
        <v>113</v>
      </c>
      <c r="U2" s="36" t="s">
        <v>184</v>
      </c>
      <c r="V2" s="37" t="s">
        <v>193</v>
      </c>
      <c r="W2" s="37" t="s">
        <v>194</v>
      </c>
      <c r="X2" s="37" t="s">
        <v>179</v>
      </c>
      <c r="Y2" s="38" t="s">
        <v>195</v>
      </c>
      <c r="Z2" s="37" t="s">
        <v>176</v>
      </c>
      <c r="AA2" s="37" t="s">
        <v>186</v>
      </c>
      <c r="AB2" s="37" t="s">
        <v>187</v>
      </c>
      <c r="AC2" s="37" t="s">
        <v>188</v>
      </c>
      <c r="AD2" s="39" t="s">
        <v>196</v>
      </c>
      <c r="AE2" s="39" t="s">
        <v>57</v>
      </c>
      <c r="AF2" s="40" t="s">
        <v>58</v>
      </c>
      <c r="AG2" s="41" t="s">
        <v>61</v>
      </c>
      <c r="AH2" s="41" t="s">
        <v>78</v>
      </c>
      <c r="AI2" s="41" t="s">
        <v>77</v>
      </c>
      <c r="AJ2" s="41" t="s">
        <v>64</v>
      </c>
      <c r="AK2" s="41" t="s">
        <v>67</v>
      </c>
      <c r="AL2" s="41" t="s">
        <v>56</v>
      </c>
      <c r="AM2" s="42" t="s">
        <v>185</v>
      </c>
      <c r="AN2" s="42" t="s">
        <v>53</v>
      </c>
      <c r="AO2" s="42" t="s">
        <v>66</v>
      </c>
      <c r="AP2" s="43" t="s">
        <v>190</v>
      </c>
      <c r="AQ2" s="43" t="s">
        <v>197</v>
      </c>
      <c r="AR2" s="43" t="s">
        <v>189</v>
      </c>
      <c r="AS2" s="44" t="s">
        <v>54</v>
      </c>
      <c r="AT2" s="44" t="s">
        <v>183</v>
      </c>
      <c r="AU2" s="44" t="s">
        <v>55</v>
      </c>
      <c r="AV2" s="44" t="s">
        <v>63</v>
      </c>
      <c r="AW2" s="45"/>
      <c r="AX2" s="23"/>
      <c r="AY2" s="23"/>
      <c r="AZ2" s="23"/>
      <c r="BA2" s="23"/>
      <c r="BB2" s="23"/>
      <c r="BC2" s="23"/>
      <c r="BD2" s="24"/>
      <c r="BE2" s="24"/>
      <c r="BF2" s="24"/>
      <c r="BG2" s="24"/>
      <c r="BH2" s="24"/>
    </row>
    <row r="3" spans="1:60" s="16" customFormat="1" ht="11.25">
      <c r="A3" s="46"/>
      <c r="B3" s="47"/>
      <c r="C3" s="47"/>
      <c r="D3" s="46"/>
      <c r="E3" s="46" t="s">
        <v>198</v>
      </c>
      <c r="F3" s="47" t="s">
        <v>199</v>
      </c>
      <c r="G3" s="47" t="s">
        <v>200</v>
      </c>
      <c r="H3" s="46" t="s">
        <v>224</v>
      </c>
      <c r="I3" s="46" t="s">
        <v>225</v>
      </c>
      <c r="J3" s="46" t="s">
        <v>226</v>
      </c>
      <c r="K3" s="46" t="s">
        <v>201</v>
      </c>
      <c r="L3" s="46" t="s">
        <v>202</v>
      </c>
      <c r="M3" s="46" t="s">
        <v>204</v>
      </c>
      <c r="N3" s="46" t="s">
        <v>209</v>
      </c>
      <c r="O3" s="46" t="s">
        <v>210</v>
      </c>
      <c r="P3" s="46" t="s">
        <v>211</v>
      </c>
      <c r="Q3" s="46" t="s">
        <v>205</v>
      </c>
      <c r="R3" s="46" t="s">
        <v>206</v>
      </c>
      <c r="S3" s="46" t="s">
        <v>207</v>
      </c>
      <c r="T3" s="46" t="s">
        <v>227</v>
      </c>
      <c r="U3" s="46" t="s">
        <v>228</v>
      </c>
      <c r="V3" s="46" t="s">
        <v>212</v>
      </c>
      <c r="W3" s="46" t="s">
        <v>213</v>
      </c>
      <c r="X3" s="46" t="s">
        <v>214</v>
      </c>
      <c r="Y3" s="46"/>
      <c r="Z3" s="46" t="s">
        <v>229</v>
      </c>
      <c r="AA3" s="46" t="s">
        <v>230</v>
      </c>
      <c r="AB3" s="46" t="s">
        <v>231</v>
      </c>
      <c r="AC3" s="46" t="s">
        <v>232</v>
      </c>
      <c r="AD3" s="46" t="s">
        <v>233</v>
      </c>
      <c r="AE3" s="46" t="s">
        <v>234</v>
      </c>
      <c r="AF3" s="46" t="s">
        <v>235</v>
      </c>
      <c r="AG3" s="46" t="s">
        <v>236</v>
      </c>
      <c r="AH3" s="46" t="s">
        <v>237</v>
      </c>
      <c r="AI3" s="46" t="s">
        <v>238</v>
      </c>
      <c r="AJ3" s="46" t="s">
        <v>239</v>
      </c>
      <c r="AK3" s="46" t="s">
        <v>240</v>
      </c>
      <c r="AL3" s="46" t="s">
        <v>241</v>
      </c>
      <c r="AM3" s="46" t="s">
        <v>242</v>
      </c>
      <c r="AN3" s="46" t="s">
        <v>243</v>
      </c>
      <c r="AO3" s="46" t="s">
        <v>244</v>
      </c>
      <c r="AP3" s="46" t="s">
        <v>245</v>
      </c>
      <c r="AQ3" s="46" t="s">
        <v>246</v>
      </c>
      <c r="AR3" s="46" t="s">
        <v>247</v>
      </c>
      <c r="AS3" s="46" t="s">
        <v>248</v>
      </c>
      <c r="AT3" s="46" t="s">
        <v>249</v>
      </c>
      <c r="AU3" s="46" t="s">
        <v>250</v>
      </c>
      <c r="AV3" s="46" t="s">
        <v>251</v>
      </c>
      <c r="AW3" s="47"/>
    </row>
    <row r="4" spans="1:60" s="9" customFormat="1" ht="12">
      <c r="A4" s="48">
        <v>1</v>
      </c>
      <c r="B4" s="49"/>
      <c r="C4" s="49" t="s">
        <v>12</v>
      </c>
      <c r="D4" s="48" t="s">
        <v>15</v>
      </c>
      <c r="E4" s="48">
        <v>1987</v>
      </c>
      <c r="F4" s="49" t="s">
        <v>16</v>
      </c>
      <c r="G4" s="49" t="s">
        <v>45</v>
      </c>
      <c r="H4" s="48">
        <v>3</v>
      </c>
      <c r="I4" s="48">
        <v>2</v>
      </c>
      <c r="J4" s="48">
        <v>2</v>
      </c>
      <c r="K4" s="48">
        <v>1</v>
      </c>
      <c r="L4" s="48">
        <v>2</v>
      </c>
      <c r="M4" s="48">
        <v>2</v>
      </c>
      <c r="N4" s="48">
        <v>1</v>
      </c>
      <c r="O4" s="48">
        <v>1</v>
      </c>
      <c r="P4" s="48">
        <v>2</v>
      </c>
      <c r="Q4" s="61">
        <v>5</v>
      </c>
      <c r="R4" s="61">
        <v>3</v>
      </c>
      <c r="S4" s="48">
        <v>2</v>
      </c>
      <c r="T4" s="48">
        <v>2</v>
      </c>
      <c r="U4" s="48">
        <v>1</v>
      </c>
      <c r="V4" s="48">
        <v>3</v>
      </c>
      <c r="W4" s="48">
        <v>2</v>
      </c>
      <c r="X4" s="48"/>
      <c r="Y4" s="48">
        <v>18</v>
      </c>
      <c r="Z4" s="48">
        <v>3</v>
      </c>
      <c r="AA4" s="48">
        <v>2</v>
      </c>
      <c r="AB4" s="48">
        <v>1</v>
      </c>
      <c r="AC4" s="48">
        <v>1</v>
      </c>
      <c r="AD4" s="48">
        <v>1</v>
      </c>
      <c r="AE4" s="48">
        <v>1</v>
      </c>
      <c r="AF4" s="48">
        <v>2</v>
      </c>
      <c r="AG4" s="48">
        <v>4</v>
      </c>
      <c r="AH4" s="48">
        <v>2</v>
      </c>
      <c r="AI4" s="48">
        <v>1</v>
      </c>
      <c r="AJ4" s="48">
        <v>1</v>
      </c>
      <c r="AK4" s="48">
        <v>1</v>
      </c>
      <c r="AL4" s="48">
        <v>1</v>
      </c>
      <c r="AM4" s="48">
        <v>1</v>
      </c>
      <c r="AN4" s="48">
        <v>2</v>
      </c>
      <c r="AO4" s="48">
        <v>2</v>
      </c>
      <c r="AP4" s="48">
        <v>1</v>
      </c>
      <c r="AQ4" s="48">
        <v>1</v>
      </c>
      <c r="AR4" s="48">
        <v>2</v>
      </c>
      <c r="AS4" s="48">
        <v>1</v>
      </c>
      <c r="AT4" s="48">
        <v>3</v>
      </c>
      <c r="AU4" s="48">
        <v>1</v>
      </c>
      <c r="AV4" s="48">
        <v>2</v>
      </c>
      <c r="AW4" s="50"/>
      <c r="AX4" s="8"/>
      <c r="AY4" s="8"/>
      <c r="AZ4" s="8"/>
      <c r="BA4" s="8"/>
      <c r="BB4" s="8"/>
      <c r="BC4" s="8"/>
    </row>
    <row r="5" spans="1:60" s="9" customFormat="1" ht="12">
      <c r="A5" s="48">
        <v>2</v>
      </c>
      <c r="B5" s="49"/>
      <c r="C5" s="49" t="s">
        <v>18</v>
      </c>
      <c r="D5" s="48" t="s">
        <v>15</v>
      </c>
      <c r="E5" s="48">
        <v>2012</v>
      </c>
      <c r="F5" s="49" t="s">
        <v>20</v>
      </c>
      <c r="G5" s="49" t="s">
        <v>46</v>
      </c>
      <c r="H5" s="48">
        <v>4</v>
      </c>
      <c r="I5" s="48">
        <v>2</v>
      </c>
      <c r="J5" s="48">
        <v>1</v>
      </c>
      <c r="K5" s="48">
        <v>2</v>
      </c>
      <c r="L5" s="48">
        <v>3</v>
      </c>
      <c r="M5" s="48">
        <v>1</v>
      </c>
      <c r="N5" s="48">
        <v>1</v>
      </c>
      <c r="O5" s="48">
        <v>1</v>
      </c>
      <c r="P5" s="48">
        <v>2</v>
      </c>
      <c r="Q5" s="61">
        <v>4</v>
      </c>
      <c r="R5" s="61">
        <v>2</v>
      </c>
      <c r="S5" s="62">
        <v>3</v>
      </c>
      <c r="T5" s="62">
        <v>1</v>
      </c>
      <c r="U5" s="48">
        <v>2</v>
      </c>
      <c r="V5" s="48">
        <v>1</v>
      </c>
      <c r="W5" s="48">
        <v>2</v>
      </c>
      <c r="X5" s="48"/>
      <c r="Y5" s="48">
        <v>8</v>
      </c>
      <c r="Z5" s="48">
        <v>1</v>
      </c>
      <c r="AA5" s="62">
        <v>3</v>
      </c>
      <c r="AB5" s="48">
        <v>2</v>
      </c>
      <c r="AC5" s="48">
        <v>3</v>
      </c>
      <c r="AD5" s="48">
        <v>2</v>
      </c>
      <c r="AE5" s="48">
        <v>2</v>
      </c>
      <c r="AF5" s="48">
        <v>1</v>
      </c>
      <c r="AG5" s="48">
        <v>4</v>
      </c>
      <c r="AH5" s="48">
        <v>1</v>
      </c>
      <c r="AI5" s="48">
        <v>2</v>
      </c>
      <c r="AJ5" s="48">
        <v>2</v>
      </c>
      <c r="AK5" s="48">
        <v>1</v>
      </c>
      <c r="AL5" s="48">
        <v>1</v>
      </c>
      <c r="AM5" s="48">
        <v>2</v>
      </c>
      <c r="AN5" s="48">
        <v>3</v>
      </c>
      <c r="AO5" s="48">
        <v>2</v>
      </c>
      <c r="AP5" s="48">
        <v>3</v>
      </c>
      <c r="AQ5" s="48">
        <v>2</v>
      </c>
      <c r="AR5" s="48">
        <v>1</v>
      </c>
      <c r="AS5" s="48">
        <v>1</v>
      </c>
      <c r="AT5" s="62">
        <v>1</v>
      </c>
      <c r="AU5" s="62">
        <v>1</v>
      </c>
      <c r="AV5" s="62">
        <v>2</v>
      </c>
      <c r="AW5" s="50"/>
      <c r="AX5" s="8"/>
      <c r="AY5" s="8"/>
      <c r="AZ5" s="8"/>
      <c r="BA5" s="8"/>
      <c r="BB5" s="8"/>
      <c r="BC5" s="8"/>
    </row>
    <row r="6" spans="1:60" s="9" customFormat="1" ht="12">
      <c r="A6" s="48">
        <v>3</v>
      </c>
      <c r="B6" s="49"/>
      <c r="C6" s="49" t="s">
        <v>21</v>
      </c>
      <c r="D6" s="48" t="s">
        <v>15</v>
      </c>
      <c r="E6" s="48">
        <v>2021</v>
      </c>
      <c r="F6" s="49" t="s">
        <v>20</v>
      </c>
      <c r="G6" s="49" t="s">
        <v>46</v>
      </c>
      <c r="H6" s="48">
        <v>5</v>
      </c>
      <c r="I6" s="48">
        <v>2</v>
      </c>
      <c r="J6" s="48">
        <v>2</v>
      </c>
      <c r="K6" s="48">
        <v>1</v>
      </c>
      <c r="L6" s="48">
        <v>2</v>
      </c>
      <c r="M6" s="48">
        <v>2</v>
      </c>
      <c r="N6" s="48">
        <v>1</v>
      </c>
      <c r="O6" s="48">
        <v>4</v>
      </c>
      <c r="P6" s="48">
        <v>1</v>
      </c>
      <c r="Q6" s="61">
        <v>4</v>
      </c>
      <c r="R6" s="61">
        <v>2</v>
      </c>
      <c r="S6" s="48">
        <v>4</v>
      </c>
      <c r="T6" s="48">
        <v>3</v>
      </c>
      <c r="U6" s="48">
        <v>2</v>
      </c>
      <c r="V6" s="48">
        <v>2</v>
      </c>
      <c r="W6" s="48">
        <v>2</v>
      </c>
      <c r="X6" s="48"/>
      <c r="Y6" s="48">
        <v>7</v>
      </c>
      <c r="Z6" s="48">
        <v>1</v>
      </c>
      <c r="AA6" s="48">
        <v>4</v>
      </c>
      <c r="AB6" s="48">
        <v>2</v>
      </c>
      <c r="AC6" s="48">
        <v>2</v>
      </c>
      <c r="AD6" s="48">
        <v>4</v>
      </c>
      <c r="AE6" s="48">
        <v>3</v>
      </c>
      <c r="AF6" s="48">
        <v>1</v>
      </c>
      <c r="AG6" s="48">
        <v>4</v>
      </c>
      <c r="AH6" s="48">
        <v>2</v>
      </c>
      <c r="AI6" s="48">
        <v>1</v>
      </c>
      <c r="AJ6" s="48">
        <v>2</v>
      </c>
      <c r="AK6" s="48">
        <v>2</v>
      </c>
      <c r="AL6" s="48">
        <v>1</v>
      </c>
      <c r="AM6" s="48">
        <v>2</v>
      </c>
      <c r="AN6" s="48">
        <v>2</v>
      </c>
      <c r="AO6" s="48">
        <v>3</v>
      </c>
      <c r="AP6" s="48">
        <v>3</v>
      </c>
      <c r="AQ6" s="48">
        <v>2</v>
      </c>
      <c r="AR6" s="48">
        <v>1</v>
      </c>
      <c r="AS6" s="48">
        <v>2</v>
      </c>
      <c r="AT6" s="48">
        <v>2</v>
      </c>
      <c r="AU6" s="48">
        <v>2</v>
      </c>
      <c r="AV6" s="48">
        <v>1</v>
      </c>
      <c r="AW6" s="50"/>
      <c r="AX6" s="8"/>
      <c r="AY6" s="8"/>
      <c r="AZ6" s="8"/>
      <c r="BA6" s="8"/>
      <c r="BB6" s="8"/>
      <c r="BC6" s="8"/>
    </row>
    <row r="7" spans="1:60" s="9" customFormat="1" ht="12">
      <c r="A7" s="48">
        <v>4</v>
      </c>
      <c r="B7" s="49"/>
      <c r="C7" s="51" t="s">
        <v>23</v>
      </c>
      <c r="D7" s="48" t="s">
        <v>15</v>
      </c>
      <c r="E7" s="48">
        <v>2015</v>
      </c>
      <c r="F7" s="49" t="s">
        <v>20</v>
      </c>
      <c r="G7" s="49" t="s">
        <v>47</v>
      </c>
      <c r="H7" s="48">
        <v>4</v>
      </c>
      <c r="I7" s="48">
        <v>1</v>
      </c>
      <c r="J7" s="48">
        <v>2</v>
      </c>
      <c r="K7" s="48">
        <v>1</v>
      </c>
      <c r="L7" s="48">
        <v>2</v>
      </c>
      <c r="M7" s="48">
        <v>1</v>
      </c>
      <c r="N7" s="48">
        <v>2</v>
      </c>
      <c r="O7" s="48">
        <v>2</v>
      </c>
      <c r="P7" s="48">
        <v>1</v>
      </c>
      <c r="Q7" s="61">
        <v>5</v>
      </c>
      <c r="R7" s="61">
        <v>3</v>
      </c>
      <c r="S7" s="48">
        <v>2</v>
      </c>
      <c r="T7" s="48">
        <v>2</v>
      </c>
      <c r="U7" s="48">
        <v>1</v>
      </c>
      <c r="V7" s="48">
        <v>3</v>
      </c>
      <c r="W7" s="48">
        <v>2</v>
      </c>
      <c r="X7" s="48"/>
      <c r="Y7" s="48">
        <v>10</v>
      </c>
      <c r="Z7" s="48">
        <v>2</v>
      </c>
      <c r="AA7" s="48">
        <v>2</v>
      </c>
      <c r="AB7" s="48">
        <v>1</v>
      </c>
      <c r="AC7" s="48">
        <v>2</v>
      </c>
      <c r="AD7" s="48">
        <v>2</v>
      </c>
      <c r="AE7" s="48">
        <v>2</v>
      </c>
      <c r="AF7" s="48">
        <v>1</v>
      </c>
      <c r="AG7" s="48">
        <v>4</v>
      </c>
      <c r="AH7" s="48">
        <v>1</v>
      </c>
      <c r="AI7" s="48">
        <v>2</v>
      </c>
      <c r="AJ7" s="48">
        <v>1</v>
      </c>
      <c r="AK7" s="48">
        <v>1</v>
      </c>
      <c r="AL7" s="48">
        <v>2</v>
      </c>
      <c r="AM7" s="48">
        <v>2</v>
      </c>
      <c r="AN7" s="48">
        <v>3</v>
      </c>
      <c r="AO7" s="48">
        <v>2</v>
      </c>
      <c r="AP7" s="48">
        <v>2</v>
      </c>
      <c r="AQ7" s="48">
        <v>2</v>
      </c>
      <c r="AR7" s="48">
        <v>2</v>
      </c>
      <c r="AS7" s="48">
        <v>2</v>
      </c>
      <c r="AT7" s="48">
        <v>1</v>
      </c>
      <c r="AU7" s="48">
        <v>1</v>
      </c>
      <c r="AV7" s="48">
        <v>2</v>
      </c>
      <c r="AW7" s="50" t="s">
        <v>42</v>
      </c>
      <c r="AX7" s="8"/>
      <c r="AY7" s="8"/>
      <c r="AZ7" s="8"/>
      <c r="BA7" s="8"/>
      <c r="BB7" s="8"/>
      <c r="BC7" s="8"/>
    </row>
    <row r="8" spans="1:60" s="9" customFormat="1" ht="12">
      <c r="A8" s="48">
        <v>5</v>
      </c>
      <c r="B8" s="49"/>
      <c r="C8" s="49" t="s">
        <v>24</v>
      </c>
      <c r="D8" s="48" t="s">
        <v>15</v>
      </c>
      <c r="E8" s="48">
        <v>1998</v>
      </c>
      <c r="F8" s="49" t="s">
        <v>20</v>
      </c>
      <c r="G8" s="49" t="s">
        <v>47</v>
      </c>
      <c r="H8" s="48">
        <v>4</v>
      </c>
      <c r="I8" s="48">
        <v>2</v>
      </c>
      <c r="J8" s="48">
        <v>2</v>
      </c>
      <c r="K8" s="48">
        <v>2</v>
      </c>
      <c r="L8" s="48">
        <v>1</v>
      </c>
      <c r="M8" s="48">
        <v>1</v>
      </c>
      <c r="N8" s="48">
        <v>1</v>
      </c>
      <c r="O8" s="48">
        <v>1</v>
      </c>
      <c r="P8" s="48">
        <v>2</v>
      </c>
      <c r="Q8" s="61">
        <v>4</v>
      </c>
      <c r="R8" s="61">
        <v>2</v>
      </c>
      <c r="S8" s="48">
        <v>1</v>
      </c>
      <c r="T8" s="48">
        <v>1</v>
      </c>
      <c r="U8" s="48">
        <v>2</v>
      </c>
      <c r="V8" s="48">
        <v>3</v>
      </c>
      <c r="W8" s="48">
        <v>2</v>
      </c>
      <c r="X8" s="48"/>
      <c r="Y8" s="48">
        <v>15</v>
      </c>
      <c r="Z8" s="48">
        <v>2</v>
      </c>
      <c r="AA8" s="48">
        <v>1</v>
      </c>
      <c r="AB8" s="48">
        <v>2</v>
      </c>
      <c r="AC8" s="48">
        <v>1</v>
      </c>
      <c r="AD8" s="48">
        <v>1</v>
      </c>
      <c r="AE8" s="48">
        <v>2</v>
      </c>
      <c r="AF8" s="48">
        <v>2</v>
      </c>
      <c r="AG8" s="48">
        <v>5</v>
      </c>
      <c r="AH8" s="48">
        <v>2</v>
      </c>
      <c r="AI8" s="48">
        <v>2</v>
      </c>
      <c r="AJ8" s="48">
        <v>1</v>
      </c>
      <c r="AK8" s="48">
        <v>2</v>
      </c>
      <c r="AL8" s="48">
        <v>3</v>
      </c>
      <c r="AM8" s="48">
        <v>1</v>
      </c>
      <c r="AN8" s="48">
        <v>4</v>
      </c>
      <c r="AO8" s="48">
        <v>3</v>
      </c>
      <c r="AP8" s="48">
        <v>1</v>
      </c>
      <c r="AQ8" s="48">
        <v>1</v>
      </c>
      <c r="AR8" s="48">
        <v>2</v>
      </c>
      <c r="AS8" s="48">
        <v>2</v>
      </c>
      <c r="AT8" s="48">
        <v>3</v>
      </c>
      <c r="AU8" s="48">
        <v>1</v>
      </c>
      <c r="AV8" s="48">
        <v>3</v>
      </c>
      <c r="AW8" s="50"/>
      <c r="AX8" s="8"/>
      <c r="AY8" s="8"/>
      <c r="AZ8" s="8"/>
      <c r="BA8" s="8"/>
      <c r="BB8" s="8"/>
      <c r="BC8" s="8"/>
    </row>
    <row r="9" spans="1:60" s="9" customFormat="1" ht="12">
      <c r="A9" s="48">
        <v>6</v>
      </c>
      <c r="B9" s="49"/>
      <c r="C9" s="49" t="s">
        <v>25</v>
      </c>
      <c r="D9" s="48" t="s">
        <v>26</v>
      </c>
      <c r="E9" s="48">
        <v>1995</v>
      </c>
      <c r="F9" s="52" t="s">
        <v>20</v>
      </c>
      <c r="G9" s="52" t="s">
        <v>47</v>
      </c>
      <c r="H9" s="48">
        <v>3</v>
      </c>
      <c r="I9" s="48">
        <v>1</v>
      </c>
      <c r="J9" s="48">
        <v>2</v>
      </c>
      <c r="K9" s="48">
        <v>1</v>
      </c>
      <c r="L9" s="48">
        <v>1</v>
      </c>
      <c r="M9" s="48">
        <v>2</v>
      </c>
      <c r="N9" s="48">
        <v>1</v>
      </c>
      <c r="O9" s="48">
        <v>2</v>
      </c>
      <c r="P9" s="48">
        <v>2</v>
      </c>
      <c r="Q9" s="61">
        <v>5</v>
      </c>
      <c r="R9" s="61">
        <v>2</v>
      </c>
      <c r="S9" s="48">
        <v>3</v>
      </c>
      <c r="T9" s="48">
        <v>3</v>
      </c>
      <c r="U9" s="48">
        <v>1</v>
      </c>
      <c r="V9" s="63">
        <v>3</v>
      </c>
      <c r="W9" s="48">
        <v>2</v>
      </c>
      <c r="X9" s="48"/>
      <c r="Y9" s="48">
        <v>17</v>
      </c>
      <c r="Z9" s="48">
        <v>3</v>
      </c>
      <c r="AA9" s="48">
        <v>3</v>
      </c>
      <c r="AB9" s="48">
        <v>1</v>
      </c>
      <c r="AC9" s="48">
        <v>1</v>
      </c>
      <c r="AD9" s="64">
        <v>1</v>
      </c>
      <c r="AE9" s="48">
        <v>2</v>
      </c>
      <c r="AF9" s="48">
        <v>2</v>
      </c>
      <c r="AG9" s="48">
        <v>4</v>
      </c>
      <c r="AH9" s="48">
        <v>3</v>
      </c>
      <c r="AI9" s="48">
        <v>1</v>
      </c>
      <c r="AJ9" s="48">
        <v>2</v>
      </c>
      <c r="AK9" s="48">
        <v>1</v>
      </c>
      <c r="AL9" s="48">
        <v>2</v>
      </c>
      <c r="AM9" s="48">
        <v>1</v>
      </c>
      <c r="AN9" s="48">
        <v>4</v>
      </c>
      <c r="AO9" s="48">
        <v>2</v>
      </c>
      <c r="AP9" s="48">
        <v>1</v>
      </c>
      <c r="AQ9" s="48">
        <v>2</v>
      </c>
      <c r="AR9" s="48">
        <v>3</v>
      </c>
      <c r="AS9" s="48">
        <v>2</v>
      </c>
      <c r="AT9" s="48">
        <v>1</v>
      </c>
      <c r="AU9" s="48">
        <v>2</v>
      </c>
      <c r="AV9" s="48">
        <v>2</v>
      </c>
      <c r="AW9" s="50"/>
      <c r="AX9" s="8"/>
      <c r="AY9" s="8"/>
      <c r="AZ9" s="8"/>
      <c r="BA9" s="8"/>
      <c r="BB9" s="8"/>
      <c r="BC9" s="8"/>
    </row>
    <row r="10" spans="1:60" s="9" customFormat="1" ht="12">
      <c r="A10" s="48">
        <v>7</v>
      </c>
      <c r="B10" s="49"/>
      <c r="C10" s="53" t="s">
        <v>28</v>
      </c>
      <c r="D10" s="48" t="s">
        <v>15</v>
      </c>
      <c r="E10" s="48">
        <v>2015</v>
      </c>
      <c r="F10" s="49" t="s">
        <v>20</v>
      </c>
      <c r="G10" s="49" t="s">
        <v>46</v>
      </c>
      <c r="H10" s="48">
        <v>4</v>
      </c>
      <c r="I10" s="48">
        <v>1</v>
      </c>
      <c r="J10" s="48">
        <v>1</v>
      </c>
      <c r="K10" s="48">
        <v>1</v>
      </c>
      <c r="L10" s="48">
        <v>1</v>
      </c>
      <c r="M10" s="64">
        <v>2</v>
      </c>
      <c r="N10" s="48">
        <v>1</v>
      </c>
      <c r="O10" s="48">
        <v>2</v>
      </c>
      <c r="P10" s="64">
        <v>2</v>
      </c>
      <c r="Q10" s="61">
        <v>4</v>
      </c>
      <c r="R10" s="61">
        <v>2</v>
      </c>
      <c r="S10" s="48">
        <v>2</v>
      </c>
      <c r="T10" s="48">
        <v>2</v>
      </c>
      <c r="U10" s="48">
        <v>1</v>
      </c>
      <c r="V10" s="48">
        <v>1</v>
      </c>
      <c r="W10" s="48">
        <v>2</v>
      </c>
      <c r="X10" s="48"/>
      <c r="Y10" s="48">
        <v>9</v>
      </c>
      <c r="Z10" s="48">
        <v>1</v>
      </c>
      <c r="AA10" s="48">
        <v>2</v>
      </c>
      <c r="AB10" s="48">
        <v>1</v>
      </c>
      <c r="AC10" s="48">
        <v>2</v>
      </c>
      <c r="AD10" s="48">
        <v>2</v>
      </c>
      <c r="AE10" s="48">
        <v>1</v>
      </c>
      <c r="AF10" s="48">
        <v>2</v>
      </c>
      <c r="AG10" s="48">
        <v>4</v>
      </c>
      <c r="AH10" s="48">
        <v>3</v>
      </c>
      <c r="AI10" s="48">
        <v>1</v>
      </c>
      <c r="AJ10" s="48">
        <v>2</v>
      </c>
      <c r="AK10" s="48">
        <v>2</v>
      </c>
      <c r="AL10" s="48">
        <v>2</v>
      </c>
      <c r="AM10" s="48">
        <v>2</v>
      </c>
      <c r="AN10" s="48">
        <v>1</v>
      </c>
      <c r="AO10" s="48">
        <v>2</v>
      </c>
      <c r="AP10" s="48">
        <v>2</v>
      </c>
      <c r="AQ10" s="48">
        <v>2</v>
      </c>
      <c r="AR10" s="48">
        <v>2</v>
      </c>
      <c r="AS10" s="48">
        <v>1</v>
      </c>
      <c r="AT10" s="48">
        <v>2</v>
      </c>
      <c r="AU10" s="48">
        <v>2</v>
      </c>
      <c r="AV10" s="48">
        <v>2</v>
      </c>
      <c r="AW10" s="50"/>
      <c r="AX10" s="8"/>
      <c r="AY10" s="8"/>
      <c r="AZ10" s="8"/>
      <c r="BA10" s="8"/>
      <c r="BB10" s="8"/>
      <c r="BC10" s="8"/>
    </row>
    <row r="11" spans="1:60" s="9" customFormat="1" ht="12">
      <c r="A11" s="48">
        <v>8</v>
      </c>
      <c r="B11" s="49"/>
      <c r="C11" s="53" t="s">
        <v>29</v>
      </c>
      <c r="D11" s="48" t="s">
        <v>15</v>
      </c>
      <c r="E11" s="48">
        <v>2004</v>
      </c>
      <c r="F11" s="49" t="s">
        <v>20</v>
      </c>
      <c r="G11" s="49" t="s">
        <v>47</v>
      </c>
      <c r="H11" s="48">
        <v>5</v>
      </c>
      <c r="I11" s="48">
        <v>2</v>
      </c>
      <c r="J11" s="48">
        <v>1</v>
      </c>
      <c r="K11" s="48">
        <v>2</v>
      </c>
      <c r="L11" s="48">
        <v>2</v>
      </c>
      <c r="M11" s="48">
        <v>1</v>
      </c>
      <c r="N11" s="48">
        <v>2</v>
      </c>
      <c r="O11" s="48">
        <v>3</v>
      </c>
      <c r="P11" s="48">
        <v>1</v>
      </c>
      <c r="Q11" s="61">
        <v>5</v>
      </c>
      <c r="R11" s="61">
        <v>2</v>
      </c>
      <c r="S11" s="48">
        <v>2</v>
      </c>
      <c r="T11" s="48">
        <v>2</v>
      </c>
      <c r="U11" s="48">
        <v>2</v>
      </c>
      <c r="V11" s="63">
        <v>3</v>
      </c>
      <c r="W11" s="48">
        <v>2</v>
      </c>
      <c r="X11" s="48"/>
      <c r="Y11" s="48">
        <v>11</v>
      </c>
      <c r="Z11" s="48">
        <v>2</v>
      </c>
      <c r="AA11" s="48">
        <v>2</v>
      </c>
      <c r="AB11" s="48">
        <v>2</v>
      </c>
      <c r="AC11" s="48">
        <v>2</v>
      </c>
      <c r="AD11" s="48">
        <v>3</v>
      </c>
      <c r="AE11" s="48">
        <v>2</v>
      </c>
      <c r="AF11" s="48">
        <v>2</v>
      </c>
      <c r="AG11" s="48">
        <v>4</v>
      </c>
      <c r="AH11" s="48">
        <v>3</v>
      </c>
      <c r="AI11" s="48">
        <v>1</v>
      </c>
      <c r="AJ11" s="48">
        <v>2</v>
      </c>
      <c r="AK11" s="48">
        <v>1</v>
      </c>
      <c r="AL11" s="48">
        <v>2</v>
      </c>
      <c r="AM11" s="48">
        <v>2</v>
      </c>
      <c r="AN11" s="48">
        <v>2</v>
      </c>
      <c r="AO11" s="48">
        <v>2</v>
      </c>
      <c r="AP11" s="48">
        <v>1</v>
      </c>
      <c r="AQ11" s="48">
        <v>2</v>
      </c>
      <c r="AR11" s="48">
        <v>3</v>
      </c>
      <c r="AS11" s="48">
        <v>2</v>
      </c>
      <c r="AT11" s="48">
        <v>2</v>
      </c>
      <c r="AU11" s="48">
        <v>1</v>
      </c>
      <c r="AV11" s="48">
        <v>2</v>
      </c>
      <c r="AW11" s="50"/>
      <c r="AX11" s="8"/>
      <c r="AY11" s="8"/>
      <c r="AZ11" s="8"/>
      <c r="BA11" s="8"/>
      <c r="BB11" s="8"/>
      <c r="BC11" s="8"/>
    </row>
    <row r="12" spans="1:60" s="9" customFormat="1" ht="12">
      <c r="A12" s="48">
        <v>9</v>
      </c>
      <c r="B12" s="49"/>
      <c r="C12" s="53" t="s">
        <v>30</v>
      </c>
      <c r="D12" s="48" t="s">
        <v>15</v>
      </c>
      <c r="E12" s="48">
        <v>2006</v>
      </c>
      <c r="F12" s="49" t="s">
        <v>20</v>
      </c>
      <c r="G12" s="49" t="s">
        <v>46</v>
      </c>
      <c r="H12" s="48">
        <v>2</v>
      </c>
      <c r="I12" s="48">
        <v>1</v>
      </c>
      <c r="J12" s="48">
        <v>3</v>
      </c>
      <c r="K12" s="48">
        <v>1</v>
      </c>
      <c r="L12" s="48">
        <v>2</v>
      </c>
      <c r="M12" s="48">
        <v>2</v>
      </c>
      <c r="N12" s="48">
        <v>1</v>
      </c>
      <c r="O12" s="48">
        <v>2</v>
      </c>
      <c r="P12" s="48">
        <v>2</v>
      </c>
      <c r="Q12" s="61">
        <v>4</v>
      </c>
      <c r="R12" s="61">
        <v>3</v>
      </c>
      <c r="S12" s="48">
        <v>3</v>
      </c>
      <c r="T12" s="48">
        <v>1</v>
      </c>
      <c r="U12" s="48">
        <v>1</v>
      </c>
      <c r="V12" s="48">
        <v>3</v>
      </c>
      <c r="W12" s="48">
        <v>2</v>
      </c>
      <c r="X12" s="48"/>
      <c r="Y12" s="48">
        <v>9</v>
      </c>
      <c r="Z12" s="48">
        <v>1</v>
      </c>
      <c r="AA12" s="48">
        <v>3</v>
      </c>
      <c r="AB12" s="48">
        <v>1</v>
      </c>
      <c r="AC12" s="48">
        <v>2</v>
      </c>
      <c r="AD12" s="64">
        <v>2</v>
      </c>
      <c r="AE12" s="48">
        <v>1</v>
      </c>
      <c r="AF12" s="48">
        <v>1</v>
      </c>
      <c r="AG12" s="48">
        <v>5</v>
      </c>
      <c r="AH12" s="48">
        <v>2</v>
      </c>
      <c r="AI12" s="48">
        <v>1</v>
      </c>
      <c r="AJ12" s="48">
        <v>1</v>
      </c>
      <c r="AK12" s="48">
        <v>2</v>
      </c>
      <c r="AL12" s="48">
        <v>2</v>
      </c>
      <c r="AM12" s="48">
        <v>1</v>
      </c>
      <c r="AN12" s="48">
        <v>4</v>
      </c>
      <c r="AO12" s="48">
        <v>3</v>
      </c>
      <c r="AP12" s="48">
        <v>2</v>
      </c>
      <c r="AQ12" s="48">
        <v>2</v>
      </c>
      <c r="AR12" s="48">
        <v>2</v>
      </c>
      <c r="AS12" s="48">
        <v>1</v>
      </c>
      <c r="AT12" s="48">
        <v>3</v>
      </c>
      <c r="AU12" s="48">
        <v>1</v>
      </c>
      <c r="AV12" s="48">
        <v>1</v>
      </c>
      <c r="AW12" s="50"/>
      <c r="AX12" s="8"/>
      <c r="AY12" s="8"/>
      <c r="AZ12" s="8"/>
      <c r="BA12" s="8"/>
      <c r="BB12" s="8"/>
      <c r="BC12" s="8"/>
    </row>
    <row r="13" spans="1:60" s="9" customFormat="1" ht="12">
      <c r="A13" s="48">
        <v>10</v>
      </c>
      <c r="B13" s="53"/>
      <c r="C13" s="53" t="s">
        <v>31</v>
      </c>
      <c r="D13" s="54" t="s">
        <v>15</v>
      </c>
      <c r="E13" s="54"/>
      <c r="F13" s="53" t="s">
        <v>20</v>
      </c>
      <c r="G13" s="53" t="s">
        <v>22</v>
      </c>
      <c r="H13" s="54">
        <v>2</v>
      </c>
      <c r="I13" s="54">
        <v>2</v>
      </c>
      <c r="J13" s="54">
        <v>3</v>
      </c>
      <c r="K13" s="54">
        <v>3</v>
      </c>
      <c r="L13" s="54">
        <v>2</v>
      </c>
      <c r="M13" s="54">
        <v>2</v>
      </c>
      <c r="N13" s="54">
        <v>2</v>
      </c>
      <c r="O13" s="54">
        <v>2</v>
      </c>
      <c r="P13" s="54">
        <v>2</v>
      </c>
      <c r="Q13" s="65">
        <v>2</v>
      </c>
      <c r="R13" s="65">
        <v>2</v>
      </c>
      <c r="S13" s="54">
        <v>2</v>
      </c>
      <c r="T13" s="54">
        <v>1</v>
      </c>
      <c r="U13" s="54">
        <v>1</v>
      </c>
      <c r="V13" s="54">
        <v>2</v>
      </c>
      <c r="W13" s="54">
        <v>2</v>
      </c>
      <c r="X13" s="54"/>
      <c r="Y13" s="54">
        <v>10</v>
      </c>
      <c r="Z13" s="54">
        <v>1</v>
      </c>
      <c r="AA13" s="54">
        <v>2</v>
      </c>
      <c r="AB13" s="54">
        <v>1</v>
      </c>
      <c r="AC13" s="54">
        <v>1</v>
      </c>
      <c r="AD13" s="64">
        <v>1</v>
      </c>
      <c r="AE13" s="54">
        <v>1</v>
      </c>
      <c r="AF13" s="54">
        <v>2</v>
      </c>
      <c r="AG13" s="54">
        <v>5</v>
      </c>
      <c r="AH13" s="54">
        <v>1</v>
      </c>
      <c r="AI13" s="54">
        <v>1</v>
      </c>
      <c r="AJ13" s="54">
        <v>1</v>
      </c>
      <c r="AK13" s="54">
        <v>2</v>
      </c>
      <c r="AL13" s="54">
        <v>2</v>
      </c>
      <c r="AM13" s="54">
        <v>1</v>
      </c>
      <c r="AN13" s="54">
        <v>4</v>
      </c>
      <c r="AO13" s="54">
        <v>3</v>
      </c>
      <c r="AP13" s="54">
        <v>2</v>
      </c>
      <c r="AQ13" s="54">
        <v>1</v>
      </c>
      <c r="AR13" s="54">
        <v>2</v>
      </c>
      <c r="AS13" s="54">
        <v>2</v>
      </c>
      <c r="AT13" s="54">
        <v>2</v>
      </c>
      <c r="AU13" s="54">
        <v>2</v>
      </c>
      <c r="AV13" s="54">
        <v>2</v>
      </c>
      <c r="AW13" s="53"/>
    </row>
    <row r="14" spans="1:60" s="9" customFormat="1" ht="12">
      <c r="A14" s="48">
        <v>11</v>
      </c>
      <c r="B14" s="50"/>
      <c r="C14" s="53" t="s">
        <v>33</v>
      </c>
      <c r="D14" s="54" t="s">
        <v>15</v>
      </c>
      <c r="E14" s="54">
        <v>2006</v>
      </c>
      <c r="F14" s="53" t="s">
        <v>20</v>
      </c>
      <c r="G14" s="53" t="s">
        <v>48</v>
      </c>
      <c r="H14" s="60">
        <v>2</v>
      </c>
      <c r="I14" s="60">
        <v>1</v>
      </c>
      <c r="J14" s="60">
        <v>1</v>
      </c>
      <c r="K14" s="54">
        <v>1</v>
      </c>
      <c r="L14" s="60">
        <v>1</v>
      </c>
      <c r="M14" s="54">
        <v>1</v>
      </c>
      <c r="N14" s="60">
        <v>1</v>
      </c>
      <c r="O14" s="60">
        <v>2</v>
      </c>
      <c r="P14" s="54">
        <v>2</v>
      </c>
      <c r="Q14" s="66">
        <v>3</v>
      </c>
      <c r="R14" s="65">
        <v>3</v>
      </c>
      <c r="S14" s="54">
        <v>3</v>
      </c>
      <c r="T14" s="54">
        <v>1</v>
      </c>
      <c r="U14" s="54">
        <v>2</v>
      </c>
      <c r="V14" s="54">
        <v>2</v>
      </c>
      <c r="W14" s="54">
        <v>2</v>
      </c>
      <c r="X14" s="54"/>
      <c r="Y14" s="54">
        <v>8</v>
      </c>
      <c r="Z14" s="54">
        <v>1</v>
      </c>
      <c r="AA14" s="54">
        <v>3</v>
      </c>
      <c r="AB14" s="54">
        <v>2</v>
      </c>
      <c r="AC14" s="54">
        <v>3</v>
      </c>
      <c r="AD14" s="54">
        <v>1</v>
      </c>
      <c r="AE14" s="54">
        <v>1</v>
      </c>
      <c r="AF14" s="54">
        <v>2</v>
      </c>
      <c r="AG14" s="60">
        <v>4</v>
      </c>
      <c r="AH14" s="60">
        <v>3</v>
      </c>
      <c r="AI14" s="60">
        <v>1</v>
      </c>
      <c r="AJ14" s="60">
        <v>1</v>
      </c>
      <c r="AK14" s="60">
        <v>2</v>
      </c>
      <c r="AL14" s="60">
        <v>3</v>
      </c>
      <c r="AM14" s="60">
        <v>1</v>
      </c>
      <c r="AN14" s="60">
        <v>4</v>
      </c>
      <c r="AO14" s="60">
        <v>2</v>
      </c>
      <c r="AP14" s="60">
        <v>3</v>
      </c>
      <c r="AQ14" s="60">
        <v>2</v>
      </c>
      <c r="AR14" s="60">
        <v>3</v>
      </c>
      <c r="AS14" s="60">
        <v>1</v>
      </c>
      <c r="AT14" s="60">
        <v>3</v>
      </c>
      <c r="AU14" s="60">
        <v>2</v>
      </c>
      <c r="AV14" s="60">
        <v>1</v>
      </c>
      <c r="AW14" s="50"/>
      <c r="AX14" s="8"/>
      <c r="AY14" s="8"/>
      <c r="AZ14" s="8"/>
      <c r="BA14" s="8"/>
      <c r="BB14" s="8"/>
      <c r="BC14" s="8"/>
    </row>
    <row r="15" spans="1:60" s="10" customFormat="1" ht="12">
      <c r="A15" s="48">
        <v>12</v>
      </c>
      <c r="B15" s="55"/>
      <c r="C15" s="55" t="s">
        <v>34</v>
      </c>
      <c r="D15" s="56" t="s">
        <v>15</v>
      </c>
      <c r="E15" s="56">
        <v>2022</v>
      </c>
      <c r="F15" s="55" t="s">
        <v>35</v>
      </c>
      <c r="G15" s="55" t="s">
        <v>46</v>
      </c>
      <c r="H15" s="56">
        <v>1</v>
      </c>
      <c r="I15" s="56">
        <v>1</v>
      </c>
      <c r="J15" s="56">
        <v>1</v>
      </c>
      <c r="K15" s="56">
        <v>1</v>
      </c>
      <c r="L15" s="56">
        <v>2</v>
      </c>
      <c r="M15" s="56">
        <v>3</v>
      </c>
      <c r="N15" s="56">
        <v>1</v>
      </c>
      <c r="O15" s="56">
        <v>1</v>
      </c>
      <c r="P15" s="56">
        <v>1</v>
      </c>
      <c r="Q15" s="65">
        <v>4</v>
      </c>
      <c r="R15" s="65">
        <v>2</v>
      </c>
      <c r="S15" s="56">
        <v>2</v>
      </c>
      <c r="T15" s="56">
        <v>2</v>
      </c>
      <c r="U15" s="56">
        <v>1</v>
      </c>
      <c r="V15" s="56">
        <v>3</v>
      </c>
      <c r="W15" s="56">
        <v>2</v>
      </c>
      <c r="X15" s="56"/>
      <c r="Y15" s="56">
        <v>7</v>
      </c>
      <c r="Z15" s="56">
        <v>1</v>
      </c>
      <c r="AA15" s="56">
        <v>2</v>
      </c>
      <c r="AB15" s="56">
        <v>1</v>
      </c>
      <c r="AC15" s="56">
        <v>2</v>
      </c>
      <c r="AD15" s="56">
        <v>4</v>
      </c>
      <c r="AE15" s="56">
        <v>3</v>
      </c>
      <c r="AF15" s="56">
        <v>3</v>
      </c>
      <c r="AG15" s="56">
        <v>4</v>
      </c>
      <c r="AH15" s="56">
        <v>2</v>
      </c>
      <c r="AI15" s="56">
        <v>1</v>
      </c>
      <c r="AJ15" s="56">
        <v>2</v>
      </c>
      <c r="AK15" s="56">
        <v>1</v>
      </c>
      <c r="AL15" s="56">
        <v>2</v>
      </c>
      <c r="AM15" s="56">
        <v>2</v>
      </c>
      <c r="AN15" s="56">
        <v>4</v>
      </c>
      <c r="AO15" s="56">
        <v>2</v>
      </c>
      <c r="AP15" s="56">
        <v>2</v>
      </c>
      <c r="AQ15" s="56">
        <v>1</v>
      </c>
      <c r="AR15" s="56">
        <v>3</v>
      </c>
      <c r="AS15" s="56">
        <v>1</v>
      </c>
      <c r="AT15" s="56">
        <v>1</v>
      </c>
      <c r="AU15" s="56">
        <v>1</v>
      </c>
      <c r="AV15" s="56">
        <v>1</v>
      </c>
      <c r="AW15" s="55"/>
    </row>
    <row r="16" spans="1:60" s="9" customFormat="1" ht="12">
      <c r="A16" s="48">
        <v>13</v>
      </c>
      <c r="B16" s="53"/>
      <c r="C16" s="53" t="s">
        <v>36</v>
      </c>
      <c r="D16" s="54" t="s">
        <v>15</v>
      </c>
      <c r="E16" s="54">
        <v>2005</v>
      </c>
      <c r="F16" s="53"/>
      <c r="G16" s="53" t="s">
        <v>47</v>
      </c>
      <c r="H16" s="54">
        <v>2</v>
      </c>
      <c r="I16" s="54">
        <v>1</v>
      </c>
      <c r="J16" s="54">
        <v>1</v>
      </c>
      <c r="K16" s="54">
        <v>2</v>
      </c>
      <c r="L16" s="54">
        <v>2</v>
      </c>
      <c r="M16" s="54">
        <v>1</v>
      </c>
      <c r="N16" s="54">
        <v>1</v>
      </c>
      <c r="O16" s="54">
        <v>2</v>
      </c>
      <c r="P16" s="54">
        <v>2</v>
      </c>
      <c r="Q16" s="65">
        <v>4</v>
      </c>
      <c r="R16" s="65">
        <v>2</v>
      </c>
      <c r="S16" s="54">
        <v>2</v>
      </c>
      <c r="T16" s="54">
        <v>3</v>
      </c>
      <c r="U16" s="54">
        <v>1</v>
      </c>
      <c r="V16" s="54">
        <v>3</v>
      </c>
      <c r="W16" s="54">
        <v>2</v>
      </c>
      <c r="X16" s="54"/>
      <c r="Y16" s="54">
        <v>10</v>
      </c>
      <c r="Z16" s="54">
        <v>1</v>
      </c>
      <c r="AA16" s="54">
        <v>2</v>
      </c>
      <c r="AB16" s="54">
        <v>1</v>
      </c>
      <c r="AC16" s="54">
        <v>2</v>
      </c>
      <c r="AD16" s="54">
        <v>2</v>
      </c>
      <c r="AE16" s="54">
        <v>3</v>
      </c>
      <c r="AF16" s="54">
        <v>2</v>
      </c>
      <c r="AG16" s="54">
        <v>5</v>
      </c>
      <c r="AH16" s="54">
        <v>1</v>
      </c>
      <c r="AI16" s="54">
        <v>1</v>
      </c>
      <c r="AJ16" s="54">
        <v>1</v>
      </c>
      <c r="AK16" s="54">
        <v>1</v>
      </c>
      <c r="AL16" s="54">
        <v>2</v>
      </c>
      <c r="AM16" s="54">
        <v>1</v>
      </c>
      <c r="AN16" s="54">
        <v>4</v>
      </c>
      <c r="AO16" s="54">
        <v>2</v>
      </c>
      <c r="AP16" s="54">
        <v>2</v>
      </c>
      <c r="AQ16" s="54">
        <v>4</v>
      </c>
      <c r="AR16" s="54">
        <v>1</v>
      </c>
      <c r="AS16" s="54">
        <v>2</v>
      </c>
      <c r="AT16" s="54">
        <v>2</v>
      </c>
      <c r="AU16" s="54">
        <v>2</v>
      </c>
      <c r="AV16" s="54">
        <v>2</v>
      </c>
      <c r="AW16" s="53"/>
    </row>
    <row r="17" spans="1:55" s="12" customFormat="1" ht="12">
      <c r="A17" s="48">
        <v>14</v>
      </c>
      <c r="B17" s="57"/>
      <c r="C17" s="58" t="s">
        <v>38</v>
      </c>
      <c r="D17" s="59" t="s">
        <v>32</v>
      </c>
      <c r="E17" s="59">
        <v>1989</v>
      </c>
      <c r="F17" s="57" t="s">
        <v>39</v>
      </c>
      <c r="G17" s="57" t="s">
        <v>48</v>
      </c>
      <c r="H17" s="59">
        <v>2</v>
      </c>
      <c r="I17" s="59">
        <v>3</v>
      </c>
      <c r="J17" s="59">
        <v>3</v>
      </c>
      <c r="K17" s="59">
        <v>3</v>
      </c>
      <c r="L17" s="59">
        <v>1</v>
      </c>
      <c r="M17" s="59">
        <v>1</v>
      </c>
      <c r="N17" s="59">
        <v>1</v>
      </c>
      <c r="O17" s="59">
        <v>1</v>
      </c>
      <c r="P17" s="59">
        <v>1</v>
      </c>
      <c r="Q17" s="67">
        <v>4</v>
      </c>
      <c r="R17" s="67">
        <v>3</v>
      </c>
      <c r="S17" s="59">
        <v>2</v>
      </c>
      <c r="T17" s="59">
        <v>1</v>
      </c>
      <c r="U17" s="59">
        <v>1</v>
      </c>
      <c r="V17" s="59">
        <v>3</v>
      </c>
      <c r="W17" s="59">
        <v>2</v>
      </c>
      <c r="X17" s="59"/>
      <c r="Y17" s="59">
        <v>16</v>
      </c>
      <c r="Z17" s="59">
        <v>3</v>
      </c>
      <c r="AA17" s="59">
        <v>2</v>
      </c>
      <c r="AB17" s="59">
        <v>1</v>
      </c>
      <c r="AC17" s="59">
        <v>1</v>
      </c>
      <c r="AD17" s="68">
        <v>1</v>
      </c>
      <c r="AE17" s="59">
        <v>3</v>
      </c>
      <c r="AF17" s="59">
        <v>1</v>
      </c>
      <c r="AG17" s="59">
        <v>4</v>
      </c>
      <c r="AH17" s="59">
        <v>3</v>
      </c>
      <c r="AI17" s="59">
        <v>1</v>
      </c>
      <c r="AJ17" s="59">
        <v>2</v>
      </c>
      <c r="AK17" s="59">
        <v>1</v>
      </c>
      <c r="AL17" s="59">
        <v>3</v>
      </c>
      <c r="AM17" s="59">
        <v>2</v>
      </c>
      <c r="AN17" s="59">
        <v>4</v>
      </c>
      <c r="AO17" s="59">
        <v>3</v>
      </c>
      <c r="AP17" s="59">
        <v>3</v>
      </c>
      <c r="AQ17" s="59">
        <v>1</v>
      </c>
      <c r="AR17" s="59">
        <v>2</v>
      </c>
      <c r="AS17" s="59">
        <v>1</v>
      </c>
      <c r="AT17" s="59">
        <v>2</v>
      </c>
      <c r="AU17" s="59">
        <v>2</v>
      </c>
      <c r="AV17" s="59">
        <v>2</v>
      </c>
      <c r="AW17" s="57"/>
      <c r="AX17" s="11"/>
      <c r="AY17" s="11"/>
      <c r="AZ17" s="11"/>
      <c r="BA17" s="11"/>
      <c r="BB17" s="11"/>
      <c r="BC17" s="11"/>
    </row>
    <row r="18" spans="1:55" s="12" customFormat="1" ht="12">
      <c r="A18" s="48">
        <v>15</v>
      </c>
      <c r="B18" s="57"/>
      <c r="C18" s="58" t="s">
        <v>40</v>
      </c>
      <c r="D18" s="59" t="s">
        <v>15</v>
      </c>
      <c r="E18" s="59">
        <v>1991</v>
      </c>
      <c r="F18" s="57"/>
      <c r="G18" s="57" t="s">
        <v>48</v>
      </c>
      <c r="H18" s="59">
        <v>2</v>
      </c>
      <c r="I18" s="59">
        <v>2</v>
      </c>
      <c r="J18" s="59">
        <v>3</v>
      </c>
      <c r="K18" s="59">
        <v>3</v>
      </c>
      <c r="L18" s="59">
        <v>1</v>
      </c>
      <c r="M18" s="59">
        <v>2</v>
      </c>
      <c r="N18" s="59">
        <v>1</v>
      </c>
      <c r="O18" s="59">
        <v>1</v>
      </c>
      <c r="P18" s="59">
        <v>2</v>
      </c>
      <c r="Q18" s="67">
        <v>4</v>
      </c>
      <c r="R18" s="67">
        <v>2</v>
      </c>
      <c r="S18" s="59">
        <v>2</v>
      </c>
      <c r="T18" s="59">
        <v>2</v>
      </c>
      <c r="U18" s="59">
        <v>1</v>
      </c>
      <c r="V18" s="59">
        <v>3</v>
      </c>
      <c r="W18" s="59">
        <v>2</v>
      </c>
      <c r="X18" s="59"/>
      <c r="Y18" s="59">
        <v>15</v>
      </c>
      <c r="Z18" s="59">
        <v>2</v>
      </c>
      <c r="AA18" s="59">
        <v>2</v>
      </c>
      <c r="AB18" s="59">
        <v>1</v>
      </c>
      <c r="AC18" s="59">
        <v>1</v>
      </c>
      <c r="AD18" s="68">
        <v>1</v>
      </c>
      <c r="AE18" s="59">
        <v>2</v>
      </c>
      <c r="AF18" s="59">
        <v>2</v>
      </c>
      <c r="AG18" s="59">
        <v>5</v>
      </c>
      <c r="AH18" s="59">
        <v>4</v>
      </c>
      <c r="AI18" s="59">
        <v>1</v>
      </c>
      <c r="AJ18" s="59">
        <v>1</v>
      </c>
      <c r="AK18" s="59">
        <v>1</v>
      </c>
      <c r="AL18" s="59">
        <v>3</v>
      </c>
      <c r="AM18" s="59">
        <v>2</v>
      </c>
      <c r="AN18" s="59">
        <v>3</v>
      </c>
      <c r="AO18" s="59">
        <v>2</v>
      </c>
      <c r="AP18" s="59">
        <v>2</v>
      </c>
      <c r="AQ18" s="59">
        <v>2</v>
      </c>
      <c r="AR18" s="59">
        <v>1</v>
      </c>
      <c r="AS18" s="59">
        <v>1</v>
      </c>
      <c r="AT18" s="59">
        <v>2</v>
      </c>
      <c r="AU18" s="59">
        <v>3</v>
      </c>
      <c r="AV18" s="59">
        <v>2</v>
      </c>
      <c r="AW18" s="57"/>
      <c r="AX18" s="11"/>
      <c r="AY18" s="11"/>
      <c r="AZ18" s="11"/>
      <c r="BA18" s="11"/>
      <c r="BB18" s="11"/>
      <c r="BC18" s="11"/>
    </row>
    <row r="19" spans="1:55" s="9" customFormat="1" ht="12">
      <c r="A19" s="48">
        <v>16</v>
      </c>
      <c r="B19" s="50"/>
      <c r="C19" s="50" t="s">
        <v>68</v>
      </c>
      <c r="D19" s="60" t="s">
        <v>15</v>
      </c>
      <c r="E19" s="60">
        <v>1995</v>
      </c>
      <c r="F19" s="50" t="s">
        <v>71</v>
      </c>
      <c r="G19" s="50" t="s">
        <v>47</v>
      </c>
      <c r="H19" s="60">
        <v>1</v>
      </c>
      <c r="I19" s="60">
        <v>2</v>
      </c>
      <c r="J19" s="60">
        <v>3</v>
      </c>
      <c r="K19" s="60">
        <v>1</v>
      </c>
      <c r="L19" s="60">
        <v>2</v>
      </c>
      <c r="M19" s="60">
        <v>2</v>
      </c>
      <c r="N19" s="60">
        <v>1</v>
      </c>
      <c r="O19" s="60">
        <v>1</v>
      </c>
      <c r="P19" s="60">
        <v>2</v>
      </c>
      <c r="Q19" s="66">
        <v>3</v>
      </c>
      <c r="R19" s="66">
        <v>3</v>
      </c>
      <c r="S19" s="60">
        <v>2</v>
      </c>
      <c r="T19" s="60">
        <v>2</v>
      </c>
      <c r="U19" s="60">
        <v>1</v>
      </c>
      <c r="V19" s="60">
        <v>1</v>
      </c>
      <c r="W19" s="60">
        <v>2</v>
      </c>
      <c r="X19" s="60">
        <v>1</v>
      </c>
      <c r="Y19" s="60">
        <v>20</v>
      </c>
      <c r="Z19" s="60">
        <v>3</v>
      </c>
      <c r="AA19" s="60">
        <v>2</v>
      </c>
      <c r="AB19" s="60">
        <v>1</v>
      </c>
      <c r="AC19" s="60">
        <v>1</v>
      </c>
      <c r="AD19" s="60">
        <v>1</v>
      </c>
      <c r="AE19" s="60">
        <v>1</v>
      </c>
      <c r="AF19" s="60">
        <v>1</v>
      </c>
      <c r="AG19" s="60">
        <v>4</v>
      </c>
      <c r="AH19" s="60">
        <v>2</v>
      </c>
      <c r="AI19" s="60">
        <v>2</v>
      </c>
      <c r="AJ19" s="60">
        <v>1</v>
      </c>
      <c r="AK19" s="60">
        <v>1</v>
      </c>
      <c r="AL19" s="60">
        <v>3</v>
      </c>
      <c r="AM19" s="60">
        <v>1</v>
      </c>
      <c r="AN19" s="60">
        <v>4</v>
      </c>
      <c r="AO19" s="60">
        <v>2</v>
      </c>
      <c r="AP19" s="60">
        <v>2</v>
      </c>
      <c r="AQ19" s="60">
        <v>2</v>
      </c>
      <c r="AR19" s="60">
        <v>2</v>
      </c>
      <c r="AS19" s="60">
        <v>2</v>
      </c>
      <c r="AT19" s="60">
        <v>1</v>
      </c>
      <c r="AU19" s="60">
        <v>3</v>
      </c>
      <c r="AV19" s="60">
        <v>3</v>
      </c>
      <c r="AW19" s="50"/>
      <c r="AX19" s="8"/>
      <c r="AY19" s="8"/>
      <c r="AZ19" s="8"/>
      <c r="BA19" s="8"/>
      <c r="BB19" s="8"/>
      <c r="BC19" s="8"/>
    </row>
    <row r="20" spans="1:55" s="9" customFormat="1" ht="12">
      <c r="A20" s="48">
        <v>17</v>
      </c>
      <c r="B20" s="50"/>
      <c r="C20" s="50" t="s">
        <v>72</v>
      </c>
      <c r="D20" s="60" t="s">
        <v>15</v>
      </c>
      <c r="E20" s="60">
        <v>1995</v>
      </c>
      <c r="F20" s="50"/>
      <c r="G20" s="50" t="s">
        <v>47</v>
      </c>
      <c r="H20" s="60">
        <v>1</v>
      </c>
      <c r="I20" s="60">
        <v>1</v>
      </c>
      <c r="J20" s="60">
        <v>2</v>
      </c>
      <c r="K20" s="60">
        <v>1</v>
      </c>
      <c r="L20" s="60">
        <v>1</v>
      </c>
      <c r="M20" s="60">
        <v>1</v>
      </c>
      <c r="N20" s="60">
        <v>1</v>
      </c>
      <c r="O20" s="60">
        <v>1</v>
      </c>
      <c r="P20" s="60">
        <v>1</v>
      </c>
      <c r="Q20" s="66">
        <v>2</v>
      </c>
      <c r="R20" s="66">
        <v>3</v>
      </c>
      <c r="S20" s="60">
        <v>2</v>
      </c>
      <c r="T20" s="60">
        <v>2</v>
      </c>
      <c r="U20" s="60">
        <v>1</v>
      </c>
      <c r="V20" s="60">
        <v>2</v>
      </c>
      <c r="W20" s="60">
        <v>2</v>
      </c>
      <c r="X20" s="60">
        <v>3</v>
      </c>
      <c r="Y20" s="60">
        <v>18</v>
      </c>
      <c r="Z20" s="60">
        <v>3</v>
      </c>
      <c r="AA20" s="60">
        <v>2</v>
      </c>
      <c r="AB20" s="60">
        <v>1</v>
      </c>
      <c r="AC20" s="60">
        <v>12</v>
      </c>
      <c r="AD20" s="60">
        <v>2</v>
      </c>
      <c r="AE20" s="60">
        <v>2</v>
      </c>
      <c r="AF20" s="60">
        <v>2</v>
      </c>
      <c r="AG20" s="60">
        <v>4</v>
      </c>
      <c r="AH20" s="60">
        <v>3</v>
      </c>
      <c r="AI20" s="60">
        <v>1</v>
      </c>
      <c r="AJ20" s="60">
        <v>2</v>
      </c>
      <c r="AK20" s="60">
        <v>1</v>
      </c>
      <c r="AL20" s="60">
        <v>1</v>
      </c>
      <c r="AM20" s="60">
        <v>1</v>
      </c>
      <c r="AN20" s="60">
        <v>4</v>
      </c>
      <c r="AO20" s="60">
        <v>3</v>
      </c>
      <c r="AP20" s="60">
        <v>2</v>
      </c>
      <c r="AQ20" s="60">
        <v>3</v>
      </c>
      <c r="AR20" s="60">
        <v>3</v>
      </c>
      <c r="AS20" s="60">
        <v>2</v>
      </c>
      <c r="AT20" s="60">
        <v>2</v>
      </c>
      <c r="AU20" s="60">
        <v>2</v>
      </c>
      <c r="AV20" s="60">
        <v>2</v>
      </c>
      <c r="AW20" s="50"/>
      <c r="AX20" s="8"/>
      <c r="AY20" s="8"/>
      <c r="AZ20" s="8"/>
      <c r="BA20" s="8"/>
      <c r="BB20" s="8"/>
      <c r="BC20" s="8"/>
    </row>
    <row r="21" spans="1:55" s="9" customFormat="1" ht="12">
      <c r="A21" s="48">
        <v>18</v>
      </c>
      <c r="B21" s="50"/>
      <c r="C21" s="50" t="s">
        <v>73</v>
      </c>
      <c r="D21" s="60" t="s">
        <v>15</v>
      </c>
      <c r="E21" s="60">
        <v>2008</v>
      </c>
      <c r="F21" s="50"/>
      <c r="G21" s="50" t="s">
        <v>47</v>
      </c>
      <c r="H21" s="60">
        <v>1</v>
      </c>
      <c r="I21" s="60">
        <v>1</v>
      </c>
      <c r="J21" s="60">
        <v>1</v>
      </c>
      <c r="K21" s="60">
        <v>1</v>
      </c>
      <c r="L21" s="60">
        <v>3</v>
      </c>
      <c r="M21" s="60">
        <v>1</v>
      </c>
      <c r="N21" s="60">
        <v>1</v>
      </c>
      <c r="O21" s="60">
        <v>1</v>
      </c>
      <c r="P21" s="60">
        <v>2</v>
      </c>
      <c r="Q21" s="66">
        <v>3</v>
      </c>
      <c r="R21" s="66">
        <v>3</v>
      </c>
      <c r="S21" s="60">
        <v>2</v>
      </c>
      <c r="T21" s="60">
        <v>2</v>
      </c>
      <c r="U21" s="60">
        <v>2</v>
      </c>
      <c r="V21" s="60">
        <v>3</v>
      </c>
      <c r="W21" s="60">
        <v>2</v>
      </c>
      <c r="X21" s="60">
        <v>3</v>
      </c>
      <c r="Y21" s="60">
        <v>8</v>
      </c>
      <c r="Z21" s="60">
        <v>1</v>
      </c>
      <c r="AA21" s="60">
        <v>2</v>
      </c>
      <c r="AB21" s="60">
        <v>2</v>
      </c>
      <c r="AC21" s="60">
        <v>1</v>
      </c>
      <c r="AD21" s="60">
        <v>1</v>
      </c>
      <c r="AE21" s="60">
        <v>1</v>
      </c>
      <c r="AF21" s="60">
        <v>2</v>
      </c>
      <c r="AG21" s="60">
        <v>5</v>
      </c>
      <c r="AH21" s="60">
        <v>2</v>
      </c>
      <c r="AI21" s="60">
        <v>2</v>
      </c>
      <c r="AJ21" s="60">
        <v>2</v>
      </c>
      <c r="AK21" s="60">
        <v>1</v>
      </c>
      <c r="AL21" s="60">
        <v>2</v>
      </c>
      <c r="AM21" s="60">
        <v>1</v>
      </c>
      <c r="AN21" s="60">
        <v>3</v>
      </c>
      <c r="AO21" s="60">
        <v>1</v>
      </c>
      <c r="AP21" s="60">
        <v>2</v>
      </c>
      <c r="AQ21" s="60">
        <v>3</v>
      </c>
      <c r="AR21" s="60">
        <v>2</v>
      </c>
      <c r="AS21" s="60">
        <v>2</v>
      </c>
      <c r="AT21" s="60">
        <v>2</v>
      </c>
      <c r="AU21" s="60">
        <v>3</v>
      </c>
      <c r="AV21" s="60">
        <v>5</v>
      </c>
      <c r="AW21" s="50"/>
      <c r="AX21" s="8"/>
      <c r="AY21" s="8"/>
      <c r="AZ21" s="8"/>
      <c r="BA21" s="8"/>
      <c r="BB21" s="8"/>
      <c r="BC21" s="8"/>
    </row>
    <row r="22" spans="1:55" s="9" customFormat="1" ht="12">
      <c r="A22" s="48">
        <v>19</v>
      </c>
      <c r="B22" s="50"/>
      <c r="C22" s="50" t="s">
        <v>74</v>
      </c>
      <c r="D22" s="60" t="s">
        <v>15</v>
      </c>
      <c r="E22" s="60">
        <v>1987</v>
      </c>
      <c r="F22" s="50" t="s">
        <v>19</v>
      </c>
      <c r="G22" s="50" t="s">
        <v>47</v>
      </c>
      <c r="H22" s="60">
        <v>3</v>
      </c>
      <c r="I22" s="60">
        <v>2</v>
      </c>
      <c r="J22" s="60">
        <v>3</v>
      </c>
      <c r="K22" s="60">
        <v>2</v>
      </c>
      <c r="L22" s="60">
        <v>1</v>
      </c>
      <c r="M22" s="60">
        <v>2</v>
      </c>
      <c r="N22" s="60">
        <v>1</v>
      </c>
      <c r="O22" s="60">
        <v>1</v>
      </c>
      <c r="P22" s="60">
        <v>2</v>
      </c>
      <c r="Q22" s="66">
        <v>3</v>
      </c>
      <c r="R22" s="66">
        <v>3</v>
      </c>
      <c r="S22" s="60">
        <v>2</v>
      </c>
      <c r="T22" s="60">
        <v>2</v>
      </c>
      <c r="U22" s="60">
        <v>2</v>
      </c>
      <c r="V22" s="60">
        <v>1</v>
      </c>
      <c r="W22" s="60">
        <v>2</v>
      </c>
      <c r="X22" s="60">
        <v>1</v>
      </c>
      <c r="Y22" s="60">
        <v>18</v>
      </c>
      <c r="Z22" s="60">
        <v>2</v>
      </c>
      <c r="AA22" s="60">
        <v>2</v>
      </c>
      <c r="AB22" s="60">
        <v>2</v>
      </c>
      <c r="AC22" s="60">
        <v>2</v>
      </c>
      <c r="AD22" s="60">
        <v>1</v>
      </c>
      <c r="AE22" s="60">
        <v>2</v>
      </c>
      <c r="AF22" s="60">
        <v>2</v>
      </c>
      <c r="AG22" s="60">
        <v>3</v>
      </c>
      <c r="AH22" s="60">
        <v>2</v>
      </c>
      <c r="AI22" s="60">
        <v>3</v>
      </c>
      <c r="AJ22" s="60">
        <v>4</v>
      </c>
      <c r="AK22" s="60">
        <v>2</v>
      </c>
      <c r="AL22" s="60">
        <v>2</v>
      </c>
      <c r="AM22" s="60">
        <v>3</v>
      </c>
      <c r="AN22" s="60">
        <v>3</v>
      </c>
      <c r="AO22" s="60">
        <v>4</v>
      </c>
      <c r="AP22" s="60">
        <v>2</v>
      </c>
      <c r="AQ22" s="60">
        <v>1</v>
      </c>
      <c r="AR22" s="60">
        <v>3</v>
      </c>
      <c r="AS22" s="60">
        <v>1</v>
      </c>
      <c r="AT22" s="60">
        <v>1</v>
      </c>
      <c r="AU22" s="60">
        <v>1</v>
      </c>
      <c r="AV22" s="60">
        <v>3</v>
      </c>
      <c r="AW22" s="50"/>
      <c r="AX22" s="8"/>
      <c r="AY22" s="8"/>
      <c r="AZ22" s="8"/>
      <c r="BA22" s="8"/>
      <c r="BB22" s="8"/>
      <c r="BC22" s="8"/>
    </row>
    <row r="23" spans="1:55" s="9" customFormat="1" ht="12">
      <c r="A23" s="48">
        <v>20</v>
      </c>
      <c r="B23" s="50"/>
      <c r="C23" s="50" t="s">
        <v>75</v>
      </c>
      <c r="D23" s="60" t="s">
        <v>15</v>
      </c>
      <c r="E23" s="60">
        <v>2010</v>
      </c>
      <c r="F23" s="50" t="s">
        <v>76</v>
      </c>
      <c r="G23" s="50" t="s">
        <v>47</v>
      </c>
      <c r="H23" s="60">
        <v>1</v>
      </c>
      <c r="I23" s="60">
        <v>2</v>
      </c>
      <c r="J23" s="60">
        <v>1</v>
      </c>
      <c r="K23" s="60">
        <v>1</v>
      </c>
      <c r="L23" s="60">
        <v>2</v>
      </c>
      <c r="M23" s="60">
        <v>2</v>
      </c>
      <c r="N23" s="60">
        <v>1</v>
      </c>
      <c r="O23" s="60">
        <v>2</v>
      </c>
      <c r="P23" s="60">
        <v>2</v>
      </c>
      <c r="Q23" s="66">
        <v>3</v>
      </c>
      <c r="R23" s="66">
        <v>3</v>
      </c>
      <c r="S23" s="60">
        <v>2</v>
      </c>
      <c r="T23" s="60">
        <v>1</v>
      </c>
      <c r="U23" s="60">
        <v>1</v>
      </c>
      <c r="V23" s="60">
        <v>2</v>
      </c>
      <c r="W23" s="60">
        <v>2</v>
      </c>
      <c r="X23" s="60">
        <v>1</v>
      </c>
      <c r="Y23" s="60">
        <v>9</v>
      </c>
      <c r="Z23" s="60">
        <v>1</v>
      </c>
      <c r="AA23" s="60">
        <v>2</v>
      </c>
      <c r="AB23" s="60">
        <v>1</v>
      </c>
      <c r="AC23" s="60">
        <v>3</v>
      </c>
      <c r="AD23" s="60">
        <v>2</v>
      </c>
      <c r="AE23" s="60">
        <v>2</v>
      </c>
      <c r="AF23" s="60">
        <v>1</v>
      </c>
      <c r="AG23" s="60">
        <v>4</v>
      </c>
      <c r="AH23" s="60">
        <v>2</v>
      </c>
      <c r="AI23" s="60">
        <v>2</v>
      </c>
      <c r="AJ23" s="60">
        <v>2</v>
      </c>
      <c r="AK23" s="60">
        <v>1</v>
      </c>
      <c r="AL23" s="60">
        <v>2</v>
      </c>
      <c r="AM23" s="60">
        <v>1</v>
      </c>
      <c r="AN23" s="60">
        <v>3</v>
      </c>
      <c r="AO23" s="60">
        <v>2</v>
      </c>
      <c r="AP23" s="60">
        <v>3</v>
      </c>
      <c r="AQ23" s="60">
        <v>2</v>
      </c>
      <c r="AR23" s="60">
        <v>2</v>
      </c>
      <c r="AS23" s="60">
        <v>2</v>
      </c>
      <c r="AT23" s="60">
        <v>2</v>
      </c>
      <c r="AU23" s="60">
        <v>1</v>
      </c>
      <c r="AV23" s="60">
        <v>3</v>
      </c>
      <c r="AW23" s="50"/>
      <c r="AX23" s="8"/>
      <c r="AY23" s="8"/>
      <c r="AZ23" s="8"/>
      <c r="BA23" s="8"/>
      <c r="BB23" s="8"/>
      <c r="BC23" s="8"/>
    </row>
    <row r="24" spans="1:55" s="9" customFormat="1" ht="12">
      <c r="A24" s="48">
        <v>21</v>
      </c>
      <c r="B24" s="50"/>
      <c r="C24" s="50" t="s">
        <v>79</v>
      </c>
      <c r="D24" s="60" t="s">
        <v>15</v>
      </c>
      <c r="E24" s="60">
        <v>1985</v>
      </c>
      <c r="F24" s="50" t="s">
        <v>80</v>
      </c>
      <c r="G24" s="50" t="s">
        <v>47</v>
      </c>
      <c r="H24" s="60">
        <v>2</v>
      </c>
      <c r="I24" s="60">
        <v>2</v>
      </c>
      <c r="J24" s="60">
        <v>2</v>
      </c>
      <c r="K24" s="60">
        <v>1</v>
      </c>
      <c r="L24" s="60">
        <v>2</v>
      </c>
      <c r="M24" s="60">
        <v>3</v>
      </c>
      <c r="N24" s="60">
        <v>1</v>
      </c>
      <c r="O24" s="60">
        <v>2</v>
      </c>
      <c r="P24" s="60">
        <v>2</v>
      </c>
      <c r="Q24" s="66">
        <v>4</v>
      </c>
      <c r="R24" s="66">
        <v>3</v>
      </c>
      <c r="S24" s="60">
        <v>2</v>
      </c>
      <c r="T24" s="60">
        <v>2</v>
      </c>
      <c r="U24" s="60">
        <v>1</v>
      </c>
      <c r="V24" s="60">
        <v>3</v>
      </c>
      <c r="W24" s="60">
        <v>2</v>
      </c>
      <c r="X24" s="60">
        <v>3</v>
      </c>
      <c r="Y24" s="60">
        <v>20</v>
      </c>
      <c r="Z24" s="60">
        <v>3</v>
      </c>
      <c r="AA24" s="60">
        <v>2</v>
      </c>
      <c r="AB24" s="60">
        <v>1</v>
      </c>
      <c r="AC24" s="60">
        <v>2</v>
      </c>
      <c r="AD24" s="60">
        <v>2</v>
      </c>
      <c r="AE24" s="60">
        <v>1</v>
      </c>
      <c r="AF24" s="60">
        <v>2</v>
      </c>
      <c r="AG24" s="60">
        <v>4</v>
      </c>
      <c r="AH24" s="60">
        <v>2</v>
      </c>
      <c r="AI24" s="60">
        <v>3</v>
      </c>
      <c r="AJ24" s="60">
        <v>2</v>
      </c>
      <c r="AK24" s="60">
        <v>1</v>
      </c>
      <c r="AL24" s="60">
        <v>2</v>
      </c>
      <c r="AM24" s="60">
        <v>1</v>
      </c>
      <c r="AN24" s="60">
        <v>3</v>
      </c>
      <c r="AO24" s="60">
        <v>2</v>
      </c>
      <c r="AP24" s="60">
        <v>3</v>
      </c>
      <c r="AQ24" s="60">
        <v>2</v>
      </c>
      <c r="AR24" s="60">
        <v>2</v>
      </c>
      <c r="AS24" s="60">
        <v>2</v>
      </c>
      <c r="AT24" s="60">
        <v>3</v>
      </c>
      <c r="AU24" s="60">
        <v>3</v>
      </c>
      <c r="AV24" s="60">
        <v>4</v>
      </c>
      <c r="AW24" s="50"/>
      <c r="AX24" s="8"/>
      <c r="AY24" s="8"/>
      <c r="AZ24" s="8"/>
      <c r="BA24" s="8"/>
      <c r="BB24" s="8"/>
      <c r="BC24" s="8"/>
    </row>
    <row r="25" spans="1:55" s="9" customFormat="1" ht="12">
      <c r="A25" s="48">
        <v>22</v>
      </c>
      <c r="B25" s="50"/>
      <c r="C25" s="50" t="s">
        <v>81</v>
      </c>
      <c r="D25" s="60" t="s">
        <v>15</v>
      </c>
      <c r="E25" s="60">
        <v>1984</v>
      </c>
      <c r="F25" s="50" t="s">
        <v>82</v>
      </c>
      <c r="G25" s="50" t="s">
        <v>47</v>
      </c>
      <c r="H25" s="60">
        <v>2</v>
      </c>
      <c r="I25" s="60">
        <v>2</v>
      </c>
      <c r="J25" s="60">
        <v>4</v>
      </c>
      <c r="K25" s="60">
        <v>2</v>
      </c>
      <c r="L25" s="60">
        <v>1</v>
      </c>
      <c r="M25" s="60">
        <v>2</v>
      </c>
      <c r="N25" s="60">
        <v>1</v>
      </c>
      <c r="O25" s="60">
        <v>1</v>
      </c>
      <c r="P25" s="60">
        <v>1</v>
      </c>
      <c r="Q25" s="66">
        <v>3</v>
      </c>
      <c r="R25" s="66">
        <v>3</v>
      </c>
      <c r="S25" s="60">
        <v>2</v>
      </c>
      <c r="T25" s="60">
        <v>1</v>
      </c>
      <c r="U25" s="60">
        <v>1</v>
      </c>
      <c r="V25" s="60">
        <v>3</v>
      </c>
      <c r="W25" s="60">
        <v>2</v>
      </c>
      <c r="X25" s="60">
        <v>3</v>
      </c>
      <c r="Y25" s="60">
        <v>19</v>
      </c>
      <c r="Z25" s="60">
        <v>3</v>
      </c>
      <c r="AA25" s="60">
        <v>2</v>
      </c>
      <c r="AB25" s="60">
        <v>1</v>
      </c>
      <c r="AC25" s="60">
        <v>1</v>
      </c>
      <c r="AD25" s="60">
        <v>1</v>
      </c>
      <c r="AE25" s="60">
        <v>2</v>
      </c>
      <c r="AF25" s="60">
        <v>2</v>
      </c>
      <c r="AG25" s="60">
        <v>3</v>
      </c>
      <c r="AH25" s="60">
        <v>2</v>
      </c>
      <c r="AI25" s="60">
        <v>3</v>
      </c>
      <c r="AJ25" s="60">
        <v>2</v>
      </c>
      <c r="AK25" s="60">
        <v>2</v>
      </c>
      <c r="AL25" s="60">
        <v>2</v>
      </c>
      <c r="AM25" s="60">
        <v>2</v>
      </c>
      <c r="AN25" s="60">
        <v>5</v>
      </c>
      <c r="AO25" s="60">
        <v>3</v>
      </c>
      <c r="AP25" s="60">
        <v>2</v>
      </c>
      <c r="AQ25" s="60">
        <v>2</v>
      </c>
      <c r="AR25" s="60">
        <v>3</v>
      </c>
      <c r="AS25" s="60">
        <v>2</v>
      </c>
      <c r="AT25" s="60">
        <v>3</v>
      </c>
      <c r="AU25" s="60">
        <v>2</v>
      </c>
      <c r="AV25" s="60">
        <v>4</v>
      </c>
      <c r="AW25" s="50"/>
      <c r="AX25" s="8"/>
      <c r="AY25" s="8"/>
      <c r="AZ25" s="8"/>
      <c r="BA25" s="8"/>
      <c r="BB25" s="8"/>
      <c r="BC25" s="8"/>
    </row>
    <row r="26" spans="1:55" s="9" customFormat="1" ht="12">
      <c r="A26" s="48">
        <v>23</v>
      </c>
      <c r="B26" s="50"/>
      <c r="C26" s="50" t="s">
        <v>18</v>
      </c>
      <c r="D26" s="60" t="s">
        <v>15</v>
      </c>
      <c r="E26" s="60">
        <v>2012</v>
      </c>
      <c r="F26" s="50"/>
      <c r="G26" s="50" t="s">
        <v>47</v>
      </c>
      <c r="H26" s="60">
        <v>3</v>
      </c>
      <c r="I26" s="60">
        <v>1</v>
      </c>
      <c r="J26" s="60">
        <v>1</v>
      </c>
      <c r="K26" s="60">
        <v>1</v>
      </c>
      <c r="L26" s="60">
        <v>4</v>
      </c>
      <c r="M26" s="60">
        <v>1</v>
      </c>
      <c r="N26" s="60">
        <v>1</v>
      </c>
      <c r="O26" s="60">
        <v>1</v>
      </c>
      <c r="P26" s="60">
        <v>1</v>
      </c>
      <c r="Q26" s="66">
        <v>3</v>
      </c>
      <c r="R26" s="66">
        <v>3</v>
      </c>
      <c r="S26" s="60">
        <v>1</v>
      </c>
      <c r="T26" s="60">
        <v>2</v>
      </c>
      <c r="U26" s="60">
        <v>1</v>
      </c>
      <c r="V26" s="60">
        <v>1</v>
      </c>
      <c r="W26" s="60">
        <v>2</v>
      </c>
      <c r="X26" s="60">
        <v>1</v>
      </c>
      <c r="Y26" s="60">
        <v>8</v>
      </c>
      <c r="Z26" s="60">
        <v>1</v>
      </c>
      <c r="AA26" s="60">
        <v>1</v>
      </c>
      <c r="AB26" s="60">
        <v>1</v>
      </c>
      <c r="AC26" s="60">
        <v>2</v>
      </c>
      <c r="AD26" s="60">
        <v>1</v>
      </c>
      <c r="AE26" s="60">
        <v>2</v>
      </c>
      <c r="AF26" s="60">
        <v>2</v>
      </c>
      <c r="AG26" s="60">
        <v>4</v>
      </c>
      <c r="AH26" s="60">
        <v>2</v>
      </c>
      <c r="AI26" s="60">
        <v>2</v>
      </c>
      <c r="AJ26" s="60">
        <v>2</v>
      </c>
      <c r="AK26" s="60">
        <v>1</v>
      </c>
      <c r="AL26" s="60">
        <v>1</v>
      </c>
      <c r="AM26" s="60">
        <v>3</v>
      </c>
      <c r="AN26" s="60">
        <v>5</v>
      </c>
      <c r="AO26" s="60">
        <v>2</v>
      </c>
      <c r="AP26" s="60">
        <v>2</v>
      </c>
      <c r="AQ26" s="60">
        <v>2</v>
      </c>
      <c r="AR26" s="60">
        <v>3</v>
      </c>
      <c r="AS26" s="60">
        <v>2</v>
      </c>
      <c r="AT26" s="60">
        <v>3</v>
      </c>
      <c r="AU26" s="60">
        <v>4</v>
      </c>
      <c r="AV26" s="60">
        <v>2</v>
      </c>
      <c r="AW26" s="50"/>
      <c r="AX26" s="8"/>
      <c r="AY26" s="8"/>
      <c r="AZ26" s="8"/>
      <c r="BA26" s="8"/>
      <c r="BB26" s="8"/>
      <c r="BC26" s="8"/>
    </row>
    <row r="27" spans="1:55" s="9" customFormat="1" ht="12">
      <c r="A27" s="48">
        <v>24</v>
      </c>
      <c r="B27" s="50"/>
      <c r="C27" s="50" t="s">
        <v>83</v>
      </c>
      <c r="D27" s="60" t="s">
        <v>15</v>
      </c>
      <c r="E27" s="60">
        <v>1995</v>
      </c>
      <c r="F27" s="50" t="s">
        <v>85</v>
      </c>
      <c r="G27" s="50"/>
      <c r="H27" s="60">
        <v>4</v>
      </c>
      <c r="I27" s="60">
        <v>2</v>
      </c>
      <c r="J27" s="60">
        <v>3</v>
      </c>
      <c r="K27" s="60">
        <v>2</v>
      </c>
      <c r="L27" s="60">
        <v>2</v>
      </c>
      <c r="M27" s="60">
        <v>2</v>
      </c>
      <c r="N27" s="60">
        <v>1</v>
      </c>
      <c r="O27" s="60">
        <v>1</v>
      </c>
      <c r="P27" s="60">
        <v>2</v>
      </c>
      <c r="Q27" s="66">
        <v>2</v>
      </c>
      <c r="R27" s="66">
        <v>2</v>
      </c>
      <c r="S27" s="60">
        <v>2</v>
      </c>
      <c r="T27" s="60">
        <v>2</v>
      </c>
      <c r="U27" s="60">
        <v>1</v>
      </c>
      <c r="V27" s="60">
        <v>3</v>
      </c>
      <c r="W27" s="60">
        <v>2</v>
      </c>
      <c r="X27" s="60">
        <v>3</v>
      </c>
      <c r="Y27" s="60">
        <v>17</v>
      </c>
      <c r="Z27" s="60">
        <v>3</v>
      </c>
      <c r="AA27" s="60">
        <v>2</v>
      </c>
      <c r="AB27" s="60">
        <v>1</v>
      </c>
      <c r="AC27" s="60">
        <v>2</v>
      </c>
      <c r="AD27" s="60">
        <v>1</v>
      </c>
      <c r="AE27" s="60">
        <v>2</v>
      </c>
      <c r="AF27" s="60">
        <v>2</v>
      </c>
      <c r="AG27" s="60">
        <v>3</v>
      </c>
      <c r="AH27" s="60">
        <v>2</v>
      </c>
      <c r="AI27" s="60">
        <v>1</v>
      </c>
      <c r="AJ27" s="60">
        <v>1</v>
      </c>
      <c r="AK27" s="60">
        <v>1</v>
      </c>
      <c r="AL27" s="60">
        <v>2</v>
      </c>
      <c r="AM27" s="60">
        <v>2</v>
      </c>
      <c r="AN27" s="60">
        <v>4</v>
      </c>
      <c r="AO27" s="60">
        <v>4</v>
      </c>
      <c r="AP27" s="60">
        <v>3</v>
      </c>
      <c r="AQ27" s="60">
        <v>3</v>
      </c>
      <c r="AR27" s="60">
        <v>1</v>
      </c>
      <c r="AS27" s="60">
        <v>4</v>
      </c>
      <c r="AT27" s="60">
        <v>4</v>
      </c>
      <c r="AU27" s="60">
        <v>5</v>
      </c>
      <c r="AV27" s="60">
        <v>2</v>
      </c>
      <c r="AW27" s="50"/>
      <c r="AX27" s="8"/>
      <c r="AY27" s="8"/>
      <c r="AZ27" s="8"/>
      <c r="BA27" s="8"/>
      <c r="BB27" s="8"/>
      <c r="BC27" s="8"/>
    </row>
    <row r="28" spans="1:55" s="9" customFormat="1" ht="12">
      <c r="A28" s="48">
        <v>25</v>
      </c>
      <c r="B28" s="50"/>
      <c r="C28" s="50" t="s">
        <v>86</v>
      </c>
      <c r="D28" s="60" t="s">
        <v>15</v>
      </c>
      <c r="E28" s="60">
        <v>2012</v>
      </c>
      <c r="F28" s="50" t="s">
        <v>87</v>
      </c>
      <c r="G28" s="50" t="s">
        <v>47</v>
      </c>
      <c r="H28" s="60">
        <v>3</v>
      </c>
      <c r="I28" s="60">
        <v>1</v>
      </c>
      <c r="J28" s="60">
        <v>4</v>
      </c>
      <c r="K28" s="60">
        <v>2</v>
      </c>
      <c r="L28" s="60">
        <v>3</v>
      </c>
      <c r="M28" s="60">
        <v>1</v>
      </c>
      <c r="N28" s="60">
        <v>1</v>
      </c>
      <c r="O28" s="60">
        <v>2</v>
      </c>
      <c r="P28" s="60">
        <v>1</v>
      </c>
      <c r="Q28" s="66">
        <v>3</v>
      </c>
      <c r="R28" s="66">
        <v>2</v>
      </c>
      <c r="S28" s="60">
        <v>2</v>
      </c>
      <c r="T28" s="60">
        <v>1</v>
      </c>
      <c r="U28" s="60">
        <v>1</v>
      </c>
      <c r="V28" s="60">
        <v>3</v>
      </c>
      <c r="W28" s="60">
        <v>2</v>
      </c>
      <c r="X28" s="60">
        <v>3</v>
      </c>
      <c r="Y28" s="60">
        <v>8</v>
      </c>
      <c r="Z28" s="60">
        <v>1</v>
      </c>
      <c r="AA28" s="60">
        <v>2</v>
      </c>
      <c r="AB28" s="60">
        <v>1</v>
      </c>
      <c r="AC28" s="60">
        <v>2</v>
      </c>
      <c r="AD28" s="60">
        <v>3</v>
      </c>
      <c r="AE28" s="60">
        <v>2</v>
      </c>
      <c r="AF28" s="60">
        <v>2</v>
      </c>
      <c r="AG28" s="60">
        <v>4</v>
      </c>
      <c r="AH28" s="60">
        <v>2</v>
      </c>
      <c r="AI28" s="60">
        <v>2</v>
      </c>
      <c r="AJ28" s="60">
        <v>3</v>
      </c>
      <c r="AK28" s="60">
        <v>1</v>
      </c>
      <c r="AL28" s="60">
        <v>2</v>
      </c>
      <c r="AM28" s="60">
        <v>2</v>
      </c>
      <c r="AN28" s="60">
        <v>5</v>
      </c>
      <c r="AO28" s="60">
        <v>2</v>
      </c>
      <c r="AP28" s="60">
        <v>2</v>
      </c>
      <c r="AQ28" s="60">
        <v>1</v>
      </c>
      <c r="AR28" s="60">
        <v>1</v>
      </c>
      <c r="AS28" s="60">
        <v>2</v>
      </c>
      <c r="AT28" s="60">
        <v>3</v>
      </c>
      <c r="AU28" s="60">
        <v>2</v>
      </c>
      <c r="AV28" s="60">
        <v>4</v>
      </c>
      <c r="AW28" s="50"/>
      <c r="AX28" s="8"/>
      <c r="AY28" s="8"/>
      <c r="AZ28" s="8"/>
      <c r="BA28" s="8"/>
      <c r="BB28" s="8"/>
      <c r="BC28" s="8"/>
    </row>
    <row r="29" spans="1:55" s="9" customFormat="1" ht="12">
      <c r="A29" s="48">
        <v>26</v>
      </c>
      <c r="B29" s="50"/>
      <c r="C29" s="50" t="s">
        <v>88</v>
      </c>
      <c r="D29" s="60" t="s">
        <v>15</v>
      </c>
      <c r="E29" s="60">
        <v>1973</v>
      </c>
      <c r="F29" s="50" t="s">
        <v>89</v>
      </c>
      <c r="G29" s="50" t="s">
        <v>47</v>
      </c>
      <c r="H29" s="60">
        <v>3</v>
      </c>
      <c r="I29" s="60">
        <v>2</v>
      </c>
      <c r="J29" s="60">
        <v>2</v>
      </c>
      <c r="K29" s="60">
        <v>2</v>
      </c>
      <c r="L29" s="60">
        <v>1</v>
      </c>
      <c r="M29" s="60">
        <v>3</v>
      </c>
      <c r="N29" s="60">
        <v>2</v>
      </c>
      <c r="O29" s="60">
        <v>1</v>
      </c>
      <c r="P29" s="60">
        <v>2</v>
      </c>
      <c r="Q29" s="66">
        <v>3</v>
      </c>
      <c r="R29" s="66">
        <v>3</v>
      </c>
      <c r="S29" s="60">
        <v>3</v>
      </c>
      <c r="T29" s="60">
        <v>2</v>
      </c>
      <c r="U29" s="60">
        <v>2</v>
      </c>
      <c r="V29" s="60">
        <v>3</v>
      </c>
      <c r="W29" s="60">
        <v>2</v>
      </c>
      <c r="X29" s="60">
        <v>3</v>
      </c>
      <c r="Y29" s="60">
        <v>21</v>
      </c>
      <c r="Z29" s="60">
        <v>4</v>
      </c>
      <c r="AA29" s="60">
        <v>3</v>
      </c>
      <c r="AB29" s="60">
        <v>2</v>
      </c>
      <c r="AC29" s="60">
        <v>1</v>
      </c>
      <c r="AD29" s="60">
        <v>1</v>
      </c>
      <c r="AE29" s="60">
        <v>2</v>
      </c>
      <c r="AF29" s="60">
        <v>2</v>
      </c>
      <c r="AG29" s="60">
        <v>4</v>
      </c>
      <c r="AH29" s="60">
        <v>2</v>
      </c>
      <c r="AI29" s="60">
        <v>3</v>
      </c>
      <c r="AJ29" s="60">
        <v>3</v>
      </c>
      <c r="AK29" s="60">
        <v>2</v>
      </c>
      <c r="AL29" s="60">
        <v>2</v>
      </c>
      <c r="AM29" s="60">
        <v>2</v>
      </c>
      <c r="AN29" s="60">
        <v>5</v>
      </c>
      <c r="AO29" s="60">
        <v>4</v>
      </c>
      <c r="AP29" s="60">
        <v>2</v>
      </c>
      <c r="AQ29" s="60">
        <v>3</v>
      </c>
      <c r="AR29" s="60">
        <v>3</v>
      </c>
      <c r="AS29" s="60">
        <v>4</v>
      </c>
      <c r="AT29" s="60">
        <v>3</v>
      </c>
      <c r="AU29" s="60">
        <v>4</v>
      </c>
      <c r="AV29" s="60">
        <v>2</v>
      </c>
      <c r="AW29" s="50"/>
      <c r="AX29" s="8"/>
      <c r="AY29" s="8"/>
      <c r="AZ29" s="8"/>
      <c r="BA29" s="8"/>
      <c r="BB29" s="8"/>
      <c r="BC29" s="8"/>
    </row>
    <row r="30" spans="1:55" s="9" customFormat="1" ht="12">
      <c r="A30" s="48">
        <v>27</v>
      </c>
      <c r="B30" s="50"/>
      <c r="C30" s="50" t="s">
        <v>90</v>
      </c>
      <c r="D30" s="60" t="s">
        <v>15</v>
      </c>
      <c r="E30" s="60">
        <v>1992</v>
      </c>
      <c r="F30" s="50"/>
      <c r="G30" s="50"/>
      <c r="H30" s="60">
        <v>3</v>
      </c>
      <c r="I30" s="60">
        <v>2</v>
      </c>
      <c r="J30" s="60">
        <v>2</v>
      </c>
      <c r="K30" s="60">
        <v>2</v>
      </c>
      <c r="L30" s="60">
        <v>2</v>
      </c>
      <c r="M30" s="60">
        <v>2</v>
      </c>
      <c r="N30" s="60">
        <v>2</v>
      </c>
      <c r="O30" s="60">
        <v>2</v>
      </c>
      <c r="P30" s="60">
        <v>2</v>
      </c>
      <c r="Q30" s="66">
        <v>3</v>
      </c>
      <c r="R30" s="66">
        <v>2</v>
      </c>
      <c r="S30" s="60">
        <v>2</v>
      </c>
      <c r="T30" s="60">
        <v>2</v>
      </c>
      <c r="U30" s="60">
        <v>2</v>
      </c>
      <c r="V30" s="60">
        <v>3</v>
      </c>
      <c r="W30" s="60">
        <v>2</v>
      </c>
      <c r="X30" s="60">
        <v>3</v>
      </c>
      <c r="Y30" s="60">
        <v>15</v>
      </c>
      <c r="Z30" s="60">
        <v>2</v>
      </c>
      <c r="AA30" s="60">
        <v>2</v>
      </c>
      <c r="AB30" s="60">
        <v>2</v>
      </c>
      <c r="AC30" s="60">
        <v>2</v>
      </c>
      <c r="AD30" s="60">
        <v>2</v>
      </c>
      <c r="AE30" s="60">
        <v>2</v>
      </c>
      <c r="AF30" s="60">
        <v>2</v>
      </c>
      <c r="AG30" s="60">
        <v>5</v>
      </c>
      <c r="AH30" s="60">
        <v>2</v>
      </c>
      <c r="AI30" s="60">
        <v>1</v>
      </c>
      <c r="AJ30" s="60">
        <v>2</v>
      </c>
      <c r="AK30" s="60">
        <v>3</v>
      </c>
      <c r="AL30" s="60">
        <v>2</v>
      </c>
      <c r="AM30" s="60">
        <v>4</v>
      </c>
      <c r="AN30" s="60">
        <v>4</v>
      </c>
      <c r="AO30" s="60">
        <v>2</v>
      </c>
      <c r="AP30" s="60">
        <v>1</v>
      </c>
      <c r="AQ30" s="60">
        <v>2</v>
      </c>
      <c r="AR30" s="60">
        <v>3</v>
      </c>
      <c r="AS30" s="60">
        <v>4</v>
      </c>
      <c r="AT30" s="60">
        <v>3</v>
      </c>
      <c r="AU30" s="60">
        <v>3</v>
      </c>
      <c r="AV30" s="60">
        <v>4</v>
      </c>
      <c r="AW30" s="50"/>
      <c r="AX30" s="8"/>
      <c r="AY30" s="8"/>
      <c r="AZ30" s="8"/>
      <c r="BA30" s="8"/>
      <c r="BB30" s="8"/>
      <c r="BC30" s="8"/>
    </row>
    <row r="31" spans="1:55" s="9" customFormat="1" ht="12">
      <c r="A31" s="48">
        <v>28</v>
      </c>
      <c r="B31" s="50"/>
      <c r="C31" s="50" t="s">
        <v>93</v>
      </c>
      <c r="D31" s="60" t="s">
        <v>15</v>
      </c>
      <c r="E31" s="60">
        <v>2008</v>
      </c>
      <c r="F31" s="50" t="s">
        <v>91</v>
      </c>
      <c r="G31" s="50" t="s">
        <v>92</v>
      </c>
      <c r="H31" s="60">
        <v>4</v>
      </c>
      <c r="I31" s="60">
        <v>1</v>
      </c>
      <c r="J31" s="60">
        <v>2</v>
      </c>
      <c r="K31" s="60">
        <v>1</v>
      </c>
      <c r="L31" s="60">
        <v>1</v>
      </c>
      <c r="M31" s="60">
        <v>2</v>
      </c>
      <c r="N31" s="60">
        <v>2</v>
      </c>
      <c r="O31" s="60">
        <v>2</v>
      </c>
      <c r="P31" s="60">
        <v>2</v>
      </c>
      <c r="Q31" s="66">
        <v>3</v>
      </c>
      <c r="R31" s="66">
        <v>1</v>
      </c>
      <c r="S31" s="60">
        <v>1</v>
      </c>
      <c r="T31" s="60">
        <v>2</v>
      </c>
      <c r="U31" s="60">
        <v>1</v>
      </c>
      <c r="V31" s="60">
        <v>3</v>
      </c>
      <c r="W31" s="60">
        <v>2</v>
      </c>
      <c r="X31" s="60">
        <v>3</v>
      </c>
      <c r="Y31" s="60">
        <v>8</v>
      </c>
      <c r="Z31" s="60">
        <v>1</v>
      </c>
      <c r="AA31" s="60">
        <v>1</v>
      </c>
      <c r="AB31" s="60">
        <v>1</v>
      </c>
      <c r="AC31" s="60">
        <v>2</v>
      </c>
      <c r="AD31" s="60">
        <v>1</v>
      </c>
      <c r="AE31" s="60">
        <v>1</v>
      </c>
      <c r="AF31" s="60">
        <v>2</v>
      </c>
      <c r="AG31" s="60">
        <v>2</v>
      </c>
      <c r="AH31" s="60">
        <v>2</v>
      </c>
      <c r="AI31" s="60">
        <v>2</v>
      </c>
      <c r="AJ31" s="60">
        <v>2</v>
      </c>
      <c r="AK31" s="60">
        <v>1</v>
      </c>
      <c r="AL31" s="60">
        <v>1</v>
      </c>
      <c r="AM31" s="60">
        <v>2</v>
      </c>
      <c r="AN31" s="60">
        <v>2</v>
      </c>
      <c r="AO31" s="60">
        <v>2</v>
      </c>
      <c r="AP31" s="60">
        <v>2</v>
      </c>
      <c r="AQ31" s="60">
        <v>3</v>
      </c>
      <c r="AR31" s="60">
        <v>1</v>
      </c>
      <c r="AS31" s="60">
        <v>1</v>
      </c>
      <c r="AT31" s="60">
        <v>2</v>
      </c>
      <c r="AU31" s="60">
        <v>1</v>
      </c>
      <c r="AV31" s="60">
        <v>2</v>
      </c>
      <c r="AW31" s="50"/>
      <c r="AX31" s="8"/>
      <c r="AY31" s="8"/>
      <c r="AZ31" s="8"/>
      <c r="BA31" s="8"/>
      <c r="BB31" s="8"/>
      <c r="BC31" s="8"/>
    </row>
    <row r="32" spans="1:55" s="9" customFormat="1" ht="12">
      <c r="A32" s="48">
        <v>29</v>
      </c>
      <c r="B32" s="50"/>
      <c r="C32" s="50" t="s">
        <v>94</v>
      </c>
      <c r="D32" s="60" t="s">
        <v>95</v>
      </c>
      <c r="E32" s="60">
        <v>1996</v>
      </c>
      <c r="F32" s="52" t="s">
        <v>96</v>
      </c>
      <c r="G32" s="50" t="s">
        <v>22</v>
      </c>
      <c r="H32" s="60">
        <v>3</v>
      </c>
      <c r="I32" s="60">
        <v>2</v>
      </c>
      <c r="J32" s="60">
        <v>4</v>
      </c>
      <c r="K32" s="60">
        <v>2</v>
      </c>
      <c r="L32" s="60">
        <v>2</v>
      </c>
      <c r="M32" s="60">
        <v>1</v>
      </c>
      <c r="N32" s="60">
        <v>1</v>
      </c>
      <c r="O32" s="60">
        <v>1</v>
      </c>
      <c r="P32" s="60">
        <v>1</v>
      </c>
      <c r="Q32" s="66">
        <v>3</v>
      </c>
      <c r="R32" s="66">
        <v>2</v>
      </c>
      <c r="S32" s="60">
        <v>2</v>
      </c>
      <c r="T32" s="60">
        <v>1</v>
      </c>
      <c r="U32" s="60">
        <v>2</v>
      </c>
      <c r="V32" s="60">
        <v>3</v>
      </c>
      <c r="W32" s="60">
        <v>1</v>
      </c>
      <c r="X32" s="60">
        <v>3</v>
      </c>
      <c r="Y32" s="60">
        <v>20</v>
      </c>
      <c r="Z32" s="60">
        <v>4</v>
      </c>
      <c r="AA32" s="60">
        <v>2</v>
      </c>
      <c r="AB32" s="60">
        <v>2</v>
      </c>
      <c r="AC32" s="60">
        <v>1</v>
      </c>
      <c r="AD32" s="60">
        <v>1</v>
      </c>
      <c r="AE32" s="60">
        <v>2</v>
      </c>
      <c r="AF32" s="60">
        <v>2</v>
      </c>
      <c r="AG32" s="60">
        <v>2</v>
      </c>
      <c r="AH32" s="60">
        <v>2</v>
      </c>
      <c r="AI32" s="60">
        <v>1</v>
      </c>
      <c r="AJ32" s="60">
        <v>2</v>
      </c>
      <c r="AK32" s="60">
        <v>2</v>
      </c>
      <c r="AL32" s="60">
        <v>1</v>
      </c>
      <c r="AM32" s="60">
        <v>2</v>
      </c>
      <c r="AN32" s="60">
        <v>3</v>
      </c>
      <c r="AO32" s="60">
        <v>2</v>
      </c>
      <c r="AP32" s="60">
        <v>2</v>
      </c>
      <c r="AQ32" s="60">
        <v>2</v>
      </c>
      <c r="AR32" s="60">
        <v>1</v>
      </c>
      <c r="AS32" s="60">
        <v>2</v>
      </c>
      <c r="AT32" s="60">
        <v>3</v>
      </c>
      <c r="AU32" s="60">
        <v>2</v>
      </c>
      <c r="AV32" s="60">
        <v>4</v>
      </c>
      <c r="AW32" s="50"/>
      <c r="AX32" s="8"/>
      <c r="AY32" s="8"/>
      <c r="AZ32" s="8"/>
      <c r="BA32" s="8"/>
      <c r="BB32" s="8"/>
      <c r="BC32" s="8"/>
    </row>
    <row r="33" spans="1:55" s="9" customFormat="1" ht="12">
      <c r="A33" s="48">
        <v>30</v>
      </c>
      <c r="B33" s="50"/>
      <c r="C33" s="50" t="s">
        <v>97</v>
      </c>
      <c r="D33" s="60" t="s">
        <v>15</v>
      </c>
      <c r="E33" s="60">
        <v>1981</v>
      </c>
      <c r="F33" s="50"/>
      <c r="G33" s="50" t="s">
        <v>22</v>
      </c>
      <c r="H33" s="60">
        <v>4</v>
      </c>
      <c r="I33" s="60">
        <v>2</v>
      </c>
      <c r="J33" s="60">
        <v>3</v>
      </c>
      <c r="K33" s="60">
        <v>2</v>
      </c>
      <c r="L33" s="60">
        <v>1</v>
      </c>
      <c r="M33" s="60">
        <v>3</v>
      </c>
      <c r="N33" s="60">
        <v>1</v>
      </c>
      <c r="O33" s="60">
        <v>1</v>
      </c>
      <c r="P33" s="60">
        <v>2</v>
      </c>
      <c r="Q33" s="66">
        <v>3</v>
      </c>
      <c r="R33" s="66">
        <v>2</v>
      </c>
      <c r="S33" s="60">
        <v>2</v>
      </c>
      <c r="T33" s="60">
        <v>2</v>
      </c>
      <c r="U33" s="60">
        <v>2</v>
      </c>
      <c r="V33" s="60">
        <v>2</v>
      </c>
      <c r="W33" s="60">
        <v>2</v>
      </c>
      <c r="X33" s="60">
        <v>3</v>
      </c>
      <c r="Y33" s="60">
        <v>19</v>
      </c>
      <c r="Z33" s="60">
        <v>3</v>
      </c>
      <c r="AA33" s="60">
        <v>2</v>
      </c>
      <c r="AB33" s="60">
        <v>2</v>
      </c>
      <c r="AC33" s="60">
        <v>2</v>
      </c>
      <c r="AD33" s="60">
        <v>1</v>
      </c>
      <c r="AE33" s="60">
        <v>2</v>
      </c>
      <c r="AF33" s="60">
        <v>2</v>
      </c>
      <c r="AG33" s="60">
        <v>4</v>
      </c>
      <c r="AH33" s="60">
        <v>2</v>
      </c>
      <c r="AI33" s="60">
        <v>2</v>
      </c>
      <c r="AJ33" s="60">
        <v>1</v>
      </c>
      <c r="AK33" s="60">
        <v>3</v>
      </c>
      <c r="AL33" s="60">
        <v>2</v>
      </c>
      <c r="AM33" s="60">
        <v>2</v>
      </c>
      <c r="AN33" s="60">
        <v>3</v>
      </c>
      <c r="AO33" s="60">
        <v>2</v>
      </c>
      <c r="AP33" s="60">
        <v>2</v>
      </c>
      <c r="AQ33" s="60">
        <v>1</v>
      </c>
      <c r="AR33" s="60">
        <v>3</v>
      </c>
      <c r="AS33" s="60">
        <v>2</v>
      </c>
      <c r="AT33" s="60">
        <v>2</v>
      </c>
      <c r="AU33" s="60">
        <v>3</v>
      </c>
      <c r="AV33" s="60">
        <v>4</v>
      </c>
      <c r="AW33" s="50"/>
      <c r="AX33" s="8"/>
      <c r="AY33" s="8"/>
      <c r="AZ33" s="8"/>
      <c r="BA33" s="8"/>
      <c r="BB33" s="8"/>
      <c r="BC33" s="8"/>
    </row>
    <row r="34" spans="1:55" s="9" customFormat="1" ht="12">
      <c r="A34" s="48">
        <v>31</v>
      </c>
      <c r="B34" s="50"/>
      <c r="C34" s="50" t="s">
        <v>98</v>
      </c>
      <c r="D34" s="60" t="s">
        <v>15</v>
      </c>
      <c r="E34" s="60">
        <v>1987</v>
      </c>
      <c r="F34" s="50"/>
      <c r="G34" s="50" t="s">
        <v>47</v>
      </c>
      <c r="H34" s="60">
        <v>4</v>
      </c>
      <c r="I34" s="60">
        <v>2</v>
      </c>
      <c r="J34" s="60">
        <v>3</v>
      </c>
      <c r="K34" s="60">
        <v>2</v>
      </c>
      <c r="L34" s="60">
        <v>3</v>
      </c>
      <c r="M34" s="60">
        <v>3</v>
      </c>
      <c r="N34" s="60">
        <v>2</v>
      </c>
      <c r="O34" s="60">
        <v>2</v>
      </c>
      <c r="P34" s="60">
        <v>3</v>
      </c>
      <c r="Q34" s="66">
        <v>2</v>
      </c>
      <c r="R34" s="66">
        <v>2</v>
      </c>
      <c r="S34" s="60">
        <v>2</v>
      </c>
      <c r="T34" s="60">
        <v>2</v>
      </c>
      <c r="U34" s="60">
        <v>2</v>
      </c>
      <c r="V34" s="60">
        <v>3</v>
      </c>
      <c r="W34" s="60">
        <v>2</v>
      </c>
      <c r="X34" s="60">
        <v>3</v>
      </c>
      <c r="Y34" s="60">
        <v>16</v>
      </c>
      <c r="Z34" s="60">
        <v>3</v>
      </c>
      <c r="AA34" s="60">
        <v>2</v>
      </c>
      <c r="AB34" s="60">
        <v>2</v>
      </c>
      <c r="AC34" s="60">
        <v>2</v>
      </c>
      <c r="AD34" s="60">
        <v>2</v>
      </c>
      <c r="AE34" s="60">
        <v>2</v>
      </c>
      <c r="AF34" s="60">
        <v>2</v>
      </c>
      <c r="AG34" s="60">
        <v>2</v>
      </c>
      <c r="AH34" s="60">
        <v>3</v>
      </c>
      <c r="AI34" s="60">
        <v>3</v>
      </c>
      <c r="AJ34" s="60">
        <v>4</v>
      </c>
      <c r="AK34" s="60">
        <v>2</v>
      </c>
      <c r="AL34" s="60">
        <v>2</v>
      </c>
      <c r="AM34" s="60">
        <v>3</v>
      </c>
      <c r="AN34" s="60">
        <v>3</v>
      </c>
      <c r="AO34" s="60">
        <v>2</v>
      </c>
      <c r="AP34" s="60">
        <v>2</v>
      </c>
      <c r="AQ34" s="60">
        <v>2</v>
      </c>
      <c r="AR34" s="60">
        <v>3</v>
      </c>
      <c r="AS34" s="60">
        <v>4</v>
      </c>
      <c r="AT34" s="60">
        <v>3</v>
      </c>
      <c r="AU34" s="60">
        <v>4</v>
      </c>
      <c r="AV34" s="60">
        <v>3</v>
      </c>
      <c r="AW34" s="50"/>
      <c r="AX34" s="8"/>
      <c r="AY34" s="8"/>
      <c r="AZ34" s="8"/>
      <c r="BA34" s="8"/>
      <c r="BB34" s="8"/>
      <c r="BC34" s="8"/>
    </row>
    <row r="35" spans="1:55" s="9" customFormat="1" ht="12">
      <c r="A35" s="48">
        <v>32</v>
      </c>
      <c r="B35" s="50"/>
      <c r="C35" s="50" t="s">
        <v>99</v>
      </c>
      <c r="D35" s="60" t="s">
        <v>15</v>
      </c>
      <c r="E35" s="60">
        <v>2000</v>
      </c>
      <c r="F35" s="50"/>
      <c r="G35" s="50"/>
      <c r="H35" s="60">
        <v>4</v>
      </c>
      <c r="I35" s="60">
        <v>2</v>
      </c>
      <c r="J35" s="60">
        <v>3</v>
      </c>
      <c r="K35" s="60">
        <v>3</v>
      </c>
      <c r="L35" s="60">
        <v>3</v>
      </c>
      <c r="M35" s="60">
        <v>2</v>
      </c>
      <c r="N35" s="60">
        <v>3</v>
      </c>
      <c r="O35" s="60">
        <v>4</v>
      </c>
      <c r="P35" s="60">
        <v>3</v>
      </c>
      <c r="Q35" s="66">
        <v>2</v>
      </c>
      <c r="R35" s="66">
        <v>3</v>
      </c>
      <c r="S35" s="60">
        <v>2</v>
      </c>
      <c r="T35" s="60">
        <v>3</v>
      </c>
      <c r="U35" s="60">
        <v>3</v>
      </c>
      <c r="V35" s="60">
        <v>3</v>
      </c>
      <c r="W35" s="60">
        <v>2</v>
      </c>
      <c r="X35" s="60">
        <v>3</v>
      </c>
      <c r="Y35" s="60">
        <v>8</v>
      </c>
      <c r="Z35" s="60">
        <v>1</v>
      </c>
      <c r="AA35" s="60">
        <v>2</v>
      </c>
      <c r="AB35" s="60">
        <v>3</v>
      </c>
      <c r="AC35" s="60">
        <v>2</v>
      </c>
      <c r="AD35" s="60">
        <v>4</v>
      </c>
      <c r="AE35" s="60">
        <v>2</v>
      </c>
      <c r="AF35" s="60">
        <v>4</v>
      </c>
      <c r="AG35" s="60">
        <v>4</v>
      </c>
      <c r="AH35" s="60">
        <v>3</v>
      </c>
      <c r="AI35" s="60">
        <v>2</v>
      </c>
      <c r="AJ35" s="60">
        <v>4</v>
      </c>
      <c r="AK35" s="60">
        <v>3</v>
      </c>
      <c r="AL35" s="60">
        <v>3</v>
      </c>
      <c r="AM35" s="60">
        <v>3</v>
      </c>
      <c r="AN35" s="60">
        <v>4</v>
      </c>
      <c r="AO35" s="60">
        <v>2</v>
      </c>
      <c r="AP35" s="60">
        <v>3</v>
      </c>
      <c r="AQ35" s="60">
        <v>2</v>
      </c>
      <c r="AR35" s="60">
        <v>3</v>
      </c>
      <c r="AS35" s="60">
        <v>3</v>
      </c>
      <c r="AT35" s="60">
        <v>3</v>
      </c>
      <c r="AU35" s="60">
        <v>4</v>
      </c>
      <c r="AV35" s="60">
        <v>3</v>
      </c>
      <c r="AW35" s="50"/>
      <c r="AX35" s="8"/>
      <c r="AY35" s="8"/>
      <c r="AZ35" s="8"/>
      <c r="BA35" s="8"/>
      <c r="BB35" s="8"/>
      <c r="BC35" s="8"/>
    </row>
    <row r="36" spans="1:55" s="9" customFormat="1" ht="12">
      <c r="A36" s="48">
        <v>33</v>
      </c>
      <c r="B36" s="50"/>
      <c r="C36" s="50" t="s">
        <v>100</v>
      </c>
      <c r="D36" s="60" t="s">
        <v>15</v>
      </c>
      <c r="E36" s="60">
        <v>2008</v>
      </c>
      <c r="F36" s="50"/>
      <c r="G36" s="50"/>
      <c r="H36" s="60">
        <v>4</v>
      </c>
      <c r="I36" s="60">
        <v>3</v>
      </c>
      <c r="J36" s="60">
        <v>3</v>
      </c>
      <c r="K36" s="60">
        <v>2</v>
      </c>
      <c r="L36" s="60">
        <v>3</v>
      </c>
      <c r="M36" s="60">
        <v>3</v>
      </c>
      <c r="N36" s="60">
        <v>2</v>
      </c>
      <c r="O36" s="60">
        <v>2</v>
      </c>
      <c r="P36" s="60">
        <v>3</v>
      </c>
      <c r="Q36" s="66">
        <v>3</v>
      </c>
      <c r="R36" s="66">
        <v>2</v>
      </c>
      <c r="S36" s="60">
        <v>2</v>
      </c>
      <c r="T36" s="60">
        <v>2</v>
      </c>
      <c r="U36" s="60">
        <v>2</v>
      </c>
      <c r="V36" s="60">
        <v>2</v>
      </c>
      <c r="W36" s="60">
        <v>2</v>
      </c>
      <c r="X36" s="60">
        <v>3</v>
      </c>
      <c r="Y36" s="60">
        <v>9</v>
      </c>
      <c r="Z36" s="60">
        <v>1</v>
      </c>
      <c r="AA36" s="60">
        <v>2</v>
      </c>
      <c r="AB36" s="60">
        <v>2</v>
      </c>
      <c r="AC36" s="60">
        <v>3</v>
      </c>
      <c r="AD36" s="60">
        <v>2</v>
      </c>
      <c r="AE36" s="60">
        <v>2</v>
      </c>
      <c r="AF36" s="60">
        <v>1</v>
      </c>
      <c r="AG36" s="60">
        <v>4</v>
      </c>
      <c r="AH36" s="60">
        <v>2</v>
      </c>
      <c r="AI36" s="60">
        <v>2</v>
      </c>
      <c r="AJ36" s="60">
        <v>4</v>
      </c>
      <c r="AK36" s="60">
        <v>2</v>
      </c>
      <c r="AL36" s="60">
        <v>2</v>
      </c>
      <c r="AM36" s="60">
        <v>2</v>
      </c>
      <c r="AN36" s="60">
        <v>4</v>
      </c>
      <c r="AO36" s="60">
        <v>3</v>
      </c>
      <c r="AP36" s="60">
        <v>3</v>
      </c>
      <c r="AQ36" s="60">
        <v>2</v>
      </c>
      <c r="AR36" s="60">
        <v>2</v>
      </c>
      <c r="AS36" s="60">
        <v>3</v>
      </c>
      <c r="AT36" s="60">
        <v>2</v>
      </c>
      <c r="AU36" s="60">
        <v>3</v>
      </c>
      <c r="AV36" s="60">
        <v>2</v>
      </c>
      <c r="AW36" s="50"/>
      <c r="AX36" s="8"/>
      <c r="AY36" s="8"/>
      <c r="AZ36" s="8"/>
      <c r="BA36" s="8"/>
      <c r="BB36" s="8"/>
      <c r="BC36" s="8"/>
    </row>
    <row r="37" spans="1:55" s="9" customFormat="1" ht="12">
      <c r="A37" s="48">
        <v>34</v>
      </c>
      <c r="B37" s="50"/>
      <c r="C37" s="50" t="s">
        <v>101</v>
      </c>
      <c r="D37" s="60" t="s">
        <v>15</v>
      </c>
      <c r="E37" s="60">
        <v>2021</v>
      </c>
      <c r="F37" s="50"/>
      <c r="G37" s="50"/>
      <c r="H37" s="60">
        <v>5</v>
      </c>
      <c r="I37" s="60">
        <v>2</v>
      </c>
      <c r="J37" s="60">
        <v>2</v>
      </c>
      <c r="K37" s="60">
        <v>3</v>
      </c>
      <c r="L37" s="60">
        <v>2</v>
      </c>
      <c r="M37" s="60">
        <v>2</v>
      </c>
      <c r="N37" s="60">
        <v>3</v>
      </c>
      <c r="O37" s="60">
        <v>4</v>
      </c>
      <c r="P37" s="60">
        <v>3</v>
      </c>
      <c r="Q37" s="66">
        <v>2</v>
      </c>
      <c r="R37" s="66">
        <v>3</v>
      </c>
      <c r="S37" s="60">
        <v>2</v>
      </c>
      <c r="T37" s="60">
        <v>2</v>
      </c>
      <c r="U37" s="60">
        <v>3</v>
      </c>
      <c r="V37" s="60">
        <v>2</v>
      </c>
      <c r="W37" s="60">
        <v>2</v>
      </c>
      <c r="X37" s="60">
        <v>4</v>
      </c>
      <c r="Y37" s="60">
        <v>7</v>
      </c>
      <c r="Z37" s="60">
        <v>1</v>
      </c>
      <c r="AA37" s="60">
        <v>2</v>
      </c>
      <c r="AB37" s="60">
        <v>3</v>
      </c>
      <c r="AC37" s="60">
        <v>1</v>
      </c>
      <c r="AD37" s="60">
        <v>3</v>
      </c>
      <c r="AE37" s="60">
        <v>2</v>
      </c>
      <c r="AF37" s="60">
        <v>2</v>
      </c>
      <c r="AG37" s="60">
        <v>4</v>
      </c>
      <c r="AH37" s="60">
        <v>3</v>
      </c>
      <c r="AI37" s="60">
        <v>2</v>
      </c>
      <c r="AJ37" s="60">
        <v>3</v>
      </c>
      <c r="AK37" s="60">
        <v>3</v>
      </c>
      <c r="AL37" s="60">
        <v>2</v>
      </c>
      <c r="AM37" s="60">
        <v>2</v>
      </c>
      <c r="AN37" s="60">
        <v>3</v>
      </c>
      <c r="AO37" s="60">
        <v>2</v>
      </c>
      <c r="AP37" s="60">
        <v>3</v>
      </c>
      <c r="AQ37" s="60">
        <v>3</v>
      </c>
      <c r="AR37" s="60">
        <v>2</v>
      </c>
      <c r="AS37" s="60">
        <v>3</v>
      </c>
      <c r="AT37" s="60">
        <v>4</v>
      </c>
      <c r="AU37" s="60">
        <v>2</v>
      </c>
      <c r="AV37" s="60">
        <v>3</v>
      </c>
      <c r="AW37" s="50"/>
      <c r="AX37" s="8"/>
      <c r="AY37" s="8"/>
      <c r="AZ37" s="8"/>
      <c r="BA37" s="8"/>
      <c r="BB37" s="8"/>
      <c r="BC37" s="8"/>
    </row>
    <row r="38" spans="1:55" s="9" customFormat="1" ht="12">
      <c r="A38" s="48">
        <v>35</v>
      </c>
      <c r="B38" s="50"/>
      <c r="C38" s="50" t="s">
        <v>102</v>
      </c>
      <c r="D38" s="60" t="s">
        <v>15</v>
      </c>
      <c r="E38" s="60">
        <v>2010</v>
      </c>
      <c r="F38" s="50"/>
      <c r="G38" s="50"/>
      <c r="H38" s="60">
        <v>4</v>
      </c>
      <c r="I38" s="60">
        <v>1</v>
      </c>
      <c r="J38" s="60">
        <v>1</v>
      </c>
      <c r="K38" s="60">
        <v>1</v>
      </c>
      <c r="L38" s="60">
        <v>4</v>
      </c>
      <c r="M38" s="60">
        <v>1</v>
      </c>
      <c r="N38" s="60">
        <v>2</v>
      </c>
      <c r="O38" s="60">
        <v>2</v>
      </c>
      <c r="P38" s="60">
        <v>1</v>
      </c>
      <c r="Q38" s="66">
        <v>3</v>
      </c>
      <c r="R38" s="66">
        <v>2</v>
      </c>
      <c r="S38" s="60">
        <v>3</v>
      </c>
      <c r="T38" s="60">
        <v>2</v>
      </c>
      <c r="U38" s="60">
        <v>2</v>
      </c>
      <c r="V38" s="60">
        <v>2</v>
      </c>
      <c r="W38" s="60">
        <v>2</v>
      </c>
      <c r="X38" s="60">
        <v>1</v>
      </c>
      <c r="Y38" s="60">
        <v>8</v>
      </c>
      <c r="Z38" s="60">
        <v>1</v>
      </c>
      <c r="AA38" s="60">
        <v>3</v>
      </c>
      <c r="AB38" s="60">
        <v>2</v>
      </c>
      <c r="AC38" s="60">
        <v>2</v>
      </c>
      <c r="AD38" s="60">
        <v>2</v>
      </c>
      <c r="AE38" s="60">
        <v>2</v>
      </c>
      <c r="AF38" s="60">
        <v>2</v>
      </c>
      <c r="AG38" s="60">
        <v>4</v>
      </c>
      <c r="AH38" s="60">
        <v>2</v>
      </c>
      <c r="AI38" s="60">
        <v>2</v>
      </c>
      <c r="AJ38" s="60">
        <v>3</v>
      </c>
      <c r="AK38" s="60">
        <v>2</v>
      </c>
      <c r="AL38" s="60">
        <v>1</v>
      </c>
      <c r="AM38" s="60">
        <v>2</v>
      </c>
      <c r="AN38" s="60">
        <v>4</v>
      </c>
      <c r="AO38" s="60">
        <v>2</v>
      </c>
      <c r="AP38" s="60">
        <v>3</v>
      </c>
      <c r="AQ38" s="60">
        <v>2</v>
      </c>
      <c r="AR38" s="60">
        <v>3</v>
      </c>
      <c r="AS38" s="60">
        <v>2</v>
      </c>
      <c r="AT38" s="60">
        <v>2</v>
      </c>
      <c r="AU38" s="60">
        <v>3</v>
      </c>
      <c r="AV38" s="60">
        <v>2</v>
      </c>
      <c r="AW38" s="50"/>
      <c r="AX38" s="8"/>
      <c r="AY38" s="8"/>
      <c r="AZ38" s="8"/>
      <c r="BA38" s="8"/>
      <c r="BB38" s="8"/>
      <c r="BC38" s="8"/>
    </row>
    <row r="39" spans="1:55" s="9" customFormat="1" ht="12">
      <c r="A39" s="48">
        <v>36</v>
      </c>
      <c r="B39" s="50"/>
      <c r="C39" s="50" t="s">
        <v>103</v>
      </c>
      <c r="D39" s="60" t="s">
        <v>15</v>
      </c>
      <c r="E39" s="60">
        <v>2014</v>
      </c>
      <c r="F39" s="50"/>
      <c r="G39" s="50"/>
      <c r="H39" s="60">
        <v>4</v>
      </c>
      <c r="I39" s="60">
        <v>2</v>
      </c>
      <c r="J39" s="60">
        <v>2</v>
      </c>
      <c r="K39" s="60">
        <v>2</v>
      </c>
      <c r="L39" s="60">
        <v>4</v>
      </c>
      <c r="M39" s="60">
        <v>1</v>
      </c>
      <c r="N39" s="60">
        <v>1</v>
      </c>
      <c r="O39" s="60">
        <v>1</v>
      </c>
      <c r="P39" s="60">
        <v>2</v>
      </c>
      <c r="Q39" s="66">
        <v>3</v>
      </c>
      <c r="R39" s="66">
        <v>2</v>
      </c>
      <c r="S39" s="60">
        <v>2</v>
      </c>
      <c r="T39" s="60">
        <v>2</v>
      </c>
      <c r="U39" s="60">
        <v>2</v>
      </c>
      <c r="V39" s="60">
        <v>1</v>
      </c>
      <c r="W39" s="60">
        <v>2</v>
      </c>
      <c r="X39" s="60">
        <v>4</v>
      </c>
      <c r="Y39" s="60">
        <v>9</v>
      </c>
      <c r="Z39" s="60">
        <v>1</v>
      </c>
      <c r="AA39" s="60">
        <v>2</v>
      </c>
      <c r="AB39" s="60">
        <v>2</v>
      </c>
      <c r="AC39" s="60">
        <v>2</v>
      </c>
      <c r="AD39" s="60">
        <v>1</v>
      </c>
      <c r="AE39" s="60">
        <v>1</v>
      </c>
      <c r="AF39" s="60">
        <v>1</v>
      </c>
      <c r="AG39" s="60">
        <v>4</v>
      </c>
      <c r="AH39" s="60">
        <v>2</v>
      </c>
      <c r="AI39" s="60">
        <v>1</v>
      </c>
      <c r="AJ39" s="60">
        <v>2</v>
      </c>
      <c r="AK39" s="60">
        <v>2</v>
      </c>
      <c r="AL39" s="60">
        <v>2</v>
      </c>
      <c r="AM39" s="60">
        <v>3</v>
      </c>
      <c r="AN39" s="60">
        <v>2</v>
      </c>
      <c r="AO39" s="60">
        <v>1</v>
      </c>
      <c r="AP39" s="60">
        <v>3</v>
      </c>
      <c r="AQ39" s="60">
        <v>3</v>
      </c>
      <c r="AR39" s="60">
        <v>3</v>
      </c>
      <c r="AS39" s="60">
        <v>3</v>
      </c>
      <c r="AT39" s="60">
        <v>2</v>
      </c>
      <c r="AU39" s="60">
        <v>3</v>
      </c>
      <c r="AV39" s="60">
        <v>4</v>
      </c>
      <c r="AW39" s="50"/>
      <c r="AX39" s="8"/>
      <c r="AY39" s="8"/>
      <c r="AZ39" s="8"/>
      <c r="BA39" s="8"/>
      <c r="BB39" s="8"/>
      <c r="BC39" s="8"/>
    </row>
    <row r="40" spans="1:55" s="9" customFormat="1" ht="12">
      <c r="A40" s="48">
        <v>37</v>
      </c>
      <c r="B40" s="50"/>
      <c r="C40" s="50" t="s">
        <v>104</v>
      </c>
      <c r="D40" s="60" t="s">
        <v>15</v>
      </c>
      <c r="E40" s="60">
        <v>2015</v>
      </c>
      <c r="F40" s="50"/>
      <c r="G40" s="50"/>
      <c r="H40" s="60">
        <v>4</v>
      </c>
      <c r="I40" s="60">
        <v>2</v>
      </c>
      <c r="J40" s="60">
        <v>1</v>
      </c>
      <c r="K40" s="60">
        <v>2</v>
      </c>
      <c r="L40" s="60">
        <v>2</v>
      </c>
      <c r="M40" s="60">
        <v>1</v>
      </c>
      <c r="N40" s="60">
        <v>1</v>
      </c>
      <c r="O40" s="60">
        <v>2</v>
      </c>
      <c r="P40" s="60">
        <v>2</v>
      </c>
      <c r="Q40" s="66">
        <v>2</v>
      </c>
      <c r="R40" s="66">
        <v>2</v>
      </c>
      <c r="S40" s="60">
        <v>3</v>
      </c>
      <c r="T40" s="60">
        <v>1</v>
      </c>
      <c r="U40" s="60">
        <v>3</v>
      </c>
      <c r="V40" s="60">
        <v>1</v>
      </c>
      <c r="W40" s="60">
        <v>2</v>
      </c>
      <c r="X40" s="60">
        <v>4</v>
      </c>
      <c r="Y40" s="60">
        <v>9</v>
      </c>
      <c r="Z40" s="60">
        <v>1</v>
      </c>
      <c r="AA40" s="60">
        <v>3</v>
      </c>
      <c r="AB40" s="60">
        <v>3</v>
      </c>
      <c r="AC40" s="60">
        <v>2</v>
      </c>
      <c r="AD40" s="60">
        <v>2</v>
      </c>
      <c r="AE40" s="60">
        <v>2</v>
      </c>
      <c r="AF40" s="60">
        <v>2</v>
      </c>
      <c r="AG40" s="60">
        <v>3</v>
      </c>
      <c r="AH40" s="60">
        <v>2</v>
      </c>
      <c r="AI40" s="60">
        <v>2</v>
      </c>
      <c r="AJ40" s="60">
        <v>2</v>
      </c>
      <c r="AK40" s="60">
        <v>1</v>
      </c>
      <c r="AL40" s="60">
        <v>1</v>
      </c>
      <c r="AM40" s="60">
        <v>1</v>
      </c>
      <c r="AN40" s="60">
        <v>2</v>
      </c>
      <c r="AO40" s="60">
        <v>1</v>
      </c>
      <c r="AP40" s="60">
        <v>3</v>
      </c>
      <c r="AQ40" s="60">
        <v>3</v>
      </c>
      <c r="AR40" s="60">
        <v>2</v>
      </c>
      <c r="AS40" s="60">
        <v>2</v>
      </c>
      <c r="AT40" s="60">
        <v>1</v>
      </c>
      <c r="AU40" s="60">
        <v>2</v>
      </c>
      <c r="AV40" s="60">
        <v>2</v>
      </c>
      <c r="AW40" s="50"/>
      <c r="AX40" s="8"/>
      <c r="AY40" s="8"/>
      <c r="AZ40" s="8"/>
      <c r="BA40" s="8"/>
      <c r="BB40" s="8"/>
      <c r="BC40" s="8"/>
    </row>
    <row r="41" spans="1:55" s="9" customFormat="1" ht="12">
      <c r="A41" s="48">
        <v>38</v>
      </c>
      <c r="B41" s="50"/>
      <c r="C41" s="50" t="s">
        <v>105</v>
      </c>
      <c r="D41" s="60" t="s">
        <v>15</v>
      </c>
      <c r="E41" s="60">
        <v>2006</v>
      </c>
      <c r="F41" s="50" t="s">
        <v>106</v>
      </c>
      <c r="G41" s="50" t="s">
        <v>47</v>
      </c>
      <c r="H41" s="60">
        <v>4</v>
      </c>
      <c r="I41" s="60">
        <v>1</v>
      </c>
      <c r="J41" s="60">
        <v>2</v>
      </c>
      <c r="K41" s="60">
        <v>2</v>
      </c>
      <c r="L41" s="60">
        <v>4</v>
      </c>
      <c r="M41" s="60">
        <v>1</v>
      </c>
      <c r="N41" s="60">
        <v>1</v>
      </c>
      <c r="O41" s="60">
        <v>1</v>
      </c>
      <c r="P41" s="60">
        <v>2</v>
      </c>
      <c r="Q41" s="66">
        <v>3</v>
      </c>
      <c r="R41" s="66">
        <v>2</v>
      </c>
      <c r="S41" s="60">
        <v>2</v>
      </c>
      <c r="T41" s="60">
        <v>1</v>
      </c>
      <c r="U41" s="60">
        <v>2</v>
      </c>
      <c r="V41" s="60">
        <v>3</v>
      </c>
      <c r="W41" s="60">
        <v>2</v>
      </c>
      <c r="X41" s="60">
        <v>1</v>
      </c>
      <c r="Y41" s="60">
        <v>9</v>
      </c>
      <c r="Z41" s="60">
        <v>1</v>
      </c>
      <c r="AA41" s="60">
        <v>2</v>
      </c>
      <c r="AB41" s="60">
        <v>2</v>
      </c>
      <c r="AC41" s="60">
        <v>3</v>
      </c>
      <c r="AD41" s="60">
        <v>3</v>
      </c>
      <c r="AE41" s="60">
        <v>2</v>
      </c>
      <c r="AF41" s="60">
        <v>1</v>
      </c>
      <c r="AG41" s="60">
        <v>4</v>
      </c>
      <c r="AH41" s="60">
        <v>2</v>
      </c>
      <c r="AI41" s="60">
        <v>1</v>
      </c>
      <c r="AJ41" s="60">
        <v>2</v>
      </c>
      <c r="AK41" s="60">
        <v>2</v>
      </c>
      <c r="AL41" s="60">
        <v>2</v>
      </c>
      <c r="AM41" s="60">
        <v>2</v>
      </c>
      <c r="AN41" s="60">
        <v>2</v>
      </c>
      <c r="AO41" s="60">
        <v>2</v>
      </c>
      <c r="AP41" s="60">
        <v>3</v>
      </c>
      <c r="AQ41" s="60">
        <v>3</v>
      </c>
      <c r="AR41" s="60">
        <v>2</v>
      </c>
      <c r="AS41" s="60">
        <v>2</v>
      </c>
      <c r="AT41" s="60">
        <v>3</v>
      </c>
      <c r="AU41" s="60">
        <v>3</v>
      </c>
      <c r="AV41" s="60">
        <v>2</v>
      </c>
      <c r="AW41" s="50"/>
      <c r="AX41" s="8"/>
      <c r="AY41" s="8"/>
      <c r="AZ41" s="8"/>
      <c r="BA41" s="8"/>
      <c r="BB41" s="8"/>
      <c r="BC41" s="8"/>
    </row>
    <row r="42" spans="1:55" s="9" customFormat="1" ht="12">
      <c r="A42" s="48">
        <v>39</v>
      </c>
      <c r="B42" s="50"/>
      <c r="C42" s="50" t="s">
        <v>107</v>
      </c>
      <c r="D42" s="60" t="s">
        <v>15</v>
      </c>
      <c r="E42" s="60">
        <v>2002</v>
      </c>
      <c r="F42" s="50" t="s">
        <v>108</v>
      </c>
      <c r="G42" s="50"/>
      <c r="H42" s="60">
        <v>4</v>
      </c>
      <c r="I42" s="60">
        <v>2</v>
      </c>
      <c r="J42" s="60">
        <v>2</v>
      </c>
      <c r="K42" s="60">
        <v>2</v>
      </c>
      <c r="L42" s="60">
        <v>2</v>
      </c>
      <c r="M42" s="60">
        <v>2</v>
      </c>
      <c r="N42" s="60">
        <v>2</v>
      </c>
      <c r="O42" s="60">
        <v>2</v>
      </c>
      <c r="P42" s="60">
        <v>2</v>
      </c>
      <c r="Q42" s="66">
        <v>2</v>
      </c>
      <c r="R42" s="66">
        <v>2</v>
      </c>
      <c r="S42" s="60">
        <v>2</v>
      </c>
      <c r="T42" s="60">
        <v>2</v>
      </c>
      <c r="U42" s="60">
        <v>2</v>
      </c>
      <c r="V42" s="60">
        <v>2</v>
      </c>
      <c r="W42" s="60">
        <v>2</v>
      </c>
      <c r="X42" s="60">
        <v>3</v>
      </c>
      <c r="Y42" s="60">
        <v>8</v>
      </c>
      <c r="Z42" s="60">
        <v>1</v>
      </c>
      <c r="AA42" s="60">
        <v>2</v>
      </c>
      <c r="AB42" s="60">
        <v>2</v>
      </c>
      <c r="AC42" s="60">
        <v>3</v>
      </c>
      <c r="AD42" s="60">
        <v>2</v>
      </c>
      <c r="AE42" s="60">
        <v>2</v>
      </c>
      <c r="AF42" s="60">
        <v>2</v>
      </c>
      <c r="AG42" s="60">
        <v>4</v>
      </c>
      <c r="AH42" s="60">
        <v>2</v>
      </c>
      <c r="AI42" s="60">
        <v>2</v>
      </c>
      <c r="AJ42" s="60">
        <v>2</v>
      </c>
      <c r="AK42" s="60">
        <v>2</v>
      </c>
      <c r="AL42" s="60">
        <v>2</v>
      </c>
      <c r="AM42" s="60">
        <v>2</v>
      </c>
      <c r="AN42" s="60">
        <v>2</v>
      </c>
      <c r="AO42" s="60">
        <v>2</v>
      </c>
      <c r="AP42" s="60">
        <v>2</v>
      </c>
      <c r="AQ42" s="60">
        <v>3</v>
      </c>
      <c r="AR42" s="60">
        <v>2</v>
      </c>
      <c r="AS42" s="60">
        <v>2</v>
      </c>
      <c r="AT42" s="60">
        <v>3</v>
      </c>
      <c r="AU42" s="60">
        <v>3</v>
      </c>
      <c r="AV42" s="60">
        <v>2</v>
      </c>
      <c r="AW42" s="50"/>
      <c r="AX42" s="8"/>
      <c r="AY42" s="8"/>
      <c r="AZ42" s="8"/>
      <c r="BA42" s="8"/>
      <c r="BB42" s="8"/>
      <c r="BC42" s="8"/>
    </row>
    <row r="43" spans="1:55" s="9" customFormat="1" ht="12">
      <c r="A43" s="48">
        <v>40</v>
      </c>
      <c r="B43" s="50"/>
      <c r="C43" s="50" t="s">
        <v>109</v>
      </c>
      <c r="D43" s="60" t="s">
        <v>15</v>
      </c>
      <c r="E43" s="60">
        <v>1983</v>
      </c>
      <c r="F43" s="50" t="s">
        <v>110</v>
      </c>
      <c r="G43" s="50"/>
      <c r="H43" s="60">
        <v>4</v>
      </c>
      <c r="I43" s="60">
        <v>4</v>
      </c>
      <c r="J43" s="60">
        <v>4</v>
      </c>
      <c r="K43" s="60">
        <v>2</v>
      </c>
      <c r="L43" s="60">
        <v>1</v>
      </c>
      <c r="M43" s="60">
        <v>2</v>
      </c>
      <c r="N43" s="60">
        <v>2</v>
      </c>
      <c r="O43" s="60">
        <v>1</v>
      </c>
      <c r="P43" s="60">
        <v>2</v>
      </c>
      <c r="Q43" s="66">
        <v>3</v>
      </c>
      <c r="R43" s="66">
        <v>2</v>
      </c>
      <c r="S43" s="60">
        <v>2</v>
      </c>
      <c r="T43" s="60">
        <v>1</v>
      </c>
      <c r="U43" s="60">
        <v>2</v>
      </c>
      <c r="V43" s="60">
        <v>3</v>
      </c>
      <c r="W43" s="60">
        <v>2</v>
      </c>
      <c r="X43" s="60">
        <v>3</v>
      </c>
      <c r="Y43" s="60">
        <v>48</v>
      </c>
      <c r="Z43" s="60">
        <v>5</v>
      </c>
      <c r="AA43" s="60">
        <v>2</v>
      </c>
      <c r="AB43" s="60">
        <v>2</v>
      </c>
      <c r="AC43" s="60">
        <v>2</v>
      </c>
      <c r="AD43" s="60">
        <v>1</v>
      </c>
      <c r="AE43" s="60">
        <v>1</v>
      </c>
      <c r="AF43" s="60">
        <v>2</v>
      </c>
      <c r="AG43" s="60">
        <v>4</v>
      </c>
      <c r="AH43" s="60">
        <v>2</v>
      </c>
      <c r="AI43" s="60">
        <v>3</v>
      </c>
      <c r="AJ43" s="60">
        <v>3</v>
      </c>
      <c r="AK43" s="60">
        <v>4</v>
      </c>
      <c r="AL43" s="60">
        <v>2</v>
      </c>
      <c r="AM43" s="60">
        <v>4</v>
      </c>
      <c r="AN43" s="60">
        <v>4</v>
      </c>
      <c r="AO43" s="60">
        <v>3</v>
      </c>
      <c r="AP43" s="60">
        <v>3</v>
      </c>
      <c r="AQ43" s="60">
        <v>2</v>
      </c>
      <c r="AR43" s="60">
        <v>2</v>
      </c>
      <c r="AS43" s="60">
        <v>3</v>
      </c>
      <c r="AT43" s="60">
        <v>4</v>
      </c>
      <c r="AU43" s="60">
        <v>3</v>
      </c>
      <c r="AV43" s="60">
        <v>3</v>
      </c>
      <c r="AW43" s="50"/>
      <c r="AX43" s="8"/>
      <c r="AY43" s="8"/>
      <c r="AZ43" s="8"/>
      <c r="BA43" s="8"/>
      <c r="BB43" s="8"/>
      <c r="BC43" s="8"/>
    </row>
    <row r="44" spans="1:55" s="9" customFormat="1" ht="12">
      <c r="A44" s="48">
        <v>41</v>
      </c>
      <c r="B44" s="50"/>
      <c r="C44" s="50" t="s">
        <v>111</v>
      </c>
      <c r="D44" s="60" t="s">
        <v>15</v>
      </c>
      <c r="E44" s="60">
        <v>2001</v>
      </c>
      <c r="F44" s="50"/>
      <c r="G44" s="50"/>
      <c r="H44" s="60">
        <v>4</v>
      </c>
      <c r="I44" s="60">
        <v>2</v>
      </c>
      <c r="J44" s="60">
        <v>3</v>
      </c>
      <c r="K44" s="60">
        <v>2</v>
      </c>
      <c r="L44" s="60">
        <v>3</v>
      </c>
      <c r="M44" s="60">
        <v>1</v>
      </c>
      <c r="N44" s="60">
        <v>2</v>
      </c>
      <c r="O44" s="60">
        <v>1</v>
      </c>
      <c r="P44" s="60">
        <v>2</v>
      </c>
      <c r="Q44" s="66">
        <v>3</v>
      </c>
      <c r="R44" s="66">
        <v>2</v>
      </c>
      <c r="S44" s="60">
        <v>2</v>
      </c>
      <c r="T44" s="60">
        <v>1</v>
      </c>
      <c r="U44" s="60">
        <v>2</v>
      </c>
      <c r="V44" s="60">
        <v>3</v>
      </c>
      <c r="W44" s="60">
        <v>2</v>
      </c>
      <c r="X44" s="60">
        <v>4</v>
      </c>
      <c r="Y44" s="60">
        <v>2</v>
      </c>
      <c r="Z44" s="60">
        <v>1</v>
      </c>
      <c r="AA44" s="60">
        <v>2</v>
      </c>
      <c r="AB44" s="60">
        <v>2</v>
      </c>
      <c r="AC44" s="60">
        <v>2</v>
      </c>
      <c r="AD44" s="60">
        <v>2</v>
      </c>
      <c r="AE44" s="60">
        <v>1</v>
      </c>
      <c r="AF44" s="60">
        <v>2</v>
      </c>
      <c r="AG44" s="60">
        <v>3</v>
      </c>
      <c r="AH44" s="60">
        <v>1</v>
      </c>
      <c r="AI44" s="60">
        <v>2</v>
      </c>
      <c r="AJ44" s="60">
        <v>2</v>
      </c>
      <c r="AK44" s="60">
        <v>2</v>
      </c>
      <c r="AL44" s="60">
        <v>2</v>
      </c>
      <c r="AM44" s="60">
        <v>2</v>
      </c>
      <c r="AN44" s="60">
        <v>2</v>
      </c>
      <c r="AO44" s="60">
        <v>2</v>
      </c>
      <c r="AP44" s="60">
        <v>3</v>
      </c>
      <c r="AQ44" s="60">
        <v>3</v>
      </c>
      <c r="AR44" s="60">
        <v>2</v>
      </c>
      <c r="AS44" s="60">
        <v>2</v>
      </c>
      <c r="AT44" s="60">
        <v>2</v>
      </c>
      <c r="AU44" s="60">
        <v>3</v>
      </c>
      <c r="AV44" s="60">
        <v>2</v>
      </c>
      <c r="AW44" s="50"/>
      <c r="AX44" s="8"/>
      <c r="AY44" s="8"/>
      <c r="AZ44" s="8"/>
      <c r="BA44" s="8"/>
      <c r="BB44" s="8"/>
      <c r="BC44" s="8"/>
    </row>
    <row r="45" spans="1:55" s="9" customFormat="1" ht="12">
      <c r="A45" s="48">
        <v>42</v>
      </c>
      <c r="B45" s="50"/>
      <c r="C45" s="50" t="s">
        <v>114</v>
      </c>
      <c r="D45" s="60" t="s">
        <v>115</v>
      </c>
      <c r="E45" s="60">
        <v>1999</v>
      </c>
      <c r="F45" s="50" t="s">
        <v>116</v>
      </c>
      <c r="G45" s="50" t="s">
        <v>47</v>
      </c>
      <c r="H45" s="60">
        <v>4</v>
      </c>
      <c r="I45" s="60">
        <v>3</v>
      </c>
      <c r="J45" s="60">
        <v>2</v>
      </c>
      <c r="K45" s="60">
        <v>1</v>
      </c>
      <c r="L45" s="60">
        <v>2</v>
      </c>
      <c r="M45" s="60">
        <v>1</v>
      </c>
      <c r="N45" s="60">
        <v>1</v>
      </c>
      <c r="O45" s="60">
        <v>1</v>
      </c>
      <c r="P45" s="60">
        <v>2</v>
      </c>
      <c r="Q45" s="66">
        <v>3</v>
      </c>
      <c r="R45" s="66">
        <v>3</v>
      </c>
      <c r="S45" s="60">
        <v>3</v>
      </c>
      <c r="T45" s="60">
        <v>3</v>
      </c>
      <c r="U45" s="60">
        <v>1</v>
      </c>
      <c r="V45" s="60">
        <v>1</v>
      </c>
      <c r="W45" s="60">
        <v>2</v>
      </c>
      <c r="X45" s="60">
        <v>1</v>
      </c>
      <c r="Y45" s="60">
        <v>8</v>
      </c>
      <c r="Z45" s="60">
        <v>1</v>
      </c>
      <c r="AA45" s="60">
        <v>3</v>
      </c>
      <c r="AB45" s="60">
        <v>1</v>
      </c>
      <c r="AC45" s="60">
        <v>2</v>
      </c>
      <c r="AD45" s="60">
        <v>2</v>
      </c>
      <c r="AE45" s="60">
        <v>1</v>
      </c>
      <c r="AF45" s="60">
        <v>1</v>
      </c>
      <c r="AG45" s="60">
        <v>4</v>
      </c>
      <c r="AH45" s="60">
        <v>2</v>
      </c>
      <c r="AI45" s="60">
        <v>2</v>
      </c>
      <c r="AJ45" s="60">
        <v>2</v>
      </c>
      <c r="AK45" s="60">
        <v>1</v>
      </c>
      <c r="AL45" s="60">
        <v>2</v>
      </c>
      <c r="AM45" s="60">
        <v>2</v>
      </c>
      <c r="AN45" s="60">
        <v>4</v>
      </c>
      <c r="AO45" s="60">
        <v>2</v>
      </c>
      <c r="AP45" s="60">
        <v>3</v>
      </c>
      <c r="AQ45" s="60">
        <v>3</v>
      </c>
      <c r="AR45" s="60">
        <v>3</v>
      </c>
      <c r="AS45" s="60">
        <v>2</v>
      </c>
      <c r="AT45" s="60">
        <v>2</v>
      </c>
      <c r="AU45" s="60">
        <v>2</v>
      </c>
      <c r="AV45" s="60">
        <v>4</v>
      </c>
      <c r="AW45" s="50"/>
      <c r="AX45" s="8"/>
      <c r="AY45" s="8"/>
      <c r="AZ45" s="8"/>
      <c r="BA45" s="8"/>
      <c r="BB45" s="8"/>
      <c r="BC45" s="8"/>
    </row>
    <row r="46" spans="1:55" s="9" customFormat="1" ht="12">
      <c r="A46" s="48">
        <v>43</v>
      </c>
      <c r="B46" s="50"/>
      <c r="C46" s="50" t="s">
        <v>117</v>
      </c>
      <c r="D46" s="60" t="s">
        <v>15</v>
      </c>
      <c r="E46" s="60">
        <v>1972</v>
      </c>
      <c r="F46" s="50" t="s">
        <v>118</v>
      </c>
      <c r="G46" s="50" t="s">
        <v>47</v>
      </c>
      <c r="H46" s="60">
        <v>4</v>
      </c>
      <c r="I46" s="60">
        <v>1</v>
      </c>
      <c r="J46" s="60">
        <v>1</v>
      </c>
      <c r="K46" s="60">
        <v>1</v>
      </c>
      <c r="L46" s="60">
        <v>2</v>
      </c>
      <c r="M46" s="60">
        <v>1</v>
      </c>
      <c r="N46" s="60">
        <v>1</v>
      </c>
      <c r="O46" s="60">
        <v>1</v>
      </c>
      <c r="P46" s="60">
        <v>1</v>
      </c>
      <c r="Q46" s="66">
        <v>3</v>
      </c>
      <c r="R46" s="66">
        <v>3</v>
      </c>
      <c r="S46" s="60">
        <v>2</v>
      </c>
      <c r="T46" s="60">
        <v>2</v>
      </c>
      <c r="U46" s="60">
        <v>1</v>
      </c>
      <c r="V46" s="60">
        <v>1</v>
      </c>
      <c r="W46" s="60">
        <v>2</v>
      </c>
      <c r="X46" s="60">
        <v>3</v>
      </c>
      <c r="Y46" s="60">
        <v>12</v>
      </c>
      <c r="Z46" s="60">
        <v>2</v>
      </c>
      <c r="AA46" s="60">
        <v>2</v>
      </c>
      <c r="AB46" s="60">
        <v>1</v>
      </c>
      <c r="AC46" s="60">
        <v>1</v>
      </c>
      <c r="AD46" s="60">
        <v>1</v>
      </c>
      <c r="AE46" s="60">
        <v>1</v>
      </c>
      <c r="AF46" s="60">
        <v>1</v>
      </c>
      <c r="AG46" s="60">
        <v>4</v>
      </c>
      <c r="AH46" s="60">
        <v>2</v>
      </c>
      <c r="AI46" s="60">
        <v>2</v>
      </c>
      <c r="AJ46" s="60">
        <v>2</v>
      </c>
      <c r="AK46" s="60">
        <v>2</v>
      </c>
      <c r="AL46" s="60">
        <v>2</v>
      </c>
      <c r="AM46" s="60">
        <v>2</v>
      </c>
      <c r="AN46" s="60">
        <v>4</v>
      </c>
      <c r="AO46" s="60">
        <v>3</v>
      </c>
      <c r="AP46" s="60">
        <v>2</v>
      </c>
      <c r="AQ46" s="60">
        <v>3</v>
      </c>
      <c r="AR46" s="60">
        <v>3</v>
      </c>
      <c r="AS46" s="60">
        <v>1</v>
      </c>
      <c r="AT46" s="60">
        <v>1</v>
      </c>
      <c r="AU46" s="60">
        <v>1</v>
      </c>
      <c r="AV46" s="60">
        <v>3</v>
      </c>
      <c r="AW46" s="50"/>
      <c r="AX46" s="8"/>
      <c r="AY46" s="8"/>
      <c r="AZ46" s="8"/>
      <c r="BA46" s="8"/>
      <c r="BB46" s="8"/>
      <c r="BC46" s="8"/>
    </row>
    <row r="47" spans="1:55" s="9" customFormat="1" ht="12">
      <c r="A47" s="48">
        <v>44</v>
      </c>
      <c r="B47" s="50"/>
      <c r="C47" s="50" t="s">
        <v>119</v>
      </c>
      <c r="D47" s="60" t="s">
        <v>15</v>
      </c>
      <c r="E47" s="60">
        <v>2000</v>
      </c>
      <c r="F47" s="50" t="s">
        <v>120</v>
      </c>
      <c r="G47" s="50" t="s">
        <v>47</v>
      </c>
      <c r="H47" s="60">
        <v>3</v>
      </c>
      <c r="I47" s="60">
        <v>2</v>
      </c>
      <c r="J47" s="60">
        <v>2</v>
      </c>
      <c r="K47" s="60">
        <v>1</v>
      </c>
      <c r="L47" s="60">
        <v>2</v>
      </c>
      <c r="M47" s="60">
        <v>1</v>
      </c>
      <c r="N47" s="60">
        <v>1</v>
      </c>
      <c r="O47" s="60">
        <v>1</v>
      </c>
      <c r="P47" s="60">
        <v>2</v>
      </c>
      <c r="Q47" s="66">
        <v>3</v>
      </c>
      <c r="R47" s="66">
        <v>2</v>
      </c>
      <c r="S47" s="60">
        <v>2</v>
      </c>
      <c r="T47" s="60">
        <v>2</v>
      </c>
      <c r="U47" s="60">
        <v>1</v>
      </c>
      <c r="V47" s="60">
        <v>3</v>
      </c>
      <c r="W47" s="60">
        <v>2</v>
      </c>
      <c r="X47" s="60">
        <v>3</v>
      </c>
      <c r="Y47" s="60">
        <v>15</v>
      </c>
      <c r="Z47" s="60">
        <v>2</v>
      </c>
      <c r="AA47" s="60">
        <v>2</v>
      </c>
      <c r="AB47" s="60">
        <v>1</v>
      </c>
      <c r="AC47" s="60">
        <v>1</v>
      </c>
      <c r="AD47" s="60">
        <v>1</v>
      </c>
      <c r="AE47" s="60">
        <v>1</v>
      </c>
      <c r="AF47" s="60">
        <v>1</v>
      </c>
      <c r="AG47" s="60">
        <v>4</v>
      </c>
      <c r="AH47" s="60">
        <v>2</v>
      </c>
      <c r="AI47" s="60">
        <v>1</v>
      </c>
      <c r="AJ47" s="60">
        <v>2</v>
      </c>
      <c r="AK47" s="60">
        <v>1</v>
      </c>
      <c r="AL47" s="60">
        <v>2</v>
      </c>
      <c r="AM47" s="60">
        <v>2</v>
      </c>
      <c r="AN47" s="60">
        <v>3</v>
      </c>
      <c r="AO47" s="60">
        <v>3</v>
      </c>
      <c r="AP47" s="60">
        <v>3</v>
      </c>
      <c r="AQ47" s="60">
        <v>3</v>
      </c>
      <c r="AR47" s="60">
        <v>2</v>
      </c>
      <c r="AS47" s="60">
        <v>2</v>
      </c>
      <c r="AT47" s="60">
        <v>2</v>
      </c>
      <c r="AU47" s="60">
        <v>1</v>
      </c>
      <c r="AV47" s="60">
        <v>4</v>
      </c>
      <c r="AW47" s="50"/>
      <c r="AX47" s="8"/>
      <c r="AY47" s="8"/>
      <c r="AZ47" s="8"/>
      <c r="BA47" s="8"/>
      <c r="BB47" s="8"/>
      <c r="BC47" s="8"/>
    </row>
    <row r="48" spans="1:55" s="9" customFormat="1" ht="12">
      <c r="A48" s="48">
        <v>45</v>
      </c>
      <c r="B48" s="50"/>
      <c r="C48" s="50" t="s">
        <v>121</v>
      </c>
      <c r="D48" s="60" t="s">
        <v>115</v>
      </c>
      <c r="E48" s="60">
        <v>2018</v>
      </c>
      <c r="F48" s="50" t="s">
        <v>123</v>
      </c>
      <c r="G48" s="50" t="s">
        <v>47</v>
      </c>
      <c r="H48" s="60">
        <v>4</v>
      </c>
      <c r="I48" s="60">
        <v>2</v>
      </c>
      <c r="J48" s="60">
        <v>1</v>
      </c>
      <c r="K48" s="60">
        <v>2</v>
      </c>
      <c r="L48" s="60">
        <v>1</v>
      </c>
      <c r="M48" s="60">
        <v>3</v>
      </c>
      <c r="N48" s="60">
        <v>1</v>
      </c>
      <c r="O48" s="60">
        <v>2</v>
      </c>
      <c r="P48" s="60">
        <v>2</v>
      </c>
      <c r="Q48" s="66">
        <v>3</v>
      </c>
      <c r="R48" s="66">
        <v>3</v>
      </c>
      <c r="S48" s="60">
        <v>2</v>
      </c>
      <c r="T48" s="60">
        <v>2</v>
      </c>
      <c r="U48" s="60">
        <v>1</v>
      </c>
      <c r="V48" s="60">
        <v>1</v>
      </c>
      <c r="W48" s="60">
        <v>2</v>
      </c>
      <c r="X48" s="60">
        <v>1</v>
      </c>
      <c r="Y48" s="60">
        <v>8</v>
      </c>
      <c r="Z48" s="60">
        <v>1</v>
      </c>
      <c r="AA48" s="60">
        <v>2</v>
      </c>
      <c r="AB48" s="60">
        <v>1</v>
      </c>
      <c r="AC48" s="60">
        <v>2</v>
      </c>
      <c r="AD48" s="60">
        <v>3</v>
      </c>
      <c r="AE48" s="60">
        <v>2</v>
      </c>
      <c r="AF48" s="60">
        <v>1</v>
      </c>
      <c r="AG48" s="60">
        <v>4</v>
      </c>
      <c r="AH48" s="60">
        <v>2</v>
      </c>
      <c r="AI48" s="60">
        <v>2</v>
      </c>
      <c r="AJ48" s="60">
        <v>2</v>
      </c>
      <c r="AK48" s="60">
        <v>1</v>
      </c>
      <c r="AL48" s="60">
        <v>2</v>
      </c>
      <c r="AM48" s="60">
        <v>1</v>
      </c>
      <c r="AN48" s="60">
        <v>2</v>
      </c>
      <c r="AO48" s="60">
        <v>3</v>
      </c>
      <c r="AP48" s="60">
        <v>3</v>
      </c>
      <c r="AQ48" s="60">
        <v>3</v>
      </c>
      <c r="AR48" s="60">
        <v>2</v>
      </c>
      <c r="AS48" s="60">
        <v>2</v>
      </c>
      <c r="AT48" s="60">
        <v>2</v>
      </c>
      <c r="AU48" s="60">
        <v>1</v>
      </c>
      <c r="AV48" s="60">
        <v>4</v>
      </c>
      <c r="AW48" s="50"/>
      <c r="AX48" s="8"/>
      <c r="AY48" s="8"/>
      <c r="AZ48" s="8"/>
      <c r="BA48" s="8"/>
      <c r="BB48" s="8"/>
      <c r="BC48" s="8"/>
    </row>
    <row r="49" spans="1:55" s="9" customFormat="1" ht="12">
      <c r="A49" s="48">
        <v>46</v>
      </c>
      <c r="B49" s="50"/>
      <c r="C49" s="50" t="s">
        <v>124</v>
      </c>
      <c r="D49" s="60" t="s">
        <v>15</v>
      </c>
      <c r="E49" s="60">
        <v>1999</v>
      </c>
      <c r="F49" s="50" t="s">
        <v>37</v>
      </c>
      <c r="G49" s="50" t="s">
        <v>47</v>
      </c>
      <c r="H49" s="60">
        <v>4</v>
      </c>
      <c r="I49" s="60">
        <v>4</v>
      </c>
      <c r="J49" s="60">
        <v>1</v>
      </c>
      <c r="K49" s="60">
        <v>1</v>
      </c>
      <c r="L49" s="60">
        <v>1</v>
      </c>
      <c r="M49" s="60">
        <v>3</v>
      </c>
      <c r="N49" s="60">
        <v>1</v>
      </c>
      <c r="O49" s="60">
        <v>1</v>
      </c>
      <c r="P49" s="60">
        <v>2</v>
      </c>
      <c r="Q49" s="66">
        <v>3</v>
      </c>
      <c r="R49" s="66">
        <v>2</v>
      </c>
      <c r="S49" s="60">
        <v>2</v>
      </c>
      <c r="T49" s="60">
        <v>2</v>
      </c>
      <c r="U49" s="60">
        <v>1</v>
      </c>
      <c r="V49" s="60">
        <v>3</v>
      </c>
      <c r="W49" s="60">
        <v>2</v>
      </c>
      <c r="X49" s="60">
        <v>3</v>
      </c>
      <c r="Y49" s="60">
        <v>13</v>
      </c>
      <c r="Z49" s="60">
        <v>2</v>
      </c>
      <c r="AA49" s="60">
        <v>2</v>
      </c>
      <c r="AB49" s="60">
        <v>1</v>
      </c>
      <c r="AC49" s="60">
        <v>2</v>
      </c>
      <c r="AD49" s="60">
        <v>3</v>
      </c>
      <c r="AE49" s="60">
        <v>1</v>
      </c>
      <c r="AF49" s="60">
        <v>2</v>
      </c>
      <c r="AG49" s="60">
        <v>4</v>
      </c>
      <c r="AH49" s="60">
        <v>2</v>
      </c>
      <c r="AI49" s="60">
        <v>1</v>
      </c>
      <c r="AJ49" s="60">
        <v>2</v>
      </c>
      <c r="AK49" s="60">
        <v>1</v>
      </c>
      <c r="AL49" s="60">
        <v>2</v>
      </c>
      <c r="AM49" s="60">
        <v>1</v>
      </c>
      <c r="AN49" s="60">
        <v>2</v>
      </c>
      <c r="AO49" s="60">
        <v>2</v>
      </c>
      <c r="AP49" s="60">
        <v>3</v>
      </c>
      <c r="AQ49" s="60">
        <v>2</v>
      </c>
      <c r="AR49" s="60">
        <v>2</v>
      </c>
      <c r="AS49" s="60">
        <v>2</v>
      </c>
      <c r="AT49" s="60">
        <v>2</v>
      </c>
      <c r="AU49" s="60">
        <v>2</v>
      </c>
      <c r="AV49" s="60">
        <v>4</v>
      </c>
      <c r="AW49" s="50"/>
      <c r="AX49" s="8"/>
      <c r="AY49" s="8"/>
      <c r="AZ49" s="8"/>
      <c r="BA49" s="8"/>
      <c r="BB49" s="8"/>
      <c r="BC49" s="8"/>
    </row>
    <row r="50" spans="1:55" s="9" customFormat="1" ht="12">
      <c r="A50" s="48">
        <v>47</v>
      </c>
      <c r="B50" s="50"/>
      <c r="C50" s="50" t="s">
        <v>125</v>
      </c>
      <c r="D50" s="60" t="s">
        <v>15</v>
      </c>
      <c r="E50" s="60">
        <v>2005</v>
      </c>
      <c r="F50" s="50" t="s">
        <v>37</v>
      </c>
      <c r="G50" s="50" t="s">
        <v>47</v>
      </c>
      <c r="H50" s="60">
        <v>4</v>
      </c>
      <c r="I50" s="60">
        <v>2</v>
      </c>
      <c r="J50" s="60">
        <v>3</v>
      </c>
      <c r="K50" s="60">
        <v>1</v>
      </c>
      <c r="L50" s="60">
        <v>3</v>
      </c>
      <c r="M50" s="60">
        <v>1</v>
      </c>
      <c r="N50" s="60">
        <v>1</v>
      </c>
      <c r="O50" s="60">
        <v>1</v>
      </c>
      <c r="P50" s="60">
        <v>1</v>
      </c>
      <c r="Q50" s="66">
        <v>2</v>
      </c>
      <c r="R50" s="66">
        <v>1</v>
      </c>
      <c r="S50" s="60">
        <v>2</v>
      </c>
      <c r="T50" s="60">
        <v>2</v>
      </c>
      <c r="U50" s="60">
        <v>2</v>
      </c>
      <c r="V50" s="60">
        <v>3</v>
      </c>
      <c r="W50" s="60">
        <v>2</v>
      </c>
      <c r="X50" s="60">
        <v>3</v>
      </c>
      <c r="Y50" s="60">
        <v>15</v>
      </c>
      <c r="Z50" s="60">
        <v>2</v>
      </c>
      <c r="AA50" s="60">
        <v>2</v>
      </c>
      <c r="AB50" s="60">
        <v>2</v>
      </c>
      <c r="AC50" s="60">
        <v>1</v>
      </c>
      <c r="AD50" s="60">
        <v>2</v>
      </c>
      <c r="AE50" s="60">
        <v>1</v>
      </c>
      <c r="AF50" s="60">
        <v>2</v>
      </c>
      <c r="AG50" s="60">
        <v>2</v>
      </c>
      <c r="AH50" s="60">
        <v>2</v>
      </c>
      <c r="AI50" s="60">
        <v>1</v>
      </c>
      <c r="AJ50" s="60">
        <v>2</v>
      </c>
      <c r="AK50" s="60">
        <v>1</v>
      </c>
      <c r="AL50" s="60">
        <v>1</v>
      </c>
      <c r="AM50" s="60">
        <v>1</v>
      </c>
      <c r="AN50" s="60">
        <v>4</v>
      </c>
      <c r="AO50" s="60">
        <v>2</v>
      </c>
      <c r="AP50" s="60">
        <v>2</v>
      </c>
      <c r="AQ50" s="60">
        <v>3</v>
      </c>
      <c r="AR50" s="60">
        <v>2</v>
      </c>
      <c r="AS50" s="60">
        <v>1</v>
      </c>
      <c r="AT50" s="60">
        <v>2</v>
      </c>
      <c r="AU50" s="60">
        <v>1</v>
      </c>
      <c r="AV50" s="60">
        <v>3</v>
      </c>
      <c r="AW50" s="50"/>
      <c r="AX50" s="8"/>
      <c r="AY50" s="8"/>
      <c r="AZ50" s="8"/>
      <c r="BA50" s="8"/>
      <c r="BB50" s="8"/>
      <c r="BC50" s="8"/>
    </row>
    <row r="51" spans="1:55" s="9" customFormat="1" ht="12">
      <c r="A51" s="48">
        <v>48</v>
      </c>
      <c r="B51" s="50"/>
      <c r="C51" s="50" t="s">
        <v>126</v>
      </c>
      <c r="D51" s="60" t="s">
        <v>15</v>
      </c>
      <c r="E51" s="60">
        <v>2021</v>
      </c>
      <c r="F51" s="50" t="s">
        <v>19</v>
      </c>
      <c r="G51" s="50" t="s">
        <v>43</v>
      </c>
      <c r="H51" s="60">
        <v>3</v>
      </c>
      <c r="I51" s="60">
        <v>3</v>
      </c>
      <c r="J51" s="60">
        <v>1</v>
      </c>
      <c r="K51" s="60">
        <v>1</v>
      </c>
      <c r="L51" s="60">
        <v>3</v>
      </c>
      <c r="M51" s="60">
        <v>1</v>
      </c>
      <c r="N51" s="60">
        <v>1</v>
      </c>
      <c r="O51" s="60">
        <v>1</v>
      </c>
      <c r="P51" s="60">
        <v>1</v>
      </c>
      <c r="Q51" s="66">
        <v>3</v>
      </c>
      <c r="R51" s="66">
        <v>3</v>
      </c>
      <c r="S51" s="60">
        <v>2</v>
      </c>
      <c r="T51" s="60">
        <v>1</v>
      </c>
      <c r="U51" s="60">
        <v>1</v>
      </c>
      <c r="V51" s="60">
        <v>1</v>
      </c>
      <c r="W51" s="60">
        <v>2</v>
      </c>
      <c r="X51" s="60">
        <v>1</v>
      </c>
      <c r="Y51" s="60">
        <v>8</v>
      </c>
      <c r="Z51" s="60">
        <v>1</v>
      </c>
      <c r="AA51" s="60">
        <v>2</v>
      </c>
      <c r="AB51" s="60">
        <v>1</v>
      </c>
      <c r="AC51" s="60">
        <v>3</v>
      </c>
      <c r="AD51" s="60">
        <v>4</v>
      </c>
      <c r="AE51" s="60">
        <v>1</v>
      </c>
      <c r="AF51" s="60">
        <v>2</v>
      </c>
      <c r="AG51" s="60">
        <v>4</v>
      </c>
      <c r="AH51" s="60">
        <v>2</v>
      </c>
      <c r="AI51" s="60">
        <v>2</v>
      </c>
      <c r="AJ51" s="60">
        <v>1</v>
      </c>
      <c r="AK51" s="60">
        <v>1</v>
      </c>
      <c r="AL51" s="60">
        <v>2</v>
      </c>
      <c r="AM51" s="60">
        <v>1</v>
      </c>
      <c r="AN51" s="60">
        <v>4</v>
      </c>
      <c r="AO51" s="60">
        <v>3</v>
      </c>
      <c r="AP51" s="60">
        <v>2</v>
      </c>
      <c r="AQ51" s="60">
        <v>2</v>
      </c>
      <c r="AR51" s="60">
        <v>2</v>
      </c>
      <c r="AS51" s="60">
        <v>1</v>
      </c>
      <c r="AT51" s="60">
        <v>1</v>
      </c>
      <c r="AU51" s="60">
        <v>2</v>
      </c>
      <c r="AV51" s="60">
        <v>4</v>
      </c>
      <c r="AW51" s="50"/>
      <c r="AX51" s="8"/>
      <c r="AY51" s="8"/>
      <c r="AZ51" s="8"/>
      <c r="BA51" s="8"/>
      <c r="BB51" s="8"/>
      <c r="BC51" s="8"/>
    </row>
    <row r="52" spans="1:55" s="9" customFormat="1" ht="12">
      <c r="A52" s="48">
        <v>49</v>
      </c>
      <c r="B52" s="50"/>
      <c r="C52" s="50" t="s">
        <v>127</v>
      </c>
      <c r="D52" s="60" t="s">
        <v>15</v>
      </c>
      <c r="E52" s="60">
        <v>1999</v>
      </c>
      <c r="F52" s="50" t="s">
        <v>128</v>
      </c>
      <c r="G52" s="50" t="s">
        <v>47</v>
      </c>
      <c r="H52" s="60">
        <v>4</v>
      </c>
      <c r="I52" s="60">
        <v>4</v>
      </c>
      <c r="J52" s="60">
        <v>2</v>
      </c>
      <c r="K52" s="60">
        <v>1</v>
      </c>
      <c r="L52" s="60">
        <v>1</v>
      </c>
      <c r="M52" s="60">
        <v>1</v>
      </c>
      <c r="N52" s="60">
        <v>1</v>
      </c>
      <c r="O52" s="60">
        <v>1</v>
      </c>
      <c r="P52" s="60">
        <v>2</v>
      </c>
      <c r="Q52" s="66">
        <v>2</v>
      </c>
      <c r="R52" s="66">
        <v>2</v>
      </c>
      <c r="S52" s="60">
        <v>2</v>
      </c>
      <c r="T52" s="60">
        <v>2</v>
      </c>
      <c r="U52" s="60">
        <v>1</v>
      </c>
      <c r="V52" s="60">
        <v>3</v>
      </c>
      <c r="W52" s="60">
        <v>2</v>
      </c>
      <c r="X52" s="60">
        <v>3</v>
      </c>
      <c r="Y52" s="60">
        <v>18</v>
      </c>
      <c r="Z52" s="60">
        <v>3</v>
      </c>
      <c r="AA52" s="60">
        <v>2</v>
      </c>
      <c r="AB52" s="60">
        <v>1</v>
      </c>
      <c r="AC52" s="60">
        <v>2</v>
      </c>
      <c r="AD52" s="60">
        <v>1</v>
      </c>
      <c r="AE52" s="60">
        <v>1</v>
      </c>
      <c r="AF52" s="60">
        <v>1</v>
      </c>
      <c r="AG52" s="60">
        <v>4</v>
      </c>
      <c r="AH52" s="60">
        <v>2</v>
      </c>
      <c r="AI52" s="60">
        <v>2</v>
      </c>
      <c r="AJ52" s="60">
        <v>3</v>
      </c>
      <c r="AK52" s="60">
        <v>1</v>
      </c>
      <c r="AL52" s="60">
        <v>2</v>
      </c>
      <c r="AM52" s="60">
        <v>2</v>
      </c>
      <c r="AN52" s="60">
        <v>4</v>
      </c>
      <c r="AO52" s="60">
        <v>4</v>
      </c>
      <c r="AP52" s="60">
        <v>3</v>
      </c>
      <c r="AQ52" s="60">
        <v>2</v>
      </c>
      <c r="AR52" s="60">
        <v>3</v>
      </c>
      <c r="AS52" s="60">
        <v>1</v>
      </c>
      <c r="AT52" s="60">
        <v>2</v>
      </c>
      <c r="AU52" s="60">
        <v>2</v>
      </c>
      <c r="AV52" s="60">
        <v>3</v>
      </c>
      <c r="AW52" s="50"/>
      <c r="AX52" s="8"/>
      <c r="AY52" s="8"/>
      <c r="AZ52" s="8"/>
      <c r="BA52" s="8"/>
      <c r="BB52" s="8"/>
      <c r="BC52" s="8"/>
    </row>
    <row r="53" spans="1:55" s="9" customFormat="1" ht="12">
      <c r="A53" s="48">
        <v>50</v>
      </c>
      <c r="B53" s="50"/>
      <c r="C53" s="50" t="s">
        <v>129</v>
      </c>
      <c r="D53" s="60" t="s">
        <v>15</v>
      </c>
      <c r="E53" s="60">
        <v>1994</v>
      </c>
      <c r="F53" s="50" t="s">
        <v>130</v>
      </c>
      <c r="G53" s="50" t="s">
        <v>47</v>
      </c>
      <c r="H53" s="60">
        <v>3</v>
      </c>
      <c r="I53" s="60">
        <v>3</v>
      </c>
      <c r="J53" s="60">
        <v>3</v>
      </c>
      <c r="K53" s="60">
        <v>2</v>
      </c>
      <c r="L53" s="60">
        <v>2</v>
      </c>
      <c r="M53" s="60">
        <v>2</v>
      </c>
      <c r="N53" s="60">
        <v>3</v>
      </c>
      <c r="O53" s="60">
        <v>1</v>
      </c>
      <c r="P53" s="60">
        <v>1</v>
      </c>
      <c r="Q53" s="66">
        <v>3</v>
      </c>
      <c r="R53" s="66">
        <v>2</v>
      </c>
      <c r="S53" s="60">
        <v>2</v>
      </c>
      <c r="T53" s="60">
        <v>2</v>
      </c>
      <c r="U53" s="60">
        <v>1</v>
      </c>
      <c r="V53" s="60">
        <v>3</v>
      </c>
      <c r="W53" s="60">
        <v>2</v>
      </c>
      <c r="X53" s="60">
        <v>3</v>
      </c>
      <c r="Y53" s="60">
        <v>20</v>
      </c>
      <c r="Z53" s="60">
        <v>3</v>
      </c>
      <c r="AA53" s="60">
        <v>2</v>
      </c>
      <c r="AB53" s="60">
        <v>1</v>
      </c>
      <c r="AC53" s="60">
        <v>2</v>
      </c>
      <c r="AD53" s="60">
        <v>2</v>
      </c>
      <c r="AE53" s="60">
        <v>1</v>
      </c>
      <c r="AF53" s="60">
        <v>1</v>
      </c>
      <c r="AG53" s="60">
        <v>4</v>
      </c>
      <c r="AH53" s="60">
        <v>2</v>
      </c>
      <c r="AI53" s="60">
        <v>2</v>
      </c>
      <c r="AJ53" s="60">
        <v>3</v>
      </c>
      <c r="AK53" s="60">
        <v>1</v>
      </c>
      <c r="AL53" s="60">
        <v>2</v>
      </c>
      <c r="AM53" s="60">
        <v>1</v>
      </c>
      <c r="AN53" s="60">
        <v>4</v>
      </c>
      <c r="AO53" s="60">
        <v>4</v>
      </c>
      <c r="AP53" s="60">
        <v>2</v>
      </c>
      <c r="AQ53" s="60">
        <v>2</v>
      </c>
      <c r="AR53" s="60">
        <v>3</v>
      </c>
      <c r="AS53" s="60">
        <v>2</v>
      </c>
      <c r="AT53" s="60">
        <v>2</v>
      </c>
      <c r="AU53" s="60">
        <v>2</v>
      </c>
      <c r="AV53" s="60">
        <v>4</v>
      </c>
      <c r="AW53" s="50"/>
      <c r="AX53" s="8"/>
      <c r="AY53" s="8"/>
      <c r="AZ53" s="8"/>
      <c r="BA53" s="8"/>
      <c r="BB53" s="8"/>
      <c r="BC53" s="8"/>
    </row>
    <row r="54" spans="1:55" s="9" customFormat="1" ht="12">
      <c r="A54" s="48">
        <v>51</v>
      </c>
      <c r="B54" s="50"/>
      <c r="C54" s="50" t="s">
        <v>131</v>
      </c>
      <c r="D54" s="60" t="s">
        <v>15</v>
      </c>
      <c r="E54" s="60">
        <v>2002</v>
      </c>
      <c r="F54" s="50" t="s">
        <v>132</v>
      </c>
      <c r="G54" s="50" t="s">
        <v>47</v>
      </c>
      <c r="H54" s="60">
        <v>3</v>
      </c>
      <c r="I54" s="60">
        <v>4</v>
      </c>
      <c r="J54" s="60">
        <v>4</v>
      </c>
      <c r="K54" s="60">
        <v>3</v>
      </c>
      <c r="L54" s="60">
        <v>4</v>
      </c>
      <c r="M54" s="60">
        <v>1</v>
      </c>
      <c r="N54" s="60">
        <v>1</v>
      </c>
      <c r="O54" s="60">
        <v>1</v>
      </c>
      <c r="P54" s="60">
        <v>1</v>
      </c>
      <c r="Q54" s="66">
        <v>3</v>
      </c>
      <c r="R54" s="66">
        <v>3</v>
      </c>
      <c r="S54" s="60">
        <v>2</v>
      </c>
      <c r="T54" s="60">
        <v>1</v>
      </c>
      <c r="U54" s="60">
        <v>1</v>
      </c>
      <c r="V54" s="60">
        <v>3</v>
      </c>
      <c r="W54" s="60">
        <v>1</v>
      </c>
      <c r="X54" s="60">
        <v>3</v>
      </c>
      <c r="Y54" s="60">
        <v>13</v>
      </c>
      <c r="Z54" s="60">
        <v>2</v>
      </c>
      <c r="AA54" s="60">
        <v>2</v>
      </c>
      <c r="AB54" s="60">
        <v>1</v>
      </c>
      <c r="AC54" s="60">
        <v>2</v>
      </c>
      <c r="AD54" s="60">
        <v>2</v>
      </c>
      <c r="AE54" s="60">
        <v>2</v>
      </c>
      <c r="AF54" s="60">
        <v>1</v>
      </c>
      <c r="AG54" s="60">
        <v>4</v>
      </c>
      <c r="AH54" s="60">
        <v>2</v>
      </c>
      <c r="AI54" s="60">
        <v>1</v>
      </c>
      <c r="AJ54" s="60">
        <v>1</v>
      </c>
      <c r="AK54" s="60">
        <v>1</v>
      </c>
      <c r="AL54" s="60">
        <v>2</v>
      </c>
      <c r="AM54" s="60">
        <v>2</v>
      </c>
      <c r="AN54" s="60">
        <v>4</v>
      </c>
      <c r="AO54" s="60">
        <v>4</v>
      </c>
      <c r="AP54" s="60">
        <v>2</v>
      </c>
      <c r="AQ54" s="60">
        <v>4</v>
      </c>
      <c r="AR54" s="60">
        <v>2</v>
      </c>
      <c r="AS54" s="60">
        <v>1</v>
      </c>
      <c r="AT54" s="60">
        <v>1</v>
      </c>
      <c r="AU54" s="60">
        <v>1</v>
      </c>
      <c r="AV54" s="60">
        <v>2</v>
      </c>
      <c r="AW54" s="50"/>
      <c r="AX54" s="8"/>
      <c r="AY54" s="8"/>
      <c r="AZ54" s="8"/>
      <c r="BA54" s="8"/>
      <c r="BB54" s="8"/>
      <c r="BC54" s="8"/>
    </row>
    <row r="55" spans="1:55" s="9" customFormat="1" ht="12">
      <c r="A55" s="48">
        <v>52</v>
      </c>
      <c r="B55" s="50"/>
      <c r="C55" s="50" t="s">
        <v>133</v>
      </c>
      <c r="D55" s="60" t="s">
        <v>15</v>
      </c>
      <c r="E55" s="60">
        <v>2021</v>
      </c>
      <c r="F55" s="50" t="s">
        <v>134</v>
      </c>
      <c r="G55" s="50" t="s">
        <v>47</v>
      </c>
      <c r="H55" s="60">
        <v>4</v>
      </c>
      <c r="I55" s="60">
        <v>1</v>
      </c>
      <c r="J55" s="60">
        <v>1</v>
      </c>
      <c r="K55" s="60">
        <v>1</v>
      </c>
      <c r="L55" s="60">
        <v>1</v>
      </c>
      <c r="M55" s="60">
        <v>3</v>
      </c>
      <c r="N55" s="60">
        <v>1</v>
      </c>
      <c r="O55" s="60">
        <v>1</v>
      </c>
      <c r="P55" s="60">
        <v>1</v>
      </c>
      <c r="Q55" s="66">
        <v>3</v>
      </c>
      <c r="R55" s="66">
        <v>1</v>
      </c>
      <c r="S55" s="60">
        <v>1</v>
      </c>
      <c r="T55" s="60">
        <v>1</v>
      </c>
      <c r="U55" s="60">
        <v>2</v>
      </c>
      <c r="V55" s="60">
        <v>1</v>
      </c>
      <c r="W55" s="60">
        <v>2</v>
      </c>
      <c r="X55" s="60">
        <v>1</v>
      </c>
      <c r="Y55" s="60">
        <v>7.75</v>
      </c>
      <c r="Z55" s="60">
        <v>1</v>
      </c>
      <c r="AA55" s="60">
        <v>1</v>
      </c>
      <c r="AB55" s="60">
        <v>2</v>
      </c>
      <c r="AC55" s="60">
        <v>3</v>
      </c>
      <c r="AD55" s="60">
        <v>4</v>
      </c>
      <c r="AE55" s="60">
        <v>1</v>
      </c>
      <c r="AF55" s="60">
        <v>2</v>
      </c>
      <c r="AG55" s="60">
        <v>4</v>
      </c>
      <c r="AH55" s="60">
        <v>2</v>
      </c>
      <c r="AI55" s="60">
        <v>1</v>
      </c>
      <c r="AJ55" s="60">
        <v>2</v>
      </c>
      <c r="AK55" s="60">
        <v>2</v>
      </c>
      <c r="AL55" s="60">
        <v>2</v>
      </c>
      <c r="AM55" s="60">
        <v>2</v>
      </c>
      <c r="AN55" s="60">
        <v>2</v>
      </c>
      <c r="AO55" s="60">
        <v>2</v>
      </c>
      <c r="AP55" s="60">
        <v>2</v>
      </c>
      <c r="AQ55" s="60">
        <v>2</v>
      </c>
      <c r="AR55" s="60">
        <v>2</v>
      </c>
      <c r="AS55" s="60">
        <v>2</v>
      </c>
      <c r="AT55" s="60">
        <v>1</v>
      </c>
      <c r="AU55" s="60">
        <v>2</v>
      </c>
      <c r="AV55" s="60">
        <v>3</v>
      </c>
      <c r="AW55" s="50"/>
      <c r="AX55" s="8"/>
      <c r="AY55" s="8"/>
      <c r="AZ55" s="8"/>
      <c r="BA55" s="8"/>
      <c r="BB55" s="8"/>
      <c r="BC55" s="8"/>
    </row>
    <row r="56" spans="1:55" s="9" customFormat="1" ht="12">
      <c r="A56" s="48">
        <v>53</v>
      </c>
      <c r="B56" s="50"/>
      <c r="C56" s="50" t="s">
        <v>135</v>
      </c>
      <c r="D56" s="60" t="s">
        <v>15</v>
      </c>
      <c r="E56" s="60">
        <v>2021</v>
      </c>
      <c r="F56" s="50" t="s">
        <v>136</v>
      </c>
      <c r="G56" s="50" t="s">
        <v>43</v>
      </c>
      <c r="H56" s="60">
        <v>3</v>
      </c>
      <c r="I56" s="60">
        <v>3</v>
      </c>
      <c r="J56" s="60">
        <v>2</v>
      </c>
      <c r="K56" s="60">
        <v>1</v>
      </c>
      <c r="L56" s="60">
        <v>3</v>
      </c>
      <c r="M56" s="60">
        <v>1</v>
      </c>
      <c r="N56" s="60">
        <v>1</v>
      </c>
      <c r="O56" s="60">
        <v>1</v>
      </c>
      <c r="P56" s="60">
        <v>2</v>
      </c>
      <c r="Q56" s="66">
        <v>3</v>
      </c>
      <c r="R56" s="66">
        <v>2</v>
      </c>
      <c r="S56" s="60">
        <v>1</v>
      </c>
      <c r="T56" s="60">
        <v>2</v>
      </c>
      <c r="U56" s="60">
        <v>1</v>
      </c>
      <c r="V56" s="60">
        <v>2</v>
      </c>
      <c r="W56" s="60">
        <v>2</v>
      </c>
      <c r="X56" s="60">
        <v>4</v>
      </c>
      <c r="Y56" s="60">
        <v>9</v>
      </c>
      <c r="Z56" s="60">
        <v>1</v>
      </c>
      <c r="AA56" s="60">
        <v>1</v>
      </c>
      <c r="AB56" s="60">
        <v>1</v>
      </c>
      <c r="AC56" s="60">
        <v>2</v>
      </c>
      <c r="AD56" s="60">
        <v>2</v>
      </c>
      <c r="AE56" s="60">
        <v>1</v>
      </c>
      <c r="AF56" s="60">
        <v>2</v>
      </c>
      <c r="AG56" s="60">
        <v>4</v>
      </c>
      <c r="AH56" s="60">
        <v>2</v>
      </c>
      <c r="AI56" s="60">
        <v>1</v>
      </c>
      <c r="AJ56" s="60">
        <v>1</v>
      </c>
      <c r="AK56" s="60">
        <v>1</v>
      </c>
      <c r="AL56" s="60">
        <v>1</v>
      </c>
      <c r="AM56" s="60">
        <v>1</v>
      </c>
      <c r="AN56" s="60">
        <v>3</v>
      </c>
      <c r="AO56" s="60">
        <v>3</v>
      </c>
      <c r="AP56" s="60">
        <v>3</v>
      </c>
      <c r="AQ56" s="60">
        <v>2</v>
      </c>
      <c r="AR56" s="60">
        <v>3</v>
      </c>
      <c r="AS56" s="60">
        <v>2</v>
      </c>
      <c r="AT56" s="60">
        <v>2</v>
      </c>
      <c r="AU56" s="60">
        <v>3</v>
      </c>
      <c r="AV56" s="60">
        <v>4</v>
      </c>
      <c r="AW56" s="50"/>
      <c r="AX56" s="8"/>
      <c r="AY56" s="8"/>
      <c r="AZ56" s="8"/>
      <c r="BA56" s="8"/>
      <c r="BB56" s="8"/>
      <c r="BC56" s="8"/>
    </row>
    <row r="57" spans="1:55" s="9" customFormat="1" ht="12">
      <c r="A57" s="48">
        <v>54</v>
      </c>
      <c r="B57" s="50"/>
      <c r="C57" s="50" t="s">
        <v>137</v>
      </c>
      <c r="D57" s="60" t="s">
        <v>15</v>
      </c>
      <c r="E57" s="60">
        <v>2007</v>
      </c>
      <c r="F57" s="50" t="s">
        <v>138</v>
      </c>
      <c r="G57" s="50" t="s">
        <v>43</v>
      </c>
      <c r="H57" s="60">
        <v>4</v>
      </c>
      <c r="I57" s="60">
        <v>2</v>
      </c>
      <c r="J57" s="60">
        <v>2</v>
      </c>
      <c r="K57" s="60">
        <v>1</v>
      </c>
      <c r="L57" s="60">
        <v>1</v>
      </c>
      <c r="M57" s="60">
        <v>3</v>
      </c>
      <c r="N57" s="60">
        <v>1</v>
      </c>
      <c r="O57" s="60">
        <v>2</v>
      </c>
      <c r="P57" s="60">
        <v>2</v>
      </c>
      <c r="Q57" s="66">
        <v>3</v>
      </c>
      <c r="R57" s="66">
        <v>2</v>
      </c>
      <c r="S57" s="60">
        <v>1</v>
      </c>
      <c r="T57" s="60">
        <v>1</v>
      </c>
      <c r="U57" s="60">
        <v>2</v>
      </c>
      <c r="V57" s="60">
        <v>2</v>
      </c>
      <c r="W57" s="60">
        <v>2</v>
      </c>
      <c r="X57" s="60">
        <v>1</v>
      </c>
      <c r="Y57" s="60">
        <v>8</v>
      </c>
      <c r="Z57" s="60">
        <v>1</v>
      </c>
      <c r="AA57" s="60">
        <v>1</v>
      </c>
      <c r="AB57" s="60">
        <v>2</v>
      </c>
      <c r="AC57" s="60">
        <v>1</v>
      </c>
      <c r="AD57" s="60">
        <v>2</v>
      </c>
      <c r="AE57" s="60">
        <v>1</v>
      </c>
      <c r="AF57" s="60">
        <v>2</v>
      </c>
      <c r="AG57" s="60">
        <v>1</v>
      </c>
      <c r="AH57" s="60">
        <v>2</v>
      </c>
      <c r="AI57" s="60">
        <v>2</v>
      </c>
      <c r="AJ57" s="60">
        <v>2</v>
      </c>
      <c r="AK57" s="60">
        <v>1</v>
      </c>
      <c r="AL57" s="60">
        <v>2</v>
      </c>
      <c r="AM57" s="60">
        <v>1</v>
      </c>
      <c r="AN57" s="60">
        <v>2</v>
      </c>
      <c r="AO57" s="60">
        <v>3</v>
      </c>
      <c r="AP57" s="60">
        <v>2</v>
      </c>
      <c r="AQ57" s="60">
        <v>3</v>
      </c>
      <c r="AR57" s="60">
        <v>1</v>
      </c>
      <c r="AS57" s="60">
        <v>2</v>
      </c>
      <c r="AT57" s="60">
        <v>2</v>
      </c>
      <c r="AU57" s="60">
        <v>2</v>
      </c>
      <c r="AV57" s="60">
        <v>1</v>
      </c>
      <c r="AW57" s="50"/>
      <c r="AX57" s="8"/>
      <c r="AY57" s="8"/>
      <c r="AZ57" s="8"/>
      <c r="BA57" s="8"/>
      <c r="BB57" s="8"/>
      <c r="BC57" s="8"/>
    </row>
    <row r="58" spans="1:55" s="9" customFormat="1" ht="12">
      <c r="A58" s="48">
        <v>55</v>
      </c>
      <c r="B58" s="50"/>
      <c r="C58" s="50" t="s">
        <v>139</v>
      </c>
      <c r="D58" s="60" t="s">
        <v>15</v>
      </c>
      <c r="E58" s="60">
        <v>2023</v>
      </c>
      <c r="F58" s="50" t="s">
        <v>140</v>
      </c>
      <c r="G58" s="50" t="s">
        <v>43</v>
      </c>
      <c r="H58" s="60">
        <v>5</v>
      </c>
      <c r="I58" s="60">
        <v>2</v>
      </c>
      <c r="J58" s="60">
        <v>3</v>
      </c>
      <c r="K58" s="60">
        <v>2</v>
      </c>
      <c r="L58" s="60">
        <v>3</v>
      </c>
      <c r="M58" s="60">
        <v>1</v>
      </c>
      <c r="N58" s="60">
        <v>1</v>
      </c>
      <c r="O58" s="60">
        <v>1</v>
      </c>
      <c r="P58" s="60">
        <v>1</v>
      </c>
      <c r="Q58" s="66">
        <v>3</v>
      </c>
      <c r="R58" s="66">
        <v>3</v>
      </c>
      <c r="S58" s="60">
        <v>2</v>
      </c>
      <c r="T58" s="60">
        <v>1</v>
      </c>
      <c r="U58" s="60">
        <v>2</v>
      </c>
      <c r="V58" s="60">
        <v>3</v>
      </c>
      <c r="W58" s="60">
        <v>2</v>
      </c>
      <c r="X58" s="60">
        <v>4</v>
      </c>
      <c r="Y58" s="60">
        <v>8</v>
      </c>
      <c r="Z58" s="60">
        <v>1</v>
      </c>
      <c r="AA58" s="60">
        <v>2</v>
      </c>
      <c r="AB58" s="60">
        <v>2</v>
      </c>
      <c r="AC58" s="60">
        <v>2</v>
      </c>
      <c r="AD58" s="60">
        <v>4</v>
      </c>
      <c r="AE58" s="60">
        <v>1</v>
      </c>
      <c r="AF58" s="60">
        <v>2</v>
      </c>
      <c r="AG58" s="60">
        <v>2</v>
      </c>
      <c r="AH58" s="60">
        <v>2</v>
      </c>
      <c r="AI58" s="60">
        <v>2</v>
      </c>
      <c r="AJ58" s="60">
        <v>2</v>
      </c>
      <c r="AK58" s="60">
        <v>1</v>
      </c>
      <c r="AL58" s="60">
        <v>1</v>
      </c>
      <c r="AM58" s="60">
        <v>2</v>
      </c>
      <c r="AN58" s="60">
        <v>4</v>
      </c>
      <c r="AO58" s="60">
        <v>4</v>
      </c>
      <c r="AP58" s="60">
        <v>3</v>
      </c>
      <c r="AQ58" s="60">
        <v>2</v>
      </c>
      <c r="AR58" s="60">
        <v>3</v>
      </c>
      <c r="AS58" s="60">
        <v>1</v>
      </c>
      <c r="AT58" s="60">
        <v>2</v>
      </c>
      <c r="AU58" s="60">
        <v>1</v>
      </c>
      <c r="AV58" s="60">
        <v>3</v>
      </c>
      <c r="AW58" s="50"/>
      <c r="AX58" s="8"/>
      <c r="AY58" s="8"/>
      <c r="AZ58" s="8"/>
      <c r="BA58" s="8"/>
      <c r="BB58" s="8"/>
      <c r="BC58" s="8"/>
    </row>
    <row r="59" spans="1:55" s="9" customFormat="1" ht="12">
      <c r="A59" s="48">
        <v>56</v>
      </c>
      <c r="B59" s="50"/>
      <c r="C59" s="50" t="s">
        <v>141</v>
      </c>
      <c r="D59" s="60" t="s">
        <v>15</v>
      </c>
      <c r="E59" s="60">
        <v>2012</v>
      </c>
      <c r="F59" s="50"/>
      <c r="G59" s="50" t="s">
        <v>47</v>
      </c>
      <c r="H59" s="60">
        <v>3</v>
      </c>
      <c r="I59" s="60">
        <v>4</v>
      </c>
      <c r="J59" s="60">
        <v>2</v>
      </c>
      <c r="K59" s="60">
        <v>2</v>
      </c>
      <c r="L59" s="60">
        <v>3</v>
      </c>
      <c r="M59" s="60">
        <v>1</v>
      </c>
      <c r="N59" s="60">
        <v>1</v>
      </c>
      <c r="O59" s="60">
        <v>1</v>
      </c>
      <c r="P59" s="60">
        <v>1</v>
      </c>
      <c r="Q59" s="66">
        <v>3</v>
      </c>
      <c r="R59" s="66">
        <v>3</v>
      </c>
      <c r="S59" s="60">
        <v>2</v>
      </c>
      <c r="T59" s="60">
        <v>2</v>
      </c>
      <c r="U59" s="60">
        <v>3</v>
      </c>
      <c r="V59" s="60">
        <v>2</v>
      </c>
      <c r="W59" s="60">
        <v>2</v>
      </c>
      <c r="X59" s="60">
        <v>3</v>
      </c>
      <c r="Y59" s="60">
        <v>11</v>
      </c>
      <c r="Z59" s="60">
        <v>2</v>
      </c>
      <c r="AA59" s="60">
        <v>2</v>
      </c>
      <c r="AB59" s="60">
        <v>3</v>
      </c>
      <c r="AC59" s="60">
        <v>1</v>
      </c>
      <c r="AD59" s="60">
        <v>4</v>
      </c>
      <c r="AE59" s="60">
        <v>2</v>
      </c>
      <c r="AF59" s="60">
        <v>2</v>
      </c>
      <c r="AG59" s="60">
        <v>2</v>
      </c>
      <c r="AH59" s="60">
        <v>2</v>
      </c>
      <c r="AI59" s="60">
        <v>2</v>
      </c>
      <c r="AJ59" s="60">
        <v>3</v>
      </c>
      <c r="AK59" s="60">
        <v>2</v>
      </c>
      <c r="AL59" s="60">
        <v>2</v>
      </c>
      <c r="AM59" s="60">
        <v>2</v>
      </c>
      <c r="AN59" s="60">
        <v>3</v>
      </c>
      <c r="AO59" s="60">
        <v>2</v>
      </c>
      <c r="AP59" s="60">
        <v>1</v>
      </c>
      <c r="AQ59" s="60">
        <v>1</v>
      </c>
      <c r="AR59" s="60">
        <v>3</v>
      </c>
      <c r="AS59" s="60">
        <v>2</v>
      </c>
      <c r="AT59" s="60">
        <v>2</v>
      </c>
      <c r="AU59" s="60">
        <v>2</v>
      </c>
      <c r="AV59" s="60">
        <v>3</v>
      </c>
      <c r="AW59" s="50"/>
      <c r="AX59" s="8"/>
      <c r="AY59" s="8"/>
      <c r="AZ59" s="8"/>
      <c r="BA59" s="8"/>
      <c r="BB59" s="8"/>
      <c r="BC59" s="8"/>
    </row>
    <row r="60" spans="1:55" s="9" customFormat="1" ht="12">
      <c r="A60" s="48">
        <v>57</v>
      </c>
      <c r="B60" s="50"/>
      <c r="C60" s="50" t="s">
        <v>142</v>
      </c>
      <c r="D60" s="60" t="s">
        <v>15</v>
      </c>
      <c r="E60" s="60">
        <v>2007</v>
      </c>
      <c r="F60" s="50"/>
      <c r="G60" s="50" t="s">
        <v>47</v>
      </c>
      <c r="H60" s="60">
        <v>2</v>
      </c>
      <c r="I60" s="60">
        <v>2</v>
      </c>
      <c r="J60" s="60">
        <v>3</v>
      </c>
      <c r="K60" s="60">
        <v>1</v>
      </c>
      <c r="L60" s="60">
        <v>3</v>
      </c>
      <c r="M60" s="60">
        <v>1</v>
      </c>
      <c r="N60" s="60">
        <v>2</v>
      </c>
      <c r="O60" s="60">
        <v>2</v>
      </c>
      <c r="P60" s="60">
        <v>1</v>
      </c>
      <c r="Q60" s="66">
        <v>3</v>
      </c>
      <c r="R60" s="66">
        <v>2</v>
      </c>
      <c r="S60" s="60">
        <v>1</v>
      </c>
      <c r="T60" s="60">
        <v>1</v>
      </c>
      <c r="U60" s="60">
        <v>1</v>
      </c>
      <c r="V60" s="60">
        <v>1</v>
      </c>
      <c r="W60" s="60">
        <v>2</v>
      </c>
      <c r="X60" s="60">
        <v>4</v>
      </c>
      <c r="Y60" s="60">
        <v>8</v>
      </c>
      <c r="Z60" s="60">
        <v>1</v>
      </c>
      <c r="AA60" s="60">
        <v>1</v>
      </c>
      <c r="AB60" s="60">
        <v>1</v>
      </c>
      <c r="AC60" s="60">
        <v>1</v>
      </c>
      <c r="AD60" s="60">
        <v>2</v>
      </c>
      <c r="AE60" s="60">
        <v>2</v>
      </c>
      <c r="AF60" s="60">
        <v>1</v>
      </c>
      <c r="AG60" s="60">
        <v>2</v>
      </c>
      <c r="AH60" s="60">
        <v>2</v>
      </c>
      <c r="AI60" s="60">
        <v>2</v>
      </c>
      <c r="AJ60" s="60">
        <v>3</v>
      </c>
      <c r="AK60" s="60">
        <v>2</v>
      </c>
      <c r="AL60" s="60">
        <v>2</v>
      </c>
      <c r="AM60" s="60">
        <v>1</v>
      </c>
      <c r="AN60" s="60">
        <v>3</v>
      </c>
      <c r="AO60" s="60">
        <v>2</v>
      </c>
      <c r="AP60" s="60">
        <v>2</v>
      </c>
      <c r="AQ60" s="60">
        <v>2</v>
      </c>
      <c r="AR60" s="60">
        <v>3</v>
      </c>
      <c r="AS60" s="60">
        <v>2</v>
      </c>
      <c r="AT60" s="60">
        <v>2</v>
      </c>
      <c r="AU60" s="60">
        <v>3</v>
      </c>
      <c r="AV60" s="60">
        <v>1</v>
      </c>
      <c r="AW60" s="50"/>
      <c r="AX60" s="8"/>
      <c r="AY60" s="8"/>
      <c r="AZ60" s="8"/>
      <c r="BA60" s="8"/>
      <c r="BB60" s="8"/>
      <c r="BC60" s="8"/>
    </row>
    <row r="61" spans="1:55" s="9" customFormat="1" ht="12">
      <c r="A61" s="48">
        <v>58</v>
      </c>
      <c r="B61" s="50"/>
      <c r="C61" s="50" t="s">
        <v>127</v>
      </c>
      <c r="D61" s="60" t="s">
        <v>15</v>
      </c>
      <c r="E61" s="60">
        <v>1999</v>
      </c>
      <c r="F61" s="50"/>
      <c r="G61" s="50" t="s">
        <v>47</v>
      </c>
      <c r="H61" s="60">
        <v>4</v>
      </c>
      <c r="I61" s="60">
        <v>1</v>
      </c>
      <c r="J61" s="60">
        <v>2</v>
      </c>
      <c r="K61" s="60">
        <v>1</v>
      </c>
      <c r="L61" s="60">
        <v>3</v>
      </c>
      <c r="M61" s="60">
        <v>2</v>
      </c>
      <c r="N61" s="60">
        <v>1</v>
      </c>
      <c r="O61" s="60">
        <v>1</v>
      </c>
      <c r="P61" s="60">
        <v>1</v>
      </c>
      <c r="Q61" s="66">
        <v>3</v>
      </c>
      <c r="R61" s="66">
        <v>3</v>
      </c>
      <c r="S61" s="60">
        <v>2</v>
      </c>
      <c r="T61" s="60">
        <v>2</v>
      </c>
      <c r="U61" s="60">
        <v>1</v>
      </c>
      <c r="V61" s="60">
        <v>3</v>
      </c>
      <c r="W61" s="60">
        <v>2</v>
      </c>
      <c r="X61" s="60">
        <v>3</v>
      </c>
      <c r="Y61" s="60">
        <v>13</v>
      </c>
      <c r="Z61" s="60">
        <v>2</v>
      </c>
      <c r="AA61" s="60">
        <v>2</v>
      </c>
      <c r="AB61" s="60">
        <v>1</v>
      </c>
      <c r="AC61" s="60">
        <v>2</v>
      </c>
      <c r="AD61" s="60">
        <v>1</v>
      </c>
      <c r="AE61" s="60">
        <v>1</v>
      </c>
      <c r="AF61" s="60">
        <v>2</v>
      </c>
      <c r="AG61" s="60">
        <v>5</v>
      </c>
      <c r="AH61" s="60">
        <v>2</v>
      </c>
      <c r="AI61" s="60">
        <v>2</v>
      </c>
      <c r="AJ61" s="60">
        <v>1</v>
      </c>
      <c r="AK61" s="60">
        <v>1</v>
      </c>
      <c r="AL61" s="60">
        <v>2</v>
      </c>
      <c r="AM61" s="60">
        <v>1</v>
      </c>
      <c r="AN61" s="60">
        <v>4</v>
      </c>
      <c r="AO61" s="60">
        <v>4</v>
      </c>
      <c r="AP61" s="60">
        <v>1</v>
      </c>
      <c r="AQ61" s="60">
        <v>2</v>
      </c>
      <c r="AR61" s="60">
        <v>2</v>
      </c>
      <c r="AS61" s="60">
        <v>1</v>
      </c>
      <c r="AT61" s="60">
        <v>2</v>
      </c>
      <c r="AU61" s="60">
        <v>1</v>
      </c>
      <c r="AV61" s="60">
        <v>3</v>
      </c>
      <c r="AW61" s="50"/>
      <c r="AX61" s="8"/>
      <c r="AY61" s="8"/>
      <c r="AZ61" s="8"/>
      <c r="BA61" s="8"/>
      <c r="BB61" s="8"/>
      <c r="BC61" s="8"/>
    </row>
    <row r="62" spans="1:55" s="9" customFormat="1" ht="12">
      <c r="A62" s="48">
        <v>59</v>
      </c>
      <c r="B62" s="50"/>
      <c r="C62" s="50" t="s">
        <v>143</v>
      </c>
      <c r="D62" s="60" t="s">
        <v>15</v>
      </c>
      <c r="E62" s="60">
        <v>1986</v>
      </c>
      <c r="F62" s="50"/>
      <c r="G62" s="50" t="s">
        <v>47</v>
      </c>
      <c r="H62" s="60">
        <v>4</v>
      </c>
      <c r="I62" s="60">
        <v>4</v>
      </c>
      <c r="J62" s="60">
        <v>2</v>
      </c>
      <c r="K62" s="60">
        <v>1</v>
      </c>
      <c r="L62" s="60">
        <v>1</v>
      </c>
      <c r="M62" s="60">
        <v>3</v>
      </c>
      <c r="N62" s="60">
        <v>1</v>
      </c>
      <c r="O62" s="60">
        <v>1</v>
      </c>
      <c r="P62" s="60">
        <v>2</v>
      </c>
      <c r="Q62" s="66">
        <v>3</v>
      </c>
      <c r="R62" s="66">
        <v>2</v>
      </c>
      <c r="S62" s="60">
        <v>2</v>
      </c>
      <c r="T62" s="60">
        <v>2</v>
      </c>
      <c r="U62" s="60">
        <v>1</v>
      </c>
      <c r="V62" s="60">
        <v>3</v>
      </c>
      <c r="W62" s="60">
        <v>2</v>
      </c>
      <c r="X62" s="60">
        <v>3</v>
      </c>
      <c r="Y62" s="60">
        <v>19</v>
      </c>
      <c r="Z62" s="60">
        <v>3</v>
      </c>
      <c r="AA62" s="60">
        <v>2</v>
      </c>
      <c r="AB62" s="60">
        <v>1</v>
      </c>
      <c r="AC62" s="60">
        <v>3</v>
      </c>
      <c r="AD62" s="60">
        <v>2</v>
      </c>
      <c r="AE62" s="60">
        <v>1</v>
      </c>
      <c r="AF62" s="60">
        <v>1</v>
      </c>
      <c r="AG62" s="60">
        <v>1</v>
      </c>
      <c r="AH62" s="60">
        <v>2</v>
      </c>
      <c r="AI62" s="60">
        <v>1</v>
      </c>
      <c r="AJ62" s="60">
        <v>1</v>
      </c>
      <c r="AK62" s="60">
        <v>1</v>
      </c>
      <c r="AL62" s="60">
        <v>1</v>
      </c>
      <c r="AM62" s="60">
        <v>2</v>
      </c>
      <c r="AN62" s="60">
        <v>2</v>
      </c>
      <c r="AO62" s="60">
        <v>2</v>
      </c>
      <c r="AP62" s="60">
        <v>2</v>
      </c>
      <c r="AQ62" s="60">
        <v>1</v>
      </c>
      <c r="AR62" s="60">
        <v>2</v>
      </c>
      <c r="AS62" s="60">
        <v>2</v>
      </c>
      <c r="AT62" s="60">
        <v>2</v>
      </c>
      <c r="AU62" s="60">
        <v>1</v>
      </c>
      <c r="AV62" s="60">
        <v>3</v>
      </c>
      <c r="AW62" s="50"/>
      <c r="AX62" s="8"/>
      <c r="AY62" s="8"/>
      <c r="AZ62" s="8"/>
      <c r="BA62" s="8"/>
      <c r="BB62" s="8"/>
      <c r="BC62" s="8"/>
    </row>
    <row r="63" spans="1:55" s="9" customFormat="1" ht="12">
      <c r="A63" s="48">
        <v>60</v>
      </c>
      <c r="B63" s="50"/>
      <c r="C63" s="50" t="s">
        <v>144</v>
      </c>
      <c r="D63" s="60" t="s">
        <v>15</v>
      </c>
      <c r="E63" s="60">
        <v>2002</v>
      </c>
      <c r="F63" s="50"/>
      <c r="G63" s="50" t="s">
        <v>47</v>
      </c>
      <c r="H63" s="60">
        <v>3</v>
      </c>
      <c r="I63" s="60">
        <v>1</v>
      </c>
      <c r="J63" s="60">
        <v>1</v>
      </c>
      <c r="K63" s="60">
        <v>1</v>
      </c>
      <c r="L63" s="60">
        <v>1</v>
      </c>
      <c r="M63" s="60">
        <v>3</v>
      </c>
      <c r="N63" s="60">
        <v>1</v>
      </c>
      <c r="O63" s="60">
        <v>1</v>
      </c>
      <c r="P63" s="60">
        <v>1</v>
      </c>
      <c r="Q63" s="66">
        <v>3</v>
      </c>
      <c r="R63" s="66">
        <v>3</v>
      </c>
      <c r="S63" s="60">
        <v>1</v>
      </c>
      <c r="T63" s="60">
        <v>2</v>
      </c>
      <c r="U63" s="60">
        <v>2</v>
      </c>
      <c r="V63" s="60">
        <v>3</v>
      </c>
      <c r="W63" s="60">
        <v>2</v>
      </c>
      <c r="X63" s="60">
        <v>3</v>
      </c>
      <c r="Y63" s="60">
        <v>14</v>
      </c>
      <c r="Z63" s="60">
        <v>2</v>
      </c>
      <c r="AA63" s="60">
        <v>1</v>
      </c>
      <c r="AB63" s="60">
        <v>2</v>
      </c>
      <c r="AC63" s="60">
        <v>2</v>
      </c>
      <c r="AD63" s="60">
        <v>2</v>
      </c>
      <c r="AE63" s="60">
        <v>1</v>
      </c>
      <c r="AF63" s="60">
        <v>1</v>
      </c>
      <c r="AG63" s="60">
        <v>4</v>
      </c>
      <c r="AH63" s="60">
        <v>4</v>
      </c>
      <c r="AI63" s="60">
        <v>1</v>
      </c>
      <c r="AJ63" s="60">
        <v>2</v>
      </c>
      <c r="AK63" s="60">
        <v>1</v>
      </c>
      <c r="AL63" s="60">
        <v>2</v>
      </c>
      <c r="AM63" s="60">
        <v>1</v>
      </c>
      <c r="AN63" s="60">
        <v>4</v>
      </c>
      <c r="AO63" s="60">
        <v>2</v>
      </c>
      <c r="AP63" s="60">
        <v>1</v>
      </c>
      <c r="AQ63" s="60">
        <v>2</v>
      </c>
      <c r="AR63" s="60">
        <v>2</v>
      </c>
      <c r="AS63" s="60">
        <v>2</v>
      </c>
      <c r="AT63" s="60">
        <v>2</v>
      </c>
      <c r="AU63" s="60">
        <v>2</v>
      </c>
      <c r="AV63" s="60">
        <v>3</v>
      </c>
      <c r="AW63" s="50"/>
      <c r="AX63" s="8"/>
      <c r="AY63" s="8"/>
      <c r="AZ63" s="8"/>
      <c r="BA63" s="8"/>
      <c r="BB63" s="8"/>
      <c r="BC63" s="8"/>
    </row>
    <row r="64" spans="1:55" s="9" customFormat="1" ht="12">
      <c r="A64" s="48">
        <v>61</v>
      </c>
      <c r="B64" s="50"/>
      <c r="C64" s="50" t="s">
        <v>145</v>
      </c>
      <c r="D64" s="60" t="s">
        <v>15</v>
      </c>
      <c r="E64" s="60">
        <v>2006</v>
      </c>
      <c r="F64" s="50"/>
      <c r="G64" s="50" t="s">
        <v>47</v>
      </c>
      <c r="H64" s="60">
        <v>4</v>
      </c>
      <c r="I64" s="60">
        <v>2</v>
      </c>
      <c r="J64" s="60">
        <v>2</v>
      </c>
      <c r="K64" s="60">
        <v>1</v>
      </c>
      <c r="L64" s="60">
        <v>3</v>
      </c>
      <c r="M64" s="60">
        <v>1</v>
      </c>
      <c r="N64" s="60">
        <v>2</v>
      </c>
      <c r="O64" s="60">
        <v>2</v>
      </c>
      <c r="P64" s="60">
        <v>2</v>
      </c>
      <c r="Q64" s="66">
        <v>3</v>
      </c>
      <c r="R64" s="66">
        <v>3</v>
      </c>
      <c r="S64" s="60">
        <v>2</v>
      </c>
      <c r="T64" s="60">
        <v>1</v>
      </c>
      <c r="U64" s="60">
        <v>2</v>
      </c>
      <c r="V64" s="60">
        <v>2</v>
      </c>
      <c r="W64" s="60">
        <v>2</v>
      </c>
      <c r="X64" s="60">
        <v>3</v>
      </c>
      <c r="Y64" s="60">
        <v>10</v>
      </c>
      <c r="Z64" s="60">
        <v>2</v>
      </c>
      <c r="AA64" s="60">
        <v>2</v>
      </c>
      <c r="AB64" s="60">
        <v>2</v>
      </c>
      <c r="AC64" s="60">
        <v>3</v>
      </c>
      <c r="AD64" s="60">
        <v>2</v>
      </c>
      <c r="AE64" s="60">
        <v>1</v>
      </c>
      <c r="AF64" s="60">
        <v>2</v>
      </c>
      <c r="AG64" s="60">
        <v>4</v>
      </c>
      <c r="AH64" s="60">
        <v>1</v>
      </c>
      <c r="AI64" s="60">
        <v>2</v>
      </c>
      <c r="AJ64" s="60">
        <v>2</v>
      </c>
      <c r="AK64" s="60">
        <v>1</v>
      </c>
      <c r="AL64" s="60">
        <v>1</v>
      </c>
      <c r="AM64" s="60">
        <v>2</v>
      </c>
      <c r="AN64" s="60">
        <v>4</v>
      </c>
      <c r="AO64" s="60">
        <v>3</v>
      </c>
      <c r="AP64" s="60">
        <v>2</v>
      </c>
      <c r="AQ64" s="60">
        <v>2</v>
      </c>
      <c r="AR64" s="60">
        <v>2</v>
      </c>
      <c r="AS64" s="60">
        <v>2</v>
      </c>
      <c r="AT64" s="60">
        <v>3</v>
      </c>
      <c r="AU64" s="60">
        <v>2</v>
      </c>
      <c r="AV64" s="60">
        <v>3</v>
      </c>
      <c r="AW64" s="50"/>
      <c r="AX64" s="8"/>
      <c r="AY64" s="8"/>
      <c r="AZ64" s="8"/>
      <c r="BA64" s="8"/>
      <c r="BB64" s="8"/>
      <c r="BC64" s="8"/>
    </row>
    <row r="65" spans="1:55" s="9" customFormat="1" ht="12">
      <c r="A65" s="48">
        <v>62</v>
      </c>
      <c r="B65" s="50"/>
      <c r="C65" s="50" t="s">
        <v>146</v>
      </c>
      <c r="D65" s="60" t="s">
        <v>15</v>
      </c>
      <c r="E65" s="60">
        <v>2017</v>
      </c>
      <c r="F65" s="50"/>
      <c r="G65" s="50" t="s">
        <v>43</v>
      </c>
      <c r="H65" s="60">
        <v>3</v>
      </c>
      <c r="I65" s="60">
        <v>1</v>
      </c>
      <c r="J65" s="60">
        <v>2</v>
      </c>
      <c r="K65" s="60">
        <v>2</v>
      </c>
      <c r="L65" s="60">
        <v>3</v>
      </c>
      <c r="M65" s="60">
        <v>1</v>
      </c>
      <c r="N65" s="60">
        <v>1</v>
      </c>
      <c r="O65" s="60">
        <v>2</v>
      </c>
      <c r="P65" s="60">
        <v>2</v>
      </c>
      <c r="Q65" s="66">
        <v>4</v>
      </c>
      <c r="R65" s="66">
        <v>2</v>
      </c>
      <c r="S65" s="60">
        <v>1</v>
      </c>
      <c r="T65" s="60">
        <v>2</v>
      </c>
      <c r="U65" s="60">
        <v>1</v>
      </c>
      <c r="V65" s="60">
        <v>2</v>
      </c>
      <c r="W65" s="60">
        <v>2</v>
      </c>
      <c r="X65" s="60">
        <v>1</v>
      </c>
      <c r="Y65" s="60">
        <v>8</v>
      </c>
      <c r="Z65" s="60">
        <v>1</v>
      </c>
      <c r="AA65" s="60">
        <v>1</v>
      </c>
      <c r="AB65" s="60">
        <v>1</v>
      </c>
      <c r="AC65" s="60">
        <v>4</v>
      </c>
      <c r="AD65" s="60">
        <v>3</v>
      </c>
      <c r="AE65" s="60">
        <v>2</v>
      </c>
      <c r="AF65" s="60">
        <v>3</v>
      </c>
      <c r="AG65" s="60">
        <v>4</v>
      </c>
      <c r="AH65" s="60">
        <v>2</v>
      </c>
      <c r="AI65" s="60">
        <v>1</v>
      </c>
      <c r="AJ65" s="60">
        <v>3</v>
      </c>
      <c r="AK65" s="60">
        <v>2</v>
      </c>
      <c r="AL65" s="60">
        <v>2</v>
      </c>
      <c r="AM65" s="60">
        <v>1</v>
      </c>
      <c r="AN65" s="60">
        <v>4</v>
      </c>
      <c r="AO65" s="60">
        <v>4</v>
      </c>
      <c r="AP65" s="60">
        <v>2</v>
      </c>
      <c r="AQ65" s="60">
        <v>3</v>
      </c>
      <c r="AR65" s="60">
        <v>2</v>
      </c>
      <c r="AS65" s="60">
        <v>2</v>
      </c>
      <c r="AT65" s="60">
        <v>2</v>
      </c>
      <c r="AU65" s="60">
        <v>2</v>
      </c>
      <c r="AV65" s="60">
        <v>4</v>
      </c>
      <c r="AW65" s="50"/>
      <c r="AX65" s="8"/>
      <c r="AY65" s="8"/>
      <c r="AZ65" s="8"/>
      <c r="BA65" s="8"/>
      <c r="BB65" s="8"/>
      <c r="BC65" s="8"/>
    </row>
    <row r="66" spans="1:55" s="9" customFormat="1" ht="12">
      <c r="A66" s="48">
        <v>63</v>
      </c>
      <c r="B66" s="50"/>
      <c r="C66" s="50" t="s">
        <v>147</v>
      </c>
      <c r="D66" s="60" t="s">
        <v>15</v>
      </c>
      <c r="E66" s="60">
        <v>1988</v>
      </c>
      <c r="F66" s="50"/>
      <c r="G66" s="50" t="s">
        <v>47</v>
      </c>
      <c r="H66" s="60">
        <v>5</v>
      </c>
      <c r="I66" s="60">
        <v>1</v>
      </c>
      <c r="J66" s="60">
        <v>4</v>
      </c>
      <c r="K66" s="60">
        <v>2</v>
      </c>
      <c r="L66" s="60">
        <v>2</v>
      </c>
      <c r="M66" s="60">
        <v>1</v>
      </c>
      <c r="N66" s="60">
        <v>1</v>
      </c>
      <c r="O66" s="60">
        <v>1</v>
      </c>
      <c r="P66" s="60">
        <v>1</v>
      </c>
      <c r="Q66" s="66">
        <v>3</v>
      </c>
      <c r="R66" s="66">
        <v>2</v>
      </c>
      <c r="S66" s="60">
        <v>2</v>
      </c>
      <c r="T66" s="60">
        <v>1</v>
      </c>
      <c r="U66" s="60">
        <v>1</v>
      </c>
      <c r="V66" s="60">
        <v>3</v>
      </c>
      <c r="W66" s="60">
        <v>2</v>
      </c>
      <c r="X66" s="60">
        <v>3</v>
      </c>
      <c r="Y66" s="60">
        <v>19</v>
      </c>
      <c r="Z66" s="60">
        <v>3</v>
      </c>
      <c r="AA66" s="60">
        <v>2</v>
      </c>
      <c r="AB66" s="60">
        <v>1</v>
      </c>
      <c r="AC66" s="60">
        <v>3</v>
      </c>
      <c r="AD66" s="60">
        <v>1</v>
      </c>
      <c r="AE66" s="60">
        <v>1</v>
      </c>
      <c r="AF66" s="60">
        <v>2</v>
      </c>
      <c r="AG66" s="60">
        <v>5</v>
      </c>
      <c r="AH66" s="60">
        <v>2</v>
      </c>
      <c r="AI66" s="60">
        <v>2</v>
      </c>
      <c r="AJ66" s="60">
        <v>2</v>
      </c>
      <c r="AK66" s="60">
        <v>2</v>
      </c>
      <c r="AL66" s="60">
        <v>1</v>
      </c>
      <c r="AM66" s="60">
        <v>2</v>
      </c>
      <c r="AN66" s="60">
        <v>4</v>
      </c>
      <c r="AO66" s="60">
        <v>4</v>
      </c>
      <c r="AP66" s="60">
        <v>2</v>
      </c>
      <c r="AQ66" s="60">
        <v>2</v>
      </c>
      <c r="AR66" s="60">
        <v>1</v>
      </c>
      <c r="AS66" s="60">
        <v>1</v>
      </c>
      <c r="AT66" s="60">
        <v>2</v>
      </c>
      <c r="AU66" s="60">
        <v>1</v>
      </c>
      <c r="AV66" s="60">
        <v>3</v>
      </c>
      <c r="AW66" s="50"/>
      <c r="AX66" s="8"/>
      <c r="AY66" s="8"/>
      <c r="AZ66" s="8"/>
      <c r="BA66" s="8"/>
      <c r="BB66" s="8"/>
      <c r="BC66" s="8"/>
    </row>
    <row r="67" spans="1:55" s="9" customFormat="1" ht="12">
      <c r="A67" s="48">
        <v>64</v>
      </c>
      <c r="B67" s="50"/>
      <c r="C67" s="50" t="s">
        <v>148</v>
      </c>
      <c r="D67" s="60" t="s">
        <v>115</v>
      </c>
      <c r="E67" s="60">
        <v>1979</v>
      </c>
      <c r="F67" s="50"/>
      <c r="G67" s="50" t="s">
        <v>47</v>
      </c>
      <c r="H67" s="60">
        <v>4</v>
      </c>
      <c r="I67" s="60">
        <v>3</v>
      </c>
      <c r="J67" s="60">
        <v>3</v>
      </c>
      <c r="K67" s="60">
        <v>1</v>
      </c>
      <c r="L67" s="60">
        <v>2</v>
      </c>
      <c r="M67" s="60">
        <v>2</v>
      </c>
      <c r="N67" s="60">
        <v>1</v>
      </c>
      <c r="O67" s="60">
        <v>2</v>
      </c>
      <c r="P67" s="60">
        <v>1</v>
      </c>
      <c r="Q67" s="66">
        <v>3</v>
      </c>
      <c r="R67" s="66">
        <v>2</v>
      </c>
      <c r="S67" s="60">
        <v>2</v>
      </c>
      <c r="T67" s="60">
        <v>2</v>
      </c>
      <c r="U67" s="60">
        <v>2</v>
      </c>
      <c r="V67" s="60">
        <v>3</v>
      </c>
      <c r="W67" s="60">
        <v>2</v>
      </c>
      <c r="X67" s="60">
        <v>3</v>
      </c>
      <c r="Y67" s="60">
        <v>21</v>
      </c>
      <c r="Z67" s="60">
        <v>4</v>
      </c>
      <c r="AA67" s="60">
        <v>2</v>
      </c>
      <c r="AB67" s="60">
        <v>2</v>
      </c>
      <c r="AC67" s="60">
        <v>2</v>
      </c>
      <c r="AD67" s="60">
        <v>1</v>
      </c>
      <c r="AE67" s="60">
        <v>1</v>
      </c>
      <c r="AF67" s="60">
        <v>1</v>
      </c>
      <c r="AG67" s="60">
        <v>4</v>
      </c>
      <c r="AH67" s="60">
        <v>2</v>
      </c>
      <c r="AI67" s="60">
        <v>1</v>
      </c>
      <c r="AJ67" s="60">
        <v>1</v>
      </c>
      <c r="AK67" s="60">
        <v>1</v>
      </c>
      <c r="AL67" s="60">
        <v>2</v>
      </c>
      <c r="AM67" s="60">
        <v>1</v>
      </c>
      <c r="AN67" s="60">
        <v>5</v>
      </c>
      <c r="AO67" s="60">
        <v>5</v>
      </c>
      <c r="AP67" s="60">
        <v>3</v>
      </c>
      <c r="AQ67" s="60">
        <v>3</v>
      </c>
      <c r="AR67" s="60">
        <v>2</v>
      </c>
      <c r="AS67" s="60">
        <v>2</v>
      </c>
      <c r="AT67" s="60">
        <v>3</v>
      </c>
      <c r="AU67" s="60">
        <v>2</v>
      </c>
      <c r="AV67" s="60">
        <v>4</v>
      </c>
      <c r="AW67" s="50"/>
      <c r="AX67" s="8"/>
      <c r="AY67" s="8"/>
      <c r="AZ67" s="8"/>
      <c r="BA67" s="8"/>
      <c r="BB67" s="8"/>
      <c r="BC67" s="8"/>
    </row>
    <row r="68" spans="1:55" s="9" customFormat="1" ht="12">
      <c r="A68" s="48">
        <v>65</v>
      </c>
      <c r="B68" s="50"/>
      <c r="C68" s="50" t="s">
        <v>149</v>
      </c>
      <c r="D68" s="60" t="s">
        <v>15</v>
      </c>
      <c r="E68" s="60">
        <v>2014</v>
      </c>
      <c r="F68" s="50"/>
      <c r="G68" s="50" t="s">
        <v>47</v>
      </c>
      <c r="H68" s="60">
        <v>4</v>
      </c>
      <c r="I68" s="60">
        <v>2</v>
      </c>
      <c r="J68" s="60">
        <v>2</v>
      </c>
      <c r="K68" s="60">
        <v>1</v>
      </c>
      <c r="L68" s="60">
        <v>3</v>
      </c>
      <c r="M68" s="60">
        <v>1</v>
      </c>
      <c r="N68" s="60">
        <v>1</v>
      </c>
      <c r="O68" s="60">
        <v>1</v>
      </c>
      <c r="P68" s="60">
        <v>1</v>
      </c>
      <c r="Q68" s="66">
        <v>4</v>
      </c>
      <c r="R68" s="66">
        <v>2</v>
      </c>
      <c r="S68" s="60">
        <v>2</v>
      </c>
      <c r="T68" s="60">
        <v>2</v>
      </c>
      <c r="U68" s="60">
        <v>1</v>
      </c>
      <c r="V68" s="60">
        <v>2</v>
      </c>
      <c r="W68" s="60">
        <v>2</v>
      </c>
      <c r="X68" s="60">
        <v>3</v>
      </c>
      <c r="Y68" s="60">
        <v>8</v>
      </c>
      <c r="Z68" s="60">
        <v>1</v>
      </c>
      <c r="AA68" s="60">
        <v>2</v>
      </c>
      <c r="AB68" s="60">
        <v>1</v>
      </c>
      <c r="AC68" s="60">
        <v>3</v>
      </c>
      <c r="AD68" s="60">
        <v>4</v>
      </c>
      <c r="AE68" s="60">
        <v>2</v>
      </c>
      <c r="AF68" s="60">
        <v>2</v>
      </c>
      <c r="AG68" s="60">
        <v>4</v>
      </c>
      <c r="AH68" s="60">
        <v>2</v>
      </c>
      <c r="AI68" s="60">
        <v>2</v>
      </c>
      <c r="AJ68" s="60">
        <v>2</v>
      </c>
      <c r="AK68" s="60">
        <v>1</v>
      </c>
      <c r="AL68" s="60">
        <v>1</v>
      </c>
      <c r="AM68" s="60">
        <v>1</v>
      </c>
      <c r="AN68" s="60">
        <v>3</v>
      </c>
      <c r="AO68" s="60">
        <v>3</v>
      </c>
      <c r="AP68" s="60">
        <v>2</v>
      </c>
      <c r="AQ68" s="60">
        <v>2</v>
      </c>
      <c r="AR68" s="60">
        <v>2</v>
      </c>
      <c r="AS68" s="60">
        <v>2</v>
      </c>
      <c r="AT68" s="60">
        <v>2</v>
      </c>
      <c r="AU68" s="60">
        <v>2</v>
      </c>
      <c r="AV68" s="60">
        <v>3</v>
      </c>
      <c r="AW68" s="50"/>
      <c r="AX68" s="8"/>
      <c r="AY68" s="8"/>
      <c r="AZ68" s="8"/>
      <c r="BA68" s="8"/>
      <c r="BB68" s="8"/>
      <c r="BC68" s="8"/>
    </row>
    <row r="69" spans="1:55" s="9" customFormat="1" ht="12">
      <c r="A69" s="48">
        <v>66</v>
      </c>
      <c r="B69" s="50"/>
      <c r="C69" s="50" t="s">
        <v>150</v>
      </c>
      <c r="D69" s="60" t="s">
        <v>15</v>
      </c>
      <c r="E69" s="60">
        <v>2005</v>
      </c>
      <c r="F69" s="50"/>
      <c r="G69" s="50" t="s">
        <v>47</v>
      </c>
      <c r="H69" s="60">
        <v>4</v>
      </c>
      <c r="I69" s="60">
        <v>4</v>
      </c>
      <c r="J69" s="60">
        <v>2</v>
      </c>
      <c r="K69" s="60">
        <v>2</v>
      </c>
      <c r="L69" s="60">
        <v>3</v>
      </c>
      <c r="M69" s="60">
        <v>1</v>
      </c>
      <c r="N69" s="60">
        <v>1</v>
      </c>
      <c r="O69" s="60">
        <v>1</v>
      </c>
      <c r="P69" s="60">
        <v>1</v>
      </c>
      <c r="Q69" s="66">
        <v>2</v>
      </c>
      <c r="R69" s="66">
        <v>1</v>
      </c>
      <c r="S69" s="60">
        <v>2</v>
      </c>
      <c r="T69" s="60">
        <v>2</v>
      </c>
      <c r="U69" s="60">
        <v>1</v>
      </c>
      <c r="V69" s="60">
        <v>3</v>
      </c>
      <c r="W69" s="60">
        <v>2</v>
      </c>
      <c r="X69" s="60">
        <v>3</v>
      </c>
      <c r="Y69" s="60">
        <v>10</v>
      </c>
      <c r="Z69" s="60">
        <v>1</v>
      </c>
      <c r="AA69" s="60">
        <v>2</v>
      </c>
      <c r="AB69" s="60">
        <v>1</v>
      </c>
      <c r="AC69" s="60">
        <v>2</v>
      </c>
      <c r="AD69" s="60">
        <v>3</v>
      </c>
      <c r="AE69" s="60">
        <v>1</v>
      </c>
      <c r="AF69" s="60">
        <v>1</v>
      </c>
      <c r="AG69" s="60">
        <v>2</v>
      </c>
      <c r="AH69" s="60">
        <v>3</v>
      </c>
      <c r="AI69" s="60">
        <v>1</v>
      </c>
      <c r="AJ69" s="60">
        <v>4</v>
      </c>
      <c r="AK69" s="60">
        <v>1</v>
      </c>
      <c r="AL69" s="60">
        <v>2</v>
      </c>
      <c r="AM69" s="60">
        <v>1</v>
      </c>
      <c r="AN69" s="60">
        <v>4</v>
      </c>
      <c r="AO69" s="60">
        <v>5</v>
      </c>
      <c r="AP69" s="60">
        <v>2</v>
      </c>
      <c r="AQ69" s="60">
        <v>3</v>
      </c>
      <c r="AR69" s="60">
        <v>2</v>
      </c>
      <c r="AS69" s="60">
        <v>2</v>
      </c>
      <c r="AT69" s="60">
        <v>1</v>
      </c>
      <c r="AU69" s="60">
        <v>2</v>
      </c>
      <c r="AV69" s="60">
        <v>3</v>
      </c>
      <c r="AW69" s="50"/>
      <c r="AX69" s="8"/>
      <c r="AY69" s="8"/>
      <c r="AZ69" s="8"/>
      <c r="BA69" s="8"/>
      <c r="BB69" s="8"/>
      <c r="BC69" s="8"/>
    </row>
    <row r="70" spans="1:55" s="9" customFormat="1" ht="12">
      <c r="A70" s="48">
        <v>67</v>
      </c>
      <c r="B70" s="50"/>
      <c r="C70" s="50" t="s">
        <v>151</v>
      </c>
      <c r="D70" s="60" t="s">
        <v>15</v>
      </c>
      <c r="E70" s="60">
        <v>2010</v>
      </c>
      <c r="F70" s="50"/>
      <c r="G70" s="50" t="s">
        <v>47</v>
      </c>
      <c r="H70" s="60">
        <v>5</v>
      </c>
      <c r="I70" s="60">
        <v>1</v>
      </c>
      <c r="J70" s="60">
        <v>1</v>
      </c>
      <c r="K70" s="60">
        <v>1</v>
      </c>
      <c r="L70" s="60">
        <v>3</v>
      </c>
      <c r="M70" s="60">
        <v>1</v>
      </c>
      <c r="N70" s="60">
        <v>2</v>
      </c>
      <c r="O70" s="60">
        <v>1</v>
      </c>
      <c r="P70" s="60">
        <v>2</v>
      </c>
      <c r="Q70" s="66">
        <v>3</v>
      </c>
      <c r="R70" s="66">
        <v>1</v>
      </c>
      <c r="S70" s="60">
        <v>2</v>
      </c>
      <c r="T70" s="60">
        <v>2</v>
      </c>
      <c r="U70" s="60">
        <v>1</v>
      </c>
      <c r="V70" s="60">
        <v>3</v>
      </c>
      <c r="W70" s="60">
        <v>2</v>
      </c>
      <c r="X70" s="60">
        <v>3</v>
      </c>
      <c r="Y70" s="60">
        <v>9</v>
      </c>
      <c r="Z70" s="60">
        <v>1</v>
      </c>
      <c r="AA70" s="60">
        <v>2</v>
      </c>
      <c r="AB70" s="60">
        <v>1</v>
      </c>
      <c r="AC70" s="60">
        <v>2</v>
      </c>
      <c r="AD70" s="60">
        <v>2</v>
      </c>
      <c r="AE70" s="60">
        <v>1</v>
      </c>
      <c r="AF70" s="60">
        <v>2</v>
      </c>
      <c r="AG70" s="60">
        <v>5</v>
      </c>
      <c r="AH70" s="60">
        <v>2</v>
      </c>
      <c r="AI70" s="60">
        <v>2</v>
      </c>
      <c r="AJ70" s="60">
        <v>3</v>
      </c>
      <c r="AK70" s="60">
        <v>2</v>
      </c>
      <c r="AL70" s="60">
        <v>1</v>
      </c>
      <c r="AM70" s="60">
        <v>1</v>
      </c>
      <c r="AN70" s="60">
        <v>4</v>
      </c>
      <c r="AO70" s="60">
        <v>2</v>
      </c>
      <c r="AP70" s="60">
        <v>3</v>
      </c>
      <c r="AQ70" s="60">
        <v>3</v>
      </c>
      <c r="AR70" s="60">
        <v>3</v>
      </c>
      <c r="AS70" s="60">
        <v>2</v>
      </c>
      <c r="AT70" s="60">
        <v>2</v>
      </c>
      <c r="AU70" s="60">
        <v>3</v>
      </c>
      <c r="AV70" s="60">
        <v>4</v>
      </c>
      <c r="AW70" s="50"/>
      <c r="AX70" s="8"/>
      <c r="AY70" s="8"/>
      <c r="AZ70" s="8"/>
      <c r="BA70" s="8"/>
      <c r="BB70" s="8"/>
      <c r="BC70" s="8"/>
    </row>
    <row r="71" spans="1:55" s="9" customFormat="1" ht="12">
      <c r="A71" s="48">
        <v>68</v>
      </c>
      <c r="B71" s="50"/>
      <c r="C71" s="50" t="s">
        <v>135</v>
      </c>
      <c r="D71" s="60" t="s">
        <v>15</v>
      </c>
      <c r="E71" s="60">
        <v>2021</v>
      </c>
      <c r="F71" s="50"/>
      <c r="G71" s="50" t="s">
        <v>47</v>
      </c>
      <c r="H71" s="60">
        <v>4</v>
      </c>
      <c r="I71" s="60">
        <v>4</v>
      </c>
      <c r="J71" s="60">
        <v>5</v>
      </c>
      <c r="K71" s="60">
        <v>2</v>
      </c>
      <c r="L71" s="60">
        <v>3</v>
      </c>
      <c r="M71" s="60">
        <v>1</v>
      </c>
      <c r="N71" s="60">
        <v>1</v>
      </c>
      <c r="O71" s="60">
        <v>1</v>
      </c>
      <c r="P71" s="60">
        <v>1</v>
      </c>
      <c r="Q71" s="66">
        <v>3</v>
      </c>
      <c r="R71" s="66">
        <v>3</v>
      </c>
      <c r="S71" s="60">
        <v>1</v>
      </c>
      <c r="T71" s="60">
        <v>2</v>
      </c>
      <c r="U71" s="60">
        <v>2</v>
      </c>
      <c r="V71" s="60">
        <v>2</v>
      </c>
      <c r="W71" s="60">
        <v>2</v>
      </c>
      <c r="X71" s="60">
        <v>4</v>
      </c>
      <c r="Y71" s="60">
        <v>6</v>
      </c>
      <c r="Z71" s="60">
        <v>1</v>
      </c>
      <c r="AA71" s="60">
        <v>1</v>
      </c>
      <c r="AB71" s="60">
        <v>2</v>
      </c>
      <c r="AC71" s="60">
        <v>2</v>
      </c>
      <c r="AD71" s="60">
        <v>2</v>
      </c>
      <c r="AE71" s="60">
        <v>2</v>
      </c>
      <c r="AF71" s="60">
        <v>1</v>
      </c>
      <c r="AG71" s="60">
        <v>4</v>
      </c>
      <c r="AH71" s="60">
        <v>3</v>
      </c>
      <c r="AI71" s="60">
        <v>3</v>
      </c>
      <c r="AJ71" s="60">
        <v>3</v>
      </c>
      <c r="AK71" s="60">
        <v>2</v>
      </c>
      <c r="AL71" s="60">
        <v>2</v>
      </c>
      <c r="AM71" s="60">
        <v>1</v>
      </c>
      <c r="AN71" s="60">
        <v>4</v>
      </c>
      <c r="AO71" s="60">
        <v>3</v>
      </c>
      <c r="AP71" s="60">
        <v>2</v>
      </c>
      <c r="AQ71" s="60">
        <v>1</v>
      </c>
      <c r="AR71" s="60">
        <v>2</v>
      </c>
      <c r="AS71" s="60">
        <v>3</v>
      </c>
      <c r="AT71" s="60">
        <v>2</v>
      </c>
      <c r="AU71" s="60">
        <v>1</v>
      </c>
      <c r="AV71" s="60">
        <v>4</v>
      </c>
      <c r="AW71" s="50"/>
      <c r="AX71" s="8"/>
      <c r="AY71" s="8"/>
      <c r="AZ71" s="8"/>
      <c r="BA71" s="8"/>
      <c r="BB71" s="8"/>
      <c r="BC71" s="8"/>
    </row>
    <row r="72" spans="1:55" s="9" customFormat="1" ht="12">
      <c r="A72" s="48">
        <v>69</v>
      </c>
      <c r="B72" s="50"/>
      <c r="C72" s="50" t="s">
        <v>137</v>
      </c>
      <c r="D72" s="60" t="s">
        <v>15</v>
      </c>
      <c r="E72" s="60">
        <v>2007</v>
      </c>
      <c r="F72" s="50"/>
      <c r="G72" s="50" t="s">
        <v>43</v>
      </c>
      <c r="H72" s="60">
        <v>5</v>
      </c>
      <c r="I72" s="60">
        <v>2</v>
      </c>
      <c r="J72" s="60">
        <v>2</v>
      </c>
      <c r="K72" s="60">
        <v>1</v>
      </c>
      <c r="L72" s="60">
        <v>2</v>
      </c>
      <c r="M72" s="60">
        <v>3</v>
      </c>
      <c r="N72" s="60">
        <v>2</v>
      </c>
      <c r="O72" s="60">
        <v>2</v>
      </c>
      <c r="P72" s="60">
        <v>2</v>
      </c>
      <c r="Q72" s="66">
        <v>2</v>
      </c>
      <c r="R72" s="66">
        <v>2</v>
      </c>
      <c r="S72" s="60">
        <v>2</v>
      </c>
      <c r="T72" s="60">
        <v>2</v>
      </c>
      <c r="U72" s="60">
        <v>2</v>
      </c>
      <c r="V72" s="60">
        <v>1</v>
      </c>
      <c r="W72" s="60">
        <v>2</v>
      </c>
      <c r="X72" s="60">
        <v>3</v>
      </c>
      <c r="Y72" s="60">
        <v>10</v>
      </c>
      <c r="Z72" s="60">
        <v>1</v>
      </c>
      <c r="AA72" s="60">
        <v>2</v>
      </c>
      <c r="AB72" s="60">
        <v>2</v>
      </c>
      <c r="AC72" s="60">
        <v>2</v>
      </c>
      <c r="AD72" s="60">
        <v>2</v>
      </c>
      <c r="AE72" s="60">
        <v>1</v>
      </c>
      <c r="AF72" s="60">
        <v>1</v>
      </c>
      <c r="AG72" s="60">
        <v>4</v>
      </c>
      <c r="AH72" s="60">
        <v>3</v>
      </c>
      <c r="AI72" s="60">
        <v>3</v>
      </c>
      <c r="AJ72" s="60">
        <v>2</v>
      </c>
      <c r="AK72" s="60">
        <v>1</v>
      </c>
      <c r="AL72" s="60">
        <v>2</v>
      </c>
      <c r="AM72" s="60">
        <v>2</v>
      </c>
      <c r="AN72" s="60">
        <v>2</v>
      </c>
      <c r="AO72" s="60">
        <v>2</v>
      </c>
      <c r="AP72" s="60">
        <v>2</v>
      </c>
      <c r="AQ72" s="60">
        <v>2</v>
      </c>
      <c r="AR72" s="60">
        <v>3</v>
      </c>
      <c r="AS72" s="60">
        <v>1</v>
      </c>
      <c r="AT72" s="60">
        <v>1</v>
      </c>
      <c r="AU72" s="60">
        <v>1</v>
      </c>
      <c r="AV72" s="60">
        <v>2</v>
      </c>
      <c r="AW72" s="50"/>
      <c r="AX72" s="8"/>
      <c r="AY72" s="8"/>
      <c r="AZ72" s="8"/>
      <c r="BA72" s="8"/>
      <c r="BB72" s="8"/>
      <c r="BC72" s="8"/>
    </row>
    <row r="73" spans="1:55" s="9" customFormat="1" ht="12">
      <c r="A73" s="48">
        <v>70</v>
      </c>
      <c r="B73" s="50"/>
      <c r="C73" s="50" t="s">
        <v>152</v>
      </c>
      <c r="D73" s="60" t="s">
        <v>115</v>
      </c>
      <c r="E73" s="60">
        <v>2016</v>
      </c>
      <c r="F73" s="50"/>
      <c r="G73" s="50" t="s">
        <v>43</v>
      </c>
      <c r="H73" s="60">
        <v>4</v>
      </c>
      <c r="I73" s="60">
        <v>1</v>
      </c>
      <c r="J73" s="60">
        <v>2</v>
      </c>
      <c r="K73" s="60">
        <v>1</v>
      </c>
      <c r="L73" s="60">
        <v>3</v>
      </c>
      <c r="M73" s="60">
        <v>1</v>
      </c>
      <c r="N73" s="60">
        <v>3</v>
      </c>
      <c r="O73" s="60">
        <v>1</v>
      </c>
      <c r="P73" s="60">
        <v>2</v>
      </c>
      <c r="Q73" s="66">
        <v>3</v>
      </c>
      <c r="R73" s="66">
        <v>3</v>
      </c>
      <c r="S73" s="60">
        <v>2</v>
      </c>
      <c r="T73" s="60">
        <v>1</v>
      </c>
      <c r="U73" s="60">
        <v>2</v>
      </c>
      <c r="V73" s="60">
        <v>3</v>
      </c>
      <c r="W73" s="60">
        <v>2</v>
      </c>
      <c r="X73" s="60">
        <v>1</v>
      </c>
      <c r="Y73" s="60">
        <v>7</v>
      </c>
      <c r="Z73" s="60">
        <v>1</v>
      </c>
      <c r="AA73" s="60">
        <v>2</v>
      </c>
      <c r="AB73" s="60">
        <v>2</v>
      </c>
      <c r="AC73" s="60">
        <v>1</v>
      </c>
      <c r="AD73" s="60">
        <v>4</v>
      </c>
      <c r="AE73" s="60">
        <v>1</v>
      </c>
      <c r="AF73" s="60">
        <v>2</v>
      </c>
      <c r="AG73" s="60">
        <v>2</v>
      </c>
      <c r="AH73" s="60">
        <v>2</v>
      </c>
      <c r="AI73" s="60">
        <v>2</v>
      </c>
      <c r="AJ73" s="60">
        <v>2</v>
      </c>
      <c r="AK73" s="60">
        <v>2</v>
      </c>
      <c r="AL73" s="60">
        <v>2</v>
      </c>
      <c r="AM73" s="60">
        <v>1</v>
      </c>
      <c r="AN73" s="60">
        <v>2</v>
      </c>
      <c r="AO73" s="60">
        <v>2</v>
      </c>
      <c r="AP73" s="60">
        <v>2</v>
      </c>
      <c r="AQ73" s="60">
        <v>2</v>
      </c>
      <c r="AR73" s="60">
        <v>1</v>
      </c>
      <c r="AS73" s="60">
        <v>2</v>
      </c>
      <c r="AT73" s="60">
        <v>2</v>
      </c>
      <c r="AU73" s="60">
        <v>1</v>
      </c>
      <c r="AV73" s="60">
        <v>3</v>
      </c>
      <c r="AW73" s="50"/>
      <c r="AX73" s="8"/>
      <c r="AY73" s="8"/>
      <c r="AZ73" s="8"/>
      <c r="BA73" s="8"/>
      <c r="BB73" s="8"/>
      <c r="BC73" s="8"/>
    </row>
    <row r="74" spans="1:55" s="9" customFormat="1" ht="12">
      <c r="A74" s="48">
        <v>71</v>
      </c>
      <c r="B74" s="50"/>
      <c r="C74" s="50" t="s">
        <v>153</v>
      </c>
      <c r="D74" s="60" t="s">
        <v>15</v>
      </c>
      <c r="E74" s="60">
        <v>2009</v>
      </c>
      <c r="F74" s="50"/>
      <c r="G74" s="50" t="s">
        <v>47</v>
      </c>
      <c r="H74" s="60">
        <v>3</v>
      </c>
      <c r="I74" s="60">
        <v>1</v>
      </c>
      <c r="J74" s="60">
        <v>2</v>
      </c>
      <c r="K74" s="60">
        <v>2</v>
      </c>
      <c r="L74" s="60">
        <v>1</v>
      </c>
      <c r="M74" s="60">
        <v>3</v>
      </c>
      <c r="N74" s="60">
        <v>2</v>
      </c>
      <c r="O74" s="60">
        <v>2</v>
      </c>
      <c r="P74" s="60">
        <v>3</v>
      </c>
      <c r="Q74" s="66">
        <v>3</v>
      </c>
      <c r="R74" s="66">
        <v>2</v>
      </c>
      <c r="S74" s="60">
        <v>1</v>
      </c>
      <c r="T74" s="60">
        <v>2</v>
      </c>
      <c r="U74" s="60">
        <v>1</v>
      </c>
      <c r="V74" s="60" t="s">
        <v>154</v>
      </c>
      <c r="W74" s="60">
        <v>2</v>
      </c>
      <c r="X74" s="60" t="s">
        <v>155</v>
      </c>
      <c r="Y74" s="60">
        <v>9</v>
      </c>
      <c r="Z74" s="60">
        <v>1</v>
      </c>
      <c r="AA74" s="60">
        <v>1</v>
      </c>
      <c r="AB74" s="60">
        <v>1</v>
      </c>
      <c r="AC74" s="60">
        <v>1</v>
      </c>
      <c r="AD74" s="60">
        <v>3</v>
      </c>
      <c r="AE74" s="60">
        <v>1</v>
      </c>
      <c r="AF74" s="60">
        <v>1</v>
      </c>
      <c r="AG74" s="60">
        <v>4</v>
      </c>
      <c r="AH74" s="60">
        <v>3</v>
      </c>
      <c r="AI74" s="60">
        <v>3</v>
      </c>
      <c r="AJ74" s="60">
        <v>3</v>
      </c>
      <c r="AK74" s="60">
        <v>1</v>
      </c>
      <c r="AL74" s="60">
        <v>2</v>
      </c>
      <c r="AM74" s="60">
        <v>2</v>
      </c>
      <c r="AN74" s="60">
        <v>4</v>
      </c>
      <c r="AO74" s="60">
        <v>2</v>
      </c>
      <c r="AP74" s="60">
        <v>2</v>
      </c>
      <c r="AQ74" s="60">
        <v>1</v>
      </c>
      <c r="AR74" s="60">
        <v>2</v>
      </c>
      <c r="AS74" s="60">
        <v>2</v>
      </c>
      <c r="AT74" s="60">
        <v>2</v>
      </c>
      <c r="AU74" s="60">
        <v>2</v>
      </c>
      <c r="AV74" s="60">
        <v>4</v>
      </c>
      <c r="AW74" s="50"/>
      <c r="AX74" s="8"/>
      <c r="AY74" s="8"/>
      <c r="AZ74" s="8"/>
      <c r="BA74" s="8"/>
      <c r="BB74" s="8"/>
      <c r="BC74" s="8"/>
    </row>
    <row r="75" spans="1:55" s="9" customFormat="1" ht="12">
      <c r="A75" s="48">
        <v>72</v>
      </c>
      <c r="B75" s="50"/>
      <c r="C75" s="50" t="s">
        <v>156</v>
      </c>
      <c r="D75" s="60" t="s">
        <v>15</v>
      </c>
      <c r="E75" s="60">
        <v>2001</v>
      </c>
      <c r="F75" s="50"/>
      <c r="G75" s="50" t="s">
        <v>47</v>
      </c>
      <c r="H75" s="60">
        <v>4</v>
      </c>
      <c r="I75" s="60">
        <v>1</v>
      </c>
      <c r="J75" s="60">
        <v>1</v>
      </c>
      <c r="K75" s="60">
        <v>1</v>
      </c>
      <c r="L75" s="60">
        <v>3</v>
      </c>
      <c r="M75" s="60">
        <v>1</v>
      </c>
      <c r="N75" s="60">
        <v>1</v>
      </c>
      <c r="O75" s="60">
        <v>2</v>
      </c>
      <c r="P75" s="60">
        <v>2</v>
      </c>
      <c r="Q75" s="66">
        <v>3</v>
      </c>
      <c r="R75" s="66">
        <v>3</v>
      </c>
      <c r="S75" s="60">
        <v>2</v>
      </c>
      <c r="T75" s="60">
        <v>1</v>
      </c>
      <c r="U75" s="60">
        <v>2</v>
      </c>
      <c r="V75" s="60">
        <v>1</v>
      </c>
      <c r="W75" s="60">
        <v>2</v>
      </c>
      <c r="X75" s="60">
        <v>1</v>
      </c>
      <c r="Y75" s="60">
        <v>13</v>
      </c>
      <c r="Z75" s="60">
        <v>2</v>
      </c>
      <c r="AA75" s="60">
        <v>2</v>
      </c>
      <c r="AB75" s="60">
        <v>2</v>
      </c>
      <c r="AC75" s="60">
        <v>2</v>
      </c>
      <c r="AD75" s="60">
        <v>2</v>
      </c>
      <c r="AE75" s="60">
        <v>1</v>
      </c>
      <c r="AF75" s="60">
        <v>2</v>
      </c>
      <c r="AG75" s="60">
        <v>2</v>
      </c>
      <c r="AH75" s="60">
        <v>3</v>
      </c>
      <c r="AI75" s="60">
        <v>3</v>
      </c>
      <c r="AJ75" s="60">
        <v>3</v>
      </c>
      <c r="AK75" s="60">
        <v>1</v>
      </c>
      <c r="AL75" s="60">
        <v>2</v>
      </c>
      <c r="AM75" s="60">
        <v>1</v>
      </c>
      <c r="AN75" s="60">
        <v>4</v>
      </c>
      <c r="AO75" s="60">
        <v>4</v>
      </c>
      <c r="AP75" s="60">
        <v>3</v>
      </c>
      <c r="AQ75" s="60">
        <v>3</v>
      </c>
      <c r="AR75" s="60">
        <v>3</v>
      </c>
      <c r="AS75" s="60">
        <v>1</v>
      </c>
      <c r="AT75" s="60">
        <v>1</v>
      </c>
      <c r="AU75" s="60">
        <v>1</v>
      </c>
      <c r="AV75" s="60">
        <v>4</v>
      </c>
      <c r="AW75" s="50"/>
      <c r="AX75" s="8"/>
      <c r="AY75" s="8"/>
      <c r="AZ75" s="8"/>
      <c r="BA75" s="8"/>
      <c r="BB75" s="8"/>
      <c r="BC75" s="8"/>
    </row>
    <row r="76" spans="1:55" s="9" customFormat="1" ht="12">
      <c r="A76" s="48">
        <v>73</v>
      </c>
      <c r="B76" s="50"/>
      <c r="C76" s="50" t="s">
        <v>157</v>
      </c>
      <c r="D76" s="60" t="s">
        <v>15</v>
      </c>
      <c r="E76" s="60">
        <v>2006</v>
      </c>
      <c r="F76" s="50"/>
      <c r="G76" s="50" t="s">
        <v>47</v>
      </c>
      <c r="H76" s="60">
        <v>4</v>
      </c>
      <c r="I76" s="60">
        <v>2</v>
      </c>
      <c r="J76" s="60">
        <v>3</v>
      </c>
      <c r="K76" s="60">
        <v>1</v>
      </c>
      <c r="L76" s="60">
        <v>1</v>
      </c>
      <c r="M76" s="60">
        <v>3</v>
      </c>
      <c r="N76" s="60">
        <v>2</v>
      </c>
      <c r="O76" s="60">
        <v>1</v>
      </c>
      <c r="P76" s="60">
        <v>3</v>
      </c>
      <c r="Q76" s="66">
        <v>3</v>
      </c>
      <c r="R76" s="66">
        <v>2</v>
      </c>
      <c r="S76" s="60">
        <v>2</v>
      </c>
      <c r="T76" s="60">
        <v>1</v>
      </c>
      <c r="U76" s="60">
        <v>1</v>
      </c>
      <c r="V76" s="60">
        <v>2</v>
      </c>
      <c r="W76" s="60">
        <v>2</v>
      </c>
      <c r="X76" s="60">
        <v>1</v>
      </c>
      <c r="Y76" s="60">
        <v>9</v>
      </c>
      <c r="Z76" s="60">
        <v>1</v>
      </c>
      <c r="AA76" s="60">
        <v>2</v>
      </c>
      <c r="AB76" s="60">
        <v>1</v>
      </c>
      <c r="AC76" s="60">
        <v>2</v>
      </c>
      <c r="AD76" s="60">
        <v>2</v>
      </c>
      <c r="AE76" s="60">
        <v>1</v>
      </c>
      <c r="AF76" s="60">
        <v>1</v>
      </c>
      <c r="AG76" s="60">
        <v>4</v>
      </c>
      <c r="AH76" s="60">
        <v>2</v>
      </c>
      <c r="AI76" s="60">
        <v>3</v>
      </c>
      <c r="AJ76" s="60">
        <v>3</v>
      </c>
      <c r="AK76" s="60">
        <v>1</v>
      </c>
      <c r="AL76" s="60">
        <v>2</v>
      </c>
      <c r="AM76" s="60">
        <v>2</v>
      </c>
      <c r="AN76" s="60">
        <v>4</v>
      </c>
      <c r="AO76" s="60">
        <v>3</v>
      </c>
      <c r="AP76" s="60">
        <v>3</v>
      </c>
      <c r="AQ76" s="60">
        <v>3</v>
      </c>
      <c r="AR76" s="60">
        <v>2</v>
      </c>
      <c r="AS76" s="60">
        <v>2</v>
      </c>
      <c r="AT76" s="60">
        <v>2</v>
      </c>
      <c r="AU76" s="60">
        <v>2</v>
      </c>
      <c r="AV76" s="60">
        <v>3</v>
      </c>
      <c r="AW76" s="50"/>
      <c r="AX76" s="8"/>
      <c r="AY76" s="8"/>
      <c r="AZ76" s="8"/>
      <c r="BA76" s="8"/>
      <c r="BB76" s="8"/>
      <c r="BC76" s="8"/>
    </row>
    <row r="77" spans="1:55" s="9" customFormat="1" ht="12">
      <c r="A77" s="48">
        <v>74</v>
      </c>
      <c r="B77" s="50"/>
      <c r="C77" s="50" t="s">
        <v>158</v>
      </c>
      <c r="D77" s="60" t="s">
        <v>15</v>
      </c>
      <c r="E77" s="60">
        <v>2021</v>
      </c>
      <c r="F77" s="50"/>
      <c r="G77" s="50" t="s">
        <v>47</v>
      </c>
      <c r="H77" s="60">
        <v>4</v>
      </c>
      <c r="I77" s="60">
        <v>2</v>
      </c>
      <c r="J77" s="60">
        <v>3</v>
      </c>
      <c r="K77" s="60">
        <v>2</v>
      </c>
      <c r="L77" s="60">
        <v>1</v>
      </c>
      <c r="M77" s="60">
        <v>3</v>
      </c>
      <c r="N77" s="60">
        <v>1</v>
      </c>
      <c r="O77" s="60">
        <v>1</v>
      </c>
      <c r="P77" s="60">
        <v>2</v>
      </c>
      <c r="Q77" s="66">
        <v>3</v>
      </c>
      <c r="R77" s="66">
        <v>1</v>
      </c>
      <c r="S77" s="60">
        <v>2</v>
      </c>
      <c r="T77" s="60">
        <v>1</v>
      </c>
      <c r="U77" s="60">
        <v>3</v>
      </c>
      <c r="V77" s="60">
        <v>1</v>
      </c>
      <c r="W77" s="60">
        <v>2</v>
      </c>
      <c r="X77" s="60">
        <v>1</v>
      </c>
      <c r="Y77" s="60">
        <v>6</v>
      </c>
      <c r="Z77" s="60">
        <v>1</v>
      </c>
      <c r="AA77" s="60">
        <v>2</v>
      </c>
      <c r="AB77" s="60">
        <v>3</v>
      </c>
      <c r="AC77" s="60">
        <v>3</v>
      </c>
      <c r="AD77" s="60">
        <v>5</v>
      </c>
      <c r="AE77" s="60">
        <v>1</v>
      </c>
      <c r="AF77" s="60">
        <v>2</v>
      </c>
      <c r="AG77" s="60">
        <v>4</v>
      </c>
      <c r="AH77" s="60">
        <v>3</v>
      </c>
      <c r="AI77" s="60">
        <v>3</v>
      </c>
      <c r="AJ77" s="60">
        <v>3</v>
      </c>
      <c r="AK77" s="60">
        <v>1</v>
      </c>
      <c r="AL77" s="60">
        <v>2</v>
      </c>
      <c r="AM77" s="60">
        <v>1</v>
      </c>
      <c r="AN77" s="60">
        <v>3</v>
      </c>
      <c r="AO77" s="60">
        <v>1</v>
      </c>
      <c r="AP77" s="60">
        <v>1</v>
      </c>
      <c r="AQ77" s="60">
        <v>1</v>
      </c>
      <c r="AR77" s="60">
        <v>1</v>
      </c>
      <c r="AS77" s="60">
        <v>2</v>
      </c>
      <c r="AT77" s="60">
        <v>2</v>
      </c>
      <c r="AU77" s="60">
        <v>2</v>
      </c>
      <c r="AV77" s="60">
        <v>3</v>
      </c>
      <c r="AW77" s="50"/>
      <c r="AX77" s="8"/>
      <c r="AY77" s="8"/>
      <c r="AZ77" s="8"/>
      <c r="BA77" s="8"/>
      <c r="BB77" s="8"/>
      <c r="BC77" s="8"/>
    </row>
    <row r="78" spans="1:55" s="9" customFormat="1" ht="12">
      <c r="A78" s="48">
        <v>75</v>
      </c>
      <c r="B78" s="50"/>
      <c r="C78" s="50" t="s">
        <v>159</v>
      </c>
      <c r="D78" s="60" t="s">
        <v>15</v>
      </c>
      <c r="E78" s="60">
        <v>1978</v>
      </c>
      <c r="F78" s="50"/>
      <c r="G78" s="50" t="s">
        <v>47</v>
      </c>
      <c r="H78" s="60">
        <v>3</v>
      </c>
      <c r="I78" s="60">
        <v>2</v>
      </c>
      <c r="J78" s="60">
        <v>2</v>
      </c>
      <c r="K78" s="60">
        <v>2</v>
      </c>
      <c r="L78" s="60">
        <v>1</v>
      </c>
      <c r="M78" s="60">
        <v>3</v>
      </c>
      <c r="N78" s="60">
        <v>2</v>
      </c>
      <c r="O78" s="60">
        <v>2</v>
      </c>
      <c r="P78" s="60">
        <v>2</v>
      </c>
      <c r="Q78" s="66">
        <v>3</v>
      </c>
      <c r="R78" s="66">
        <v>3</v>
      </c>
      <c r="S78" s="60">
        <v>2</v>
      </c>
      <c r="T78" s="60">
        <v>1</v>
      </c>
      <c r="U78" s="60">
        <v>2</v>
      </c>
      <c r="V78" s="60">
        <v>3</v>
      </c>
      <c r="W78" s="60">
        <v>2</v>
      </c>
      <c r="X78" s="60">
        <v>3</v>
      </c>
      <c r="Y78" s="60">
        <v>20</v>
      </c>
      <c r="Z78" s="60">
        <v>3</v>
      </c>
      <c r="AA78" s="60">
        <v>2</v>
      </c>
      <c r="AB78" s="60">
        <v>2</v>
      </c>
      <c r="AC78" s="60">
        <v>2</v>
      </c>
      <c r="AD78" s="60">
        <v>2</v>
      </c>
      <c r="AE78" s="60">
        <v>1</v>
      </c>
      <c r="AF78" s="60">
        <v>2</v>
      </c>
      <c r="AG78" s="60">
        <v>4</v>
      </c>
      <c r="AH78" s="60">
        <v>2</v>
      </c>
      <c r="AI78" s="60">
        <v>3</v>
      </c>
      <c r="AJ78" s="60">
        <v>3</v>
      </c>
      <c r="AK78" s="60">
        <v>2</v>
      </c>
      <c r="AL78" s="60">
        <v>2</v>
      </c>
      <c r="AM78" s="60">
        <v>2</v>
      </c>
      <c r="AN78" s="60">
        <v>3</v>
      </c>
      <c r="AO78" s="60">
        <v>3</v>
      </c>
      <c r="AP78" s="60">
        <v>1</v>
      </c>
      <c r="AQ78" s="60">
        <v>1</v>
      </c>
      <c r="AR78" s="60">
        <v>2</v>
      </c>
      <c r="AS78" s="60">
        <v>2</v>
      </c>
      <c r="AT78" s="60">
        <v>2</v>
      </c>
      <c r="AU78" s="60">
        <v>1</v>
      </c>
      <c r="AV78" s="60">
        <v>3</v>
      </c>
      <c r="AW78" s="50"/>
      <c r="AX78" s="8"/>
      <c r="AY78" s="8"/>
      <c r="AZ78" s="8"/>
      <c r="BA78" s="8"/>
      <c r="BB78" s="8"/>
      <c r="BC78" s="8"/>
    </row>
    <row r="79" spans="1:55" s="9" customFormat="1" ht="12">
      <c r="A79" s="48">
        <v>76</v>
      </c>
      <c r="B79" s="50"/>
      <c r="C79" s="50" t="s">
        <v>160</v>
      </c>
      <c r="D79" s="60" t="s">
        <v>15</v>
      </c>
      <c r="E79" s="60">
        <v>2017</v>
      </c>
      <c r="F79" s="50"/>
      <c r="G79" s="50" t="s">
        <v>47</v>
      </c>
      <c r="H79" s="60">
        <v>4</v>
      </c>
      <c r="I79" s="60">
        <v>2</v>
      </c>
      <c r="J79" s="60">
        <v>1</v>
      </c>
      <c r="K79" s="60">
        <v>1</v>
      </c>
      <c r="L79" s="60">
        <v>2</v>
      </c>
      <c r="M79" s="60">
        <v>1</v>
      </c>
      <c r="N79" s="60">
        <v>3</v>
      </c>
      <c r="O79" s="60">
        <v>1</v>
      </c>
      <c r="P79" s="60">
        <v>1</v>
      </c>
      <c r="Q79" s="66">
        <v>2</v>
      </c>
      <c r="R79" s="66">
        <v>2</v>
      </c>
      <c r="S79" s="60">
        <v>2</v>
      </c>
      <c r="T79" s="60">
        <v>3</v>
      </c>
      <c r="U79" s="60">
        <v>3</v>
      </c>
      <c r="V79" s="60">
        <v>2</v>
      </c>
      <c r="W79" s="60">
        <v>2</v>
      </c>
      <c r="X79" s="60">
        <v>1</v>
      </c>
      <c r="Y79" s="60">
        <v>7</v>
      </c>
      <c r="Z79" s="60">
        <v>1</v>
      </c>
      <c r="AA79" s="60">
        <v>2</v>
      </c>
      <c r="AB79" s="60">
        <v>3</v>
      </c>
      <c r="AC79" s="60">
        <v>2</v>
      </c>
      <c r="AD79" s="60">
        <v>2</v>
      </c>
      <c r="AE79" s="60">
        <v>2</v>
      </c>
      <c r="AF79" s="60">
        <v>3</v>
      </c>
      <c r="AG79" s="60">
        <v>3</v>
      </c>
      <c r="AH79" s="60">
        <v>3</v>
      </c>
      <c r="AI79" s="60">
        <v>2</v>
      </c>
      <c r="AJ79" s="60">
        <v>2</v>
      </c>
      <c r="AK79" s="60">
        <v>2</v>
      </c>
      <c r="AL79" s="60">
        <v>2</v>
      </c>
      <c r="AM79" s="60">
        <v>2</v>
      </c>
      <c r="AN79" s="60">
        <v>4</v>
      </c>
      <c r="AO79" s="60">
        <v>4</v>
      </c>
      <c r="AP79" s="60">
        <v>3</v>
      </c>
      <c r="AQ79" s="60">
        <v>3</v>
      </c>
      <c r="AR79" s="60">
        <v>2</v>
      </c>
      <c r="AS79" s="60">
        <v>2</v>
      </c>
      <c r="AT79" s="60">
        <v>2</v>
      </c>
      <c r="AU79" s="60">
        <v>1</v>
      </c>
      <c r="AV79" s="60">
        <v>3</v>
      </c>
      <c r="AW79" s="50"/>
      <c r="AX79" s="8"/>
      <c r="AY79" s="8"/>
      <c r="AZ79" s="8"/>
      <c r="BA79" s="8"/>
      <c r="BB79" s="8"/>
      <c r="BC79" s="8"/>
    </row>
    <row r="80" spans="1:55" s="9" customFormat="1" ht="12">
      <c r="A80" s="48">
        <v>77</v>
      </c>
      <c r="B80" s="50"/>
      <c r="C80" s="50" t="s">
        <v>161</v>
      </c>
      <c r="D80" s="60" t="s">
        <v>15</v>
      </c>
      <c r="E80" s="60">
        <v>1977</v>
      </c>
      <c r="F80" s="50"/>
      <c r="G80" s="50" t="s">
        <v>47</v>
      </c>
      <c r="H80" s="60">
        <v>3</v>
      </c>
      <c r="I80" s="60">
        <v>1</v>
      </c>
      <c r="J80" s="60">
        <v>2</v>
      </c>
      <c r="K80" s="60">
        <v>3</v>
      </c>
      <c r="L80" s="60">
        <v>2</v>
      </c>
      <c r="M80" s="60">
        <v>1</v>
      </c>
      <c r="N80" s="60">
        <v>1</v>
      </c>
      <c r="O80" s="60">
        <v>1</v>
      </c>
      <c r="P80" s="60">
        <v>1</v>
      </c>
      <c r="Q80" s="66">
        <v>3</v>
      </c>
      <c r="R80" s="66">
        <v>3</v>
      </c>
      <c r="S80" s="60">
        <v>2</v>
      </c>
      <c r="T80" s="60">
        <v>2</v>
      </c>
      <c r="U80" s="60">
        <v>3</v>
      </c>
      <c r="V80" s="60">
        <v>3</v>
      </c>
      <c r="W80" s="60">
        <v>2</v>
      </c>
      <c r="X80" s="60">
        <v>3</v>
      </c>
      <c r="Y80" s="60">
        <v>21</v>
      </c>
      <c r="Z80" s="60">
        <v>4</v>
      </c>
      <c r="AA80" s="60">
        <v>2</v>
      </c>
      <c r="AB80" s="60">
        <v>3</v>
      </c>
      <c r="AC80" s="60">
        <v>1</v>
      </c>
      <c r="AD80" s="60">
        <v>1</v>
      </c>
      <c r="AE80" s="60">
        <v>1</v>
      </c>
      <c r="AF80" s="60">
        <v>3</v>
      </c>
      <c r="AG80" s="60">
        <v>4</v>
      </c>
      <c r="AH80" s="60">
        <v>2</v>
      </c>
      <c r="AI80" s="60">
        <v>2</v>
      </c>
      <c r="AJ80" s="60">
        <v>2</v>
      </c>
      <c r="AK80" s="60">
        <v>3</v>
      </c>
      <c r="AL80" s="60">
        <v>2</v>
      </c>
      <c r="AM80" s="60">
        <v>1</v>
      </c>
      <c r="AN80" s="60">
        <v>2</v>
      </c>
      <c r="AO80" s="60">
        <v>2</v>
      </c>
      <c r="AP80" s="60">
        <v>3</v>
      </c>
      <c r="AQ80" s="60">
        <v>2</v>
      </c>
      <c r="AR80" s="60">
        <v>2</v>
      </c>
      <c r="AS80" s="60">
        <v>1</v>
      </c>
      <c r="AT80" s="60">
        <v>1</v>
      </c>
      <c r="AU80" s="60">
        <v>1</v>
      </c>
      <c r="AV80" s="60">
        <v>2</v>
      </c>
      <c r="AW80" s="50"/>
      <c r="AX80" s="8"/>
      <c r="AY80" s="8"/>
      <c r="AZ80" s="8"/>
      <c r="BA80" s="8"/>
      <c r="BB80" s="8"/>
      <c r="BC80" s="8"/>
    </row>
    <row r="81" spans="1:55" s="9" customFormat="1" ht="12">
      <c r="A81" s="48">
        <v>78</v>
      </c>
      <c r="B81" s="50"/>
      <c r="C81" s="50" t="s">
        <v>162</v>
      </c>
      <c r="D81" s="60" t="s">
        <v>15</v>
      </c>
      <c r="E81" s="60">
        <v>2005</v>
      </c>
      <c r="F81" s="50"/>
      <c r="G81" s="50" t="s">
        <v>47</v>
      </c>
      <c r="H81" s="60">
        <v>2</v>
      </c>
      <c r="I81" s="60">
        <v>1</v>
      </c>
      <c r="J81" s="60">
        <v>1</v>
      </c>
      <c r="K81" s="60">
        <v>2</v>
      </c>
      <c r="L81" s="60">
        <v>1</v>
      </c>
      <c r="M81" s="60">
        <v>3</v>
      </c>
      <c r="N81" s="60">
        <v>2</v>
      </c>
      <c r="O81" s="60">
        <v>2</v>
      </c>
      <c r="P81" s="60">
        <v>1</v>
      </c>
      <c r="Q81" s="66">
        <v>4</v>
      </c>
      <c r="R81" s="66">
        <v>2</v>
      </c>
      <c r="S81" s="60">
        <v>2</v>
      </c>
      <c r="T81" s="60">
        <v>1</v>
      </c>
      <c r="U81" s="60">
        <v>1</v>
      </c>
      <c r="V81" s="60">
        <v>3</v>
      </c>
      <c r="W81" s="60">
        <v>2</v>
      </c>
      <c r="X81" s="60">
        <v>3</v>
      </c>
      <c r="Y81" s="60">
        <v>14</v>
      </c>
      <c r="Z81" s="60">
        <v>2</v>
      </c>
      <c r="AA81" s="60">
        <v>2</v>
      </c>
      <c r="AB81" s="60">
        <v>1</v>
      </c>
      <c r="AC81" s="60">
        <v>1</v>
      </c>
      <c r="AD81" s="60">
        <v>1</v>
      </c>
      <c r="AE81" s="60">
        <v>1</v>
      </c>
      <c r="AF81" s="60">
        <v>3</v>
      </c>
      <c r="AG81" s="60">
        <v>4</v>
      </c>
      <c r="AH81" s="60">
        <v>2</v>
      </c>
      <c r="AI81" s="60">
        <v>2</v>
      </c>
      <c r="AJ81" s="60">
        <v>2</v>
      </c>
      <c r="AK81" s="60">
        <v>3</v>
      </c>
      <c r="AL81" s="60">
        <v>2</v>
      </c>
      <c r="AM81" s="60">
        <v>1</v>
      </c>
      <c r="AN81" s="60">
        <v>2</v>
      </c>
      <c r="AO81" s="60">
        <v>2</v>
      </c>
      <c r="AP81" s="60">
        <v>2</v>
      </c>
      <c r="AQ81" s="60">
        <v>2</v>
      </c>
      <c r="AR81" s="60">
        <v>2</v>
      </c>
      <c r="AS81" s="60">
        <v>2</v>
      </c>
      <c r="AT81" s="60">
        <v>1</v>
      </c>
      <c r="AU81" s="60">
        <v>2</v>
      </c>
      <c r="AV81" s="60">
        <v>3</v>
      </c>
      <c r="AW81" s="50"/>
      <c r="AX81" s="8"/>
      <c r="AY81" s="8"/>
      <c r="AZ81" s="8"/>
      <c r="BA81" s="8"/>
      <c r="BB81" s="8"/>
      <c r="BC81" s="8"/>
    </row>
    <row r="82" spans="1:55" s="9" customFormat="1" ht="12">
      <c r="A82" s="60">
        <v>79</v>
      </c>
      <c r="B82" s="50"/>
      <c r="C82" s="50" t="s">
        <v>163</v>
      </c>
      <c r="D82" s="60" t="s">
        <v>15</v>
      </c>
      <c r="E82" s="60">
        <v>2013</v>
      </c>
      <c r="F82" s="50"/>
      <c r="G82" s="50" t="s">
        <v>47</v>
      </c>
      <c r="H82" s="60">
        <v>3</v>
      </c>
      <c r="I82" s="60">
        <v>1</v>
      </c>
      <c r="J82" s="60">
        <v>4</v>
      </c>
      <c r="K82" s="60">
        <v>1</v>
      </c>
      <c r="L82" s="60">
        <v>3</v>
      </c>
      <c r="M82" s="60">
        <v>1</v>
      </c>
      <c r="N82" s="60">
        <v>2</v>
      </c>
      <c r="O82" s="60">
        <v>1</v>
      </c>
      <c r="P82" s="60">
        <v>3</v>
      </c>
      <c r="Q82" s="66">
        <v>2</v>
      </c>
      <c r="R82" s="66">
        <v>2</v>
      </c>
      <c r="S82" s="60">
        <v>1</v>
      </c>
      <c r="T82" s="60">
        <v>1</v>
      </c>
      <c r="U82" s="60">
        <v>1</v>
      </c>
      <c r="V82" s="60">
        <v>3</v>
      </c>
      <c r="W82" s="60">
        <v>2</v>
      </c>
      <c r="X82" s="60">
        <v>1</v>
      </c>
      <c r="Y82" s="60">
        <v>9</v>
      </c>
      <c r="Z82" s="60">
        <v>1</v>
      </c>
      <c r="AA82" s="60">
        <v>1</v>
      </c>
      <c r="AB82" s="60">
        <v>1</v>
      </c>
      <c r="AC82" s="60">
        <v>2</v>
      </c>
      <c r="AD82" s="60">
        <v>1</v>
      </c>
      <c r="AE82" s="60">
        <v>1</v>
      </c>
      <c r="AF82" s="60">
        <v>3</v>
      </c>
      <c r="AG82" s="60">
        <v>4</v>
      </c>
      <c r="AH82" s="60">
        <v>2</v>
      </c>
      <c r="AI82" s="60">
        <v>2</v>
      </c>
      <c r="AJ82" s="60">
        <v>2</v>
      </c>
      <c r="AK82" s="60">
        <v>3</v>
      </c>
      <c r="AL82" s="60">
        <v>2</v>
      </c>
      <c r="AM82" s="60">
        <v>1</v>
      </c>
      <c r="AN82" s="60">
        <v>2</v>
      </c>
      <c r="AO82" s="60">
        <v>2</v>
      </c>
      <c r="AP82" s="60">
        <v>2</v>
      </c>
      <c r="AQ82" s="60">
        <v>3</v>
      </c>
      <c r="AR82" s="60">
        <v>2</v>
      </c>
      <c r="AS82" s="60">
        <v>2</v>
      </c>
      <c r="AT82" s="60">
        <v>2</v>
      </c>
      <c r="AU82" s="60">
        <v>1</v>
      </c>
      <c r="AV82" s="60">
        <v>4</v>
      </c>
      <c r="AW82" s="50"/>
      <c r="AX82" s="8"/>
      <c r="AY82" s="8"/>
      <c r="AZ82" s="8"/>
      <c r="BA82" s="8"/>
      <c r="BB82" s="8"/>
      <c r="BC82" s="8"/>
    </row>
    <row r="83" spans="1:55" s="9" customFormat="1" ht="12">
      <c r="A83" s="60">
        <v>80</v>
      </c>
      <c r="B83" s="50"/>
      <c r="C83" s="50" t="s">
        <v>164</v>
      </c>
      <c r="D83" s="60" t="s">
        <v>15</v>
      </c>
      <c r="E83" s="60">
        <v>1999</v>
      </c>
      <c r="F83" s="50"/>
      <c r="G83" s="50"/>
      <c r="H83" s="60">
        <v>4</v>
      </c>
      <c r="I83" s="60">
        <v>2</v>
      </c>
      <c r="J83" s="60">
        <v>2</v>
      </c>
      <c r="K83" s="60">
        <v>1</v>
      </c>
      <c r="L83" s="60">
        <v>1</v>
      </c>
      <c r="M83" s="60">
        <v>3</v>
      </c>
      <c r="N83" s="60">
        <v>1</v>
      </c>
      <c r="O83" s="60">
        <v>1</v>
      </c>
      <c r="P83" s="60">
        <v>1</v>
      </c>
      <c r="Q83" s="66">
        <v>3</v>
      </c>
      <c r="R83" s="66">
        <v>2</v>
      </c>
      <c r="S83" s="60">
        <v>1</v>
      </c>
      <c r="T83" s="60">
        <v>2</v>
      </c>
      <c r="U83" s="60">
        <v>2</v>
      </c>
      <c r="V83" s="60">
        <v>3</v>
      </c>
      <c r="W83" s="60">
        <v>2</v>
      </c>
      <c r="X83" s="60">
        <v>3</v>
      </c>
      <c r="Y83" s="60">
        <v>22</v>
      </c>
      <c r="Z83" s="60">
        <v>4</v>
      </c>
      <c r="AA83" s="60">
        <v>1</v>
      </c>
      <c r="AB83" s="60">
        <v>2</v>
      </c>
      <c r="AC83" s="60">
        <v>1</v>
      </c>
      <c r="AD83" s="60">
        <v>2</v>
      </c>
      <c r="AE83" s="60">
        <v>2</v>
      </c>
      <c r="AF83" s="60">
        <v>1</v>
      </c>
      <c r="AG83" s="60">
        <v>4</v>
      </c>
      <c r="AH83" s="60">
        <v>2</v>
      </c>
      <c r="AI83" s="60">
        <v>3</v>
      </c>
      <c r="AJ83" s="60">
        <v>2</v>
      </c>
      <c r="AK83" s="60">
        <v>4</v>
      </c>
      <c r="AL83" s="60">
        <v>3</v>
      </c>
      <c r="AM83" s="60">
        <v>3</v>
      </c>
      <c r="AN83" s="60">
        <v>4</v>
      </c>
      <c r="AO83" s="60">
        <v>4</v>
      </c>
      <c r="AP83" s="60">
        <v>2</v>
      </c>
      <c r="AQ83" s="60">
        <v>2</v>
      </c>
      <c r="AR83" s="60">
        <v>3</v>
      </c>
      <c r="AS83" s="60">
        <v>2</v>
      </c>
      <c r="AT83" s="60">
        <v>1</v>
      </c>
      <c r="AU83" s="60">
        <v>2</v>
      </c>
      <c r="AV83" s="60">
        <v>3</v>
      </c>
      <c r="AW83" s="50"/>
      <c r="AX83" s="8"/>
      <c r="AY83" s="8"/>
      <c r="AZ83" s="8"/>
      <c r="BA83" s="8"/>
      <c r="BB83" s="8"/>
      <c r="BC83" s="8"/>
    </row>
    <row r="84" spans="1:55" s="9" customFormat="1" ht="12">
      <c r="A84" s="60">
        <v>81</v>
      </c>
      <c r="B84" s="50"/>
      <c r="C84" s="50" t="s">
        <v>165</v>
      </c>
      <c r="D84" s="60" t="s">
        <v>15</v>
      </c>
      <c r="E84" s="60">
        <v>2018</v>
      </c>
      <c r="F84" s="50"/>
      <c r="G84" s="50" t="s">
        <v>47</v>
      </c>
      <c r="H84" s="60">
        <v>4</v>
      </c>
      <c r="I84" s="60">
        <v>1</v>
      </c>
      <c r="J84" s="60">
        <v>2</v>
      </c>
      <c r="K84" s="60">
        <v>2</v>
      </c>
      <c r="L84" s="60">
        <v>3</v>
      </c>
      <c r="M84" s="60">
        <v>1</v>
      </c>
      <c r="N84" s="60">
        <v>1</v>
      </c>
      <c r="O84" s="60">
        <v>1</v>
      </c>
      <c r="P84" s="60">
        <v>1</v>
      </c>
      <c r="Q84" s="66">
        <v>4</v>
      </c>
      <c r="R84" s="66">
        <v>1</v>
      </c>
      <c r="S84" s="60">
        <v>2</v>
      </c>
      <c r="T84" s="60">
        <v>1</v>
      </c>
      <c r="U84" s="60">
        <v>1</v>
      </c>
      <c r="V84" s="60">
        <v>2</v>
      </c>
      <c r="W84" s="60">
        <v>2</v>
      </c>
      <c r="X84" s="60">
        <v>3</v>
      </c>
      <c r="Y84" s="60">
        <v>14</v>
      </c>
      <c r="Z84" s="60">
        <v>2</v>
      </c>
      <c r="AA84" s="60">
        <v>2</v>
      </c>
      <c r="AB84" s="60">
        <v>1</v>
      </c>
      <c r="AC84" s="60">
        <v>1</v>
      </c>
      <c r="AD84" s="60">
        <v>2</v>
      </c>
      <c r="AE84" s="60">
        <v>1</v>
      </c>
      <c r="AF84" s="60">
        <v>2</v>
      </c>
      <c r="AG84" s="60">
        <v>2</v>
      </c>
      <c r="AH84" s="60">
        <v>2</v>
      </c>
      <c r="AI84" s="60">
        <v>2</v>
      </c>
      <c r="AJ84" s="60">
        <v>2</v>
      </c>
      <c r="AK84" s="60">
        <v>1</v>
      </c>
      <c r="AL84" s="60">
        <v>2</v>
      </c>
      <c r="AM84" s="60">
        <v>2</v>
      </c>
      <c r="AN84" s="60">
        <v>2</v>
      </c>
      <c r="AO84" s="60">
        <v>2</v>
      </c>
      <c r="AP84" s="60">
        <v>2</v>
      </c>
      <c r="AQ84" s="60">
        <v>1</v>
      </c>
      <c r="AR84" s="60">
        <v>2</v>
      </c>
      <c r="AS84" s="60">
        <v>2</v>
      </c>
      <c r="AT84" s="60">
        <v>1</v>
      </c>
      <c r="AU84" s="60">
        <v>2</v>
      </c>
      <c r="AV84" s="60">
        <v>3</v>
      </c>
      <c r="AW84" s="50"/>
      <c r="AX84" s="8"/>
      <c r="AY84" s="8"/>
      <c r="AZ84" s="8"/>
      <c r="BA84" s="8"/>
      <c r="BB84" s="8"/>
      <c r="BC84" s="8"/>
    </row>
    <row r="85" spans="1:55" s="9" customFormat="1" ht="12">
      <c r="A85" s="60">
        <v>82</v>
      </c>
      <c r="B85" s="50"/>
      <c r="C85" s="50" t="s">
        <v>166</v>
      </c>
      <c r="D85" s="60" t="s">
        <v>15</v>
      </c>
      <c r="E85" s="60">
        <v>1998</v>
      </c>
      <c r="F85" s="50"/>
      <c r="G85" s="50"/>
      <c r="H85" s="60">
        <v>5</v>
      </c>
      <c r="I85" s="60">
        <v>2</v>
      </c>
      <c r="J85" s="60">
        <v>2</v>
      </c>
      <c r="K85" s="60">
        <v>2</v>
      </c>
      <c r="L85" s="60">
        <v>1</v>
      </c>
      <c r="M85" s="60">
        <v>3</v>
      </c>
      <c r="N85" s="60">
        <v>2</v>
      </c>
      <c r="O85" s="60">
        <v>2</v>
      </c>
      <c r="P85" s="60">
        <v>2</v>
      </c>
      <c r="Q85" s="66">
        <v>3</v>
      </c>
      <c r="R85" s="66">
        <v>2</v>
      </c>
      <c r="S85" s="60">
        <v>2</v>
      </c>
      <c r="T85" s="60">
        <v>1</v>
      </c>
      <c r="U85" s="60">
        <v>1</v>
      </c>
      <c r="V85" s="60">
        <v>2</v>
      </c>
      <c r="W85" s="60">
        <v>2</v>
      </c>
      <c r="X85" s="60">
        <v>2</v>
      </c>
      <c r="Y85" s="60">
        <v>20</v>
      </c>
      <c r="Z85" s="60">
        <v>3</v>
      </c>
      <c r="AA85" s="60">
        <v>2</v>
      </c>
      <c r="AB85" s="60">
        <v>1</v>
      </c>
      <c r="AC85" s="60">
        <v>1</v>
      </c>
      <c r="AD85" s="60">
        <v>5</v>
      </c>
      <c r="AE85" s="60">
        <v>2</v>
      </c>
      <c r="AF85" s="60">
        <v>2</v>
      </c>
      <c r="AG85" s="60">
        <v>4</v>
      </c>
      <c r="AH85" s="60">
        <v>2</v>
      </c>
      <c r="AI85" s="60">
        <v>3</v>
      </c>
      <c r="AJ85" s="60">
        <v>3</v>
      </c>
      <c r="AK85" s="60">
        <v>3</v>
      </c>
      <c r="AL85" s="60">
        <v>2</v>
      </c>
      <c r="AM85" s="60">
        <v>2</v>
      </c>
      <c r="AN85" s="60">
        <v>2</v>
      </c>
      <c r="AO85" s="60">
        <v>2</v>
      </c>
      <c r="AP85" s="60">
        <v>2</v>
      </c>
      <c r="AQ85" s="60">
        <v>3</v>
      </c>
      <c r="AR85" s="60">
        <v>1</v>
      </c>
      <c r="AS85" s="60">
        <v>2</v>
      </c>
      <c r="AT85" s="60">
        <v>1</v>
      </c>
      <c r="AU85" s="60">
        <v>2</v>
      </c>
      <c r="AV85" s="60">
        <v>4</v>
      </c>
      <c r="AW85" s="50"/>
      <c r="AX85" s="8"/>
      <c r="AY85" s="8"/>
      <c r="AZ85" s="8"/>
      <c r="BA85" s="8"/>
      <c r="BB85" s="8"/>
      <c r="BC85" s="8"/>
    </row>
    <row r="86" spans="1:55" s="9" customFormat="1" ht="12">
      <c r="A86" s="60">
        <v>83</v>
      </c>
      <c r="B86" s="50"/>
      <c r="C86" s="50" t="s">
        <v>167</v>
      </c>
      <c r="D86" s="60" t="s">
        <v>15</v>
      </c>
      <c r="E86" s="60">
        <v>2008</v>
      </c>
      <c r="F86" s="50"/>
      <c r="G86" s="50"/>
      <c r="H86" s="60">
        <v>3</v>
      </c>
      <c r="I86" s="60">
        <v>2</v>
      </c>
      <c r="J86" s="60">
        <v>2</v>
      </c>
      <c r="K86" s="60">
        <v>1</v>
      </c>
      <c r="L86" s="60">
        <v>2</v>
      </c>
      <c r="M86" s="60">
        <v>3</v>
      </c>
      <c r="N86" s="60">
        <v>1</v>
      </c>
      <c r="O86" s="60">
        <v>1</v>
      </c>
      <c r="P86" s="60">
        <v>1</v>
      </c>
      <c r="Q86" s="66">
        <v>2</v>
      </c>
      <c r="R86" s="66">
        <v>2</v>
      </c>
      <c r="S86" s="60">
        <v>2</v>
      </c>
      <c r="T86" s="60">
        <v>2</v>
      </c>
      <c r="U86" s="60">
        <v>2</v>
      </c>
      <c r="V86" s="60">
        <v>3</v>
      </c>
      <c r="W86" s="60">
        <v>2</v>
      </c>
      <c r="X86" s="60">
        <v>3</v>
      </c>
      <c r="Y86" s="60">
        <v>14</v>
      </c>
      <c r="Z86" s="60">
        <v>2</v>
      </c>
      <c r="AA86" s="60">
        <v>2</v>
      </c>
      <c r="AB86" s="60">
        <v>2</v>
      </c>
      <c r="AC86" s="60">
        <v>1</v>
      </c>
      <c r="AD86" s="60">
        <v>1</v>
      </c>
      <c r="AE86" s="60">
        <v>1</v>
      </c>
      <c r="AF86" s="60">
        <v>1</v>
      </c>
      <c r="AG86" s="60">
        <v>3</v>
      </c>
      <c r="AH86" s="60">
        <v>3</v>
      </c>
      <c r="AI86" s="60">
        <v>3</v>
      </c>
      <c r="AJ86" s="60">
        <v>3</v>
      </c>
      <c r="AK86" s="60">
        <v>1</v>
      </c>
      <c r="AL86" s="60">
        <v>2</v>
      </c>
      <c r="AM86" s="60">
        <v>2</v>
      </c>
      <c r="AN86" s="60">
        <v>2</v>
      </c>
      <c r="AO86" s="60">
        <v>2</v>
      </c>
      <c r="AP86" s="60">
        <v>3</v>
      </c>
      <c r="AQ86" s="60">
        <v>3</v>
      </c>
      <c r="AR86" s="60">
        <v>2</v>
      </c>
      <c r="AS86" s="60">
        <v>1</v>
      </c>
      <c r="AT86" s="60">
        <v>2</v>
      </c>
      <c r="AU86" s="60">
        <v>1</v>
      </c>
      <c r="AV86" s="60">
        <v>4</v>
      </c>
      <c r="AW86" s="50"/>
      <c r="AX86" s="8"/>
      <c r="AY86" s="8"/>
      <c r="AZ86" s="8"/>
      <c r="BA86" s="8"/>
      <c r="BB86" s="8"/>
      <c r="BC86" s="8"/>
    </row>
    <row r="87" spans="1:55" s="9" customFormat="1" ht="12">
      <c r="A87" s="60">
        <v>84</v>
      </c>
      <c r="B87" s="50"/>
      <c r="C87" s="50" t="s">
        <v>168</v>
      </c>
      <c r="D87" s="60" t="s">
        <v>15</v>
      </c>
      <c r="E87" s="60">
        <v>2011</v>
      </c>
      <c r="F87" s="50"/>
      <c r="G87" s="50" t="s">
        <v>47</v>
      </c>
      <c r="H87" s="60">
        <v>3</v>
      </c>
      <c r="I87" s="60">
        <v>2</v>
      </c>
      <c r="J87" s="60">
        <v>2</v>
      </c>
      <c r="K87" s="60">
        <v>3</v>
      </c>
      <c r="L87" s="60">
        <v>2</v>
      </c>
      <c r="M87" s="60">
        <v>2</v>
      </c>
      <c r="N87" s="60">
        <v>3</v>
      </c>
      <c r="O87" s="60">
        <v>4</v>
      </c>
      <c r="P87" s="60">
        <v>3</v>
      </c>
      <c r="Q87" s="66">
        <v>4</v>
      </c>
      <c r="R87" s="66">
        <v>3</v>
      </c>
      <c r="S87" s="60">
        <v>1</v>
      </c>
      <c r="T87" s="60">
        <v>2</v>
      </c>
      <c r="U87" s="60">
        <v>2</v>
      </c>
      <c r="V87" s="60">
        <v>3</v>
      </c>
      <c r="W87" s="60">
        <v>2</v>
      </c>
      <c r="X87" s="60">
        <v>3</v>
      </c>
      <c r="Y87" s="60">
        <v>15</v>
      </c>
      <c r="Z87" s="60">
        <v>2</v>
      </c>
      <c r="AA87" s="60">
        <v>1</v>
      </c>
      <c r="AB87" s="60">
        <v>2</v>
      </c>
      <c r="AC87" s="60">
        <v>1</v>
      </c>
      <c r="AD87" s="60">
        <v>1</v>
      </c>
      <c r="AE87" s="60">
        <v>1</v>
      </c>
      <c r="AF87" s="60">
        <v>1</v>
      </c>
      <c r="AG87" s="60">
        <v>3</v>
      </c>
      <c r="AH87" s="60">
        <v>3</v>
      </c>
      <c r="AI87" s="60">
        <v>3</v>
      </c>
      <c r="AJ87" s="60">
        <v>3</v>
      </c>
      <c r="AK87" s="60">
        <v>1</v>
      </c>
      <c r="AL87" s="60">
        <v>2</v>
      </c>
      <c r="AM87" s="60">
        <v>2</v>
      </c>
      <c r="AN87" s="60">
        <v>2</v>
      </c>
      <c r="AO87" s="60">
        <v>2</v>
      </c>
      <c r="AP87" s="60">
        <v>3</v>
      </c>
      <c r="AQ87" s="60">
        <v>3</v>
      </c>
      <c r="AR87" s="60">
        <v>2</v>
      </c>
      <c r="AS87" s="60">
        <v>2</v>
      </c>
      <c r="AT87" s="60">
        <v>1</v>
      </c>
      <c r="AU87" s="60">
        <v>2</v>
      </c>
      <c r="AV87" s="60">
        <v>4</v>
      </c>
      <c r="AW87" s="50"/>
      <c r="AX87" s="8"/>
      <c r="AY87" s="8"/>
      <c r="AZ87" s="8"/>
      <c r="BA87" s="8"/>
      <c r="BB87" s="8"/>
      <c r="BC87" s="8"/>
    </row>
    <row r="88" spans="1:55" s="9" customFormat="1" ht="12">
      <c r="A88" s="60">
        <v>85</v>
      </c>
      <c r="B88" s="50"/>
      <c r="C88" s="50" t="s">
        <v>169</v>
      </c>
      <c r="D88" s="60" t="s">
        <v>15</v>
      </c>
      <c r="E88" s="60">
        <v>1982</v>
      </c>
      <c r="F88" s="50"/>
      <c r="G88" s="50" t="s">
        <v>47</v>
      </c>
      <c r="H88" s="60">
        <v>4</v>
      </c>
      <c r="I88" s="60">
        <v>2</v>
      </c>
      <c r="J88" s="60">
        <v>3</v>
      </c>
      <c r="K88" s="60">
        <v>1</v>
      </c>
      <c r="L88" s="60">
        <v>3</v>
      </c>
      <c r="M88" s="60">
        <v>2</v>
      </c>
      <c r="N88" s="60">
        <v>1</v>
      </c>
      <c r="O88" s="60">
        <v>2</v>
      </c>
      <c r="P88" s="60">
        <v>1</v>
      </c>
      <c r="Q88" s="66">
        <v>3</v>
      </c>
      <c r="R88" s="66">
        <v>2</v>
      </c>
      <c r="S88" s="60">
        <v>2</v>
      </c>
      <c r="T88" s="60">
        <v>2</v>
      </c>
      <c r="U88" s="60">
        <v>1</v>
      </c>
      <c r="V88" s="60">
        <v>2</v>
      </c>
      <c r="W88" s="60">
        <v>2</v>
      </c>
      <c r="X88" s="60">
        <v>3</v>
      </c>
      <c r="Y88" s="60">
        <v>18</v>
      </c>
      <c r="Z88" s="60">
        <v>3</v>
      </c>
      <c r="AA88" s="60">
        <v>2</v>
      </c>
      <c r="AB88" s="60">
        <v>1</v>
      </c>
      <c r="AC88" s="60">
        <v>2</v>
      </c>
      <c r="AD88" s="60">
        <v>1</v>
      </c>
      <c r="AE88" s="60">
        <v>1</v>
      </c>
      <c r="AF88" s="60">
        <v>2</v>
      </c>
      <c r="AG88" s="60">
        <v>4</v>
      </c>
      <c r="AH88" s="60">
        <v>3</v>
      </c>
      <c r="AI88" s="60">
        <v>3</v>
      </c>
      <c r="AJ88" s="60">
        <v>4</v>
      </c>
      <c r="AK88" s="60">
        <v>4</v>
      </c>
      <c r="AL88" s="60">
        <v>2</v>
      </c>
      <c r="AM88" s="60">
        <v>4</v>
      </c>
      <c r="AN88" s="60">
        <v>4</v>
      </c>
      <c r="AO88" s="60">
        <v>4</v>
      </c>
      <c r="AP88" s="60">
        <v>3</v>
      </c>
      <c r="AQ88" s="60">
        <v>2</v>
      </c>
      <c r="AR88" s="60">
        <v>2</v>
      </c>
      <c r="AS88" s="60">
        <v>2</v>
      </c>
      <c r="AT88" s="60">
        <v>1</v>
      </c>
      <c r="AU88" s="60">
        <v>2</v>
      </c>
      <c r="AV88" s="60">
        <v>2</v>
      </c>
      <c r="AW88" s="50"/>
      <c r="AX88" s="8"/>
      <c r="AY88" s="8"/>
      <c r="AZ88" s="8"/>
      <c r="BA88" s="8"/>
      <c r="BB88" s="8"/>
      <c r="BC88" s="8"/>
    </row>
    <row r="89" spans="1:55" s="9" customFormat="1" ht="12">
      <c r="A89" s="60">
        <v>86</v>
      </c>
      <c r="B89" s="50"/>
      <c r="C89" s="50" t="s">
        <v>170</v>
      </c>
      <c r="D89" s="60" t="s">
        <v>15</v>
      </c>
      <c r="E89" s="60">
        <v>2006</v>
      </c>
      <c r="F89" s="50"/>
      <c r="G89" s="50"/>
      <c r="H89" s="60">
        <v>3</v>
      </c>
      <c r="I89" s="60">
        <v>2</v>
      </c>
      <c r="J89" s="60">
        <v>2</v>
      </c>
      <c r="K89" s="60">
        <v>3</v>
      </c>
      <c r="L89" s="60">
        <v>1</v>
      </c>
      <c r="M89" s="60">
        <v>2</v>
      </c>
      <c r="N89" s="60">
        <v>1</v>
      </c>
      <c r="O89" s="60">
        <v>2</v>
      </c>
      <c r="P89" s="60">
        <v>2</v>
      </c>
      <c r="Q89" s="66">
        <v>5</v>
      </c>
      <c r="R89" s="66">
        <v>3</v>
      </c>
      <c r="S89" s="60">
        <v>2</v>
      </c>
      <c r="T89" s="60">
        <v>2</v>
      </c>
      <c r="U89" s="60">
        <v>2</v>
      </c>
      <c r="V89" s="60">
        <v>2</v>
      </c>
      <c r="W89" s="60">
        <v>2</v>
      </c>
      <c r="X89" s="60">
        <v>3</v>
      </c>
      <c r="Y89" s="60">
        <v>12</v>
      </c>
      <c r="Z89" s="60">
        <v>2</v>
      </c>
      <c r="AA89" s="60">
        <v>2</v>
      </c>
      <c r="AB89" s="60">
        <v>2</v>
      </c>
      <c r="AC89" s="60">
        <v>2</v>
      </c>
      <c r="AD89" s="60">
        <v>3</v>
      </c>
      <c r="AE89" s="60">
        <v>2</v>
      </c>
      <c r="AF89" s="60">
        <v>2</v>
      </c>
      <c r="AG89" s="60">
        <v>4</v>
      </c>
      <c r="AH89" s="60">
        <v>2</v>
      </c>
      <c r="AI89" s="60">
        <v>2</v>
      </c>
      <c r="AJ89" s="60">
        <v>4</v>
      </c>
      <c r="AK89" s="60">
        <v>3</v>
      </c>
      <c r="AL89" s="60">
        <v>1</v>
      </c>
      <c r="AM89" s="60">
        <v>4</v>
      </c>
      <c r="AN89" s="60">
        <v>2</v>
      </c>
      <c r="AO89" s="60">
        <v>2</v>
      </c>
      <c r="AP89" s="60">
        <v>1</v>
      </c>
      <c r="AQ89" s="60">
        <v>1</v>
      </c>
      <c r="AR89" s="60">
        <v>1</v>
      </c>
      <c r="AS89" s="60">
        <v>2</v>
      </c>
      <c r="AT89" s="60">
        <v>2</v>
      </c>
      <c r="AU89" s="60">
        <v>1</v>
      </c>
      <c r="AV89" s="60">
        <v>4</v>
      </c>
      <c r="AW89" s="50"/>
      <c r="AX89" s="8"/>
      <c r="AY89" s="8"/>
      <c r="AZ89" s="8"/>
      <c r="BA89" s="8"/>
      <c r="BB89" s="8"/>
      <c r="BC89" s="8"/>
    </row>
    <row r="90" spans="1:55" s="9" customFormat="1" ht="12">
      <c r="A90" s="60">
        <v>87</v>
      </c>
      <c r="B90" s="50"/>
      <c r="C90" s="50" t="s">
        <v>165</v>
      </c>
      <c r="D90" s="60" t="s">
        <v>15</v>
      </c>
      <c r="E90" s="60">
        <v>2018</v>
      </c>
      <c r="F90" s="50"/>
      <c r="G90" s="50"/>
      <c r="H90" s="60">
        <v>3</v>
      </c>
      <c r="I90" s="60">
        <v>1</v>
      </c>
      <c r="J90" s="60">
        <v>3</v>
      </c>
      <c r="K90" s="60">
        <v>2</v>
      </c>
      <c r="L90" s="60">
        <v>3</v>
      </c>
      <c r="M90" s="60">
        <v>2</v>
      </c>
      <c r="N90" s="60">
        <v>1</v>
      </c>
      <c r="O90" s="60">
        <v>1</v>
      </c>
      <c r="P90" s="60">
        <v>3</v>
      </c>
      <c r="Q90" s="66">
        <v>3</v>
      </c>
      <c r="R90" s="66">
        <v>2</v>
      </c>
      <c r="S90" s="60">
        <v>2</v>
      </c>
      <c r="T90" s="60">
        <v>2</v>
      </c>
      <c r="U90" s="60">
        <v>1</v>
      </c>
      <c r="V90" s="60">
        <v>3</v>
      </c>
      <c r="W90" s="60">
        <v>2</v>
      </c>
      <c r="X90" s="60">
        <v>1</v>
      </c>
      <c r="Y90" s="60">
        <v>8</v>
      </c>
      <c r="Z90" s="60">
        <v>1</v>
      </c>
      <c r="AA90" s="60">
        <v>2</v>
      </c>
      <c r="AB90" s="60">
        <v>1</v>
      </c>
      <c r="AC90" s="60">
        <v>1</v>
      </c>
      <c r="AD90" s="60">
        <v>1</v>
      </c>
      <c r="AE90" s="60">
        <v>1</v>
      </c>
      <c r="AF90" s="60">
        <v>2</v>
      </c>
      <c r="AG90" s="60">
        <v>4</v>
      </c>
      <c r="AH90" s="60">
        <v>2</v>
      </c>
      <c r="AI90" s="60">
        <v>2</v>
      </c>
      <c r="AJ90" s="60">
        <v>3</v>
      </c>
      <c r="AK90" s="60">
        <v>2</v>
      </c>
      <c r="AL90" s="60">
        <v>3</v>
      </c>
      <c r="AM90" s="60">
        <v>2</v>
      </c>
      <c r="AN90" s="60">
        <v>3</v>
      </c>
      <c r="AO90" s="60">
        <v>3</v>
      </c>
      <c r="AP90" s="60">
        <v>2</v>
      </c>
      <c r="AQ90" s="60">
        <v>2</v>
      </c>
      <c r="AR90" s="60">
        <v>1</v>
      </c>
      <c r="AS90" s="60">
        <v>1</v>
      </c>
      <c r="AT90" s="60">
        <v>2</v>
      </c>
      <c r="AU90" s="60">
        <v>2</v>
      </c>
      <c r="AV90" s="60">
        <v>3</v>
      </c>
      <c r="AW90" s="50"/>
      <c r="AX90" s="8"/>
      <c r="AY90" s="8"/>
      <c r="AZ90" s="8"/>
      <c r="BA90" s="8"/>
      <c r="BB90" s="8"/>
      <c r="BC90" s="8"/>
    </row>
    <row r="91" spans="1:55" s="9" customFormat="1" ht="12">
      <c r="A91" s="60">
        <v>88</v>
      </c>
      <c r="B91" s="50"/>
      <c r="C91" s="50" t="s">
        <v>167</v>
      </c>
      <c r="D91" s="60" t="s">
        <v>15</v>
      </c>
      <c r="E91" s="60">
        <v>2008</v>
      </c>
      <c r="F91" s="50"/>
      <c r="G91" s="50"/>
      <c r="H91" s="60">
        <v>2</v>
      </c>
      <c r="I91" s="60">
        <v>3</v>
      </c>
      <c r="J91" s="60">
        <v>4</v>
      </c>
      <c r="K91" s="60">
        <v>4</v>
      </c>
      <c r="L91" s="60">
        <v>4</v>
      </c>
      <c r="M91" s="60">
        <v>2</v>
      </c>
      <c r="N91" s="60">
        <v>3</v>
      </c>
      <c r="O91" s="60">
        <v>4</v>
      </c>
      <c r="P91" s="60">
        <v>4</v>
      </c>
      <c r="Q91" s="66">
        <v>3</v>
      </c>
      <c r="R91" s="66">
        <v>4</v>
      </c>
      <c r="S91" s="60">
        <v>3</v>
      </c>
      <c r="T91" s="60">
        <v>3</v>
      </c>
      <c r="U91" s="60">
        <v>3</v>
      </c>
      <c r="V91" s="60">
        <v>3</v>
      </c>
      <c r="W91" s="60">
        <v>2</v>
      </c>
      <c r="X91" s="60">
        <v>3</v>
      </c>
      <c r="Y91" s="60">
        <v>9</v>
      </c>
      <c r="Z91" s="60">
        <v>1</v>
      </c>
      <c r="AA91" s="60">
        <v>3</v>
      </c>
      <c r="AB91" s="60">
        <v>3</v>
      </c>
      <c r="AC91" s="60">
        <v>2</v>
      </c>
      <c r="AD91" s="60">
        <v>4</v>
      </c>
      <c r="AE91" s="60">
        <v>3</v>
      </c>
      <c r="AF91" s="60">
        <v>3</v>
      </c>
      <c r="AG91" s="60">
        <v>4</v>
      </c>
      <c r="AH91" s="60">
        <v>2</v>
      </c>
      <c r="AI91" s="60">
        <v>3</v>
      </c>
      <c r="AJ91" s="60">
        <v>4</v>
      </c>
      <c r="AK91" s="60">
        <v>2</v>
      </c>
      <c r="AL91" s="60">
        <v>1</v>
      </c>
      <c r="AM91" s="60">
        <v>2</v>
      </c>
      <c r="AN91" s="60">
        <v>4</v>
      </c>
      <c r="AO91" s="60">
        <v>4</v>
      </c>
      <c r="AP91" s="60">
        <v>3</v>
      </c>
      <c r="AQ91" s="60">
        <v>2</v>
      </c>
      <c r="AR91" s="60">
        <v>1</v>
      </c>
      <c r="AS91" s="60">
        <v>2</v>
      </c>
      <c r="AT91" s="60">
        <v>3</v>
      </c>
      <c r="AU91" s="60">
        <v>2</v>
      </c>
      <c r="AV91" s="60">
        <v>4</v>
      </c>
      <c r="AW91" s="50"/>
      <c r="AX91" s="8"/>
      <c r="AY91" s="8"/>
      <c r="AZ91" s="8"/>
      <c r="BA91" s="8"/>
      <c r="BB91" s="8"/>
      <c r="BC91" s="8"/>
    </row>
    <row r="92" spans="1:55" s="9" customFormat="1" ht="12">
      <c r="A92" s="60">
        <v>89</v>
      </c>
      <c r="B92" s="50"/>
      <c r="C92" s="50" t="s">
        <v>171</v>
      </c>
      <c r="D92" s="60" t="s">
        <v>15</v>
      </c>
      <c r="E92" s="60">
        <v>1986</v>
      </c>
      <c r="F92" s="50"/>
      <c r="G92" s="50"/>
      <c r="H92" s="60">
        <v>3</v>
      </c>
      <c r="I92" s="60">
        <v>2</v>
      </c>
      <c r="J92" s="60">
        <v>2</v>
      </c>
      <c r="K92" s="60">
        <v>1</v>
      </c>
      <c r="L92" s="60">
        <v>2</v>
      </c>
      <c r="M92" s="60">
        <v>1</v>
      </c>
      <c r="N92" s="60">
        <v>3</v>
      </c>
      <c r="O92" s="60">
        <v>1</v>
      </c>
      <c r="P92" s="60">
        <v>2</v>
      </c>
      <c r="Q92" s="66">
        <v>3</v>
      </c>
      <c r="R92" s="66">
        <v>2</v>
      </c>
      <c r="S92" s="60">
        <v>2</v>
      </c>
      <c r="T92" s="60">
        <v>3</v>
      </c>
      <c r="U92" s="60">
        <v>3</v>
      </c>
      <c r="V92" s="60">
        <v>3</v>
      </c>
      <c r="W92" s="60">
        <v>2</v>
      </c>
      <c r="X92" s="60">
        <v>3</v>
      </c>
      <c r="Y92" s="60">
        <v>24</v>
      </c>
      <c r="Z92" s="60">
        <v>4</v>
      </c>
      <c r="AA92" s="60">
        <v>2</v>
      </c>
      <c r="AB92" s="60">
        <v>3</v>
      </c>
      <c r="AC92" s="60">
        <v>1</v>
      </c>
      <c r="AD92" s="60">
        <v>4</v>
      </c>
      <c r="AE92" s="60">
        <v>2</v>
      </c>
      <c r="AF92" s="60">
        <v>3</v>
      </c>
      <c r="AG92" s="60">
        <v>3</v>
      </c>
      <c r="AH92" s="60">
        <v>2</v>
      </c>
      <c r="AI92" s="60">
        <v>2</v>
      </c>
      <c r="AJ92" s="60">
        <v>4</v>
      </c>
      <c r="AK92" s="60">
        <v>3</v>
      </c>
      <c r="AL92" s="60">
        <v>2</v>
      </c>
      <c r="AM92" s="60">
        <v>3</v>
      </c>
      <c r="AN92" s="60">
        <v>3</v>
      </c>
      <c r="AO92" s="60">
        <v>4</v>
      </c>
      <c r="AP92" s="60">
        <v>2</v>
      </c>
      <c r="AQ92" s="60">
        <v>1</v>
      </c>
      <c r="AR92" s="60">
        <v>2</v>
      </c>
      <c r="AS92" s="60">
        <v>4</v>
      </c>
      <c r="AT92" s="60">
        <v>2</v>
      </c>
      <c r="AU92" s="60">
        <v>2</v>
      </c>
      <c r="AV92" s="60">
        <v>4</v>
      </c>
      <c r="AW92" s="50"/>
      <c r="AX92" s="8"/>
      <c r="AY92" s="8"/>
      <c r="AZ92" s="8"/>
      <c r="BA92" s="8"/>
      <c r="BB92" s="8"/>
      <c r="BC92" s="8"/>
    </row>
    <row r="93" spans="1:55" s="9" customFormat="1" ht="12">
      <c r="A93" s="60">
        <v>90</v>
      </c>
      <c r="B93" s="50"/>
      <c r="C93" s="50" t="s">
        <v>40</v>
      </c>
      <c r="D93" s="60" t="s">
        <v>15</v>
      </c>
      <c r="E93" s="60">
        <v>1991</v>
      </c>
      <c r="F93" s="50"/>
      <c r="G93" s="50"/>
      <c r="H93" s="60">
        <v>4</v>
      </c>
      <c r="I93" s="60">
        <v>4</v>
      </c>
      <c r="J93" s="60">
        <v>3</v>
      </c>
      <c r="K93" s="60">
        <v>2</v>
      </c>
      <c r="L93" s="60">
        <v>4</v>
      </c>
      <c r="M93" s="60">
        <v>1</v>
      </c>
      <c r="N93" s="60">
        <v>1</v>
      </c>
      <c r="O93" s="60">
        <v>1</v>
      </c>
      <c r="P93" s="60">
        <v>1</v>
      </c>
      <c r="Q93" s="66">
        <v>4</v>
      </c>
      <c r="R93" s="66">
        <v>2</v>
      </c>
      <c r="S93" s="60">
        <v>2</v>
      </c>
      <c r="T93" s="60">
        <v>1</v>
      </c>
      <c r="U93" s="60">
        <v>1</v>
      </c>
      <c r="V93" s="60">
        <v>3</v>
      </c>
      <c r="W93" s="60">
        <v>2</v>
      </c>
      <c r="X93" s="60">
        <v>3</v>
      </c>
      <c r="Y93" s="60">
        <v>20</v>
      </c>
      <c r="Z93" s="60">
        <v>3</v>
      </c>
      <c r="AA93" s="60">
        <v>2</v>
      </c>
      <c r="AB93" s="60">
        <v>1</v>
      </c>
      <c r="AC93" s="60">
        <v>1</v>
      </c>
      <c r="AD93" s="60">
        <v>1</v>
      </c>
      <c r="AE93" s="60">
        <v>2</v>
      </c>
      <c r="AF93" s="60">
        <v>1</v>
      </c>
      <c r="AG93" s="60">
        <v>4</v>
      </c>
      <c r="AH93" s="60">
        <v>3</v>
      </c>
      <c r="AI93" s="60">
        <v>2</v>
      </c>
      <c r="AJ93" s="60">
        <v>2</v>
      </c>
      <c r="AK93" s="60">
        <v>1</v>
      </c>
      <c r="AL93" s="60">
        <v>2</v>
      </c>
      <c r="AM93" s="60">
        <v>2</v>
      </c>
      <c r="AN93" s="60">
        <v>3</v>
      </c>
      <c r="AO93" s="60">
        <v>2</v>
      </c>
      <c r="AP93" s="60">
        <v>2</v>
      </c>
      <c r="AQ93" s="60">
        <v>1</v>
      </c>
      <c r="AR93" s="60">
        <v>2</v>
      </c>
      <c r="AS93" s="60">
        <v>2</v>
      </c>
      <c r="AT93" s="60">
        <v>1</v>
      </c>
      <c r="AU93" s="60">
        <v>1</v>
      </c>
      <c r="AV93" s="60">
        <v>4</v>
      </c>
      <c r="AW93" s="50"/>
      <c r="AX93" s="8"/>
      <c r="AY93" s="8"/>
      <c r="AZ93" s="8"/>
      <c r="BA93" s="8"/>
      <c r="BB93" s="8"/>
      <c r="BC93" s="8"/>
    </row>
    <row r="94" spans="1:55" s="9" customFormat="1" ht="12">
      <c r="A94" s="60">
        <v>91</v>
      </c>
      <c r="B94" s="50"/>
      <c r="C94" s="50" t="s">
        <v>168</v>
      </c>
      <c r="D94" s="60" t="s">
        <v>15</v>
      </c>
      <c r="E94" s="60">
        <v>2011</v>
      </c>
      <c r="F94" s="50"/>
      <c r="G94" s="50"/>
      <c r="H94" s="60">
        <v>3</v>
      </c>
      <c r="I94" s="60">
        <v>1</v>
      </c>
      <c r="J94" s="60">
        <v>2</v>
      </c>
      <c r="K94" s="60">
        <v>1</v>
      </c>
      <c r="L94" s="60">
        <v>2</v>
      </c>
      <c r="M94" s="60">
        <v>1</v>
      </c>
      <c r="N94" s="60">
        <v>2</v>
      </c>
      <c r="O94" s="60">
        <v>3</v>
      </c>
      <c r="P94" s="60">
        <v>1</v>
      </c>
      <c r="Q94" s="66">
        <v>1</v>
      </c>
      <c r="R94" s="66">
        <v>2</v>
      </c>
      <c r="S94" s="60">
        <v>2</v>
      </c>
      <c r="T94" s="60">
        <v>2</v>
      </c>
      <c r="U94" s="60">
        <v>1</v>
      </c>
      <c r="V94" s="60">
        <v>3</v>
      </c>
      <c r="W94" s="60">
        <v>2</v>
      </c>
      <c r="X94" s="60">
        <v>3</v>
      </c>
      <c r="Y94" s="60">
        <v>19</v>
      </c>
      <c r="Z94" s="60">
        <v>3</v>
      </c>
      <c r="AA94" s="60">
        <v>2</v>
      </c>
      <c r="AB94" s="60">
        <v>1</v>
      </c>
      <c r="AC94" s="60">
        <v>2</v>
      </c>
      <c r="AD94" s="60">
        <v>1</v>
      </c>
      <c r="AE94" s="60">
        <v>1</v>
      </c>
      <c r="AF94" s="60">
        <v>1</v>
      </c>
      <c r="AG94" s="60">
        <v>4</v>
      </c>
      <c r="AH94" s="60">
        <v>4</v>
      </c>
      <c r="AI94" s="60">
        <v>2</v>
      </c>
      <c r="AJ94" s="60">
        <v>3</v>
      </c>
      <c r="AK94" s="60">
        <v>1</v>
      </c>
      <c r="AL94" s="60">
        <v>2</v>
      </c>
      <c r="AM94" s="60">
        <v>1</v>
      </c>
      <c r="AN94" s="60">
        <v>4</v>
      </c>
      <c r="AO94" s="60">
        <v>3</v>
      </c>
      <c r="AP94" s="60">
        <v>3</v>
      </c>
      <c r="AQ94" s="60">
        <v>2</v>
      </c>
      <c r="AR94" s="60">
        <v>1</v>
      </c>
      <c r="AS94" s="60">
        <v>2</v>
      </c>
      <c r="AT94" s="60">
        <v>1</v>
      </c>
      <c r="AU94" s="60">
        <v>2</v>
      </c>
      <c r="AV94" s="60">
        <v>3</v>
      </c>
      <c r="AW94" s="50"/>
      <c r="AX94" s="8"/>
      <c r="AY94" s="8"/>
      <c r="AZ94" s="8"/>
      <c r="BA94" s="8"/>
      <c r="BB94" s="8"/>
      <c r="BC94" s="8"/>
    </row>
    <row r="95" spans="1:55" s="9" customFormat="1" ht="12">
      <c r="A95" s="60">
        <v>92</v>
      </c>
      <c r="B95" s="50"/>
      <c r="C95" s="50" t="s">
        <v>169</v>
      </c>
      <c r="D95" s="60" t="s">
        <v>15</v>
      </c>
      <c r="E95" s="60">
        <v>1982</v>
      </c>
      <c r="F95" s="50"/>
      <c r="G95" s="50"/>
      <c r="H95" s="60">
        <v>3</v>
      </c>
      <c r="I95" s="60">
        <v>1</v>
      </c>
      <c r="J95" s="60">
        <v>3</v>
      </c>
      <c r="K95" s="60">
        <v>2</v>
      </c>
      <c r="L95" s="60">
        <v>2</v>
      </c>
      <c r="M95" s="60">
        <v>2</v>
      </c>
      <c r="N95" s="60">
        <v>1</v>
      </c>
      <c r="O95" s="60">
        <v>1</v>
      </c>
      <c r="P95" s="60">
        <v>1</v>
      </c>
      <c r="Q95" s="66">
        <v>2</v>
      </c>
      <c r="R95" s="66">
        <v>3</v>
      </c>
      <c r="S95" s="60">
        <v>1</v>
      </c>
      <c r="T95" s="60">
        <v>2</v>
      </c>
      <c r="U95" s="60">
        <v>3</v>
      </c>
      <c r="V95" s="60">
        <v>2</v>
      </c>
      <c r="W95" s="60">
        <v>2</v>
      </c>
      <c r="X95" s="60">
        <v>2</v>
      </c>
      <c r="Y95" s="60">
        <v>17</v>
      </c>
      <c r="Z95" s="60">
        <v>3</v>
      </c>
      <c r="AA95" s="60">
        <v>1</v>
      </c>
      <c r="AB95" s="60">
        <v>3</v>
      </c>
      <c r="AC95" s="60">
        <v>1</v>
      </c>
      <c r="AD95" s="60">
        <v>2</v>
      </c>
      <c r="AE95" s="60">
        <v>3</v>
      </c>
      <c r="AF95" s="60">
        <v>3</v>
      </c>
      <c r="AG95" s="60">
        <v>4</v>
      </c>
      <c r="AH95" s="60">
        <v>2</v>
      </c>
      <c r="AI95" s="60">
        <v>1</v>
      </c>
      <c r="AJ95" s="60">
        <v>2</v>
      </c>
      <c r="AK95" s="60">
        <v>1</v>
      </c>
      <c r="AL95" s="60">
        <v>2</v>
      </c>
      <c r="AM95" s="60">
        <v>2</v>
      </c>
      <c r="AN95" s="60">
        <v>4</v>
      </c>
      <c r="AO95" s="60">
        <v>3</v>
      </c>
      <c r="AP95" s="60">
        <v>2</v>
      </c>
      <c r="AQ95" s="60">
        <v>3</v>
      </c>
      <c r="AR95" s="60">
        <v>2</v>
      </c>
      <c r="AS95" s="60">
        <v>2</v>
      </c>
      <c r="AT95" s="60">
        <v>1</v>
      </c>
      <c r="AU95" s="60">
        <v>2</v>
      </c>
      <c r="AV95" s="60">
        <v>3</v>
      </c>
      <c r="AW95" s="50"/>
      <c r="AX95" s="8"/>
      <c r="AY95" s="8"/>
      <c r="AZ95" s="8"/>
      <c r="BA95" s="8"/>
      <c r="BB95" s="8"/>
      <c r="BC95" s="8"/>
    </row>
    <row r="96" spans="1:55" s="9" customFormat="1" ht="12">
      <c r="A96" s="60">
        <v>93</v>
      </c>
      <c r="B96" s="50"/>
      <c r="C96" s="50" t="s">
        <v>172</v>
      </c>
      <c r="D96" s="60" t="s">
        <v>15</v>
      </c>
      <c r="E96" s="60">
        <v>2016</v>
      </c>
      <c r="F96" s="50" t="s">
        <v>173</v>
      </c>
      <c r="G96" s="50"/>
      <c r="H96" s="60">
        <v>4</v>
      </c>
      <c r="I96" s="60">
        <v>1</v>
      </c>
      <c r="J96" s="60">
        <v>4</v>
      </c>
      <c r="K96" s="60">
        <v>2</v>
      </c>
      <c r="L96" s="60">
        <v>2</v>
      </c>
      <c r="M96" s="60">
        <v>1</v>
      </c>
      <c r="N96" s="60">
        <v>1</v>
      </c>
      <c r="O96" s="60">
        <v>2</v>
      </c>
      <c r="P96" s="60">
        <v>3</v>
      </c>
      <c r="Q96" s="66">
        <v>3</v>
      </c>
      <c r="R96" s="66">
        <v>2</v>
      </c>
      <c r="S96" s="60">
        <v>2</v>
      </c>
      <c r="T96" s="60">
        <v>2</v>
      </c>
      <c r="U96" s="60">
        <v>1</v>
      </c>
      <c r="V96" s="60">
        <v>2</v>
      </c>
      <c r="W96" s="60">
        <v>2</v>
      </c>
      <c r="X96" s="60">
        <v>2</v>
      </c>
      <c r="Y96" s="60">
        <v>9</v>
      </c>
      <c r="Z96" s="60">
        <v>1</v>
      </c>
      <c r="AA96" s="60">
        <v>2</v>
      </c>
      <c r="AB96" s="60">
        <v>1</v>
      </c>
      <c r="AC96" s="60">
        <v>3</v>
      </c>
      <c r="AD96" s="60">
        <v>4</v>
      </c>
      <c r="AE96" s="60">
        <v>1</v>
      </c>
      <c r="AF96" s="60">
        <v>1</v>
      </c>
      <c r="AG96" s="60">
        <v>5</v>
      </c>
      <c r="AH96" s="60">
        <v>2</v>
      </c>
      <c r="AI96" s="60">
        <v>2</v>
      </c>
      <c r="AJ96" s="60">
        <v>2</v>
      </c>
      <c r="AK96" s="60">
        <v>2</v>
      </c>
      <c r="AL96" s="60">
        <v>2</v>
      </c>
      <c r="AM96" s="60">
        <v>2</v>
      </c>
      <c r="AN96" s="60">
        <v>4</v>
      </c>
      <c r="AO96" s="60">
        <v>4</v>
      </c>
      <c r="AP96" s="60">
        <v>3</v>
      </c>
      <c r="AQ96" s="60">
        <v>2</v>
      </c>
      <c r="AR96" s="60">
        <v>2</v>
      </c>
      <c r="AS96" s="60">
        <v>2</v>
      </c>
      <c r="AT96" s="60">
        <v>1</v>
      </c>
      <c r="AU96" s="60">
        <v>2</v>
      </c>
      <c r="AV96" s="60">
        <v>3</v>
      </c>
      <c r="AW96" s="50"/>
      <c r="AX96" s="8"/>
      <c r="AY96" s="8"/>
      <c r="AZ96" s="8"/>
      <c r="BA96" s="8"/>
      <c r="BB96" s="8"/>
      <c r="BC96" s="8"/>
    </row>
    <row r="97" spans="1:60" s="9" customFormat="1" ht="12">
      <c r="A97" s="60">
        <v>94</v>
      </c>
      <c r="B97" s="50"/>
      <c r="C97" s="50" t="s">
        <v>174</v>
      </c>
      <c r="D97" s="60" t="s">
        <v>15</v>
      </c>
      <c r="E97" s="60">
        <v>2005</v>
      </c>
      <c r="F97" s="50" t="s">
        <v>175</v>
      </c>
      <c r="G97" s="50"/>
      <c r="H97" s="60">
        <v>5</v>
      </c>
      <c r="I97" s="60">
        <v>1</v>
      </c>
      <c r="J97" s="60">
        <v>3</v>
      </c>
      <c r="K97" s="60">
        <v>2</v>
      </c>
      <c r="L97" s="60">
        <v>3</v>
      </c>
      <c r="M97" s="60">
        <v>1</v>
      </c>
      <c r="N97" s="60">
        <v>1</v>
      </c>
      <c r="O97" s="60">
        <v>1</v>
      </c>
      <c r="P97" s="60">
        <v>1</v>
      </c>
      <c r="Q97" s="66">
        <v>3</v>
      </c>
      <c r="R97" s="66">
        <v>1</v>
      </c>
      <c r="S97" s="60">
        <v>1</v>
      </c>
      <c r="T97" s="60">
        <v>2</v>
      </c>
      <c r="U97" s="60">
        <v>2</v>
      </c>
      <c r="V97" s="60">
        <v>2</v>
      </c>
      <c r="W97" s="60">
        <v>2</v>
      </c>
      <c r="X97" s="60">
        <v>4</v>
      </c>
      <c r="Y97" s="60">
        <v>11</v>
      </c>
      <c r="Z97" s="60">
        <v>2</v>
      </c>
      <c r="AA97" s="60">
        <v>1</v>
      </c>
      <c r="AB97" s="60">
        <v>2</v>
      </c>
      <c r="AC97" s="60">
        <v>2</v>
      </c>
      <c r="AD97" s="60">
        <v>2</v>
      </c>
      <c r="AE97" s="60">
        <v>2</v>
      </c>
      <c r="AF97" s="60">
        <v>2</v>
      </c>
      <c r="AG97" s="60">
        <v>4</v>
      </c>
      <c r="AH97" s="60">
        <v>2</v>
      </c>
      <c r="AI97" s="60">
        <v>2</v>
      </c>
      <c r="AJ97" s="60">
        <v>1</v>
      </c>
      <c r="AK97" s="60">
        <v>2</v>
      </c>
      <c r="AL97" s="60">
        <v>1</v>
      </c>
      <c r="AM97" s="60">
        <v>2</v>
      </c>
      <c r="AN97" s="60">
        <v>4</v>
      </c>
      <c r="AO97" s="60">
        <v>5</v>
      </c>
      <c r="AP97" s="60">
        <v>2</v>
      </c>
      <c r="AQ97" s="60">
        <v>3</v>
      </c>
      <c r="AR97" s="60">
        <v>3</v>
      </c>
      <c r="AS97" s="60">
        <v>2</v>
      </c>
      <c r="AT97" s="60">
        <v>1</v>
      </c>
      <c r="AU97" s="60">
        <v>2</v>
      </c>
      <c r="AV97" s="60">
        <v>4</v>
      </c>
      <c r="AW97" s="50"/>
      <c r="AX97" s="8"/>
      <c r="AY97" s="8"/>
      <c r="AZ97" s="8"/>
      <c r="BA97" s="8"/>
      <c r="BB97" s="8"/>
      <c r="BC97" s="8"/>
    </row>
    <row r="98" spans="1:60" s="9" customFormat="1" ht="12">
      <c r="A98" s="60">
        <v>95</v>
      </c>
      <c r="B98" s="50"/>
      <c r="C98" s="50" t="s">
        <v>21</v>
      </c>
      <c r="D98" s="60" t="s">
        <v>15</v>
      </c>
      <c r="E98" s="60">
        <v>2021</v>
      </c>
      <c r="F98" s="50" t="s">
        <v>177</v>
      </c>
      <c r="G98" s="50"/>
      <c r="H98" s="60">
        <v>4</v>
      </c>
      <c r="I98" s="60">
        <v>2</v>
      </c>
      <c r="J98" s="60">
        <v>3</v>
      </c>
      <c r="K98" s="60">
        <v>2</v>
      </c>
      <c r="L98" s="60">
        <v>3</v>
      </c>
      <c r="M98" s="60">
        <v>1</v>
      </c>
      <c r="N98" s="60">
        <v>2</v>
      </c>
      <c r="O98" s="60">
        <v>1</v>
      </c>
      <c r="P98" s="60">
        <v>2</v>
      </c>
      <c r="Q98" s="66">
        <v>3</v>
      </c>
      <c r="R98" s="66">
        <v>2</v>
      </c>
      <c r="S98" s="60">
        <v>2</v>
      </c>
      <c r="T98" s="60">
        <v>2</v>
      </c>
      <c r="U98" s="60">
        <v>1</v>
      </c>
      <c r="V98" s="60">
        <v>2</v>
      </c>
      <c r="W98" s="60">
        <v>2</v>
      </c>
      <c r="X98" s="60">
        <v>2</v>
      </c>
      <c r="Y98" s="60">
        <v>9</v>
      </c>
      <c r="Z98" s="60">
        <v>1</v>
      </c>
      <c r="AA98" s="60">
        <v>2</v>
      </c>
      <c r="AB98" s="60">
        <v>1</v>
      </c>
      <c r="AC98" s="60">
        <v>3</v>
      </c>
      <c r="AD98" s="60">
        <v>2</v>
      </c>
      <c r="AE98" s="60">
        <v>2</v>
      </c>
      <c r="AF98" s="60">
        <v>1</v>
      </c>
      <c r="AG98" s="60">
        <v>4</v>
      </c>
      <c r="AH98" s="60">
        <v>3</v>
      </c>
      <c r="AI98" s="60">
        <v>2</v>
      </c>
      <c r="AJ98" s="60">
        <v>2</v>
      </c>
      <c r="AK98" s="60">
        <v>1</v>
      </c>
      <c r="AL98" s="60">
        <v>2</v>
      </c>
      <c r="AM98" s="60">
        <v>1</v>
      </c>
      <c r="AN98" s="60">
        <v>5</v>
      </c>
      <c r="AO98" s="60">
        <v>4</v>
      </c>
      <c r="AP98" s="60">
        <v>3</v>
      </c>
      <c r="AQ98" s="60">
        <v>2</v>
      </c>
      <c r="AR98" s="60">
        <v>3</v>
      </c>
      <c r="AS98" s="60">
        <v>1</v>
      </c>
      <c r="AT98" s="60">
        <v>1</v>
      </c>
      <c r="AU98" s="60">
        <v>2</v>
      </c>
      <c r="AV98" s="60">
        <v>4</v>
      </c>
      <c r="AW98" s="50"/>
      <c r="AX98" s="8"/>
      <c r="AY98" s="8"/>
      <c r="AZ98" s="8"/>
      <c r="BA98" s="8"/>
      <c r="BB98" s="8"/>
      <c r="BC98" s="8"/>
    </row>
    <row r="99" spans="1:60" s="9" customFormat="1" ht="12">
      <c r="A99" s="60">
        <v>96</v>
      </c>
      <c r="B99" s="50"/>
      <c r="C99" s="50" t="s">
        <v>178</v>
      </c>
      <c r="D99" s="60" t="s">
        <v>15</v>
      </c>
      <c r="E99" s="60">
        <v>2017</v>
      </c>
      <c r="F99" s="50" t="s">
        <v>122</v>
      </c>
      <c r="G99" s="50"/>
      <c r="H99" s="60">
        <v>4</v>
      </c>
      <c r="I99" s="60">
        <v>2</v>
      </c>
      <c r="J99" s="60">
        <v>2</v>
      </c>
      <c r="K99" s="60">
        <v>1</v>
      </c>
      <c r="L99" s="60">
        <v>2</v>
      </c>
      <c r="M99" s="60">
        <v>2</v>
      </c>
      <c r="N99" s="60">
        <v>1</v>
      </c>
      <c r="O99" s="60">
        <v>1</v>
      </c>
      <c r="P99" s="60">
        <v>1</v>
      </c>
      <c r="Q99" s="66">
        <v>2</v>
      </c>
      <c r="R99" s="66">
        <v>2</v>
      </c>
      <c r="S99" s="60">
        <v>2</v>
      </c>
      <c r="T99" s="60">
        <v>1</v>
      </c>
      <c r="U99" s="60">
        <v>1</v>
      </c>
      <c r="V99" s="60">
        <v>3</v>
      </c>
      <c r="W99" s="60">
        <v>2</v>
      </c>
      <c r="X99" s="60">
        <v>1</v>
      </c>
      <c r="Y99" s="60">
        <v>8</v>
      </c>
      <c r="Z99" s="60">
        <v>1</v>
      </c>
      <c r="AA99" s="60">
        <v>2</v>
      </c>
      <c r="AB99" s="60">
        <v>1</v>
      </c>
      <c r="AC99" s="60">
        <v>3</v>
      </c>
      <c r="AD99" s="60">
        <v>3</v>
      </c>
      <c r="AE99" s="60">
        <v>1</v>
      </c>
      <c r="AF99" s="60">
        <v>1</v>
      </c>
      <c r="AG99" s="60">
        <v>4</v>
      </c>
      <c r="AH99" s="60">
        <v>2</v>
      </c>
      <c r="AI99" s="60">
        <v>2</v>
      </c>
      <c r="AJ99" s="60">
        <v>2</v>
      </c>
      <c r="AK99" s="60">
        <v>2</v>
      </c>
      <c r="AL99" s="60">
        <v>2</v>
      </c>
      <c r="AM99" s="60">
        <v>1</v>
      </c>
      <c r="AN99" s="60">
        <v>4</v>
      </c>
      <c r="AO99" s="60">
        <v>1</v>
      </c>
      <c r="AP99" s="60">
        <v>2</v>
      </c>
      <c r="AQ99" s="60">
        <v>2</v>
      </c>
      <c r="AR99" s="60">
        <v>3</v>
      </c>
      <c r="AS99" s="60">
        <v>1</v>
      </c>
      <c r="AT99" s="60">
        <v>1</v>
      </c>
      <c r="AU99" s="60">
        <v>2</v>
      </c>
      <c r="AV99" s="60">
        <v>2</v>
      </c>
      <c r="AW99" s="50"/>
      <c r="AX99" s="8"/>
      <c r="AY99" s="8"/>
      <c r="AZ99" s="8"/>
      <c r="BA99" s="8"/>
      <c r="BB99" s="8"/>
      <c r="BC99" s="8"/>
    </row>
    <row r="100" spans="1:60" s="9" customFormat="1" ht="12">
      <c r="A100" s="60">
        <v>97</v>
      </c>
      <c r="B100" s="50"/>
      <c r="C100" s="50" t="s">
        <v>171</v>
      </c>
      <c r="D100" s="60" t="s">
        <v>15</v>
      </c>
      <c r="E100" s="60">
        <v>1986</v>
      </c>
      <c r="F100" s="50" t="s">
        <v>84</v>
      </c>
      <c r="G100" s="50"/>
      <c r="H100" s="60">
        <v>3</v>
      </c>
      <c r="I100" s="60">
        <v>1</v>
      </c>
      <c r="J100" s="60">
        <v>2</v>
      </c>
      <c r="K100" s="60">
        <v>1</v>
      </c>
      <c r="L100" s="60">
        <v>2</v>
      </c>
      <c r="M100" s="60">
        <v>1</v>
      </c>
      <c r="N100" s="60">
        <v>1</v>
      </c>
      <c r="O100" s="60">
        <v>1</v>
      </c>
      <c r="P100" s="60">
        <v>2</v>
      </c>
      <c r="Q100" s="66">
        <v>2</v>
      </c>
      <c r="R100" s="66">
        <v>2</v>
      </c>
      <c r="S100" s="60">
        <v>1</v>
      </c>
      <c r="T100" s="60">
        <v>1</v>
      </c>
      <c r="U100" s="60">
        <v>2</v>
      </c>
      <c r="V100" s="60">
        <v>3</v>
      </c>
      <c r="W100" s="60">
        <v>2</v>
      </c>
      <c r="X100" s="60">
        <v>5</v>
      </c>
      <c r="Y100" s="60">
        <v>17</v>
      </c>
      <c r="Z100" s="60">
        <v>3</v>
      </c>
      <c r="AA100" s="60">
        <v>1</v>
      </c>
      <c r="AB100" s="60">
        <v>2</v>
      </c>
      <c r="AC100" s="60">
        <v>1</v>
      </c>
      <c r="AD100" s="60">
        <v>5</v>
      </c>
      <c r="AE100" s="60">
        <v>1</v>
      </c>
      <c r="AF100" s="60">
        <v>1</v>
      </c>
      <c r="AG100" s="60">
        <v>4</v>
      </c>
      <c r="AH100" s="60">
        <v>2</v>
      </c>
      <c r="AI100" s="60">
        <v>2</v>
      </c>
      <c r="AJ100" s="60">
        <v>1</v>
      </c>
      <c r="AK100" s="60">
        <v>1</v>
      </c>
      <c r="AL100" s="60">
        <v>2</v>
      </c>
      <c r="AM100" s="60">
        <v>1</v>
      </c>
      <c r="AN100" s="60">
        <v>5</v>
      </c>
      <c r="AO100" s="60">
        <v>4</v>
      </c>
      <c r="AP100" s="60">
        <v>3</v>
      </c>
      <c r="AQ100" s="60">
        <v>3</v>
      </c>
      <c r="AR100" s="60">
        <v>3</v>
      </c>
      <c r="AS100" s="60">
        <v>1</v>
      </c>
      <c r="AT100" s="60">
        <v>1</v>
      </c>
      <c r="AU100" s="60">
        <v>2</v>
      </c>
      <c r="AV100" s="60">
        <v>2</v>
      </c>
      <c r="AW100" s="50"/>
      <c r="AX100" s="8"/>
      <c r="AY100" s="8"/>
      <c r="AZ100" s="8"/>
      <c r="BA100" s="8"/>
      <c r="BB100" s="8"/>
      <c r="BC100" s="8"/>
    </row>
    <row r="101" spans="1:60" s="9" customFormat="1" ht="12">
      <c r="A101" s="60">
        <v>98</v>
      </c>
      <c r="B101" s="50"/>
      <c r="C101" s="50" t="s">
        <v>111</v>
      </c>
      <c r="D101" s="60" t="s">
        <v>15</v>
      </c>
      <c r="E101" s="60">
        <v>2001</v>
      </c>
      <c r="F101" s="50" t="s">
        <v>84</v>
      </c>
      <c r="G101" s="50"/>
      <c r="H101" s="60">
        <v>3</v>
      </c>
      <c r="I101" s="60">
        <v>1</v>
      </c>
      <c r="J101" s="60">
        <v>3</v>
      </c>
      <c r="K101" s="60">
        <v>2</v>
      </c>
      <c r="L101" s="60">
        <v>2</v>
      </c>
      <c r="M101" s="60">
        <v>1</v>
      </c>
      <c r="N101" s="60">
        <v>1</v>
      </c>
      <c r="O101" s="60">
        <v>1</v>
      </c>
      <c r="P101" s="60">
        <v>2</v>
      </c>
      <c r="Q101" s="66">
        <v>4</v>
      </c>
      <c r="R101" s="66">
        <v>2</v>
      </c>
      <c r="S101" s="60">
        <v>1</v>
      </c>
      <c r="T101" s="60">
        <v>1</v>
      </c>
      <c r="U101" s="60">
        <v>1</v>
      </c>
      <c r="V101" s="60">
        <v>2</v>
      </c>
      <c r="W101" s="60">
        <v>2</v>
      </c>
      <c r="X101" s="60">
        <v>2</v>
      </c>
      <c r="Y101" s="60">
        <v>19</v>
      </c>
      <c r="Z101" s="60">
        <v>3</v>
      </c>
      <c r="AA101" s="60">
        <v>1</v>
      </c>
      <c r="AB101" s="60">
        <v>1</v>
      </c>
      <c r="AC101" s="60">
        <v>1</v>
      </c>
      <c r="AD101" s="60">
        <v>1</v>
      </c>
      <c r="AE101" s="60">
        <v>1</v>
      </c>
      <c r="AF101" s="60">
        <v>1</v>
      </c>
      <c r="AG101" s="60">
        <v>4</v>
      </c>
      <c r="AH101" s="60">
        <v>2</v>
      </c>
      <c r="AI101" s="60">
        <v>2</v>
      </c>
      <c r="AJ101" s="60">
        <v>3</v>
      </c>
      <c r="AK101" s="60">
        <v>1</v>
      </c>
      <c r="AL101" s="60">
        <v>2</v>
      </c>
      <c r="AM101" s="60">
        <v>2</v>
      </c>
      <c r="AN101" s="60">
        <v>3</v>
      </c>
      <c r="AO101" s="60">
        <v>3</v>
      </c>
      <c r="AP101" s="60">
        <v>2</v>
      </c>
      <c r="AQ101" s="60">
        <v>3</v>
      </c>
      <c r="AR101" s="60">
        <v>3</v>
      </c>
      <c r="AS101" s="60">
        <v>1</v>
      </c>
      <c r="AT101" s="60">
        <v>1</v>
      </c>
      <c r="AU101" s="60">
        <v>1</v>
      </c>
      <c r="AV101" s="60">
        <v>2</v>
      </c>
      <c r="AW101" s="50"/>
      <c r="AX101" s="8"/>
      <c r="AY101" s="8"/>
      <c r="AZ101" s="8"/>
      <c r="BA101" s="8"/>
      <c r="BB101" s="8"/>
      <c r="BC101" s="8"/>
    </row>
    <row r="102" spans="1:60" s="9" customFormat="1" ht="12">
      <c r="A102" s="60">
        <v>99</v>
      </c>
      <c r="B102" s="50"/>
      <c r="C102" s="50" t="s">
        <v>180</v>
      </c>
      <c r="D102" s="60" t="s">
        <v>15</v>
      </c>
      <c r="E102" s="60">
        <v>1998</v>
      </c>
      <c r="F102" s="50" t="s">
        <v>181</v>
      </c>
      <c r="G102" s="50"/>
      <c r="H102" s="60">
        <v>2</v>
      </c>
      <c r="I102" s="60">
        <v>1</v>
      </c>
      <c r="J102" s="60">
        <v>2</v>
      </c>
      <c r="K102" s="60">
        <v>1</v>
      </c>
      <c r="L102" s="60">
        <v>3</v>
      </c>
      <c r="M102" s="60">
        <v>1</v>
      </c>
      <c r="N102" s="60">
        <v>1</v>
      </c>
      <c r="O102" s="60">
        <v>1</v>
      </c>
      <c r="P102" s="60">
        <v>1</v>
      </c>
      <c r="Q102" s="66">
        <v>3</v>
      </c>
      <c r="R102" s="66">
        <v>1</v>
      </c>
      <c r="S102" s="60">
        <v>1</v>
      </c>
      <c r="T102" s="60">
        <v>2</v>
      </c>
      <c r="U102" s="60">
        <v>1</v>
      </c>
      <c r="V102" s="60">
        <v>3</v>
      </c>
      <c r="W102" s="60">
        <v>2</v>
      </c>
      <c r="X102" s="60">
        <v>3</v>
      </c>
      <c r="Y102" s="60">
        <v>24</v>
      </c>
      <c r="Z102" s="60">
        <v>4</v>
      </c>
      <c r="AA102" s="60">
        <v>1</v>
      </c>
      <c r="AB102" s="60">
        <v>1</v>
      </c>
      <c r="AC102" s="60">
        <v>1</v>
      </c>
      <c r="AD102" s="60">
        <v>1</v>
      </c>
      <c r="AE102" s="60">
        <v>1</v>
      </c>
      <c r="AF102" s="60">
        <v>1</v>
      </c>
      <c r="AG102" s="60">
        <v>4</v>
      </c>
      <c r="AH102" s="60">
        <v>2</v>
      </c>
      <c r="AI102" s="60">
        <v>3</v>
      </c>
      <c r="AJ102" s="60">
        <v>2</v>
      </c>
      <c r="AK102" s="60">
        <v>1</v>
      </c>
      <c r="AL102" s="60">
        <v>4</v>
      </c>
      <c r="AM102" s="60">
        <v>1</v>
      </c>
      <c r="AN102" s="60">
        <v>2</v>
      </c>
      <c r="AO102" s="60">
        <v>4</v>
      </c>
      <c r="AP102" s="60">
        <v>2</v>
      </c>
      <c r="AQ102" s="60">
        <v>2</v>
      </c>
      <c r="AR102" s="60">
        <v>3</v>
      </c>
      <c r="AS102" s="60">
        <v>2</v>
      </c>
      <c r="AT102" s="60"/>
      <c r="AU102" s="60">
        <v>1</v>
      </c>
      <c r="AV102" s="60">
        <v>1</v>
      </c>
      <c r="AW102" s="50"/>
      <c r="AX102" s="8"/>
      <c r="AY102" s="8"/>
      <c r="AZ102" s="8"/>
      <c r="BA102" s="8"/>
      <c r="BB102" s="8"/>
      <c r="BC102" s="8"/>
    </row>
    <row r="103" spans="1:60" s="9" customFormat="1" ht="12">
      <c r="A103" s="60">
        <v>100</v>
      </c>
      <c r="B103" s="50"/>
      <c r="C103" s="50" t="s">
        <v>182</v>
      </c>
      <c r="D103" s="60" t="s">
        <v>15</v>
      </c>
      <c r="E103" s="60">
        <v>1996</v>
      </c>
      <c r="F103" s="50" t="s">
        <v>177</v>
      </c>
      <c r="G103" s="50"/>
      <c r="H103" s="60">
        <v>3</v>
      </c>
      <c r="I103" s="60">
        <v>2</v>
      </c>
      <c r="J103" s="60">
        <v>1</v>
      </c>
      <c r="K103" s="60">
        <v>1</v>
      </c>
      <c r="L103" s="60">
        <v>2</v>
      </c>
      <c r="M103" s="60">
        <v>2</v>
      </c>
      <c r="N103" s="60">
        <v>1</v>
      </c>
      <c r="O103" s="60">
        <v>1</v>
      </c>
      <c r="P103" s="60">
        <v>1</v>
      </c>
      <c r="Q103" s="66">
        <v>3</v>
      </c>
      <c r="R103" s="66">
        <v>1</v>
      </c>
      <c r="S103" s="60">
        <v>1</v>
      </c>
      <c r="T103" s="60">
        <v>1</v>
      </c>
      <c r="U103" s="60">
        <v>2</v>
      </c>
      <c r="V103" s="60">
        <v>2</v>
      </c>
      <c r="W103" s="60">
        <v>2</v>
      </c>
      <c r="X103" s="60">
        <v>3</v>
      </c>
      <c r="Y103" s="60">
        <v>27</v>
      </c>
      <c r="Z103" s="60">
        <v>5</v>
      </c>
      <c r="AA103" s="60">
        <v>1</v>
      </c>
      <c r="AB103" s="60">
        <v>2</v>
      </c>
      <c r="AC103" s="60">
        <v>1</v>
      </c>
      <c r="AD103" s="60">
        <v>1</v>
      </c>
      <c r="AE103" s="60">
        <v>2</v>
      </c>
      <c r="AF103" s="60">
        <v>1</v>
      </c>
      <c r="AG103" s="60">
        <v>4</v>
      </c>
      <c r="AH103" s="60">
        <v>3</v>
      </c>
      <c r="AI103" s="60">
        <v>2</v>
      </c>
      <c r="AJ103" s="60">
        <v>1</v>
      </c>
      <c r="AK103" s="60">
        <v>1</v>
      </c>
      <c r="AL103" s="60">
        <v>1</v>
      </c>
      <c r="AM103" s="60">
        <v>1</v>
      </c>
      <c r="AN103" s="60">
        <v>4</v>
      </c>
      <c r="AO103" s="60">
        <v>3</v>
      </c>
      <c r="AP103" s="60">
        <v>2</v>
      </c>
      <c r="AQ103" s="60">
        <v>2</v>
      </c>
      <c r="AR103" s="60">
        <v>3</v>
      </c>
      <c r="AS103" s="60">
        <v>2</v>
      </c>
      <c r="AT103" s="60">
        <v>1</v>
      </c>
      <c r="AU103" s="60">
        <v>2</v>
      </c>
      <c r="AV103" s="60">
        <v>1</v>
      </c>
      <c r="AW103" s="50"/>
      <c r="AX103" s="8"/>
      <c r="AY103" s="8"/>
      <c r="AZ103" s="8"/>
      <c r="BA103" s="8"/>
      <c r="BB103" s="8"/>
      <c r="BC103" s="8"/>
    </row>
    <row r="104" spans="1:60" s="9" customFormat="1" ht="12">
      <c r="A104" s="60">
        <v>101</v>
      </c>
      <c r="B104" s="50"/>
      <c r="C104" s="50" t="s">
        <v>109</v>
      </c>
      <c r="D104" s="60" t="s">
        <v>15</v>
      </c>
      <c r="E104" s="60">
        <v>1983</v>
      </c>
      <c r="F104" s="50" t="s">
        <v>84</v>
      </c>
      <c r="G104" s="50"/>
      <c r="H104" s="60">
        <v>4</v>
      </c>
      <c r="I104" s="60">
        <v>1</v>
      </c>
      <c r="J104" s="60">
        <v>2</v>
      </c>
      <c r="K104" s="60">
        <v>1</v>
      </c>
      <c r="L104" s="60">
        <v>1</v>
      </c>
      <c r="M104" s="60">
        <v>1</v>
      </c>
      <c r="N104" s="60">
        <v>1</v>
      </c>
      <c r="O104" s="60">
        <v>1</v>
      </c>
      <c r="P104" s="60">
        <v>1</v>
      </c>
      <c r="Q104" s="66">
        <v>2</v>
      </c>
      <c r="R104" s="66">
        <v>2</v>
      </c>
      <c r="S104" s="60">
        <v>1</v>
      </c>
      <c r="T104" s="60">
        <v>2</v>
      </c>
      <c r="U104" s="60">
        <v>3</v>
      </c>
      <c r="V104" s="60">
        <v>3</v>
      </c>
      <c r="W104" s="60">
        <v>2</v>
      </c>
      <c r="X104" s="60">
        <v>5</v>
      </c>
      <c r="Y104" s="60">
        <v>16</v>
      </c>
      <c r="Z104" s="60">
        <v>3</v>
      </c>
      <c r="AA104" s="60">
        <v>1</v>
      </c>
      <c r="AB104" s="60">
        <v>3</v>
      </c>
      <c r="AC104" s="60">
        <v>2</v>
      </c>
      <c r="AD104" s="60">
        <v>2</v>
      </c>
      <c r="AE104" s="60">
        <v>2</v>
      </c>
      <c r="AF104" s="60">
        <v>2</v>
      </c>
      <c r="AG104" s="60">
        <v>2</v>
      </c>
      <c r="AH104" s="60">
        <v>2</v>
      </c>
      <c r="AI104" s="60">
        <v>2</v>
      </c>
      <c r="AJ104" s="60">
        <v>2</v>
      </c>
      <c r="AK104" s="60">
        <v>2</v>
      </c>
      <c r="AL104" s="60">
        <v>2</v>
      </c>
      <c r="AM104" s="60">
        <v>1</v>
      </c>
      <c r="AN104" s="60">
        <v>4</v>
      </c>
      <c r="AO104" s="60">
        <v>2</v>
      </c>
      <c r="AP104" s="60">
        <v>2</v>
      </c>
      <c r="AQ104" s="60">
        <v>2</v>
      </c>
      <c r="AR104" s="60">
        <v>2</v>
      </c>
      <c r="AS104" s="60">
        <v>1</v>
      </c>
      <c r="AT104" s="60">
        <v>2</v>
      </c>
      <c r="AU104" s="60">
        <v>2</v>
      </c>
      <c r="AV104" s="60">
        <v>2</v>
      </c>
      <c r="AW104" s="50"/>
      <c r="AX104" s="8"/>
      <c r="AY104" s="8"/>
      <c r="AZ104" s="8"/>
      <c r="BA104" s="8"/>
      <c r="BB104" s="8"/>
      <c r="BC104" s="8"/>
    </row>
    <row r="105" spans="1:60" ht="15">
      <c r="A105" s="13"/>
      <c r="B105" s="14"/>
      <c r="C105" s="14"/>
      <c r="D105" s="13"/>
      <c r="E105" s="13"/>
      <c r="F105" s="14"/>
      <c r="G105" s="14"/>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4"/>
      <c r="AX105" s="14"/>
      <c r="AY105" s="14"/>
      <c r="AZ105" s="14"/>
      <c r="BA105" s="14"/>
      <c r="BB105" s="14"/>
      <c r="BC105" s="14"/>
      <c r="BD105" s="15"/>
      <c r="BE105" s="15"/>
      <c r="BF105" s="15"/>
      <c r="BG105" s="15"/>
      <c r="BH105" s="15"/>
    </row>
    <row r="106" spans="1:60" ht="15">
      <c r="A106" s="7"/>
      <c r="B106" s="4"/>
      <c r="C106" s="4"/>
      <c r="D106" s="7"/>
      <c r="E106" s="7"/>
      <c r="F106" s="4"/>
      <c r="G106" s="4"/>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4"/>
      <c r="AX106" s="4"/>
      <c r="AY106" s="4"/>
      <c r="AZ106" s="4"/>
      <c r="BA106" s="4"/>
      <c r="BB106" s="4"/>
      <c r="BC106" s="4"/>
      <c r="BD106" s="5"/>
      <c r="BE106" s="5"/>
      <c r="BF106" s="5"/>
      <c r="BG106" s="5"/>
      <c r="BH106" s="5"/>
    </row>
    <row r="107" spans="1:60" ht="15">
      <c r="A107" s="7"/>
      <c r="B107" s="4"/>
      <c r="C107" s="6"/>
      <c r="D107" s="1"/>
      <c r="E107" s="7"/>
      <c r="F107" s="4"/>
      <c r="G107" s="4"/>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4"/>
      <c r="AX107" s="4"/>
      <c r="AY107" s="4"/>
      <c r="AZ107" s="4"/>
      <c r="BA107" s="4"/>
      <c r="BB107" s="4"/>
      <c r="BC107" s="4"/>
      <c r="BD107" s="5"/>
      <c r="BE107" s="5"/>
      <c r="BF107" s="5"/>
      <c r="BG107" s="5"/>
      <c r="BH107" s="5"/>
    </row>
    <row r="108" spans="1:60" ht="15">
      <c r="A108" s="7"/>
      <c r="B108" s="4"/>
      <c r="C108" s="6"/>
      <c r="D108" s="1"/>
      <c r="E108" s="7"/>
      <c r="F108" s="4"/>
      <c r="G108" s="4"/>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4"/>
      <c r="AX108" s="4"/>
      <c r="AY108" s="4"/>
      <c r="AZ108" s="4"/>
      <c r="BA108" s="4"/>
      <c r="BB108" s="4"/>
      <c r="BC108" s="4"/>
      <c r="BD108" s="5"/>
      <c r="BE108" s="5"/>
      <c r="BF108" s="5"/>
      <c r="BG108" s="5"/>
      <c r="BH108" s="5"/>
    </row>
    <row r="109" spans="1:60" ht="15">
      <c r="A109" s="7"/>
      <c r="B109" s="4"/>
      <c r="C109" s="6"/>
      <c r="D109" s="1"/>
      <c r="E109" s="7"/>
      <c r="F109" s="4"/>
      <c r="G109" s="4"/>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4"/>
      <c r="AX109" s="4"/>
      <c r="AY109" s="4"/>
      <c r="AZ109" s="4"/>
      <c r="BA109" s="4"/>
      <c r="BB109" s="4"/>
      <c r="BC109" s="4"/>
      <c r="BD109" s="5"/>
      <c r="BE109" s="5"/>
      <c r="BF109" s="5"/>
      <c r="BG109" s="5"/>
      <c r="BH109" s="5"/>
    </row>
    <row r="110" spans="1:60" ht="15">
      <c r="A110" s="7"/>
      <c r="B110" s="4"/>
      <c r="C110" s="6"/>
      <c r="D110" s="1"/>
      <c r="E110" s="7"/>
      <c r="F110" s="4"/>
      <c r="G110" s="4"/>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4"/>
      <c r="AX110" s="4"/>
      <c r="AY110" s="4"/>
      <c r="AZ110" s="4"/>
      <c r="BA110" s="4"/>
      <c r="BB110" s="4"/>
      <c r="BC110" s="4"/>
      <c r="BD110" s="5"/>
      <c r="BE110" s="5"/>
      <c r="BF110" s="5"/>
      <c r="BG110" s="5"/>
      <c r="BH110" s="5"/>
    </row>
    <row r="111" spans="1:60" ht="15">
      <c r="A111" s="7"/>
      <c r="B111" s="4"/>
      <c r="C111" s="6"/>
      <c r="D111" s="1"/>
      <c r="E111" s="7"/>
      <c r="F111" s="4"/>
      <c r="G111" s="4"/>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4"/>
      <c r="AX111" s="4"/>
      <c r="AY111" s="4"/>
      <c r="AZ111" s="4"/>
      <c r="BA111" s="4"/>
      <c r="BB111" s="4"/>
      <c r="BC111" s="4"/>
      <c r="BD111" s="5"/>
      <c r="BE111" s="5"/>
      <c r="BF111" s="5"/>
      <c r="BG111" s="5"/>
      <c r="BH111" s="5"/>
    </row>
    <row r="112" spans="1:60" ht="15">
      <c r="A112" s="7"/>
      <c r="B112" s="4"/>
      <c r="C112" s="6"/>
      <c r="D112" s="1"/>
      <c r="E112" s="7"/>
      <c r="F112" s="4"/>
      <c r="G112" s="4"/>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4"/>
      <c r="AX112" s="4"/>
      <c r="AY112" s="4"/>
      <c r="AZ112" s="4"/>
      <c r="BA112" s="4"/>
      <c r="BB112" s="4"/>
      <c r="BC112" s="4"/>
      <c r="BD112" s="5"/>
      <c r="BE112" s="5"/>
      <c r="BF112" s="5"/>
      <c r="BG112" s="5"/>
      <c r="BH112" s="5"/>
    </row>
    <row r="113" spans="1:60" ht="15">
      <c r="A113" s="7"/>
      <c r="B113" s="4"/>
      <c r="C113" s="6"/>
      <c r="D113" s="1"/>
      <c r="E113" s="7"/>
      <c r="F113" s="4"/>
      <c r="G113" s="4"/>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4"/>
      <c r="AX113" s="4"/>
      <c r="AY113" s="4"/>
      <c r="AZ113" s="4"/>
      <c r="BA113" s="4"/>
      <c r="BB113" s="4"/>
      <c r="BC113" s="4"/>
      <c r="BD113" s="5"/>
      <c r="BE113" s="5"/>
      <c r="BF113" s="5"/>
      <c r="BG113" s="5"/>
      <c r="BH113" s="5"/>
    </row>
    <row r="114" spans="1:60" ht="15">
      <c r="A114" s="7"/>
      <c r="B114" s="4"/>
      <c r="C114" s="6"/>
      <c r="D114" s="1"/>
      <c r="E114" s="7"/>
      <c r="F114" s="4"/>
      <c r="G114" s="4"/>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4"/>
      <c r="AX114" s="4"/>
      <c r="AY114" s="4"/>
      <c r="AZ114" s="4"/>
      <c r="BA114" s="4"/>
      <c r="BB114" s="4"/>
      <c r="BC114" s="4"/>
      <c r="BD114" s="5"/>
      <c r="BE114" s="5"/>
      <c r="BF114" s="5"/>
      <c r="BG114" s="5"/>
      <c r="BH114" s="5"/>
    </row>
    <row r="115" spans="1:60" ht="15">
      <c r="A115" s="7"/>
      <c r="B115" s="4"/>
      <c r="C115" s="6"/>
      <c r="D115" s="1"/>
      <c r="E115" s="7"/>
      <c r="F115" s="4"/>
      <c r="G115" s="4"/>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4"/>
      <c r="AX115" s="4"/>
      <c r="AY115" s="4"/>
      <c r="AZ115" s="4"/>
      <c r="BA115" s="4"/>
      <c r="BB115" s="4"/>
      <c r="BC115" s="4"/>
      <c r="BD115" s="5"/>
      <c r="BE115" s="5"/>
      <c r="BF115" s="5"/>
      <c r="BG115" s="5"/>
      <c r="BH115" s="5"/>
    </row>
    <row r="116" spans="1:60" ht="15">
      <c r="A116" s="7"/>
      <c r="B116" s="4"/>
      <c r="C116" s="6"/>
      <c r="D116" s="1"/>
      <c r="E116" s="7"/>
      <c r="F116" s="4"/>
      <c r="G116" s="4"/>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4"/>
      <c r="AX116" s="4"/>
      <c r="AY116" s="4"/>
      <c r="AZ116" s="4"/>
      <c r="BA116" s="4"/>
      <c r="BB116" s="4"/>
      <c r="BC116" s="4"/>
      <c r="BD116" s="5"/>
      <c r="BE116" s="5"/>
      <c r="BF116" s="5"/>
      <c r="BG116" s="5"/>
      <c r="BH116" s="5"/>
    </row>
    <row r="117" spans="1:60" ht="15">
      <c r="A117" s="7"/>
      <c r="B117" s="4"/>
      <c r="C117" s="6"/>
      <c r="D117" s="1"/>
      <c r="E117" s="7"/>
      <c r="F117" s="4"/>
      <c r="G117" s="4"/>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4"/>
      <c r="AX117" s="4"/>
      <c r="AY117" s="4"/>
      <c r="AZ117" s="4"/>
      <c r="BA117" s="4"/>
      <c r="BB117" s="4"/>
      <c r="BC117" s="4"/>
      <c r="BD117" s="5"/>
      <c r="BE117" s="5"/>
      <c r="BF117" s="5"/>
      <c r="BG117" s="5"/>
      <c r="BH117" s="5"/>
    </row>
    <row r="118" spans="1:60" ht="15">
      <c r="A118" s="7"/>
      <c r="B118" s="4"/>
      <c r="C118" s="6"/>
      <c r="D118" s="1"/>
      <c r="E118" s="7"/>
      <c r="F118" s="4"/>
      <c r="G118" s="4"/>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4"/>
      <c r="AX118" s="4"/>
      <c r="AY118" s="4"/>
      <c r="AZ118" s="4"/>
      <c r="BA118" s="4"/>
      <c r="BB118" s="4"/>
      <c r="BC118" s="4"/>
      <c r="BD118" s="5"/>
      <c r="BE118" s="5"/>
      <c r="BF118" s="5"/>
      <c r="BG118" s="5"/>
      <c r="BH118" s="5"/>
    </row>
    <row r="119" spans="1:60" ht="15">
      <c r="A119" s="7"/>
      <c r="B119" s="4"/>
      <c r="C119" s="6"/>
      <c r="D119" s="1"/>
      <c r="E119" s="7"/>
      <c r="F119" s="4"/>
      <c r="G119" s="4"/>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4"/>
      <c r="AX119" s="4"/>
      <c r="AY119" s="4"/>
      <c r="AZ119" s="4"/>
      <c r="BA119" s="4"/>
      <c r="BB119" s="4"/>
      <c r="BC119" s="4"/>
      <c r="BD119" s="5"/>
      <c r="BE119" s="5"/>
      <c r="BF119" s="5"/>
      <c r="BG119" s="5"/>
      <c r="BH119" s="5"/>
    </row>
    <row r="120" spans="1:60" ht="15">
      <c r="A120" s="7"/>
      <c r="B120" s="4"/>
      <c r="C120" s="6"/>
      <c r="D120" s="1"/>
      <c r="E120" s="7"/>
      <c r="F120" s="4"/>
      <c r="G120" s="4"/>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4"/>
      <c r="AX120" s="4"/>
      <c r="AY120" s="4"/>
      <c r="AZ120" s="4"/>
      <c r="BA120" s="4"/>
      <c r="BB120" s="4"/>
      <c r="BC120" s="4"/>
      <c r="BD120" s="5"/>
      <c r="BE120" s="5"/>
      <c r="BF120" s="5"/>
      <c r="BG120" s="5"/>
      <c r="BH120" s="5"/>
    </row>
    <row r="121" spans="1:60" ht="15">
      <c r="A121" s="7"/>
      <c r="B121" s="4"/>
      <c r="C121" s="6"/>
      <c r="D121" s="1"/>
      <c r="E121" s="7"/>
      <c r="F121" s="4"/>
      <c r="G121" s="4"/>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4"/>
      <c r="AX121" s="4"/>
      <c r="AY121" s="4"/>
      <c r="AZ121" s="4"/>
      <c r="BA121" s="4"/>
      <c r="BB121" s="4"/>
      <c r="BC121" s="4"/>
      <c r="BD121" s="5"/>
      <c r="BE121" s="5"/>
      <c r="BF121" s="5"/>
      <c r="BG121" s="5"/>
      <c r="BH121" s="5"/>
    </row>
    <row r="122" spans="1:60" ht="15">
      <c r="A122" s="7"/>
      <c r="B122" s="4"/>
      <c r="C122" s="6"/>
      <c r="D122" s="1"/>
      <c r="E122" s="7"/>
      <c r="F122" s="4"/>
      <c r="G122" s="4"/>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4"/>
      <c r="AX122" s="4"/>
      <c r="AY122" s="4"/>
      <c r="AZ122" s="4"/>
      <c r="BA122" s="4"/>
      <c r="BB122" s="4"/>
      <c r="BC122" s="4"/>
      <c r="BD122" s="5"/>
      <c r="BE122" s="5"/>
      <c r="BF122" s="5"/>
      <c r="BG122" s="5"/>
      <c r="BH122" s="5"/>
    </row>
    <row r="123" spans="1:60" ht="15">
      <c r="A123" s="7"/>
      <c r="B123" s="4"/>
      <c r="C123" s="6"/>
      <c r="D123" s="1"/>
      <c r="E123" s="7"/>
      <c r="F123" s="4"/>
      <c r="G123" s="4"/>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4"/>
      <c r="AX123" s="4"/>
      <c r="AY123" s="4"/>
      <c r="AZ123" s="4"/>
      <c r="BA123" s="4"/>
      <c r="BB123" s="4"/>
      <c r="BC123" s="4"/>
      <c r="BD123" s="5"/>
      <c r="BE123" s="5"/>
      <c r="BF123" s="5"/>
      <c r="BG123" s="5"/>
      <c r="BH123" s="5"/>
    </row>
    <row r="124" spans="1:60" ht="15">
      <c r="A124" s="7"/>
      <c r="B124" s="4"/>
      <c r="C124" s="6"/>
      <c r="D124" s="1"/>
      <c r="E124" s="7"/>
      <c r="F124" s="4"/>
      <c r="G124" s="4"/>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4"/>
      <c r="AX124" s="4"/>
      <c r="AY124" s="4"/>
      <c r="AZ124" s="4"/>
      <c r="BA124" s="4"/>
      <c r="BB124" s="4"/>
      <c r="BC124" s="4"/>
      <c r="BD124" s="5"/>
      <c r="BE124" s="5"/>
      <c r="BF124" s="5"/>
      <c r="BG124" s="5"/>
      <c r="BH124" s="5"/>
    </row>
    <row r="125" spans="1:60" ht="15">
      <c r="A125" s="7"/>
      <c r="B125" s="4"/>
      <c r="C125" s="6"/>
      <c r="D125" s="1"/>
      <c r="E125" s="7"/>
      <c r="F125" s="4"/>
      <c r="G125" s="4"/>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4"/>
      <c r="AX125" s="4"/>
      <c r="AY125" s="4"/>
      <c r="AZ125" s="4"/>
      <c r="BA125" s="4"/>
      <c r="BB125" s="4"/>
      <c r="BC125" s="4"/>
      <c r="BD125" s="5"/>
      <c r="BE125" s="5"/>
      <c r="BF125" s="5"/>
      <c r="BG125" s="5"/>
      <c r="BH125" s="5"/>
    </row>
    <row r="126" spans="1:60" ht="15">
      <c r="A126" s="7"/>
      <c r="B126" s="4"/>
      <c r="C126" s="6"/>
      <c r="D126" s="1"/>
      <c r="E126" s="7"/>
      <c r="F126" s="4"/>
      <c r="G126" s="4"/>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4"/>
      <c r="AX126" s="4"/>
      <c r="AY126" s="4"/>
      <c r="AZ126" s="4"/>
      <c r="BA126" s="4"/>
      <c r="BB126" s="4"/>
      <c r="BC126" s="4"/>
      <c r="BD126" s="5"/>
      <c r="BE126" s="5"/>
      <c r="BF126" s="5"/>
      <c r="BG126" s="5"/>
      <c r="BH126" s="5"/>
    </row>
    <row r="127" spans="1:60" ht="15">
      <c r="A127" s="7"/>
      <c r="B127" s="4"/>
      <c r="C127" s="6"/>
      <c r="D127" s="1"/>
      <c r="E127" s="7"/>
      <c r="F127" s="4"/>
      <c r="G127" s="4"/>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4"/>
      <c r="AX127" s="4"/>
      <c r="AY127" s="4"/>
      <c r="AZ127" s="4"/>
      <c r="BA127" s="4"/>
      <c r="BB127" s="4"/>
      <c r="BC127" s="4"/>
      <c r="BD127" s="5"/>
      <c r="BE127" s="5"/>
      <c r="BF127" s="5"/>
      <c r="BG127" s="5"/>
      <c r="BH127" s="5"/>
    </row>
    <row r="128" spans="1:60" ht="15">
      <c r="A128" s="7"/>
      <c r="B128" s="4"/>
      <c r="C128" s="6"/>
      <c r="D128" s="1"/>
      <c r="E128" s="7"/>
      <c r="F128" s="4"/>
      <c r="G128" s="4"/>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4"/>
      <c r="AX128" s="4"/>
      <c r="AY128" s="4"/>
      <c r="AZ128" s="4"/>
      <c r="BA128" s="4"/>
      <c r="BB128" s="4"/>
      <c r="BC128" s="4"/>
      <c r="BD128" s="5"/>
      <c r="BE128" s="5"/>
      <c r="BF128" s="5"/>
      <c r="BG128" s="5"/>
      <c r="BH128" s="5"/>
    </row>
    <row r="129" spans="1:60" ht="15">
      <c r="A129" s="7"/>
      <c r="B129" s="4"/>
      <c r="C129" s="6"/>
      <c r="D129" s="1"/>
      <c r="E129" s="7"/>
      <c r="F129" s="4"/>
      <c r="G129" s="4"/>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4"/>
      <c r="AX129" s="4"/>
      <c r="AY129" s="4"/>
      <c r="AZ129" s="4"/>
      <c r="BA129" s="4"/>
      <c r="BB129" s="4"/>
      <c r="BC129" s="4"/>
      <c r="BD129" s="5"/>
      <c r="BE129" s="5"/>
      <c r="BF129" s="5"/>
      <c r="BG129" s="5"/>
      <c r="BH129" s="5"/>
    </row>
    <row r="130" spans="1:60" ht="15">
      <c r="A130" s="7"/>
      <c r="B130" s="4"/>
      <c r="C130" s="6"/>
      <c r="D130" s="1"/>
      <c r="E130" s="7"/>
      <c r="F130" s="4"/>
      <c r="G130" s="4"/>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4"/>
      <c r="AX130" s="4"/>
      <c r="AY130" s="4"/>
      <c r="AZ130" s="4"/>
      <c r="BA130" s="4"/>
      <c r="BB130" s="4"/>
      <c r="BC130" s="4"/>
      <c r="BD130" s="5"/>
      <c r="BE130" s="5"/>
      <c r="BF130" s="5"/>
      <c r="BG130" s="5"/>
      <c r="BH130" s="5"/>
    </row>
    <row r="131" spans="1:60" ht="15">
      <c r="A131" s="7"/>
      <c r="B131" s="4"/>
      <c r="C131" s="2" t="s">
        <v>3</v>
      </c>
      <c r="D131" s="18"/>
      <c r="E131" s="7"/>
      <c r="F131" s="4"/>
      <c r="G131" s="4"/>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4"/>
      <c r="AX131" s="4"/>
      <c r="AY131" s="4"/>
      <c r="AZ131" s="4"/>
      <c r="BA131" s="4"/>
      <c r="BB131" s="4"/>
      <c r="BC131" s="4"/>
      <c r="BD131" s="5"/>
      <c r="BE131" s="5"/>
      <c r="BF131" s="5"/>
      <c r="BG131" s="5"/>
      <c r="BH131" s="5"/>
    </row>
    <row r="132" spans="1:60" ht="15">
      <c r="A132" s="7"/>
      <c r="B132" s="4"/>
      <c r="C132" s="3" t="s">
        <v>4</v>
      </c>
      <c r="D132" s="19"/>
      <c r="E132" s="7" t="s">
        <v>69</v>
      </c>
      <c r="F132" s="4"/>
      <c r="G132" s="4"/>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4"/>
      <c r="AX132" s="4"/>
      <c r="AY132" s="4"/>
      <c r="AZ132" s="4"/>
      <c r="BA132" s="4"/>
      <c r="BB132" s="4"/>
      <c r="BC132" s="4"/>
      <c r="BD132" s="5"/>
      <c r="BE132" s="5"/>
      <c r="BF132" s="5"/>
      <c r="BG132" s="5"/>
      <c r="BH132" s="5"/>
    </row>
    <row r="133" spans="1:60" ht="15">
      <c r="A133" s="7"/>
      <c r="B133" s="4"/>
      <c r="C133" s="3" t="s">
        <v>5</v>
      </c>
      <c r="D133" s="19"/>
      <c r="E133" s="7" t="s">
        <v>69</v>
      </c>
      <c r="F133" s="4"/>
      <c r="G133" s="4"/>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4"/>
      <c r="AX133" s="4"/>
      <c r="AY133" s="4"/>
      <c r="AZ133" s="4"/>
      <c r="BA133" s="4"/>
      <c r="BB133" s="4"/>
      <c r="BC133" s="4"/>
      <c r="BD133" s="5"/>
      <c r="BE133" s="5"/>
      <c r="BF133" s="5"/>
      <c r="BG133" s="5"/>
      <c r="BH133" s="5"/>
    </row>
    <row r="134" spans="1:60" ht="15">
      <c r="A134" s="7"/>
      <c r="B134" s="4"/>
      <c r="C134" s="3" t="s">
        <v>6</v>
      </c>
      <c r="D134" s="19"/>
      <c r="E134" s="7" t="s">
        <v>70</v>
      </c>
      <c r="F134" s="4"/>
      <c r="G134" s="4"/>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4"/>
      <c r="AX134" s="4"/>
      <c r="AY134" s="4"/>
      <c r="AZ134" s="4"/>
      <c r="BA134" s="4"/>
      <c r="BB134" s="4"/>
      <c r="BC134" s="4"/>
      <c r="BD134" s="5"/>
      <c r="BE134" s="5"/>
      <c r="BF134" s="5"/>
      <c r="BG134" s="5"/>
      <c r="BH134" s="5"/>
    </row>
    <row r="135" spans="1:60" ht="15">
      <c r="A135" s="7"/>
      <c r="B135" s="4"/>
      <c r="C135" s="3" t="s">
        <v>7</v>
      </c>
      <c r="D135" s="19"/>
      <c r="E135" s="7"/>
      <c r="F135" s="4"/>
      <c r="G135" s="4"/>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4"/>
      <c r="AX135" s="4"/>
      <c r="AY135" s="4"/>
      <c r="AZ135" s="4"/>
      <c r="BA135" s="4"/>
      <c r="BB135" s="4"/>
      <c r="BC135" s="4"/>
      <c r="BD135" s="5"/>
      <c r="BE135" s="5"/>
      <c r="BF135" s="5"/>
      <c r="BG135" s="5"/>
      <c r="BH135" s="5"/>
    </row>
    <row r="136" spans="1:60" ht="15">
      <c r="A136" s="7"/>
      <c r="B136" s="4"/>
      <c r="C136" s="3" t="s">
        <v>8</v>
      </c>
      <c r="D136" s="19"/>
      <c r="E136" s="7"/>
      <c r="F136" s="4"/>
      <c r="G136" s="4"/>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4"/>
      <c r="AX136" s="4"/>
      <c r="AY136" s="4"/>
      <c r="AZ136" s="4"/>
      <c r="BA136" s="4"/>
      <c r="BB136" s="4"/>
      <c r="BC136" s="4"/>
      <c r="BD136" s="5"/>
      <c r="BE136" s="5"/>
      <c r="BF136" s="5"/>
      <c r="BG136" s="5"/>
      <c r="BH136" s="5"/>
    </row>
    <row r="137" spans="1:60" ht="15">
      <c r="A137" s="7"/>
      <c r="B137" s="4"/>
      <c r="C137" s="3" t="s">
        <v>9</v>
      </c>
      <c r="D137" s="19"/>
      <c r="E137" s="7"/>
      <c r="F137" s="4"/>
      <c r="G137" s="4"/>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4"/>
      <c r="AX137" s="4"/>
      <c r="AY137" s="4"/>
      <c r="AZ137" s="4"/>
      <c r="BA137" s="4"/>
      <c r="BB137" s="4"/>
      <c r="BC137" s="4"/>
      <c r="BD137" s="5"/>
      <c r="BE137" s="5"/>
      <c r="BF137" s="5"/>
      <c r="BG137" s="5"/>
      <c r="BH137" s="5"/>
    </row>
    <row r="138" spans="1:60" ht="15">
      <c r="A138" s="7"/>
      <c r="B138" s="4"/>
      <c r="C138" s="3" t="s">
        <v>10</v>
      </c>
      <c r="D138" s="19"/>
      <c r="E138" s="7"/>
      <c r="F138" s="4"/>
      <c r="G138" s="4"/>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4"/>
      <c r="AX138" s="4"/>
      <c r="AY138" s="4"/>
      <c r="AZ138" s="4"/>
      <c r="BA138" s="4"/>
      <c r="BB138" s="4"/>
      <c r="BC138" s="4"/>
      <c r="BD138" s="5"/>
      <c r="BE138" s="5"/>
      <c r="BF138" s="5"/>
      <c r="BG138" s="5"/>
      <c r="BH138" s="5"/>
    </row>
    <row r="139" spans="1:60" ht="15">
      <c r="A139" s="7"/>
      <c r="B139" s="4"/>
      <c r="C139" s="3" t="s">
        <v>11</v>
      </c>
      <c r="D139" s="19"/>
      <c r="E139" s="7"/>
      <c r="F139" s="4"/>
      <c r="G139" s="4"/>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4"/>
      <c r="AX139" s="4"/>
      <c r="AY139" s="4"/>
      <c r="AZ139" s="4"/>
      <c r="BA139" s="4"/>
      <c r="BB139" s="4"/>
      <c r="BC139" s="4"/>
      <c r="BD139" s="5"/>
      <c r="BE139" s="5"/>
      <c r="BF139" s="5"/>
      <c r="BG139" s="5"/>
      <c r="BH139" s="5"/>
    </row>
    <row r="140" spans="1:60" ht="15">
      <c r="A140" s="7"/>
      <c r="B140" s="4"/>
      <c r="C140" s="4"/>
      <c r="D140" s="7"/>
      <c r="E140" s="7"/>
      <c r="F140" s="4"/>
      <c r="G140" s="4"/>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4"/>
      <c r="AX140" s="4"/>
      <c r="AY140" s="4"/>
      <c r="AZ140" s="4"/>
      <c r="BA140" s="4"/>
      <c r="BB140" s="4"/>
      <c r="BC140" s="4"/>
      <c r="BD140" s="5"/>
      <c r="BE140" s="5"/>
      <c r="BF140" s="5"/>
      <c r="BG140" s="5"/>
      <c r="BH140" s="5"/>
    </row>
    <row r="141" spans="1:60" ht="15">
      <c r="A141" s="7"/>
      <c r="B141" s="4"/>
      <c r="C141" s="4"/>
      <c r="D141" s="7"/>
      <c r="E141" s="7"/>
      <c r="F141" s="4"/>
      <c r="G141" s="4"/>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4"/>
      <c r="AX141" s="4"/>
      <c r="AY141" s="4"/>
      <c r="AZ141" s="4"/>
      <c r="BA141" s="4"/>
      <c r="BB141" s="4"/>
      <c r="BC141" s="4"/>
      <c r="BD141" s="5"/>
      <c r="BE141" s="5"/>
      <c r="BF141" s="5"/>
      <c r="BG141" s="5"/>
      <c r="BH141" s="5"/>
    </row>
    <row r="142" spans="1:60" ht="15">
      <c r="A142" s="7"/>
      <c r="B142" s="4"/>
      <c r="C142" s="4"/>
      <c r="D142" s="7"/>
      <c r="E142" s="7"/>
      <c r="F142" s="4"/>
      <c r="G142" s="4"/>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4"/>
      <c r="AX142" s="4"/>
      <c r="AY142" s="4"/>
      <c r="AZ142" s="4"/>
      <c r="BA142" s="4"/>
      <c r="BB142" s="4"/>
      <c r="BC142" s="4"/>
      <c r="BD142" s="5"/>
      <c r="BE142" s="5"/>
      <c r="BF142" s="5"/>
      <c r="BG142" s="5"/>
      <c r="BH142" s="5"/>
    </row>
    <row r="143" spans="1:60" ht="15">
      <c r="A143" s="7"/>
      <c r="B143" s="4"/>
      <c r="C143" s="4"/>
      <c r="D143" s="7"/>
      <c r="E143" s="7"/>
      <c r="F143" s="4"/>
      <c r="G143" s="4"/>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4"/>
      <c r="AX143" s="4"/>
      <c r="AY143" s="4"/>
      <c r="AZ143" s="4"/>
      <c r="BA143" s="4"/>
      <c r="BB143" s="4"/>
      <c r="BC143" s="4"/>
      <c r="BD143" s="5"/>
      <c r="BE143" s="5"/>
      <c r="BF143" s="5"/>
      <c r="BG143" s="5"/>
      <c r="BH143" s="5"/>
    </row>
    <row r="144" spans="1:60" ht="15">
      <c r="A144" s="7"/>
      <c r="B144" s="4"/>
      <c r="C144" s="4"/>
      <c r="D144" s="7"/>
      <c r="E144" s="7"/>
      <c r="F144" s="4"/>
      <c r="G144" s="4"/>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4"/>
      <c r="AX144" s="4"/>
      <c r="AY144" s="4"/>
      <c r="AZ144" s="4"/>
      <c r="BA144" s="4"/>
      <c r="BB144" s="4"/>
      <c r="BC144" s="4"/>
      <c r="BD144" s="5"/>
      <c r="BE144" s="5"/>
      <c r="BF144" s="5"/>
      <c r="BG144" s="5"/>
      <c r="BH144" s="5"/>
    </row>
    <row r="145" spans="1:60" ht="15">
      <c r="A145" s="7"/>
      <c r="B145" s="4"/>
      <c r="C145" s="4"/>
      <c r="D145" s="7"/>
      <c r="E145" s="7"/>
      <c r="F145" s="4"/>
      <c r="G145" s="4"/>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4"/>
      <c r="AX145" s="4"/>
      <c r="AY145" s="4"/>
      <c r="AZ145" s="4"/>
      <c r="BA145" s="4"/>
      <c r="BB145" s="4"/>
      <c r="BC145" s="4"/>
      <c r="BD145" s="5"/>
      <c r="BE145" s="5"/>
      <c r="BF145" s="5"/>
      <c r="BG145" s="5"/>
      <c r="BH145" s="5"/>
    </row>
    <row r="146" spans="1:60" ht="15">
      <c r="A146" s="7"/>
      <c r="B146" s="4"/>
      <c r="C146" s="4"/>
      <c r="D146" s="7"/>
      <c r="E146" s="7"/>
      <c r="F146" s="4"/>
      <c r="G146" s="4"/>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4"/>
      <c r="AX146" s="4"/>
      <c r="AY146" s="4"/>
      <c r="AZ146" s="4"/>
      <c r="BA146" s="4"/>
      <c r="BB146" s="4"/>
      <c r="BC146" s="4"/>
      <c r="BD146" s="5"/>
      <c r="BE146" s="5"/>
      <c r="BF146" s="5"/>
      <c r="BG146" s="5"/>
      <c r="BH146" s="5"/>
    </row>
    <row r="147" spans="1:60" ht="15">
      <c r="A147" s="7"/>
      <c r="B147" s="4"/>
      <c r="C147" s="4"/>
      <c r="D147" s="7"/>
      <c r="E147" s="7"/>
      <c r="F147" s="4"/>
      <c r="G147" s="4"/>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4"/>
      <c r="AX147" s="4"/>
      <c r="AY147" s="4"/>
      <c r="AZ147" s="4"/>
      <c r="BA147" s="4"/>
      <c r="BB147" s="4"/>
      <c r="BC147" s="4"/>
      <c r="BD147" s="5"/>
      <c r="BE147" s="5"/>
      <c r="BF147" s="5"/>
      <c r="BG147" s="5"/>
      <c r="BH147" s="5"/>
    </row>
    <row r="148" spans="1:60" ht="15">
      <c r="A148" s="7"/>
      <c r="B148" s="4"/>
      <c r="C148" s="4"/>
      <c r="D148" s="7"/>
      <c r="E148" s="7"/>
      <c r="F148" s="4"/>
      <c r="G148" s="4"/>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4"/>
      <c r="AX148" s="4"/>
      <c r="AY148" s="4"/>
      <c r="AZ148" s="4"/>
      <c r="BA148" s="4"/>
      <c r="BB148" s="4"/>
      <c r="BC148" s="4"/>
      <c r="BD148" s="5"/>
      <c r="BE148" s="5"/>
      <c r="BF148" s="5"/>
      <c r="BG148" s="5"/>
      <c r="BH148" s="5"/>
    </row>
    <row r="149" spans="1:60" ht="15">
      <c r="A149" s="7"/>
      <c r="B149" s="4"/>
      <c r="C149" s="4"/>
      <c r="D149" s="7"/>
      <c r="E149" s="7"/>
      <c r="F149" s="4"/>
      <c r="G149" s="4"/>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4"/>
      <c r="AX149" s="4"/>
      <c r="AY149" s="4"/>
      <c r="AZ149" s="4"/>
      <c r="BA149" s="4"/>
      <c r="BB149" s="4"/>
      <c r="BC149" s="4"/>
      <c r="BD149" s="5"/>
      <c r="BE149" s="5"/>
      <c r="BF149" s="5"/>
      <c r="BG149" s="5"/>
      <c r="BH149" s="5"/>
    </row>
    <row r="150" spans="1:60" ht="15">
      <c r="A150" s="7"/>
      <c r="B150" s="4"/>
      <c r="C150" s="4"/>
      <c r="D150" s="7"/>
      <c r="E150" s="7"/>
      <c r="F150" s="4"/>
      <c r="G150" s="4"/>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4"/>
      <c r="AX150" s="4"/>
      <c r="AY150" s="4"/>
      <c r="AZ150" s="4"/>
      <c r="BA150" s="4"/>
      <c r="BB150" s="4"/>
      <c r="BC150" s="4"/>
      <c r="BD150" s="5"/>
      <c r="BE150" s="5"/>
      <c r="BF150" s="5"/>
      <c r="BG150" s="5"/>
      <c r="BH150" s="5"/>
    </row>
    <row r="151" spans="1:60" ht="15">
      <c r="A151" s="7"/>
      <c r="B151" s="4"/>
      <c r="C151" s="4"/>
      <c r="D151" s="7"/>
      <c r="E151" s="7"/>
      <c r="F151" s="4"/>
      <c r="G151" s="4"/>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4"/>
      <c r="AX151" s="4"/>
      <c r="AY151" s="4"/>
      <c r="AZ151" s="4"/>
      <c r="BA151" s="4"/>
      <c r="BB151" s="4"/>
      <c r="BC151" s="4"/>
      <c r="BD151" s="5"/>
      <c r="BE151" s="5"/>
      <c r="BF151" s="5"/>
      <c r="BG151" s="5"/>
      <c r="BH151" s="5"/>
    </row>
    <row r="152" spans="1:60" ht="15">
      <c r="A152" s="7"/>
      <c r="B152" s="4"/>
      <c r="C152" s="4"/>
      <c r="D152" s="7"/>
      <c r="E152" s="7"/>
      <c r="F152" s="4"/>
      <c r="G152" s="4"/>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4"/>
      <c r="AX152" s="4"/>
      <c r="AY152" s="4"/>
      <c r="AZ152" s="4"/>
      <c r="BA152" s="4"/>
      <c r="BB152" s="4"/>
      <c r="BC152" s="4"/>
      <c r="BD152" s="5"/>
      <c r="BE152" s="5"/>
      <c r="BF152" s="5"/>
      <c r="BG152" s="5"/>
      <c r="BH152" s="5"/>
    </row>
    <row r="153" spans="1:60" ht="15">
      <c r="A153" s="7"/>
      <c r="B153" s="4"/>
      <c r="C153" s="4"/>
      <c r="D153" s="7"/>
      <c r="E153" s="7"/>
      <c r="F153" s="4"/>
      <c r="G153" s="4"/>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4"/>
      <c r="AX153" s="4"/>
      <c r="AY153" s="4"/>
      <c r="AZ153" s="4"/>
      <c r="BA153" s="4"/>
      <c r="BB153" s="4"/>
      <c r="BC153" s="4"/>
      <c r="BD153" s="5"/>
      <c r="BE153" s="5"/>
      <c r="BF153" s="5"/>
      <c r="BG153" s="5"/>
      <c r="BH153" s="5"/>
    </row>
    <row r="154" spans="1:60" ht="15">
      <c r="A154" s="7"/>
      <c r="B154" s="4"/>
      <c r="C154" s="4"/>
      <c r="D154" s="7"/>
      <c r="E154" s="7"/>
      <c r="F154" s="4"/>
      <c r="G154" s="4"/>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4"/>
      <c r="AX154" s="4"/>
      <c r="AY154" s="4"/>
      <c r="AZ154" s="4"/>
      <c r="BA154" s="4"/>
      <c r="BB154" s="4"/>
      <c r="BC154" s="4"/>
      <c r="BD154" s="5"/>
      <c r="BE154" s="5"/>
      <c r="BF154" s="5"/>
      <c r="BG154" s="5"/>
      <c r="BH154" s="5"/>
    </row>
    <row r="155" spans="1:60" ht="15">
      <c r="A155" s="7"/>
      <c r="B155" s="4"/>
      <c r="C155" s="4"/>
      <c r="D155" s="7"/>
      <c r="E155" s="7"/>
      <c r="F155" s="4"/>
      <c r="G155" s="4"/>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4"/>
      <c r="AX155" s="4"/>
      <c r="AY155" s="4"/>
      <c r="AZ155" s="4"/>
      <c r="BA155" s="4"/>
      <c r="BB155" s="4"/>
      <c r="BC155" s="4"/>
      <c r="BD155" s="5"/>
      <c r="BE155" s="5"/>
      <c r="BF155" s="5"/>
      <c r="BG155" s="5"/>
      <c r="BH155" s="5"/>
    </row>
    <row r="156" spans="1:60" ht="15">
      <c r="A156" s="7"/>
      <c r="B156" s="4"/>
      <c r="C156" s="4"/>
      <c r="D156" s="7"/>
      <c r="E156" s="7"/>
      <c r="F156" s="4"/>
      <c r="G156" s="4"/>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4"/>
      <c r="AX156" s="4"/>
      <c r="AY156" s="4"/>
      <c r="AZ156" s="4"/>
      <c r="BA156" s="4"/>
      <c r="BB156" s="4"/>
      <c r="BC156" s="4"/>
      <c r="BD156" s="5"/>
      <c r="BE156" s="5"/>
      <c r="BF156" s="5"/>
      <c r="BG156" s="5"/>
      <c r="BH156" s="5"/>
    </row>
    <row r="157" spans="1:60" ht="15">
      <c r="A157" s="7"/>
      <c r="B157" s="4"/>
      <c r="C157" s="4"/>
      <c r="D157" s="7"/>
      <c r="E157" s="7"/>
      <c r="F157" s="4"/>
      <c r="G157" s="4"/>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4"/>
      <c r="AX157" s="4"/>
      <c r="AY157" s="4"/>
      <c r="AZ157" s="4"/>
      <c r="BA157" s="4"/>
      <c r="BB157" s="4"/>
      <c r="BC157" s="4"/>
      <c r="BD157" s="5"/>
      <c r="BE157" s="5"/>
      <c r="BF157" s="5"/>
      <c r="BG157" s="5"/>
      <c r="BH157" s="5"/>
    </row>
    <row r="158" spans="1:60" ht="15">
      <c r="A158" s="7"/>
      <c r="B158" s="4"/>
      <c r="C158" s="4"/>
      <c r="D158" s="7"/>
      <c r="E158" s="7"/>
      <c r="F158" s="4"/>
      <c r="G158" s="4"/>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4"/>
      <c r="AX158" s="4"/>
      <c r="AY158" s="4"/>
      <c r="AZ158" s="4"/>
      <c r="BA158" s="4"/>
      <c r="BB158" s="4"/>
      <c r="BC158" s="4"/>
      <c r="BD158" s="5"/>
      <c r="BE158" s="5"/>
      <c r="BF158" s="5"/>
      <c r="BG158" s="5"/>
      <c r="BH158" s="5"/>
    </row>
    <row r="159" spans="1:60" ht="15">
      <c r="A159" s="7"/>
      <c r="B159" s="4"/>
      <c r="C159" s="4"/>
      <c r="D159" s="7"/>
      <c r="E159" s="7"/>
      <c r="F159" s="4"/>
      <c r="G159" s="4"/>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4"/>
      <c r="AX159" s="4"/>
      <c r="AY159" s="4"/>
      <c r="AZ159" s="4"/>
      <c r="BA159" s="4"/>
      <c r="BB159" s="4"/>
      <c r="BC159" s="4"/>
      <c r="BD159" s="5"/>
      <c r="BE159" s="5"/>
      <c r="BF159" s="5"/>
      <c r="BG159" s="5"/>
      <c r="BH159" s="5"/>
    </row>
    <row r="160" spans="1:60" ht="15">
      <c r="A160" s="7"/>
      <c r="B160" s="4"/>
      <c r="C160" s="4"/>
      <c r="D160" s="7"/>
      <c r="E160" s="7"/>
      <c r="F160" s="4"/>
      <c r="G160" s="4"/>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4"/>
      <c r="AX160" s="4"/>
      <c r="AY160" s="4"/>
      <c r="AZ160" s="4"/>
      <c r="BA160" s="4"/>
      <c r="BB160" s="4"/>
      <c r="BC160" s="4"/>
      <c r="BD160" s="5"/>
      <c r="BE160" s="5"/>
      <c r="BF160" s="5"/>
      <c r="BG160" s="5"/>
      <c r="BH160" s="5"/>
    </row>
    <row r="161" spans="1:60" ht="15">
      <c r="A161" s="7"/>
      <c r="B161" s="4"/>
      <c r="C161" s="4"/>
      <c r="D161" s="7"/>
      <c r="E161" s="7"/>
      <c r="F161" s="4"/>
      <c r="G161" s="4"/>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4"/>
      <c r="AX161" s="4"/>
      <c r="AY161" s="4"/>
      <c r="AZ161" s="4"/>
      <c r="BA161" s="4"/>
      <c r="BB161" s="4"/>
      <c r="BC161" s="4"/>
      <c r="BD161" s="5"/>
      <c r="BE161" s="5"/>
      <c r="BF161" s="5"/>
      <c r="BG161" s="5"/>
      <c r="BH161" s="5"/>
    </row>
    <row r="162" spans="1:60" ht="15">
      <c r="A162" s="7"/>
      <c r="B162" s="4"/>
      <c r="C162" s="4"/>
      <c r="D162" s="7"/>
      <c r="E162" s="7"/>
      <c r="F162" s="4"/>
      <c r="G162" s="4"/>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4"/>
      <c r="AX162" s="4"/>
      <c r="AY162" s="4"/>
      <c r="AZ162" s="4"/>
      <c r="BA162" s="4"/>
      <c r="BB162" s="4"/>
      <c r="BC162" s="4"/>
      <c r="BD162" s="5"/>
      <c r="BE162" s="5"/>
      <c r="BF162" s="5"/>
      <c r="BG162" s="5"/>
      <c r="BH162" s="5"/>
    </row>
    <row r="163" spans="1:60" ht="15">
      <c r="A163" s="7"/>
      <c r="B163" s="4"/>
      <c r="C163" s="4"/>
      <c r="D163" s="7"/>
      <c r="E163" s="7"/>
      <c r="F163" s="4"/>
      <c r="G163" s="4"/>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4"/>
      <c r="AX163" s="4"/>
      <c r="AY163" s="4"/>
      <c r="AZ163" s="4"/>
      <c r="BA163" s="4"/>
      <c r="BB163" s="4"/>
      <c r="BC163" s="4"/>
      <c r="BD163" s="5"/>
      <c r="BE163" s="5"/>
      <c r="BF163" s="5"/>
      <c r="BG163" s="5"/>
      <c r="BH163" s="5"/>
    </row>
    <row r="164" spans="1:60" ht="15">
      <c r="A164" s="7"/>
      <c r="B164" s="4"/>
      <c r="C164" s="4"/>
      <c r="D164" s="7"/>
      <c r="E164" s="7"/>
      <c r="F164" s="4"/>
      <c r="G164" s="4"/>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4"/>
      <c r="AX164" s="4"/>
      <c r="AY164" s="4"/>
      <c r="AZ164" s="4"/>
      <c r="BA164" s="4"/>
      <c r="BB164" s="4"/>
      <c r="BC164" s="4"/>
      <c r="BD164" s="5"/>
      <c r="BE164" s="5"/>
      <c r="BF164" s="5"/>
      <c r="BG164" s="5"/>
      <c r="BH164" s="5"/>
    </row>
    <row r="165" spans="1:60" ht="15">
      <c r="A165" s="7"/>
      <c r="B165" s="4"/>
      <c r="C165" s="4"/>
      <c r="D165" s="7"/>
      <c r="E165" s="7"/>
      <c r="F165" s="4"/>
      <c r="G165" s="4"/>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4"/>
      <c r="AX165" s="4"/>
      <c r="AY165" s="4"/>
      <c r="AZ165" s="4"/>
      <c r="BA165" s="4"/>
      <c r="BB165" s="4"/>
      <c r="BC165" s="4"/>
      <c r="BD165" s="5"/>
      <c r="BE165" s="5"/>
      <c r="BF165" s="5"/>
      <c r="BG165" s="5"/>
      <c r="BH165" s="5"/>
    </row>
    <row r="166" spans="1:60" ht="15">
      <c r="A166" s="7"/>
      <c r="B166" s="4"/>
      <c r="C166" s="4"/>
      <c r="D166" s="7"/>
      <c r="E166" s="7"/>
      <c r="F166" s="4"/>
      <c r="G166" s="4"/>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4"/>
      <c r="AX166" s="4"/>
      <c r="AY166" s="4"/>
      <c r="AZ166" s="4"/>
      <c r="BA166" s="4"/>
      <c r="BB166" s="4"/>
      <c r="BC166" s="4"/>
      <c r="BD166" s="5"/>
      <c r="BE166" s="5"/>
      <c r="BF166" s="5"/>
      <c r="BG166" s="5"/>
      <c r="BH166" s="5"/>
    </row>
    <row r="167" spans="1:60" ht="15">
      <c r="A167" s="7"/>
      <c r="B167" s="4"/>
      <c r="C167" s="4"/>
      <c r="D167" s="7"/>
      <c r="E167" s="7"/>
      <c r="F167" s="4"/>
      <c r="G167" s="4"/>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4"/>
      <c r="AX167" s="4"/>
      <c r="AY167" s="4"/>
      <c r="AZ167" s="4"/>
      <c r="BA167" s="4"/>
      <c r="BB167" s="4"/>
      <c r="BC167" s="4"/>
      <c r="BD167" s="5"/>
      <c r="BE167" s="5"/>
      <c r="BF167" s="5"/>
      <c r="BG167" s="5"/>
      <c r="BH167" s="5"/>
    </row>
    <row r="168" spans="1:60" ht="15">
      <c r="A168" s="7"/>
      <c r="B168" s="4"/>
      <c r="C168" s="4"/>
      <c r="D168" s="7"/>
      <c r="E168" s="7"/>
      <c r="F168" s="4"/>
      <c r="G168" s="4"/>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4"/>
      <c r="AX168" s="4"/>
      <c r="AY168" s="4"/>
      <c r="AZ168" s="4"/>
      <c r="BA168" s="4"/>
      <c r="BB168" s="4"/>
      <c r="BC168" s="4"/>
      <c r="BD168" s="5"/>
      <c r="BE168" s="5"/>
      <c r="BF168" s="5"/>
      <c r="BG168" s="5"/>
      <c r="BH168" s="5"/>
    </row>
    <row r="169" spans="1:60" ht="15">
      <c r="A169" s="7"/>
      <c r="B169" s="4"/>
      <c r="C169" s="4"/>
      <c r="D169" s="7"/>
      <c r="E169" s="7"/>
      <c r="F169" s="4"/>
      <c r="G169" s="4"/>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4"/>
      <c r="AX169" s="4"/>
      <c r="AY169" s="4"/>
      <c r="AZ169" s="4"/>
      <c r="BA169" s="4"/>
      <c r="BB169" s="4"/>
      <c r="BC169" s="4"/>
      <c r="BD169" s="5"/>
      <c r="BE169" s="5"/>
      <c r="BF169" s="5"/>
      <c r="BG169" s="5"/>
      <c r="BH169" s="5"/>
    </row>
    <row r="170" spans="1:60" ht="15">
      <c r="A170" s="7"/>
      <c r="B170" s="4"/>
      <c r="C170" s="4"/>
      <c r="D170" s="7"/>
      <c r="E170" s="7"/>
      <c r="F170" s="4"/>
      <c r="G170" s="4"/>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4"/>
      <c r="AX170" s="4"/>
      <c r="AY170" s="4"/>
      <c r="AZ170" s="4"/>
      <c r="BA170" s="4"/>
      <c r="BB170" s="4"/>
      <c r="BC170" s="4"/>
      <c r="BD170" s="5"/>
      <c r="BE170" s="5"/>
      <c r="BF170" s="5"/>
      <c r="BG170" s="5"/>
      <c r="BH170" s="5"/>
    </row>
    <row r="171" spans="1:60" ht="15">
      <c r="A171" s="7"/>
      <c r="B171" s="4"/>
      <c r="C171" s="4"/>
      <c r="D171" s="7"/>
      <c r="E171" s="7"/>
      <c r="F171" s="4"/>
      <c r="G171" s="4"/>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4"/>
      <c r="AX171" s="4"/>
      <c r="AY171" s="4"/>
      <c r="AZ171" s="4"/>
      <c r="BA171" s="4"/>
      <c r="BB171" s="4"/>
      <c r="BC171" s="4"/>
      <c r="BD171" s="5"/>
      <c r="BE171" s="5"/>
      <c r="BF171" s="5"/>
      <c r="BG171" s="5"/>
      <c r="BH171" s="5"/>
    </row>
    <row r="172" spans="1:60" ht="15">
      <c r="A172" s="7"/>
      <c r="B172" s="4"/>
      <c r="C172" s="4"/>
      <c r="D172" s="7"/>
      <c r="E172" s="7"/>
      <c r="F172" s="4"/>
      <c r="G172" s="4"/>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4"/>
      <c r="AX172" s="4"/>
      <c r="AY172" s="4"/>
      <c r="AZ172" s="4"/>
      <c r="BA172" s="4"/>
      <c r="BB172" s="4"/>
      <c r="BC172" s="4"/>
      <c r="BD172" s="5"/>
      <c r="BE172" s="5"/>
      <c r="BF172" s="5"/>
      <c r="BG172" s="5"/>
      <c r="BH172" s="5"/>
    </row>
    <row r="173" spans="1:60" ht="15">
      <c r="A173" s="7"/>
      <c r="B173" s="4"/>
      <c r="C173" s="4"/>
      <c r="D173" s="7"/>
      <c r="E173" s="7"/>
      <c r="F173" s="4"/>
      <c r="G173" s="4"/>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4"/>
      <c r="AX173" s="4"/>
      <c r="AY173" s="4"/>
      <c r="AZ173" s="4"/>
      <c r="BA173" s="4"/>
      <c r="BB173" s="4"/>
      <c r="BC173" s="4"/>
      <c r="BD173" s="5"/>
      <c r="BE173" s="5"/>
      <c r="BF173" s="5"/>
      <c r="BG173" s="5"/>
      <c r="BH173" s="5"/>
    </row>
    <row r="174" spans="1:60" ht="15">
      <c r="A174" s="7"/>
      <c r="B174" s="4"/>
      <c r="C174" s="4"/>
      <c r="D174" s="7"/>
      <c r="E174" s="7"/>
      <c r="F174" s="4"/>
      <c r="G174" s="4"/>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4"/>
      <c r="AX174" s="4"/>
      <c r="AY174" s="4"/>
      <c r="AZ174" s="4"/>
      <c r="BA174" s="4"/>
      <c r="BB174" s="4"/>
      <c r="BC174" s="4"/>
      <c r="BD174" s="5"/>
      <c r="BE174" s="5"/>
      <c r="BF174" s="5"/>
      <c r="BG174" s="5"/>
      <c r="BH174" s="5"/>
    </row>
    <row r="175" spans="1:60" ht="15">
      <c r="A175" s="1"/>
      <c r="B175" s="6"/>
      <c r="C175" s="6"/>
      <c r="D175" s="1"/>
      <c r="E175" s="1"/>
      <c r="F175" s="6"/>
      <c r="G175" s="6"/>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6"/>
      <c r="AX175" s="6"/>
      <c r="AY175" s="6"/>
      <c r="AZ175" s="6"/>
      <c r="BA175" s="6"/>
      <c r="BB175" s="6"/>
      <c r="BC175" s="6"/>
    </row>
    <row r="176" spans="1:60" ht="15">
      <c r="A176" s="1"/>
      <c r="B176" s="6"/>
      <c r="C176" s="6"/>
      <c r="D176" s="1"/>
      <c r="E176" s="1"/>
      <c r="F176" s="6"/>
      <c r="G176" s="6"/>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6"/>
      <c r="AX176" s="6"/>
      <c r="AY176" s="6"/>
      <c r="AZ176" s="6"/>
      <c r="BA176" s="6"/>
      <c r="BB176" s="6"/>
      <c r="BC176" s="6"/>
    </row>
    <row r="177" spans="1:55" ht="15">
      <c r="A177" s="1"/>
      <c r="B177" s="6"/>
      <c r="C177" s="6"/>
      <c r="D177" s="1"/>
      <c r="E177" s="1"/>
      <c r="F177" s="6"/>
      <c r="G177" s="6"/>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6"/>
      <c r="AX177" s="6"/>
      <c r="AY177" s="6"/>
      <c r="AZ177" s="6"/>
      <c r="BA177" s="6"/>
      <c r="BB177" s="6"/>
      <c r="BC177" s="6"/>
    </row>
    <row r="178" spans="1:55" ht="15">
      <c r="A178" s="1"/>
      <c r="B178" s="6"/>
      <c r="C178" s="6"/>
      <c r="D178" s="1"/>
      <c r="E178" s="1"/>
      <c r="F178" s="6"/>
      <c r="G178" s="6"/>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6"/>
      <c r="AX178" s="6"/>
      <c r="AY178" s="6"/>
      <c r="AZ178" s="6"/>
      <c r="BA178" s="6"/>
      <c r="BB178" s="6"/>
      <c r="BC178" s="6"/>
    </row>
    <row r="179" spans="1:55" ht="15">
      <c r="A179" s="1"/>
      <c r="B179" s="6"/>
      <c r="C179" s="6"/>
      <c r="D179" s="1"/>
      <c r="E179" s="1"/>
      <c r="F179" s="6"/>
      <c r="G179" s="6"/>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6"/>
      <c r="AX179" s="6"/>
      <c r="AY179" s="6"/>
      <c r="AZ179" s="6"/>
      <c r="BA179" s="6"/>
      <c r="BB179" s="6"/>
      <c r="BC179" s="6"/>
    </row>
    <row r="180" spans="1:55" ht="15">
      <c r="A180" s="1"/>
      <c r="B180" s="6"/>
      <c r="C180" s="6"/>
      <c r="D180" s="1"/>
      <c r="E180" s="1"/>
      <c r="F180" s="6"/>
      <c r="G180" s="6"/>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6"/>
      <c r="AX180" s="6"/>
      <c r="AY180" s="6"/>
      <c r="AZ180" s="6"/>
      <c r="BA180" s="6"/>
      <c r="BB180" s="6"/>
      <c r="BC180" s="6"/>
    </row>
    <row r="181" spans="1:55" ht="15">
      <c r="A181" s="1"/>
      <c r="B181" s="6"/>
      <c r="C181" s="6"/>
      <c r="D181" s="1"/>
      <c r="E181" s="1"/>
      <c r="F181" s="6"/>
      <c r="G181" s="6"/>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6"/>
      <c r="AX181" s="6"/>
      <c r="AY181" s="6"/>
      <c r="AZ181" s="6"/>
      <c r="BA181" s="6"/>
      <c r="BB181" s="6"/>
      <c r="BC181" s="6"/>
    </row>
    <row r="182" spans="1:55" ht="15">
      <c r="A182" s="1"/>
      <c r="B182" s="6"/>
      <c r="C182" s="6"/>
      <c r="D182" s="1"/>
      <c r="E182" s="1"/>
      <c r="F182" s="6"/>
      <c r="G182" s="6"/>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6"/>
      <c r="AX182" s="6"/>
      <c r="AY182" s="6"/>
      <c r="AZ182" s="6"/>
      <c r="BA182" s="6"/>
      <c r="BB182" s="6"/>
      <c r="BC182" s="6"/>
    </row>
    <row r="183" spans="1:55" ht="15">
      <c r="A183" s="1"/>
      <c r="B183" s="6"/>
      <c r="C183" s="6"/>
      <c r="D183" s="1"/>
      <c r="E183" s="1"/>
      <c r="F183" s="6"/>
      <c r="G183" s="6"/>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6"/>
      <c r="AX183" s="6"/>
      <c r="AY183" s="6"/>
      <c r="AZ183" s="6"/>
      <c r="BA183" s="6"/>
      <c r="BB183" s="6"/>
      <c r="BC183" s="6"/>
    </row>
    <row r="184" spans="1:55" ht="15">
      <c r="A184" s="1"/>
      <c r="B184" s="6"/>
      <c r="C184" s="6"/>
      <c r="D184" s="1"/>
      <c r="E184" s="1"/>
      <c r="F184" s="6"/>
      <c r="G184" s="6"/>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6"/>
      <c r="AX184" s="6"/>
      <c r="AY184" s="6"/>
      <c r="AZ184" s="6"/>
      <c r="BA184" s="6"/>
      <c r="BB184" s="6"/>
      <c r="BC184" s="6"/>
    </row>
    <row r="185" spans="1:55" ht="15">
      <c r="A185" s="1"/>
      <c r="B185" s="6"/>
      <c r="C185" s="6"/>
      <c r="D185" s="1"/>
      <c r="E185" s="1"/>
      <c r="F185" s="6"/>
      <c r="G185" s="6"/>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6"/>
      <c r="AX185" s="6"/>
      <c r="AY185" s="6"/>
      <c r="AZ185" s="6"/>
      <c r="BA185" s="6"/>
      <c r="BB185" s="6"/>
      <c r="BC185" s="6"/>
    </row>
    <row r="186" spans="1:55" ht="15">
      <c r="A186" s="1"/>
      <c r="B186" s="6"/>
      <c r="C186" s="6"/>
      <c r="D186" s="1"/>
      <c r="E186" s="1"/>
      <c r="F186" s="6"/>
      <c r="G186" s="6"/>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6"/>
      <c r="AX186" s="6"/>
      <c r="AY186" s="6"/>
      <c r="AZ186" s="6"/>
      <c r="BA186" s="6"/>
      <c r="BB186" s="6"/>
      <c r="BC186" s="6"/>
    </row>
    <row r="187" spans="1:55" ht="15">
      <c r="A187" s="1"/>
      <c r="B187" s="6"/>
      <c r="C187" s="6"/>
      <c r="D187" s="1"/>
      <c r="E187" s="1"/>
      <c r="F187" s="6"/>
      <c r="G187" s="6"/>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6"/>
      <c r="AX187" s="6"/>
      <c r="AY187" s="6"/>
      <c r="AZ187" s="6"/>
      <c r="BA187" s="6"/>
      <c r="BB187" s="6"/>
      <c r="BC187" s="6"/>
    </row>
    <row r="188" spans="1:55" ht="15">
      <c r="A188" s="1"/>
      <c r="B188" s="6"/>
      <c r="C188" s="6"/>
      <c r="D188" s="1"/>
      <c r="E188" s="1"/>
      <c r="F188" s="6"/>
      <c r="G188" s="6"/>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6"/>
      <c r="AX188" s="6"/>
      <c r="AY188" s="6"/>
      <c r="AZ188" s="6"/>
      <c r="BA188" s="6"/>
      <c r="BB188" s="6"/>
      <c r="BC188" s="6"/>
    </row>
    <row r="189" spans="1:55" ht="15">
      <c r="A189" s="1"/>
      <c r="B189" s="6"/>
      <c r="C189" s="6"/>
      <c r="D189" s="1"/>
      <c r="E189" s="1"/>
      <c r="F189" s="6"/>
      <c r="G189" s="6"/>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6"/>
      <c r="AX189" s="6"/>
      <c r="AY189" s="6"/>
      <c r="AZ189" s="6"/>
      <c r="BA189" s="6"/>
      <c r="BB189" s="6"/>
      <c r="BC189" s="6"/>
    </row>
    <row r="190" spans="1:55" ht="15">
      <c r="A190" s="1"/>
      <c r="B190" s="6"/>
      <c r="C190" s="6"/>
      <c r="D190" s="1"/>
      <c r="E190" s="1"/>
      <c r="F190" s="6"/>
      <c r="G190" s="6"/>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6"/>
      <c r="AX190" s="6"/>
      <c r="AY190" s="6"/>
      <c r="AZ190" s="6"/>
      <c r="BA190" s="6"/>
      <c r="BB190" s="6"/>
      <c r="BC190" s="6"/>
    </row>
    <row r="191" spans="1:55" ht="15">
      <c r="A191" s="1"/>
      <c r="B191" s="6"/>
      <c r="C191" s="6"/>
      <c r="D191" s="1"/>
      <c r="E191" s="1"/>
      <c r="F191" s="6"/>
      <c r="G191" s="6"/>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6"/>
      <c r="AX191" s="6"/>
      <c r="AY191" s="6"/>
      <c r="AZ191" s="6"/>
      <c r="BA191" s="6"/>
      <c r="BB191" s="6"/>
      <c r="BC191" s="6"/>
    </row>
    <row r="192" spans="1:55" ht="15">
      <c r="A192" s="1"/>
      <c r="B192" s="6"/>
      <c r="C192" s="6"/>
      <c r="D192" s="1"/>
      <c r="E192" s="1"/>
      <c r="F192" s="6"/>
      <c r="G192" s="6"/>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6"/>
      <c r="AX192" s="6"/>
      <c r="AY192" s="6"/>
      <c r="AZ192" s="6"/>
      <c r="BA192" s="6"/>
      <c r="BB192" s="6"/>
      <c r="BC192" s="6"/>
    </row>
    <row r="193" spans="1:55" ht="15">
      <c r="A193" s="1"/>
      <c r="B193" s="6"/>
      <c r="C193" s="6"/>
      <c r="D193" s="1"/>
      <c r="E193" s="1"/>
      <c r="F193" s="6"/>
      <c r="G193" s="6"/>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6"/>
      <c r="AX193" s="6"/>
      <c r="AY193" s="6"/>
      <c r="AZ193" s="6"/>
      <c r="BA193" s="6"/>
      <c r="BB193" s="6"/>
      <c r="BC193" s="6"/>
    </row>
    <row r="194" spans="1:55" ht="15">
      <c r="A194" s="1"/>
      <c r="B194" s="6"/>
      <c r="C194" s="6"/>
      <c r="D194" s="1"/>
      <c r="E194" s="1"/>
      <c r="F194" s="6"/>
      <c r="G194" s="6"/>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6"/>
      <c r="AX194" s="6"/>
      <c r="AY194" s="6"/>
      <c r="AZ194" s="6"/>
      <c r="BA194" s="6"/>
      <c r="BB194" s="6"/>
      <c r="BC194" s="6"/>
    </row>
    <row r="195" spans="1:55" ht="15">
      <c r="A195" s="1"/>
      <c r="B195" s="6"/>
      <c r="C195" s="6"/>
      <c r="D195" s="1"/>
      <c r="E195" s="1"/>
      <c r="F195" s="6"/>
      <c r="G195" s="6"/>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6"/>
      <c r="AX195" s="6"/>
      <c r="AY195" s="6"/>
      <c r="AZ195" s="6"/>
      <c r="BA195" s="6"/>
      <c r="BB195" s="6"/>
      <c r="BC195" s="6"/>
    </row>
    <row r="196" spans="1:55" ht="15">
      <c r="A196" s="1"/>
      <c r="B196" s="6"/>
      <c r="C196" s="6"/>
      <c r="D196" s="1"/>
      <c r="E196" s="1"/>
      <c r="F196" s="6"/>
      <c r="G196" s="6"/>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6"/>
      <c r="AX196" s="6"/>
      <c r="AY196" s="6"/>
      <c r="AZ196" s="6"/>
      <c r="BA196" s="6"/>
      <c r="BB196" s="6"/>
      <c r="BC196" s="6"/>
    </row>
    <row r="197" spans="1:55" ht="15">
      <c r="A197" s="1"/>
      <c r="B197" s="6"/>
      <c r="C197" s="6"/>
      <c r="D197" s="1"/>
      <c r="E197" s="1"/>
      <c r="F197" s="6"/>
      <c r="G197" s="6"/>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6"/>
      <c r="AX197" s="6"/>
      <c r="AY197" s="6"/>
      <c r="AZ197" s="6"/>
      <c r="BA197" s="6"/>
      <c r="BB197" s="6"/>
      <c r="BC197" s="6"/>
    </row>
    <row r="198" spans="1:55" ht="15">
      <c r="A198" s="1"/>
      <c r="B198" s="6"/>
      <c r="C198" s="6"/>
      <c r="D198" s="1"/>
      <c r="E198" s="1"/>
      <c r="F198" s="6"/>
      <c r="G198" s="6"/>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6"/>
      <c r="AX198" s="6"/>
      <c r="AY198" s="6"/>
      <c r="AZ198" s="6"/>
      <c r="BA198" s="6"/>
      <c r="BB198" s="6"/>
      <c r="BC198" s="6"/>
    </row>
    <row r="199" spans="1:55" ht="15">
      <c r="A199" s="1"/>
      <c r="B199" s="6"/>
      <c r="C199" s="6"/>
      <c r="D199" s="1"/>
      <c r="E199" s="1"/>
      <c r="F199" s="6"/>
      <c r="G199" s="6"/>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6"/>
      <c r="AX199" s="6"/>
      <c r="AY199" s="6"/>
      <c r="AZ199" s="6"/>
      <c r="BA199" s="6"/>
      <c r="BB199" s="6"/>
      <c r="BC199" s="6"/>
    </row>
    <row r="200" spans="1:55" ht="15">
      <c r="A200" s="1"/>
      <c r="B200" s="6"/>
      <c r="C200" s="6"/>
      <c r="D200" s="1"/>
      <c r="E200" s="1"/>
      <c r="F200" s="6"/>
      <c r="G200" s="6"/>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6"/>
      <c r="AX200" s="6"/>
      <c r="AY200" s="6"/>
      <c r="AZ200" s="6"/>
      <c r="BA200" s="6"/>
      <c r="BB200" s="6"/>
      <c r="BC200" s="6"/>
    </row>
    <row r="201" spans="1:55" ht="15">
      <c r="A201" s="1"/>
      <c r="B201" s="6"/>
      <c r="C201" s="6"/>
      <c r="D201" s="1"/>
      <c r="E201" s="1"/>
      <c r="F201" s="6"/>
      <c r="G201" s="6"/>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6"/>
      <c r="AX201" s="6"/>
      <c r="AY201" s="6"/>
      <c r="AZ201" s="6"/>
      <c r="BA201" s="6"/>
      <c r="BB201" s="6"/>
      <c r="BC201" s="6"/>
    </row>
    <row r="202" spans="1:55" ht="15">
      <c r="A202" s="1"/>
      <c r="B202" s="6"/>
      <c r="C202" s="6"/>
      <c r="D202" s="1"/>
      <c r="E202" s="1"/>
      <c r="F202" s="6"/>
      <c r="G202" s="6"/>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6"/>
      <c r="AX202" s="6"/>
      <c r="AY202" s="6"/>
      <c r="AZ202" s="6"/>
      <c r="BA202" s="6"/>
      <c r="BB202" s="6"/>
      <c r="BC202" s="6"/>
    </row>
    <row r="203" spans="1:55" ht="15">
      <c r="A203" s="1"/>
      <c r="B203" s="6"/>
      <c r="C203" s="6"/>
      <c r="D203" s="1"/>
      <c r="E203" s="1"/>
      <c r="F203" s="6"/>
      <c r="G203" s="6"/>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6"/>
      <c r="AX203" s="6"/>
      <c r="AY203" s="6"/>
      <c r="AZ203" s="6"/>
      <c r="BA203" s="6"/>
      <c r="BB203" s="6"/>
      <c r="BC203" s="6"/>
    </row>
    <row r="204" spans="1:55" ht="15">
      <c r="A204" s="1"/>
      <c r="B204" s="6"/>
      <c r="C204" s="6"/>
      <c r="D204" s="1"/>
      <c r="E204" s="1"/>
      <c r="F204" s="6"/>
      <c r="G204" s="6"/>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6"/>
      <c r="AX204" s="6"/>
      <c r="AY204" s="6"/>
      <c r="AZ204" s="6"/>
      <c r="BA204" s="6"/>
      <c r="BB204" s="6"/>
      <c r="BC204" s="6"/>
    </row>
    <row r="205" spans="1:55" ht="15">
      <c r="A205" s="1"/>
      <c r="B205" s="6"/>
      <c r="C205" s="6"/>
      <c r="D205" s="1"/>
      <c r="E205" s="1"/>
      <c r="F205" s="6"/>
      <c r="G205" s="6"/>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6"/>
      <c r="AX205" s="6"/>
      <c r="AY205" s="6"/>
      <c r="AZ205" s="6"/>
      <c r="BA205" s="6"/>
      <c r="BB205" s="6"/>
      <c r="BC205" s="6"/>
    </row>
    <row r="206" spans="1:55" ht="15">
      <c r="A206" s="1"/>
      <c r="B206" s="6"/>
      <c r="C206" s="6"/>
      <c r="D206" s="1"/>
      <c r="E206" s="1"/>
      <c r="F206" s="6"/>
      <c r="G206" s="6"/>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6"/>
      <c r="AX206" s="6"/>
      <c r="AY206" s="6"/>
      <c r="AZ206" s="6"/>
      <c r="BA206" s="6"/>
      <c r="BB206" s="6"/>
      <c r="BC206" s="6"/>
    </row>
    <row r="207" spans="1:55" ht="15">
      <c r="A207" s="1"/>
      <c r="B207" s="6"/>
      <c r="C207" s="6"/>
      <c r="D207" s="1"/>
      <c r="E207" s="1"/>
      <c r="F207" s="6"/>
      <c r="G207" s="6"/>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6"/>
      <c r="AX207" s="6"/>
      <c r="AY207" s="6"/>
      <c r="AZ207" s="6"/>
      <c r="BA207" s="6"/>
      <c r="BB207" s="6"/>
      <c r="BC207" s="6"/>
    </row>
    <row r="208" spans="1:55" ht="15">
      <c r="A208" s="1"/>
      <c r="B208" s="6"/>
      <c r="C208" s="6"/>
      <c r="D208" s="1"/>
      <c r="E208" s="1"/>
      <c r="F208" s="6"/>
      <c r="G208" s="6"/>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6"/>
      <c r="AX208" s="6"/>
      <c r="AY208" s="6"/>
      <c r="AZ208" s="6"/>
      <c r="BA208" s="6"/>
      <c r="BB208" s="6"/>
      <c r="BC208" s="6"/>
    </row>
    <row r="209" spans="1:55" ht="15">
      <c r="A209" s="1"/>
      <c r="B209" s="6"/>
      <c r="C209" s="6"/>
      <c r="D209" s="1"/>
      <c r="E209" s="1"/>
      <c r="F209" s="6"/>
      <c r="G209" s="6"/>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6"/>
      <c r="AX209" s="6"/>
      <c r="AY209" s="6"/>
      <c r="AZ209" s="6"/>
      <c r="BA209" s="6"/>
      <c r="BB209" s="6"/>
      <c r="BC209" s="6"/>
    </row>
    <row r="210" spans="1:55" ht="15">
      <c r="A210" s="1"/>
      <c r="B210" s="6"/>
      <c r="C210" s="6"/>
      <c r="D210" s="1"/>
      <c r="E210" s="1"/>
      <c r="F210" s="6"/>
      <c r="G210" s="6"/>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6"/>
      <c r="AX210" s="6"/>
      <c r="AY210" s="6"/>
      <c r="AZ210" s="6"/>
      <c r="BA210" s="6"/>
      <c r="BB210" s="6"/>
      <c r="BC210" s="6"/>
    </row>
    <row r="211" spans="1:55" ht="15">
      <c r="A211" s="1"/>
      <c r="B211" s="6"/>
      <c r="C211" s="6"/>
      <c r="D211" s="1"/>
      <c r="E211" s="1"/>
      <c r="F211" s="6"/>
      <c r="G211" s="6"/>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6"/>
      <c r="AX211" s="6"/>
      <c r="AY211" s="6"/>
      <c r="AZ211" s="6"/>
      <c r="BA211" s="6"/>
      <c r="BB211" s="6"/>
      <c r="BC211" s="6"/>
    </row>
    <row r="212" spans="1:55" ht="15">
      <c r="A212" s="1"/>
      <c r="B212" s="6"/>
      <c r="C212" s="6"/>
      <c r="D212" s="1"/>
      <c r="E212" s="1"/>
      <c r="F212" s="6"/>
      <c r="G212" s="6"/>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6"/>
      <c r="AX212" s="6"/>
      <c r="AY212" s="6"/>
      <c r="AZ212" s="6"/>
      <c r="BA212" s="6"/>
      <c r="BB212" s="6"/>
      <c r="BC212" s="6"/>
    </row>
    <row r="213" spans="1:55" ht="15">
      <c r="A213" s="1"/>
      <c r="B213" s="6"/>
      <c r="C213" s="6"/>
      <c r="D213" s="1"/>
      <c r="E213" s="1"/>
      <c r="F213" s="6"/>
      <c r="G213" s="6"/>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6"/>
      <c r="AX213" s="6"/>
      <c r="AY213" s="6"/>
      <c r="AZ213" s="6"/>
      <c r="BA213" s="6"/>
      <c r="BB213" s="6"/>
      <c r="BC213" s="6"/>
    </row>
    <row r="214" spans="1:55" ht="15">
      <c r="A214" s="1"/>
      <c r="B214" s="6"/>
      <c r="C214" s="6"/>
      <c r="D214" s="1"/>
      <c r="E214" s="1"/>
      <c r="F214" s="6"/>
      <c r="G214" s="6"/>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6"/>
      <c r="AX214" s="6"/>
      <c r="AY214" s="6"/>
      <c r="AZ214" s="6"/>
      <c r="BA214" s="6"/>
      <c r="BB214" s="6"/>
      <c r="BC214" s="6"/>
    </row>
    <row r="215" spans="1:55" ht="15">
      <c r="A215" s="1"/>
      <c r="B215" s="6"/>
      <c r="C215" s="6"/>
      <c r="D215" s="1"/>
      <c r="E215" s="1"/>
      <c r="F215" s="6"/>
      <c r="G215" s="6"/>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6"/>
      <c r="AX215" s="6"/>
      <c r="AY215" s="6"/>
      <c r="AZ215" s="6"/>
      <c r="BA215" s="6"/>
      <c r="BB215" s="6"/>
      <c r="BC215" s="6"/>
    </row>
    <row r="216" spans="1:55" ht="15">
      <c r="A216" s="1"/>
      <c r="B216" s="6"/>
      <c r="C216" s="6"/>
      <c r="D216" s="1"/>
      <c r="E216" s="1"/>
      <c r="F216" s="6"/>
      <c r="G216" s="6"/>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6"/>
      <c r="AX216" s="6"/>
      <c r="AY216" s="6"/>
      <c r="AZ216" s="6"/>
      <c r="BA216" s="6"/>
      <c r="BB216" s="6"/>
      <c r="BC216" s="6"/>
    </row>
    <row r="217" spans="1:55" ht="15">
      <c r="A217" s="1"/>
      <c r="B217" s="6"/>
      <c r="C217" s="6"/>
      <c r="D217" s="1"/>
      <c r="E217" s="1"/>
      <c r="F217" s="6"/>
      <c r="G217" s="6"/>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6"/>
      <c r="AX217" s="6"/>
      <c r="AY217" s="6"/>
      <c r="AZ217" s="6"/>
      <c r="BA217" s="6"/>
      <c r="BB217" s="6"/>
      <c r="BC217" s="6"/>
    </row>
    <row r="218" spans="1:55" ht="15">
      <c r="A218" s="1"/>
      <c r="B218" s="6"/>
      <c r="C218" s="6"/>
      <c r="D218" s="1"/>
      <c r="E218" s="1"/>
      <c r="F218" s="6"/>
      <c r="G218" s="6"/>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6"/>
      <c r="AX218" s="6"/>
      <c r="AY218" s="6"/>
      <c r="AZ218" s="6"/>
      <c r="BA218" s="6"/>
      <c r="BB218" s="6"/>
      <c r="BC218" s="6"/>
    </row>
    <row r="219" spans="1:55" ht="15">
      <c r="A219" s="1"/>
      <c r="B219" s="6"/>
      <c r="C219" s="6"/>
      <c r="D219" s="1"/>
      <c r="E219" s="1"/>
      <c r="F219" s="6"/>
      <c r="G219" s="6"/>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6"/>
      <c r="AX219" s="6"/>
      <c r="AY219" s="6"/>
      <c r="AZ219" s="6"/>
      <c r="BA219" s="6"/>
      <c r="BB219" s="6"/>
      <c r="BC219" s="6"/>
    </row>
    <row r="220" spans="1:55" ht="15">
      <c r="A220" s="1"/>
      <c r="B220" s="6"/>
      <c r="C220" s="6"/>
      <c r="D220" s="1"/>
      <c r="E220" s="1"/>
      <c r="F220" s="6"/>
      <c r="G220" s="6"/>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6"/>
      <c r="AX220" s="6"/>
      <c r="AY220" s="6"/>
      <c r="AZ220" s="6"/>
      <c r="BA220" s="6"/>
      <c r="BB220" s="6"/>
      <c r="BC220" s="6"/>
    </row>
    <row r="221" spans="1:55" ht="15">
      <c r="A221" s="1"/>
      <c r="B221" s="6"/>
      <c r="C221" s="6"/>
      <c r="D221" s="1"/>
      <c r="E221" s="1"/>
      <c r="F221" s="6"/>
      <c r="G221" s="6"/>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6"/>
      <c r="AX221" s="6"/>
      <c r="AY221" s="6"/>
      <c r="AZ221" s="6"/>
      <c r="BA221" s="6"/>
      <c r="BB221" s="6"/>
      <c r="BC221" s="6"/>
    </row>
    <row r="222" spans="1:55" ht="15">
      <c r="A222" s="1"/>
      <c r="B222" s="6"/>
      <c r="C222" s="6"/>
      <c r="D222" s="1"/>
      <c r="E222" s="1"/>
      <c r="F222" s="6"/>
      <c r="G222" s="6"/>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6"/>
      <c r="AX222" s="6"/>
      <c r="AY222" s="6"/>
      <c r="AZ222" s="6"/>
      <c r="BA222" s="6"/>
      <c r="BB222" s="6"/>
      <c r="BC222" s="6"/>
    </row>
    <row r="223" spans="1:55" ht="15">
      <c r="A223" s="1"/>
      <c r="B223" s="6"/>
      <c r="C223" s="6"/>
      <c r="D223" s="1"/>
      <c r="E223" s="1"/>
      <c r="F223" s="6"/>
      <c r="G223" s="6"/>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6"/>
      <c r="AX223" s="6"/>
      <c r="AY223" s="6"/>
      <c r="AZ223" s="6"/>
      <c r="BA223" s="6"/>
      <c r="BB223" s="6"/>
      <c r="BC223" s="6"/>
    </row>
    <row r="224" spans="1:55" ht="15">
      <c r="A224" s="1"/>
      <c r="B224" s="6"/>
      <c r="C224" s="6"/>
      <c r="D224" s="1"/>
      <c r="E224" s="1"/>
      <c r="F224" s="6"/>
      <c r="G224" s="6"/>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6"/>
      <c r="AX224" s="6"/>
      <c r="AY224" s="6"/>
      <c r="AZ224" s="6"/>
      <c r="BA224" s="6"/>
      <c r="BB224" s="6"/>
      <c r="BC224" s="6"/>
    </row>
    <row r="225" spans="1:55" ht="15">
      <c r="A225" s="1"/>
      <c r="B225" s="6"/>
      <c r="C225" s="6"/>
      <c r="D225" s="1"/>
      <c r="E225" s="1"/>
      <c r="F225" s="6"/>
      <c r="G225" s="6"/>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6"/>
      <c r="AX225" s="6"/>
      <c r="AY225" s="6"/>
      <c r="AZ225" s="6"/>
      <c r="BA225" s="6"/>
      <c r="BB225" s="6"/>
      <c r="BC225" s="6"/>
    </row>
    <row r="226" spans="1:55" ht="15">
      <c r="A226" s="1"/>
      <c r="B226" s="6"/>
      <c r="C226" s="6"/>
      <c r="D226" s="1"/>
      <c r="E226" s="1"/>
      <c r="F226" s="6"/>
      <c r="G226" s="6"/>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6"/>
      <c r="AX226" s="6"/>
      <c r="AY226" s="6"/>
      <c r="AZ226" s="6"/>
      <c r="BA226" s="6"/>
      <c r="BB226" s="6"/>
      <c r="BC226" s="6"/>
    </row>
    <row r="227" spans="1:55" ht="15">
      <c r="A227" s="1"/>
      <c r="B227" s="6"/>
      <c r="C227" s="6"/>
      <c r="D227" s="1"/>
      <c r="E227" s="1"/>
      <c r="F227" s="6"/>
      <c r="G227" s="6"/>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6"/>
      <c r="AX227" s="6"/>
      <c r="AY227" s="6"/>
      <c r="AZ227" s="6"/>
      <c r="BA227" s="6"/>
      <c r="BB227" s="6"/>
      <c r="BC227" s="6"/>
    </row>
    <row r="228" spans="1:55" ht="15">
      <c r="A228" s="1"/>
      <c r="B228" s="6"/>
      <c r="C228" s="6"/>
      <c r="D228" s="1"/>
      <c r="E228" s="1"/>
      <c r="F228" s="6"/>
      <c r="G228" s="6"/>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6"/>
      <c r="AX228" s="6"/>
      <c r="AY228" s="6"/>
      <c r="AZ228" s="6"/>
      <c r="BA228" s="6"/>
      <c r="BB228" s="6"/>
      <c r="BC228" s="6"/>
    </row>
    <row r="229" spans="1:55" ht="15">
      <c r="A229" s="1"/>
      <c r="B229" s="6"/>
      <c r="C229" s="6"/>
      <c r="D229" s="1"/>
      <c r="E229" s="1"/>
      <c r="F229" s="6"/>
      <c r="G229" s="6"/>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6"/>
      <c r="AX229" s="6"/>
      <c r="AY229" s="6"/>
      <c r="AZ229" s="6"/>
      <c r="BA229" s="6"/>
      <c r="BB229" s="6"/>
      <c r="BC229" s="6"/>
    </row>
    <row r="230" spans="1:55" ht="15">
      <c r="A230" s="1"/>
      <c r="B230" s="6"/>
      <c r="C230" s="6"/>
      <c r="D230" s="1"/>
      <c r="E230" s="1"/>
      <c r="F230" s="6"/>
      <c r="G230" s="6"/>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6"/>
      <c r="AX230" s="6"/>
      <c r="AY230" s="6"/>
      <c r="AZ230" s="6"/>
      <c r="BA230" s="6"/>
      <c r="BB230" s="6"/>
      <c r="BC230" s="6"/>
    </row>
    <row r="231" spans="1:55" ht="15">
      <c r="A231" s="1"/>
      <c r="B231" s="6"/>
      <c r="C231" s="6"/>
      <c r="D231" s="1"/>
      <c r="E231" s="1"/>
      <c r="F231" s="6"/>
      <c r="G231" s="6"/>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6"/>
      <c r="AX231" s="6"/>
      <c r="AY231" s="6"/>
      <c r="AZ231" s="6"/>
      <c r="BA231" s="6"/>
      <c r="BB231" s="6"/>
      <c r="BC231" s="6"/>
    </row>
    <row r="232" spans="1:55" ht="15">
      <c r="A232" s="1"/>
      <c r="B232" s="6"/>
      <c r="C232" s="6"/>
      <c r="D232" s="1"/>
      <c r="E232" s="1"/>
      <c r="F232" s="6"/>
      <c r="G232" s="6"/>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6"/>
      <c r="AX232" s="6"/>
      <c r="AY232" s="6"/>
      <c r="AZ232" s="6"/>
      <c r="BA232" s="6"/>
      <c r="BB232" s="6"/>
      <c r="BC232" s="6"/>
    </row>
    <row r="233" spans="1:55" ht="15">
      <c r="A233" s="1"/>
      <c r="B233" s="6"/>
      <c r="C233" s="6"/>
      <c r="D233" s="1"/>
      <c r="E233" s="1"/>
      <c r="F233" s="6"/>
      <c r="G233" s="6"/>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6"/>
      <c r="AX233" s="6"/>
      <c r="AY233" s="6"/>
      <c r="AZ233" s="6"/>
      <c r="BA233" s="6"/>
      <c r="BB233" s="6"/>
      <c r="BC233" s="6"/>
    </row>
    <row r="234" spans="1:55" ht="15">
      <c r="A234" s="1"/>
      <c r="B234" s="6"/>
      <c r="C234" s="6"/>
      <c r="D234" s="1"/>
      <c r="E234" s="1"/>
      <c r="F234" s="6"/>
      <c r="G234" s="6"/>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6"/>
      <c r="AX234" s="6"/>
      <c r="AY234" s="6"/>
      <c r="AZ234" s="6"/>
      <c r="BA234" s="6"/>
      <c r="BB234" s="6"/>
      <c r="BC234" s="6"/>
    </row>
    <row r="235" spans="1:55" ht="15">
      <c r="A235" s="1"/>
      <c r="B235" s="6"/>
      <c r="C235" s="6"/>
      <c r="D235" s="1"/>
      <c r="E235" s="1"/>
      <c r="F235" s="6"/>
      <c r="G235" s="6"/>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6"/>
      <c r="AX235" s="6"/>
      <c r="AY235" s="6"/>
      <c r="AZ235" s="6"/>
      <c r="BA235" s="6"/>
      <c r="BB235" s="6"/>
      <c r="BC235" s="6"/>
    </row>
    <row r="236" spans="1:55" ht="15">
      <c r="A236" s="1"/>
      <c r="B236" s="6"/>
      <c r="C236" s="6"/>
      <c r="D236" s="1"/>
      <c r="E236" s="1"/>
      <c r="F236" s="6"/>
      <c r="G236" s="6"/>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6"/>
      <c r="AX236" s="6"/>
      <c r="AY236" s="6"/>
      <c r="AZ236" s="6"/>
      <c r="BA236" s="6"/>
      <c r="BB236" s="6"/>
      <c r="BC236" s="6"/>
    </row>
    <row r="237" spans="1:55" ht="15">
      <c r="A237" s="1"/>
      <c r="B237" s="6"/>
      <c r="C237" s="6"/>
      <c r="D237" s="1"/>
      <c r="E237" s="1"/>
      <c r="F237" s="6"/>
      <c r="G237" s="6"/>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6"/>
      <c r="AX237" s="6"/>
      <c r="AY237" s="6"/>
      <c r="AZ237" s="6"/>
      <c r="BA237" s="6"/>
      <c r="BB237" s="6"/>
      <c r="BC237" s="6"/>
    </row>
    <row r="238" spans="1:55" ht="15">
      <c r="A238" s="1"/>
      <c r="B238" s="6"/>
      <c r="C238" s="6"/>
      <c r="D238" s="1"/>
      <c r="E238" s="1"/>
      <c r="F238" s="6"/>
      <c r="G238" s="6"/>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6"/>
      <c r="AX238" s="6"/>
      <c r="AY238" s="6"/>
      <c r="AZ238" s="6"/>
      <c r="BA238" s="6"/>
      <c r="BB238" s="6"/>
      <c r="BC238" s="6"/>
    </row>
    <row r="239" spans="1:55" ht="15">
      <c r="A239" s="1"/>
      <c r="B239" s="6"/>
      <c r="C239" s="6"/>
      <c r="D239" s="1"/>
      <c r="E239" s="1"/>
      <c r="F239" s="6"/>
      <c r="G239" s="6"/>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6"/>
      <c r="AX239" s="6"/>
      <c r="AY239" s="6"/>
      <c r="AZ239" s="6"/>
      <c r="BA239" s="6"/>
      <c r="BB239" s="6"/>
      <c r="BC239" s="6"/>
    </row>
    <row r="240" spans="1:55" ht="15">
      <c r="A240" s="1"/>
      <c r="B240" s="6"/>
      <c r="C240" s="6"/>
      <c r="D240" s="1"/>
      <c r="E240" s="1"/>
      <c r="F240" s="6"/>
      <c r="G240" s="6"/>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6"/>
      <c r="AX240" s="6"/>
      <c r="AY240" s="6"/>
      <c r="AZ240" s="6"/>
      <c r="BA240" s="6"/>
      <c r="BB240" s="6"/>
      <c r="BC240" s="6"/>
    </row>
    <row r="241" spans="1:55" ht="15">
      <c r="A241" s="1"/>
      <c r="B241" s="6"/>
      <c r="C241" s="6"/>
      <c r="D241" s="1"/>
      <c r="E241" s="1"/>
      <c r="F241" s="6"/>
      <c r="G241" s="6"/>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6"/>
      <c r="AX241" s="6"/>
      <c r="AY241" s="6"/>
      <c r="AZ241" s="6"/>
      <c r="BA241" s="6"/>
      <c r="BB241" s="6"/>
      <c r="BC241" s="6"/>
    </row>
    <row r="242" spans="1:55" ht="15">
      <c r="A242" s="1"/>
      <c r="B242" s="6"/>
      <c r="C242" s="6"/>
      <c r="D242" s="1"/>
      <c r="E242" s="1"/>
      <c r="F242" s="6"/>
      <c r="G242" s="6"/>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6"/>
      <c r="AX242" s="6"/>
      <c r="AY242" s="6"/>
      <c r="AZ242" s="6"/>
      <c r="BA242" s="6"/>
      <c r="BB242" s="6"/>
      <c r="BC242" s="6"/>
    </row>
    <row r="243" spans="1:55" ht="15">
      <c r="A243" s="1"/>
      <c r="B243" s="6"/>
      <c r="C243" s="6"/>
      <c r="D243" s="1"/>
      <c r="E243" s="1"/>
      <c r="F243" s="6"/>
      <c r="G243" s="6"/>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6"/>
      <c r="AX243" s="6"/>
      <c r="AY243" s="6"/>
      <c r="AZ243" s="6"/>
      <c r="BA243" s="6"/>
      <c r="BB243" s="6"/>
      <c r="BC243" s="6"/>
    </row>
    <row r="244" spans="1:55" ht="15">
      <c r="A244" s="1"/>
      <c r="B244" s="6"/>
      <c r="C244" s="6"/>
      <c r="D244" s="1"/>
      <c r="E244" s="1"/>
      <c r="F244" s="6"/>
      <c r="G244" s="6"/>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6"/>
      <c r="AX244" s="6"/>
      <c r="AY244" s="6"/>
      <c r="AZ244" s="6"/>
      <c r="BA244" s="6"/>
      <c r="BB244" s="6"/>
      <c r="BC244" s="6"/>
    </row>
    <row r="245" spans="1:55" ht="15">
      <c r="A245" s="1"/>
      <c r="B245" s="6"/>
      <c r="C245" s="6"/>
      <c r="D245" s="1"/>
      <c r="E245" s="1"/>
      <c r="F245" s="6"/>
      <c r="G245" s="6"/>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6"/>
      <c r="AX245" s="6"/>
      <c r="AY245" s="6"/>
      <c r="AZ245" s="6"/>
      <c r="BA245" s="6"/>
      <c r="BB245" s="6"/>
      <c r="BC245" s="6"/>
    </row>
    <row r="246" spans="1:55" ht="15">
      <c r="A246" s="1"/>
      <c r="B246" s="6"/>
      <c r="C246" s="6"/>
      <c r="D246" s="1"/>
      <c r="E246" s="1"/>
      <c r="F246" s="6"/>
      <c r="G246" s="6"/>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6"/>
      <c r="AX246" s="6"/>
      <c r="AY246" s="6"/>
      <c r="AZ246" s="6"/>
      <c r="BA246" s="6"/>
      <c r="BB246" s="6"/>
      <c r="BC246" s="6"/>
    </row>
    <row r="247" spans="1:55" ht="15">
      <c r="A247" s="1"/>
      <c r="B247" s="6"/>
      <c r="C247" s="6"/>
      <c r="D247" s="1"/>
      <c r="E247" s="1"/>
      <c r="F247" s="6"/>
      <c r="G247" s="6"/>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6"/>
      <c r="AX247" s="6"/>
      <c r="AY247" s="6"/>
      <c r="AZ247" s="6"/>
      <c r="BA247" s="6"/>
      <c r="BB247" s="6"/>
      <c r="BC247" s="6"/>
    </row>
    <row r="248" spans="1:55" ht="15">
      <c r="A248" s="1"/>
      <c r="B248" s="6"/>
      <c r="C248" s="6"/>
      <c r="D248" s="1"/>
      <c r="E248" s="1"/>
      <c r="F248" s="6"/>
      <c r="G248" s="6"/>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6"/>
      <c r="AX248" s="6"/>
      <c r="AY248" s="6"/>
      <c r="AZ248" s="6"/>
      <c r="BA248" s="6"/>
      <c r="BB248" s="6"/>
      <c r="BC248" s="6"/>
    </row>
    <row r="249" spans="1:55" ht="15">
      <c r="A249" s="1"/>
      <c r="B249" s="6"/>
      <c r="C249" s="6"/>
      <c r="D249" s="1"/>
      <c r="E249" s="1"/>
      <c r="F249" s="6"/>
      <c r="G249" s="6"/>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6"/>
      <c r="AX249" s="6"/>
      <c r="AY249" s="6"/>
      <c r="AZ249" s="6"/>
      <c r="BA249" s="6"/>
      <c r="BB249" s="6"/>
      <c r="BC249" s="6"/>
    </row>
    <row r="250" spans="1:55" ht="15">
      <c r="A250" s="1"/>
      <c r="B250" s="6"/>
      <c r="C250" s="6"/>
      <c r="D250" s="1"/>
      <c r="E250" s="1"/>
      <c r="F250" s="6"/>
      <c r="G250" s="6"/>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6"/>
      <c r="AX250" s="6"/>
      <c r="AY250" s="6"/>
      <c r="AZ250" s="6"/>
      <c r="BA250" s="6"/>
      <c r="BB250" s="6"/>
      <c r="BC250" s="6"/>
    </row>
    <row r="251" spans="1:55" ht="15">
      <c r="A251" s="1"/>
      <c r="B251" s="6"/>
      <c r="C251" s="6"/>
      <c r="D251" s="1"/>
      <c r="E251" s="1"/>
      <c r="F251" s="6"/>
      <c r="G251" s="6"/>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6"/>
      <c r="AX251" s="6"/>
      <c r="AY251" s="6"/>
      <c r="AZ251" s="6"/>
      <c r="BA251" s="6"/>
      <c r="BB251" s="6"/>
      <c r="BC251" s="6"/>
    </row>
    <row r="252" spans="1:55" ht="15">
      <c r="A252" s="1"/>
      <c r="B252" s="6"/>
      <c r="C252" s="6"/>
      <c r="D252" s="1"/>
      <c r="E252" s="1"/>
      <c r="F252" s="6"/>
      <c r="G252" s="6"/>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6"/>
      <c r="AX252" s="6"/>
      <c r="AY252" s="6"/>
      <c r="AZ252" s="6"/>
      <c r="BA252" s="6"/>
      <c r="BB252" s="6"/>
      <c r="BC252" s="6"/>
    </row>
    <row r="253" spans="1:55" ht="15">
      <c r="A253" s="1"/>
      <c r="B253" s="6"/>
      <c r="C253" s="6"/>
      <c r="D253" s="1"/>
      <c r="E253" s="1"/>
      <c r="F253" s="6"/>
      <c r="G253" s="6"/>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6"/>
      <c r="AX253" s="6"/>
      <c r="AY253" s="6"/>
      <c r="AZ253" s="6"/>
      <c r="BA253" s="6"/>
      <c r="BB253" s="6"/>
      <c r="BC253" s="6"/>
    </row>
    <row r="254" spans="1:55" ht="15">
      <c r="A254" s="1"/>
      <c r="B254" s="6"/>
      <c r="C254" s="6"/>
      <c r="D254" s="1"/>
      <c r="E254" s="1"/>
      <c r="F254" s="6"/>
      <c r="G254" s="6"/>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6"/>
      <c r="AX254" s="6"/>
      <c r="AY254" s="6"/>
      <c r="AZ254" s="6"/>
      <c r="BA254" s="6"/>
      <c r="BB254" s="6"/>
      <c r="BC254" s="6"/>
    </row>
    <row r="255" spans="1:55" ht="15">
      <c r="A255" s="1"/>
      <c r="B255" s="6"/>
      <c r="C255" s="6"/>
      <c r="D255" s="1"/>
      <c r="E255" s="1"/>
      <c r="F255" s="6"/>
      <c r="G255" s="6"/>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6"/>
      <c r="AX255" s="6"/>
      <c r="AY255" s="6"/>
      <c r="AZ255" s="6"/>
      <c r="BA255" s="6"/>
      <c r="BB255" s="6"/>
      <c r="BC255" s="6"/>
    </row>
    <row r="256" spans="1:55" ht="15">
      <c r="A256" s="1"/>
      <c r="B256" s="6"/>
      <c r="C256" s="6"/>
      <c r="D256" s="1"/>
      <c r="E256" s="1"/>
      <c r="F256" s="6"/>
      <c r="G256" s="6"/>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6"/>
      <c r="AX256" s="6"/>
      <c r="AY256" s="6"/>
      <c r="AZ256" s="6"/>
      <c r="BA256" s="6"/>
      <c r="BB256" s="6"/>
      <c r="BC256" s="6"/>
    </row>
    <row r="257" spans="1:55" ht="15">
      <c r="A257" s="1"/>
      <c r="B257" s="6"/>
      <c r="C257" s="6"/>
      <c r="D257" s="1"/>
      <c r="E257" s="1"/>
      <c r="F257" s="6"/>
      <c r="G257" s="6"/>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6"/>
      <c r="AX257" s="6"/>
      <c r="AY257" s="6"/>
      <c r="AZ257" s="6"/>
      <c r="BA257" s="6"/>
      <c r="BB257" s="6"/>
      <c r="BC257" s="6"/>
    </row>
    <row r="258" spans="1:55" ht="15">
      <c r="A258" s="1"/>
      <c r="B258" s="6"/>
      <c r="C258" s="6"/>
      <c r="D258" s="1"/>
      <c r="E258" s="1"/>
      <c r="F258" s="6"/>
      <c r="G258" s="6"/>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6"/>
      <c r="AX258" s="6"/>
      <c r="AY258" s="6"/>
      <c r="AZ258" s="6"/>
      <c r="BA258" s="6"/>
      <c r="BB258" s="6"/>
      <c r="BC258" s="6"/>
    </row>
    <row r="259" spans="1:55" ht="15">
      <c r="A259" s="1"/>
      <c r="B259" s="6"/>
      <c r="C259" s="6"/>
      <c r="D259" s="1"/>
      <c r="E259" s="1"/>
      <c r="F259" s="6"/>
      <c r="G259" s="6"/>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6"/>
      <c r="AX259" s="6"/>
      <c r="AY259" s="6"/>
      <c r="AZ259" s="6"/>
      <c r="BA259" s="6"/>
      <c r="BB259" s="6"/>
      <c r="BC259" s="6"/>
    </row>
    <row r="260" spans="1:55" ht="15">
      <c r="A260" s="1"/>
      <c r="B260" s="6"/>
      <c r="C260" s="6"/>
      <c r="D260" s="1"/>
      <c r="E260" s="1"/>
      <c r="F260" s="6"/>
      <c r="G260" s="6"/>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6"/>
      <c r="AX260" s="6"/>
      <c r="AY260" s="6"/>
      <c r="AZ260" s="6"/>
      <c r="BA260" s="6"/>
      <c r="BB260" s="6"/>
      <c r="BC260" s="6"/>
    </row>
    <row r="261" spans="1:55" ht="15">
      <c r="A261" s="1"/>
      <c r="B261" s="6"/>
      <c r="C261" s="6"/>
      <c r="D261" s="1"/>
      <c r="E261" s="1"/>
      <c r="F261" s="6"/>
      <c r="G261" s="6"/>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6"/>
      <c r="AX261" s="6"/>
      <c r="AY261" s="6"/>
      <c r="AZ261" s="6"/>
      <c r="BA261" s="6"/>
      <c r="BB261" s="6"/>
      <c r="BC261" s="6"/>
    </row>
    <row r="262" spans="1:55" ht="15">
      <c r="A262" s="1"/>
      <c r="B262" s="6"/>
      <c r="C262" s="6"/>
      <c r="D262" s="1"/>
      <c r="E262" s="1"/>
      <c r="F262" s="6"/>
      <c r="G262" s="6"/>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6"/>
      <c r="AX262" s="6"/>
      <c r="AY262" s="6"/>
      <c r="AZ262" s="6"/>
      <c r="BA262" s="6"/>
      <c r="BB262" s="6"/>
      <c r="BC262" s="6"/>
    </row>
    <row r="263" spans="1:55" ht="15">
      <c r="A263" s="1"/>
      <c r="B263" s="6"/>
      <c r="C263" s="6"/>
      <c r="D263" s="1"/>
      <c r="E263" s="1"/>
      <c r="F263" s="6"/>
      <c r="G263" s="6"/>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6"/>
      <c r="AX263" s="6"/>
      <c r="AY263" s="6"/>
      <c r="AZ263" s="6"/>
      <c r="BA263" s="6"/>
      <c r="BB263" s="6"/>
      <c r="BC263" s="6"/>
    </row>
    <row r="264" spans="1:55" ht="15">
      <c r="A264" s="1"/>
      <c r="B264" s="6"/>
      <c r="C264" s="6"/>
      <c r="D264" s="1"/>
      <c r="E264" s="1"/>
      <c r="F264" s="6"/>
      <c r="G264" s="6"/>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6"/>
      <c r="AX264" s="6"/>
      <c r="AY264" s="6"/>
      <c r="AZ264" s="6"/>
      <c r="BA264" s="6"/>
      <c r="BB264" s="6"/>
      <c r="BC264" s="6"/>
    </row>
    <row r="265" spans="1:55" ht="15">
      <c r="A265" s="1"/>
      <c r="B265" s="6"/>
      <c r="C265" s="6"/>
      <c r="D265" s="1"/>
      <c r="E265" s="1"/>
      <c r="F265" s="6"/>
      <c r="G265" s="6"/>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6"/>
      <c r="AX265" s="6"/>
      <c r="AY265" s="6"/>
      <c r="AZ265" s="6"/>
      <c r="BA265" s="6"/>
      <c r="BB265" s="6"/>
      <c r="BC265" s="6"/>
    </row>
    <row r="266" spans="1:55" ht="15">
      <c r="A266" s="1"/>
      <c r="B266" s="6"/>
      <c r="C266" s="6"/>
      <c r="D266" s="1"/>
      <c r="E266" s="1"/>
      <c r="F266" s="6"/>
      <c r="G266" s="6"/>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6"/>
      <c r="AX266" s="6"/>
      <c r="AY266" s="6"/>
      <c r="AZ266" s="6"/>
      <c r="BA266" s="6"/>
      <c r="BB266" s="6"/>
      <c r="BC266" s="6"/>
    </row>
    <row r="267" spans="1:55" ht="15">
      <c r="A267" s="1"/>
      <c r="B267" s="6"/>
      <c r="C267" s="6"/>
      <c r="D267" s="1"/>
      <c r="E267" s="1"/>
      <c r="F267" s="6"/>
      <c r="G267" s="6"/>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6"/>
      <c r="AX267" s="6"/>
      <c r="AY267" s="6"/>
      <c r="AZ267" s="6"/>
      <c r="BA267" s="6"/>
      <c r="BB267" s="6"/>
      <c r="BC267" s="6"/>
    </row>
    <row r="268" spans="1:55" ht="15">
      <c r="A268" s="1"/>
      <c r="B268" s="6"/>
      <c r="C268" s="6"/>
      <c r="D268" s="1"/>
      <c r="E268" s="1"/>
      <c r="F268" s="6"/>
      <c r="G268" s="6"/>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6"/>
      <c r="AX268" s="6"/>
      <c r="AY268" s="6"/>
      <c r="AZ268" s="6"/>
      <c r="BA268" s="6"/>
      <c r="BB268" s="6"/>
      <c r="BC268" s="6"/>
    </row>
    <row r="269" spans="1:55" ht="15">
      <c r="A269" s="1"/>
      <c r="B269" s="6"/>
      <c r="C269" s="6"/>
      <c r="D269" s="1"/>
      <c r="E269" s="1"/>
      <c r="F269" s="6"/>
      <c r="G269" s="6"/>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6"/>
      <c r="AX269" s="6"/>
      <c r="AY269" s="6"/>
      <c r="AZ269" s="6"/>
      <c r="BA269" s="6"/>
      <c r="BB269" s="6"/>
      <c r="BC269" s="6"/>
    </row>
    <row r="270" spans="1:55" ht="15">
      <c r="A270" s="1"/>
      <c r="B270" s="6"/>
      <c r="C270" s="6"/>
      <c r="D270" s="1"/>
      <c r="E270" s="1"/>
      <c r="F270" s="6"/>
      <c r="G270" s="6"/>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6"/>
      <c r="AX270" s="6"/>
      <c r="AY270" s="6"/>
      <c r="AZ270" s="6"/>
      <c r="BA270" s="6"/>
      <c r="BB270" s="6"/>
      <c r="BC270" s="6"/>
    </row>
    <row r="271" spans="1:55" ht="15">
      <c r="A271" s="1"/>
      <c r="B271" s="6"/>
      <c r="C271" s="6"/>
      <c r="D271" s="1"/>
      <c r="E271" s="1"/>
      <c r="F271" s="6"/>
      <c r="G271" s="6"/>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6"/>
      <c r="AX271" s="6"/>
      <c r="AY271" s="6"/>
      <c r="AZ271" s="6"/>
      <c r="BA271" s="6"/>
      <c r="BB271" s="6"/>
      <c r="BC271" s="6"/>
    </row>
    <row r="272" spans="1:55" ht="15">
      <c r="A272" s="1"/>
      <c r="B272" s="6"/>
      <c r="C272" s="6"/>
      <c r="D272" s="1"/>
      <c r="E272" s="1"/>
      <c r="F272" s="6"/>
      <c r="G272" s="6"/>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6"/>
      <c r="AX272" s="6"/>
      <c r="AY272" s="6"/>
      <c r="AZ272" s="6"/>
      <c r="BA272" s="6"/>
      <c r="BB272" s="6"/>
      <c r="BC272" s="6"/>
    </row>
    <row r="273" spans="1:55" ht="15">
      <c r="A273" s="1"/>
      <c r="B273" s="6"/>
      <c r="C273" s="6"/>
      <c r="D273" s="1"/>
      <c r="E273" s="1"/>
      <c r="F273" s="6"/>
      <c r="G273" s="6"/>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6"/>
      <c r="AX273" s="6"/>
      <c r="AY273" s="6"/>
      <c r="AZ273" s="6"/>
      <c r="BA273" s="6"/>
      <c r="BB273" s="6"/>
      <c r="BC273" s="6"/>
    </row>
    <row r="274" spans="1:55" ht="15">
      <c r="A274" s="1"/>
      <c r="B274" s="6"/>
      <c r="C274" s="6"/>
      <c r="D274" s="1"/>
      <c r="E274" s="1"/>
      <c r="F274" s="6"/>
      <c r="G274" s="6"/>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6"/>
      <c r="AX274" s="6"/>
      <c r="AY274" s="6"/>
      <c r="AZ274" s="6"/>
      <c r="BA274" s="6"/>
      <c r="BB274" s="6"/>
      <c r="BC274" s="6"/>
    </row>
    <row r="275" spans="1:55" ht="15">
      <c r="A275" s="1"/>
      <c r="B275" s="6"/>
      <c r="C275" s="6"/>
      <c r="D275" s="1"/>
      <c r="E275" s="1"/>
      <c r="F275" s="6"/>
      <c r="G275" s="6"/>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6"/>
      <c r="AX275" s="6"/>
      <c r="AY275" s="6"/>
      <c r="AZ275" s="6"/>
      <c r="BA275" s="6"/>
      <c r="BB275" s="6"/>
      <c r="BC275" s="6"/>
    </row>
    <row r="276" spans="1:55" ht="15">
      <c r="A276" s="1"/>
      <c r="B276" s="6"/>
      <c r="C276" s="6"/>
      <c r="D276" s="1"/>
      <c r="E276" s="1"/>
      <c r="F276" s="6"/>
      <c r="G276" s="6"/>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6"/>
      <c r="AX276" s="6"/>
      <c r="AY276" s="6"/>
      <c r="AZ276" s="6"/>
      <c r="BA276" s="6"/>
      <c r="BB276" s="6"/>
      <c r="BC276" s="6"/>
    </row>
    <row r="277" spans="1:55" ht="15">
      <c r="A277" s="1"/>
      <c r="B277" s="6"/>
      <c r="C277" s="6"/>
      <c r="D277" s="1"/>
      <c r="E277" s="1"/>
      <c r="F277" s="6"/>
      <c r="G277" s="6"/>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6"/>
      <c r="AX277" s="6"/>
      <c r="AY277" s="6"/>
      <c r="AZ277" s="6"/>
      <c r="BA277" s="6"/>
      <c r="BB277" s="6"/>
      <c r="BC277" s="6"/>
    </row>
    <row r="278" spans="1:55" ht="15">
      <c r="A278" s="1"/>
      <c r="B278" s="6"/>
      <c r="C278" s="6"/>
      <c r="D278" s="1"/>
      <c r="E278" s="1"/>
      <c r="F278" s="6"/>
      <c r="G278" s="6"/>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6"/>
      <c r="AX278" s="6"/>
      <c r="AY278" s="6"/>
      <c r="AZ278" s="6"/>
      <c r="BA278" s="6"/>
      <c r="BB278" s="6"/>
      <c r="BC278" s="6"/>
    </row>
    <row r="279" spans="1:55" ht="15">
      <c r="A279" s="1"/>
      <c r="B279" s="6"/>
      <c r="C279" s="6"/>
      <c r="D279" s="1"/>
      <c r="E279" s="1"/>
      <c r="F279" s="6"/>
      <c r="G279" s="6"/>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6"/>
      <c r="AX279" s="6"/>
      <c r="AY279" s="6"/>
      <c r="AZ279" s="6"/>
      <c r="BA279" s="6"/>
      <c r="BB279" s="6"/>
      <c r="BC279" s="6"/>
    </row>
    <row r="280" spans="1:55" ht="15">
      <c r="A280" s="1"/>
      <c r="B280" s="6"/>
      <c r="C280" s="6"/>
      <c r="D280" s="1"/>
      <c r="E280" s="1"/>
      <c r="F280" s="6"/>
      <c r="G280" s="6"/>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6"/>
      <c r="AX280" s="6"/>
      <c r="AY280" s="6"/>
      <c r="AZ280" s="6"/>
      <c r="BA280" s="6"/>
      <c r="BB280" s="6"/>
      <c r="BC280" s="6"/>
    </row>
    <row r="281" spans="1:55" ht="15">
      <c r="A281" s="1"/>
      <c r="B281" s="6"/>
      <c r="C281" s="6"/>
      <c r="D281" s="1"/>
      <c r="E281" s="1"/>
      <c r="F281" s="6"/>
      <c r="G281" s="6"/>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6"/>
      <c r="AX281" s="6"/>
      <c r="AY281" s="6"/>
      <c r="AZ281" s="6"/>
      <c r="BA281" s="6"/>
      <c r="BB281" s="6"/>
      <c r="BC281" s="6"/>
    </row>
    <row r="282" spans="1:55" ht="15">
      <c r="A282" s="1"/>
      <c r="B282" s="6"/>
      <c r="C282" s="6"/>
      <c r="D282" s="1"/>
      <c r="E282" s="1"/>
      <c r="F282" s="6"/>
      <c r="G282" s="6"/>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6"/>
      <c r="AX282" s="6"/>
      <c r="AY282" s="6"/>
      <c r="AZ282" s="6"/>
      <c r="BA282" s="6"/>
      <c r="BB282" s="6"/>
      <c r="BC282" s="6"/>
    </row>
    <row r="283" spans="1:55" ht="15">
      <c r="A283" s="1"/>
      <c r="B283" s="6"/>
      <c r="C283" s="6"/>
      <c r="D283" s="1"/>
      <c r="E283" s="1"/>
      <c r="F283" s="6"/>
      <c r="G283" s="6"/>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6"/>
      <c r="AX283" s="6"/>
      <c r="AY283" s="6"/>
      <c r="AZ283" s="6"/>
      <c r="BA283" s="6"/>
      <c r="BB283" s="6"/>
      <c r="BC283" s="6"/>
    </row>
    <row r="284" spans="1:55" ht="15">
      <c r="A284" s="1"/>
      <c r="B284" s="6"/>
      <c r="C284" s="6"/>
      <c r="D284" s="1"/>
      <c r="E284" s="1"/>
      <c r="F284" s="6"/>
      <c r="G284" s="6"/>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6"/>
      <c r="AX284" s="6"/>
      <c r="AY284" s="6"/>
      <c r="AZ284" s="6"/>
      <c r="BA284" s="6"/>
      <c r="BB284" s="6"/>
      <c r="BC284" s="6"/>
    </row>
    <row r="285" spans="1:55" ht="15">
      <c r="A285" s="1"/>
      <c r="B285" s="6"/>
      <c r="C285" s="6"/>
      <c r="D285" s="1"/>
      <c r="E285" s="1"/>
      <c r="F285" s="6"/>
      <c r="G285" s="6"/>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6"/>
      <c r="AX285" s="6"/>
      <c r="AY285" s="6"/>
      <c r="AZ285" s="6"/>
      <c r="BA285" s="6"/>
      <c r="BB285" s="6"/>
      <c r="BC285" s="6"/>
    </row>
    <row r="286" spans="1:55" ht="15">
      <c r="A286" s="1"/>
      <c r="B286" s="6"/>
      <c r="C286" s="6"/>
      <c r="D286" s="1"/>
      <c r="E286" s="1"/>
      <c r="F286" s="6"/>
      <c r="G286" s="6"/>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6"/>
      <c r="AX286" s="6"/>
      <c r="AY286" s="6"/>
      <c r="AZ286" s="6"/>
      <c r="BA286" s="6"/>
      <c r="BB286" s="6"/>
      <c r="BC286" s="6"/>
    </row>
    <row r="287" spans="1:55" ht="15">
      <c r="A287" s="1"/>
      <c r="B287" s="6"/>
      <c r="C287" s="6"/>
      <c r="D287" s="1"/>
      <c r="E287" s="1"/>
      <c r="F287" s="6"/>
      <c r="G287" s="6"/>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6"/>
      <c r="AX287" s="6"/>
      <c r="AY287" s="6"/>
      <c r="AZ287" s="6"/>
      <c r="BA287" s="6"/>
      <c r="BB287" s="6"/>
      <c r="BC287" s="6"/>
    </row>
    <row r="288" spans="1:55" ht="15">
      <c r="A288" s="1"/>
      <c r="B288" s="6"/>
      <c r="C288" s="6"/>
      <c r="D288" s="1"/>
      <c r="E288" s="1"/>
      <c r="F288" s="6"/>
      <c r="G288" s="6"/>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6"/>
      <c r="AX288" s="6"/>
      <c r="AY288" s="6"/>
      <c r="AZ288" s="6"/>
      <c r="BA288" s="6"/>
      <c r="BB288" s="6"/>
      <c r="BC288" s="6"/>
    </row>
    <row r="289" spans="1:55" ht="15">
      <c r="A289" s="1"/>
      <c r="B289" s="6"/>
      <c r="C289" s="6"/>
      <c r="D289" s="1"/>
      <c r="E289" s="1"/>
      <c r="F289" s="6"/>
      <c r="G289" s="6"/>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6"/>
      <c r="AX289" s="6"/>
      <c r="AY289" s="6"/>
      <c r="AZ289" s="6"/>
      <c r="BA289" s="6"/>
      <c r="BB289" s="6"/>
      <c r="BC289" s="6"/>
    </row>
    <row r="290" spans="1:55" ht="15">
      <c r="A290" s="1"/>
      <c r="B290" s="6"/>
      <c r="C290" s="6"/>
      <c r="D290" s="1"/>
      <c r="E290" s="1"/>
      <c r="F290" s="6"/>
      <c r="G290" s="6"/>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6"/>
      <c r="AX290" s="6"/>
      <c r="AY290" s="6"/>
      <c r="AZ290" s="6"/>
      <c r="BA290" s="6"/>
      <c r="BB290" s="6"/>
      <c r="BC290" s="6"/>
    </row>
    <row r="291" spans="1:55" ht="15">
      <c r="A291" s="1"/>
      <c r="B291" s="6"/>
      <c r="C291" s="6"/>
      <c r="D291" s="1"/>
      <c r="E291" s="1"/>
      <c r="F291" s="6"/>
      <c r="G291" s="6"/>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6"/>
      <c r="AX291" s="6"/>
      <c r="AY291" s="6"/>
      <c r="AZ291" s="6"/>
      <c r="BA291" s="6"/>
      <c r="BB291" s="6"/>
      <c r="BC291" s="6"/>
    </row>
    <row r="292" spans="1:55" ht="15">
      <c r="A292" s="1"/>
      <c r="B292" s="6"/>
      <c r="C292" s="6"/>
      <c r="D292" s="1"/>
      <c r="E292" s="1"/>
      <c r="F292" s="6"/>
      <c r="G292" s="6"/>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6"/>
      <c r="AX292" s="6"/>
      <c r="AY292" s="6"/>
      <c r="AZ292" s="6"/>
      <c r="BA292" s="6"/>
      <c r="BB292" s="6"/>
      <c r="BC292" s="6"/>
    </row>
    <row r="293" spans="1:55" ht="15">
      <c r="A293" s="1"/>
      <c r="B293" s="6"/>
      <c r="C293" s="6"/>
      <c r="D293" s="1"/>
      <c r="E293" s="1"/>
      <c r="F293" s="6"/>
      <c r="G293" s="6"/>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6"/>
      <c r="AX293" s="6"/>
      <c r="AY293" s="6"/>
      <c r="AZ293" s="6"/>
      <c r="BA293" s="6"/>
      <c r="BB293" s="6"/>
      <c r="BC293" s="6"/>
    </row>
    <row r="294" spans="1:55" ht="15">
      <c r="A294" s="1"/>
      <c r="B294" s="6"/>
      <c r="C294" s="6"/>
      <c r="D294" s="1"/>
      <c r="E294" s="1"/>
      <c r="F294" s="6"/>
      <c r="G294" s="6"/>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6"/>
      <c r="AX294" s="6"/>
      <c r="AY294" s="6"/>
      <c r="AZ294" s="6"/>
      <c r="BA294" s="6"/>
      <c r="BB294" s="6"/>
      <c r="BC294" s="6"/>
    </row>
    <row r="295" spans="1:55" ht="15">
      <c r="A295" s="1"/>
      <c r="B295" s="6"/>
      <c r="C295" s="6"/>
      <c r="D295" s="1"/>
      <c r="E295" s="1"/>
      <c r="F295" s="6"/>
      <c r="G295" s="6"/>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6"/>
      <c r="AX295" s="6"/>
      <c r="AY295" s="6"/>
      <c r="AZ295" s="6"/>
      <c r="BA295" s="6"/>
      <c r="BB295" s="6"/>
      <c r="BC295" s="6"/>
    </row>
    <row r="296" spans="1:55" ht="15">
      <c r="A296" s="1"/>
      <c r="B296" s="6"/>
      <c r="C296" s="6"/>
      <c r="D296" s="1"/>
      <c r="E296" s="1"/>
      <c r="F296" s="6"/>
      <c r="G296" s="6"/>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6"/>
      <c r="AX296" s="6"/>
      <c r="AY296" s="6"/>
      <c r="AZ296" s="6"/>
      <c r="BA296" s="6"/>
      <c r="BB296" s="6"/>
      <c r="BC296" s="6"/>
    </row>
    <row r="297" spans="1:55" ht="15">
      <c r="A297" s="1"/>
      <c r="B297" s="6"/>
      <c r="C297" s="6"/>
      <c r="D297" s="1"/>
      <c r="E297" s="1"/>
      <c r="F297" s="6"/>
      <c r="G297" s="6"/>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6"/>
      <c r="AX297" s="6"/>
      <c r="AY297" s="6"/>
      <c r="AZ297" s="6"/>
      <c r="BA297" s="6"/>
      <c r="BB297" s="6"/>
      <c r="BC297" s="6"/>
    </row>
    <row r="298" spans="1:55" ht="15">
      <c r="A298" s="1"/>
      <c r="B298" s="6"/>
      <c r="C298" s="6"/>
      <c r="D298" s="1"/>
      <c r="E298" s="1"/>
      <c r="F298" s="6"/>
      <c r="G298" s="6"/>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6"/>
      <c r="AX298" s="6"/>
      <c r="AY298" s="6"/>
      <c r="AZ298" s="6"/>
      <c r="BA298" s="6"/>
      <c r="BB298" s="6"/>
      <c r="BC298" s="6"/>
    </row>
    <row r="299" spans="1:55" ht="15">
      <c r="A299" s="1"/>
      <c r="B299" s="6"/>
      <c r="C299" s="6"/>
      <c r="D299" s="1"/>
      <c r="E299" s="1"/>
      <c r="F299" s="6"/>
      <c r="G299" s="6"/>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6"/>
      <c r="AX299" s="6"/>
      <c r="AY299" s="6"/>
      <c r="AZ299" s="6"/>
      <c r="BA299" s="6"/>
      <c r="BB299" s="6"/>
      <c r="BC299" s="6"/>
    </row>
    <row r="300" spans="1:55" ht="15">
      <c r="A300" s="1"/>
      <c r="B300" s="6"/>
      <c r="C300" s="6"/>
      <c r="D300" s="1"/>
      <c r="E300" s="1"/>
      <c r="F300" s="6"/>
      <c r="G300" s="6"/>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6"/>
      <c r="AX300" s="6"/>
      <c r="AY300" s="6"/>
      <c r="AZ300" s="6"/>
      <c r="BA300" s="6"/>
      <c r="BB300" s="6"/>
      <c r="BC300" s="6"/>
    </row>
    <row r="301" spans="1:55" ht="15">
      <c r="A301" s="1"/>
      <c r="B301" s="6"/>
      <c r="C301" s="6"/>
      <c r="D301" s="1"/>
      <c r="E301" s="1"/>
      <c r="F301" s="6"/>
      <c r="G301" s="6"/>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6"/>
      <c r="AX301" s="6"/>
      <c r="AY301" s="6"/>
      <c r="AZ301" s="6"/>
      <c r="BA301" s="6"/>
      <c r="BB301" s="6"/>
      <c r="BC301" s="6"/>
    </row>
    <row r="302" spans="1:55" ht="15">
      <c r="A302" s="1"/>
      <c r="B302" s="6"/>
      <c r="C302" s="6"/>
      <c r="D302" s="1"/>
      <c r="E302" s="1"/>
      <c r="F302" s="6"/>
      <c r="G302" s="6"/>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6"/>
      <c r="AX302" s="6"/>
      <c r="AY302" s="6"/>
      <c r="AZ302" s="6"/>
      <c r="BA302" s="6"/>
      <c r="BB302" s="6"/>
      <c r="BC302" s="6"/>
    </row>
    <row r="303" spans="1:55" ht="15">
      <c r="A303" s="1"/>
      <c r="B303" s="6"/>
      <c r="C303" s="6"/>
      <c r="D303" s="1"/>
      <c r="E303" s="1"/>
      <c r="F303" s="6"/>
      <c r="G303" s="6"/>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6"/>
      <c r="AX303" s="6"/>
      <c r="AY303" s="6"/>
      <c r="AZ303" s="6"/>
      <c r="BA303" s="6"/>
      <c r="BB303" s="6"/>
      <c r="BC303" s="6"/>
    </row>
    <row r="304" spans="1:55" ht="15">
      <c r="A304" s="1"/>
      <c r="B304" s="6"/>
      <c r="C304" s="6"/>
      <c r="D304" s="1"/>
      <c r="E304" s="1"/>
      <c r="F304" s="6"/>
      <c r="G304" s="6"/>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6"/>
      <c r="AX304" s="6"/>
      <c r="AY304" s="6"/>
      <c r="AZ304" s="6"/>
      <c r="BA304" s="6"/>
      <c r="BB304" s="6"/>
      <c r="BC304" s="6"/>
    </row>
    <row r="305" spans="1:55" ht="15">
      <c r="A305" s="1"/>
      <c r="B305" s="6"/>
      <c r="C305" s="6"/>
      <c r="D305" s="1"/>
      <c r="E305" s="1"/>
      <c r="F305" s="6"/>
      <c r="G305" s="6"/>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6"/>
      <c r="AX305" s="6"/>
      <c r="AY305" s="6"/>
      <c r="AZ305" s="6"/>
      <c r="BA305" s="6"/>
      <c r="BB305" s="6"/>
      <c r="BC305" s="6"/>
    </row>
    <row r="306" spans="1:55" ht="15">
      <c r="A306" s="1"/>
      <c r="B306" s="6"/>
      <c r="C306" s="6"/>
      <c r="D306" s="1"/>
      <c r="E306" s="1"/>
      <c r="F306" s="6"/>
      <c r="G306" s="6"/>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6"/>
      <c r="AX306" s="6"/>
      <c r="AY306" s="6"/>
      <c r="AZ306" s="6"/>
      <c r="BA306" s="6"/>
      <c r="BB306" s="6"/>
      <c r="BC306" s="6"/>
    </row>
    <row r="307" spans="1:55" ht="15">
      <c r="A307" s="1"/>
      <c r="B307" s="6"/>
      <c r="C307" s="6"/>
      <c r="D307" s="1"/>
      <c r="E307" s="1"/>
      <c r="F307" s="6"/>
      <c r="G307" s="6"/>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6"/>
      <c r="AX307" s="6"/>
      <c r="AY307" s="6"/>
      <c r="AZ307" s="6"/>
      <c r="BA307" s="6"/>
      <c r="BB307" s="6"/>
      <c r="BC307" s="6"/>
    </row>
    <row r="308" spans="1:55" ht="15">
      <c r="A308" s="1"/>
      <c r="B308" s="6"/>
      <c r="C308" s="6"/>
      <c r="D308" s="1"/>
      <c r="E308" s="1"/>
      <c r="F308" s="6"/>
      <c r="G308" s="6"/>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6"/>
      <c r="AX308" s="6"/>
      <c r="AY308" s="6"/>
      <c r="AZ308" s="6"/>
      <c r="BA308" s="6"/>
      <c r="BB308" s="6"/>
      <c r="BC308" s="6"/>
    </row>
    <row r="309" spans="1:55" ht="15">
      <c r="A309" s="1"/>
      <c r="B309" s="6"/>
      <c r="C309" s="6"/>
      <c r="D309" s="1"/>
      <c r="E309" s="1"/>
      <c r="F309" s="6"/>
      <c r="G309" s="6"/>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6"/>
      <c r="AX309" s="6"/>
      <c r="AY309" s="6"/>
      <c r="AZ309" s="6"/>
      <c r="BA309" s="6"/>
      <c r="BB309" s="6"/>
      <c r="BC309" s="6"/>
    </row>
    <row r="310" spans="1:55" ht="15">
      <c r="A310" s="1"/>
      <c r="B310" s="6"/>
      <c r="C310" s="6"/>
      <c r="D310" s="1"/>
      <c r="E310" s="1"/>
      <c r="F310" s="6"/>
      <c r="G310" s="6"/>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6"/>
      <c r="AX310" s="6"/>
      <c r="AY310" s="6"/>
      <c r="AZ310" s="6"/>
      <c r="BA310" s="6"/>
      <c r="BB310" s="6"/>
      <c r="BC310" s="6"/>
    </row>
    <row r="311" spans="1:55" ht="15">
      <c r="A311" s="1"/>
      <c r="B311" s="6"/>
      <c r="C311" s="6"/>
      <c r="D311" s="1"/>
      <c r="E311" s="1"/>
      <c r="F311" s="6"/>
      <c r="G311" s="6"/>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6"/>
      <c r="AX311" s="6"/>
      <c r="AY311" s="6"/>
      <c r="AZ311" s="6"/>
      <c r="BA311" s="6"/>
      <c r="BB311" s="6"/>
      <c r="BC311" s="6"/>
    </row>
    <row r="312" spans="1:55" ht="15">
      <c r="A312" s="1"/>
      <c r="B312" s="6"/>
      <c r="C312" s="6"/>
      <c r="D312" s="1"/>
      <c r="E312" s="1"/>
      <c r="F312" s="6"/>
      <c r="G312" s="6"/>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6"/>
      <c r="AX312" s="6"/>
      <c r="AY312" s="6"/>
      <c r="AZ312" s="6"/>
      <c r="BA312" s="6"/>
      <c r="BB312" s="6"/>
      <c r="BC312" s="6"/>
    </row>
    <row r="313" spans="1:55" ht="15">
      <c r="A313" s="1"/>
      <c r="B313" s="6"/>
      <c r="C313" s="6"/>
      <c r="D313" s="1"/>
      <c r="E313" s="1"/>
      <c r="F313" s="6"/>
      <c r="G313" s="6"/>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6"/>
      <c r="AX313" s="6"/>
      <c r="AY313" s="6"/>
      <c r="AZ313" s="6"/>
      <c r="BA313" s="6"/>
      <c r="BB313" s="6"/>
      <c r="BC313" s="6"/>
    </row>
    <row r="314" spans="1:55" ht="15">
      <c r="A314" s="1"/>
      <c r="B314" s="6"/>
      <c r="C314" s="6"/>
      <c r="D314" s="1"/>
      <c r="E314" s="1"/>
      <c r="F314" s="6"/>
      <c r="G314" s="6"/>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6"/>
      <c r="AX314" s="6"/>
      <c r="AY314" s="6"/>
      <c r="AZ314" s="6"/>
      <c r="BA314" s="6"/>
      <c r="BB314" s="6"/>
      <c r="BC314" s="6"/>
    </row>
    <row r="315" spans="1:55" ht="15">
      <c r="A315" s="1"/>
      <c r="B315" s="6"/>
      <c r="C315" s="6"/>
      <c r="D315" s="1"/>
      <c r="E315" s="1"/>
      <c r="F315" s="6"/>
      <c r="G315" s="6"/>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6"/>
      <c r="AX315" s="6"/>
      <c r="AY315" s="6"/>
      <c r="AZ315" s="6"/>
      <c r="BA315" s="6"/>
      <c r="BB315" s="6"/>
      <c r="BC315" s="6"/>
    </row>
    <row r="316" spans="1:55" ht="15">
      <c r="A316" s="1"/>
      <c r="B316" s="6"/>
      <c r="C316" s="6"/>
      <c r="D316" s="1"/>
      <c r="E316" s="1"/>
      <c r="F316" s="6"/>
      <c r="G316" s="6"/>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6"/>
      <c r="AX316" s="6"/>
      <c r="AY316" s="6"/>
      <c r="AZ316" s="6"/>
      <c r="BA316" s="6"/>
      <c r="BB316" s="6"/>
      <c r="BC316" s="6"/>
    </row>
    <row r="317" spans="1:55" ht="15">
      <c r="A317" s="1"/>
      <c r="B317" s="6"/>
      <c r="C317" s="6"/>
      <c r="D317" s="1"/>
      <c r="E317" s="1"/>
      <c r="F317" s="6"/>
      <c r="G317" s="6"/>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6"/>
      <c r="AX317" s="6"/>
      <c r="AY317" s="6"/>
      <c r="AZ317" s="6"/>
      <c r="BA317" s="6"/>
      <c r="BB317" s="6"/>
      <c r="BC317" s="6"/>
    </row>
    <row r="318" spans="1:55" ht="15">
      <c r="A318" s="1"/>
      <c r="B318" s="6"/>
      <c r="C318" s="6"/>
      <c r="D318" s="1"/>
      <c r="E318" s="1"/>
      <c r="F318" s="6"/>
      <c r="G318" s="6"/>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6"/>
      <c r="AX318" s="6"/>
      <c r="AY318" s="6"/>
      <c r="AZ318" s="6"/>
      <c r="BA318" s="6"/>
      <c r="BB318" s="6"/>
      <c r="BC318" s="6"/>
    </row>
    <row r="319" spans="1:55" ht="15">
      <c r="A319" s="1"/>
      <c r="B319" s="6"/>
      <c r="C319" s="6"/>
      <c r="D319" s="1"/>
      <c r="E319" s="1"/>
      <c r="F319" s="6"/>
      <c r="G319" s="6"/>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6"/>
      <c r="AX319" s="6"/>
      <c r="AY319" s="6"/>
      <c r="AZ319" s="6"/>
      <c r="BA319" s="6"/>
      <c r="BB319" s="6"/>
      <c r="BC319" s="6"/>
    </row>
    <row r="320" spans="1:55" ht="15">
      <c r="A320" s="1"/>
      <c r="B320" s="6"/>
      <c r="C320" s="6"/>
      <c r="D320" s="1"/>
      <c r="E320" s="1"/>
      <c r="F320" s="6"/>
      <c r="G320" s="6"/>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6"/>
      <c r="AX320" s="6"/>
      <c r="AY320" s="6"/>
      <c r="AZ320" s="6"/>
      <c r="BA320" s="6"/>
      <c r="BB320" s="6"/>
      <c r="BC320" s="6"/>
    </row>
    <row r="321" spans="1:55" ht="15">
      <c r="A321" s="1"/>
      <c r="B321" s="6"/>
      <c r="C321" s="6"/>
      <c r="D321" s="1"/>
      <c r="E321" s="1"/>
      <c r="F321" s="6"/>
      <c r="G321" s="6"/>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6"/>
      <c r="AX321" s="6"/>
      <c r="AY321" s="6"/>
      <c r="AZ321" s="6"/>
      <c r="BA321" s="6"/>
      <c r="BB321" s="6"/>
      <c r="BC321" s="6"/>
    </row>
    <row r="322" spans="1:55" ht="15">
      <c r="A322" s="1"/>
      <c r="B322" s="6"/>
      <c r="C322" s="6"/>
      <c r="D322" s="1"/>
      <c r="E322" s="1"/>
      <c r="F322" s="6"/>
      <c r="G322" s="6"/>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6"/>
      <c r="AX322" s="6"/>
      <c r="AY322" s="6"/>
      <c r="AZ322" s="6"/>
      <c r="BA322" s="6"/>
      <c r="BB322" s="6"/>
      <c r="BC322" s="6"/>
    </row>
    <row r="323" spans="1:55" ht="15">
      <c r="A323" s="1"/>
      <c r="B323" s="6"/>
      <c r="C323" s="6"/>
      <c r="D323" s="1"/>
      <c r="E323" s="1"/>
      <c r="F323" s="6"/>
      <c r="G323" s="6"/>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6"/>
      <c r="AX323" s="6"/>
      <c r="AY323" s="6"/>
      <c r="AZ323" s="6"/>
      <c r="BA323" s="6"/>
      <c r="BB323" s="6"/>
      <c r="BC323" s="6"/>
    </row>
    <row r="324" spans="1:55" ht="15">
      <c r="A324" s="1"/>
      <c r="B324" s="6"/>
      <c r="C324" s="6"/>
      <c r="D324" s="1"/>
      <c r="E324" s="1"/>
      <c r="F324" s="6"/>
      <c r="G324" s="6"/>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6"/>
      <c r="AX324" s="6"/>
      <c r="AY324" s="6"/>
      <c r="AZ324" s="6"/>
      <c r="BA324" s="6"/>
      <c r="BB324" s="6"/>
      <c r="BC324" s="6"/>
    </row>
    <row r="325" spans="1:55" ht="15">
      <c r="A325" s="1"/>
      <c r="B325" s="6"/>
      <c r="C325" s="6"/>
      <c r="D325" s="1"/>
      <c r="E325" s="1"/>
      <c r="F325" s="6"/>
      <c r="G325" s="6"/>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6"/>
      <c r="AX325" s="6"/>
      <c r="AY325" s="6"/>
      <c r="AZ325" s="6"/>
      <c r="BA325" s="6"/>
      <c r="BB325" s="6"/>
      <c r="BC325" s="6"/>
    </row>
    <row r="326" spans="1:55" ht="15">
      <c r="A326" s="1"/>
      <c r="B326" s="6"/>
      <c r="C326" s="6"/>
      <c r="D326" s="1"/>
      <c r="E326" s="1"/>
      <c r="F326" s="6"/>
      <c r="G326" s="6"/>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6"/>
      <c r="AX326" s="6"/>
      <c r="AY326" s="6"/>
      <c r="AZ326" s="6"/>
      <c r="BA326" s="6"/>
      <c r="BB326" s="6"/>
      <c r="BC326" s="6"/>
    </row>
    <row r="327" spans="1:55" ht="15">
      <c r="A327" s="1"/>
      <c r="B327" s="6"/>
      <c r="C327" s="6"/>
      <c r="D327" s="1"/>
      <c r="E327" s="1"/>
      <c r="F327" s="6"/>
      <c r="G327" s="6"/>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6"/>
      <c r="AX327" s="6"/>
      <c r="AY327" s="6"/>
      <c r="AZ327" s="6"/>
      <c r="BA327" s="6"/>
      <c r="BB327" s="6"/>
      <c r="BC327" s="6"/>
    </row>
    <row r="328" spans="1:55" ht="15">
      <c r="A328" s="1"/>
      <c r="B328" s="6"/>
      <c r="C328" s="6"/>
      <c r="D328" s="1"/>
      <c r="E328" s="1"/>
      <c r="F328" s="6"/>
      <c r="G328" s="6"/>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6"/>
      <c r="AX328" s="6"/>
      <c r="AY328" s="6"/>
      <c r="AZ328" s="6"/>
      <c r="BA328" s="6"/>
      <c r="BB328" s="6"/>
      <c r="BC328" s="6"/>
    </row>
    <row r="329" spans="1:55" ht="15">
      <c r="A329" s="1"/>
      <c r="B329" s="6"/>
      <c r="C329" s="6"/>
      <c r="D329" s="1"/>
      <c r="E329" s="1"/>
      <c r="F329" s="6"/>
      <c r="G329" s="6"/>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6"/>
      <c r="AX329" s="6"/>
      <c r="AY329" s="6"/>
      <c r="AZ329" s="6"/>
      <c r="BA329" s="6"/>
      <c r="BB329" s="6"/>
      <c r="BC329" s="6"/>
    </row>
    <row r="330" spans="1:55" ht="15">
      <c r="A330" s="1"/>
      <c r="B330" s="6"/>
      <c r="C330" s="6"/>
      <c r="D330" s="1"/>
      <c r="E330" s="1"/>
      <c r="F330" s="6"/>
      <c r="G330" s="6"/>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6"/>
      <c r="AX330" s="6"/>
      <c r="AY330" s="6"/>
      <c r="AZ330" s="6"/>
      <c r="BA330" s="6"/>
      <c r="BB330" s="6"/>
      <c r="BC330" s="6"/>
    </row>
    <row r="331" spans="1:55" ht="15">
      <c r="A331" s="1"/>
      <c r="B331" s="6"/>
      <c r="C331" s="6"/>
      <c r="D331" s="1"/>
      <c r="E331" s="1"/>
      <c r="F331" s="6"/>
      <c r="G331" s="6"/>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6"/>
      <c r="AX331" s="6"/>
      <c r="AY331" s="6"/>
      <c r="AZ331" s="6"/>
      <c r="BA331" s="6"/>
      <c r="BB331" s="6"/>
      <c r="BC331" s="6"/>
    </row>
    <row r="332" spans="1:55" ht="15">
      <c r="A332" s="1"/>
      <c r="B332" s="6"/>
      <c r="C332" s="6"/>
      <c r="D332" s="1"/>
      <c r="E332" s="1"/>
      <c r="F332" s="6"/>
      <c r="G332" s="6"/>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6"/>
      <c r="AX332" s="6"/>
      <c r="AY332" s="6"/>
      <c r="AZ332" s="6"/>
      <c r="BA332" s="6"/>
      <c r="BB332" s="6"/>
      <c r="BC332" s="6"/>
    </row>
    <row r="333" spans="1:55" ht="15">
      <c r="A333" s="1"/>
      <c r="B333" s="6"/>
      <c r="C333" s="6"/>
      <c r="D333" s="1"/>
      <c r="E333" s="1"/>
      <c r="F333" s="6"/>
      <c r="G333" s="6"/>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6"/>
      <c r="AX333" s="6"/>
      <c r="AY333" s="6"/>
      <c r="AZ333" s="6"/>
      <c r="BA333" s="6"/>
      <c r="BB333" s="6"/>
      <c r="BC333" s="6"/>
    </row>
    <row r="334" spans="1:55" ht="15">
      <c r="A334" s="1"/>
      <c r="B334" s="6"/>
      <c r="C334" s="6"/>
      <c r="D334" s="1"/>
      <c r="E334" s="1"/>
      <c r="F334" s="6"/>
      <c r="G334" s="6"/>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6"/>
      <c r="AX334" s="6"/>
      <c r="AY334" s="6"/>
      <c r="AZ334" s="6"/>
      <c r="BA334" s="6"/>
      <c r="BB334" s="6"/>
      <c r="BC334" s="6"/>
    </row>
    <row r="335" spans="1:55" ht="15">
      <c r="A335" s="1"/>
      <c r="B335" s="6"/>
      <c r="C335" s="6"/>
      <c r="D335" s="1"/>
      <c r="E335" s="1"/>
      <c r="F335" s="6"/>
      <c r="G335" s="6"/>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6"/>
      <c r="AX335" s="6"/>
      <c r="AY335" s="6"/>
      <c r="AZ335" s="6"/>
      <c r="BA335" s="6"/>
      <c r="BB335" s="6"/>
      <c r="BC335" s="6"/>
    </row>
    <row r="336" spans="1:55" ht="15">
      <c r="A336" s="1"/>
      <c r="B336" s="6"/>
      <c r="C336" s="6"/>
      <c r="D336" s="1"/>
      <c r="E336" s="1"/>
      <c r="F336" s="6"/>
      <c r="G336" s="6"/>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6"/>
      <c r="AX336" s="6"/>
      <c r="AY336" s="6"/>
      <c r="AZ336" s="6"/>
      <c r="BA336" s="6"/>
      <c r="BB336" s="6"/>
      <c r="BC336" s="6"/>
    </row>
    <row r="337" spans="1:55" ht="15">
      <c r="A337" s="1"/>
      <c r="B337" s="6"/>
      <c r="C337" s="6"/>
      <c r="D337" s="1"/>
      <c r="E337" s="1"/>
      <c r="F337" s="6"/>
      <c r="G337" s="6"/>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6"/>
      <c r="AX337" s="6"/>
      <c r="AY337" s="6"/>
      <c r="AZ337" s="6"/>
      <c r="BA337" s="6"/>
      <c r="BB337" s="6"/>
      <c r="BC337" s="6"/>
    </row>
    <row r="338" spans="1:55" ht="15">
      <c r="A338" s="1"/>
      <c r="B338" s="6"/>
      <c r="C338" s="6"/>
      <c r="D338" s="1"/>
      <c r="E338" s="1"/>
      <c r="F338" s="6"/>
      <c r="G338" s="6"/>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6"/>
      <c r="AX338" s="6"/>
      <c r="AY338" s="6"/>
      <c r="AZ338" s="6"/>
      <c r="BA338" s="6"/>
      <c r="BB338" s="6"/>
      <c r="BC338" s="6"/>
    </row>
    <row r="339" spans="1:55" ht="15">
      <c r="A339" s="1"/>
      <c r="B339" s="6"/>
      <c r="C339" s="6"/>
      <c r="D339" s="1"/>
      <c r="E339" s="1"/>
      <c r="F339" s="6"/>
      <c r="G339" s="6"/>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6"/>
      <c r="AX339" s="6"/>
      <c r="AY339" s="6"/>
      <c r="AZ339" s="6"/>
      <c r="BA339" s="6"/>
      <c r="BB339" s="6"/>
      <c r="BC339" s="6"/>
    </row>
    <row r="340" spans="1:55" ht="15">
      <c r="A340" s="1"/>
      <c r="B340" s="6"/>
      <c r="C340" s="6"/>
      <c r="D340" s="1"/>
      <c r="E340" s="1"/>
      <c r="F340" s="6"/>
      <c r="G340" s="6"/>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6"/>
      <c r="AX340" s="6"/>
      <c r="AY340" s="6"/>
      <c r="AZ340" s="6"/>
      <c r="BA340" s="6"/>
      <c r="BB340" s="6"/>
      <c r="BC340" s="6"/>
    </row>
    <row r="341" spans="1:55" ht="15">
      <c r="A341" s="1"/>
      <c r="B341" s="6"/>
      <c r="C341" s="6"/>
      <c r="D341" s="1"/>
      <c r="E341" s="1"/>
      <c r="F341" s="6"/>
      <c r="G341" s="6"/>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6"/>
      <c r="AX341" s="6"/>
      <c r="AY341" s="6"/>
      <c r="AZ341" s="6"/>
      <c r="BA341" s="6"/>
      <c r="BB341" s="6"/>
      <c r="BC341" s="6"/>
    </row>
    <row r="342" spans="1:55" ht="15">
      <c r="A342" s="1"/>
      <c r="B342" s="6"/>
      <c r="C342" s="6"/>
      <c r="D342" s="1"/>
      <c r="E342" s="1"/>
      <c r="F342" s="6"/>
      <c r="G342" s="6"/>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6"/>
      <c r="AX342" s="6"/>
      <c r="AY342" s="6"/>
      <c r="AZ342" s="6"/>
      <c r="BA342" s="6"/>
      <c r="BB342" s="6"/>
      <c r="BC342" s="6"/>
    </row>
    <row r="343" spans="1:55" ht="15">
      <c r="A343" s="1"/>
      <c r="B343" s="6"/>
      <c r="C343" s="6"/>
      <c r="D343" s="1"/>
      <c r="E343" s="1"/>
      <c r="F343" s="6"/>
      <c r="G343" s="6"/>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6"/>
      <c r="AX343" s="6"/>
      <c r="AY343" s="6"/>
      <c r="AZ343" s="6"/>
      <c r="BA343" s="6"/>
      <c r="BB343" s="6"/>
      <c r="BC343" s="6"/>
    </row>
    <row r="344" spans="1:55" ht="15">
      <c r="A344" s="1"/>
      <c r="B344" s="6"/>
      <c r="C344" s="6"/>
      <c r="D344" s="1"/>
      <c r="E344" s="1"/>
      <c r="F344" s="6"/>
      <c r="G344" s="6"/>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6"/>
      <c r="AX344" s="6"/>
      <c r="AY344" s="6"/>
      <c r="AZ344" s="6"/>
      <c r="BA344" s="6"/>
      <c r="BB344" s="6"/>
      <c r="BC344" s="6"/>
    </row>
    <row r="345" spans="1:55" ht="15">
      <c r="A345" s="1"/>
      <c r="B345" s="6"/>
      <c r="C345" s="6"/>
      <c r="D345" s="1"/>
      <c r="E345" s="1"/>
      <c r="F345" s="6"/>
      <c r="G345" s="6"/>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6"/>
      <c r="AX345" s="6"/>
      <c r="AY345" s="6"/>
      <c r="AZ345" s="6"/>
      <c r="BA345" s="6"/>
      <c r="BB345" s="6"/>
      <c r="BC345" s="6"/>
    </row>
    <row r="346" spans="1:55" ht="15">
      <c r="A346" s="1"/>
      <c r="B346" s="6"/>
      <c r="C346" s="6"/>
      <c r="D346" s="1"/>
      <c r="E346" s="1"/>
      <c r="F346" s="6"/>
      <c r="G346" s="6"/>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6"/>
      <c r="AX346" s="6"/>
      <c r="AY346" s="6"/>
      <c r="AZ346" s="6"/>
      <c r="BA346" s="6"/>
      <c r="BB346" s="6"/>
      <c r="BC346" s="6"/>
    </row>
    <row r="347" spans="1:55" ht="15">
      <c r="A347" s="1"/>
      <c r="B347" s="6"/>
      <c r="C347" s="6"/>
      <c r="D347" s="1"/>
      <c r="E347" s="1"/>
      <c r="F347" s="6"/>
      <c r="G347" s="6"/>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6"/>
      <c r="AX347" s="6"/>
      <c r="AY347" s="6"/>
      <c r="AZ347" s="6"/>
      <c r="BA347" s="6"/>
      <c r="BB347" s="6"/>
      <c r="BC347" s="6"/>
    </row>
    <row r="348" spans="1:55" ht="15">
      <c r="A348" s="1"/>
      <c r="B348" s="6"/>
      <c r="C348" s="6"/>
      <c r="D348" s="1"/>
      <c r="E348" s="1"/>
      <c r="F348" s="6"/>
      <c r="G348" s="6"/>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6"/>
      <c r="AX348" s="6"/>
      <c r="AY348" s="6"/>
      <c r="AZ348" s="6"/>
      <c r="BA348" s="6"/>
      <c r="BB348" s="6"/>
      <c r="BC348" s="6"/>
    </row>
    <row r="349" spans="1:55" ht="15">
      <c r="A349" s="1"/>
      <c r="B349" s="6"/>
      <c r="C349" s="6"/>
      <c r="D349" s="1"/>
      <c r="E349" s="1"/>
      <c r="F349" s="6"/>
      <c r="G349" s="6"/>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6"/>
      <c r="AX349" s="6"/>
      <c r="AY349" s="6"/>
      <c r="AZ349" s="6"/>
      <c r="BA349" s="6"/>
      <c r="BB349" s="6"/>
      <c r="BC349" s="6"/>
    </row>
    <row r="350" spans="1:55" ht="15">
      <c r="A350" s="1"/>
      <c r="B350" s="6"/>
      <c r="C350" s="6"/>
      <c r="D350" s="1"/>
      <c r="E350" s="1"/>
      <c r="F350" s="6"/>
      <c r="G350" s="6"/>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6"/>
      <c r="AX350" s="6"/>
      <c r="AY350" s="6"/>
      <c r="AZ350" s="6"/>
      <c r="BA350" s="6"/>
      <c r="BB350" s="6"/>
      <c r="BC350" s="6"/>
    </row>
    <row r="351" spans="1:55" ht="15">
      <c r="A351" s="1"/>
      <c r="B351" s="6"/>
      <c r="C351" s="6"/>
      <c r="D351" s="1"/>
      <c r="E351" s="1"/>
      <c r="F351" s="6"/>
      <c r="G351" s="6"/>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6"/>
      <c r="AX351" s="6"/>
      <c r="AY351" s="6"/>
      <c r="AZ351" s="6"/>
      <c r="BA351" s="6"/>
      <c r="BB351" s="6"/>
      <c r="BC351" s="6"/>
    </row>
    <row r="352" spans="1:55" ht="15">
      <c r="A352" s="1"/>
      <c r="B352" s="6"/>
      <c r="C352" s="6"/>
      <c r="D352" s="1"/>
      <c r="E352" s="1"/>
      <c r="F352" s="6"/>
      <c r="G352" s="6"/>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6"/>
      <c r="AX352" s="6"/>
      <c r="AY352" s="6"/>
      <c r="AZ352" s="6"/>
      <c r="BA352" s="6"/>
      <c r="BB352" s="6"/>
      <c r="BC352" s="6"/>
    </row>
    <row r="353" spans="1:55" ht="15">
      <c r="A353" s="1"/>
      <c r="B353" s="6"/>
      <c r="C353" s="6"/>
      <c r="D353" s="1"/>
      <c r="E353" s="1"/>
      <c r="F353" s="6"/>
      <c r="G353" s="6"/>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6"/>
      <c r="AX353" s="6"/>
      <c r="AY353" s="6"/>
      <c r="AZ353" s="6"/>
      <c r="BA353" s="6"/>
      <c r="BB353" s="6"/>
      <c r="BC353" s="6"/>
    </row>
    <row r="354" spans="1:55" ht="15">
      <c r="A354" s="1"/>
      <c r="B354" s="6"/>
      <c r="C354" s="6"/>
      <c r="D354" s="1"/>
      <c r="E354" s="1"/>
      <c r="F354" s="6"/>
      <c r="G354" s="6"/>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6"/>
      <c r="AX354" s="6"/>
      <c r="AY354" s="6"/>
      <c r="AZ354" s="6"/>
      <c r="BA354" s="6"/>
      <c r="BB354" s="6"/>
      <c r="BC354" s="6"/>
    </row>
    <row r="355" spans="1:55" ht="15">
      <c r="A355" s="1"/>
      <c r="B355" s="6"/>
      <c r="C355" s="6"/>
      <c r="D355" s="1"/>
      <c r="E355" s="1"/>
      <c r="F355" s="6"/>
      <c r="G355" s="6"/>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6"/>
      <c r="AX355" s="6"/>
      <c r="AY355" s="6"/>
      <c r="AZ355" s="6"/>
      <c r="BA355" s="6"/>
      <c r="BB355" s="6"/>
      <c r="BC355" s="6"/>
    </row>
    <row r="356" spans="1:55" ht="15">
      <c r="A356" s="1"/>
      <c r="B356" s="6"/>
      <c r="C356" s="6"/>
      <c r="D356" s="1"/>
      <c r="E356" s="1"/>
      <c r="F356" s="6"/>
      <c r="G356" s="6"/>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6"/>
      <c r="AX356" s="6"/>
      <c r="AY356" s="6"/>
      <c r="AZ356" s="6"/>
      <c r="BA356" s="6"/>
      <c r="BB356" s="6"/>
      <c r="BC356" s="6"/>
    </row>
    <row r="357" spans="1:55" ht="15">
      <c r="A357" s="1"/>
      <c r="B357" s="6"/>
      <c r="C357" s="6"/>
      <c r="D357" s="1"/>
      <c r="E357" s="1"/>
      <c r="F357" s="6"/>
      <c r="G357" s="6"/>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6"/>
      <c r="AX357" s="6"/>
      <c r="AY357" s="6"/>
      <c r="AZ357" s="6"/>
      <c r="BA357" s="6"/>
      <c r="BB357" s="6"/>
      <c r="BC357" s="6"/>
    </row>
    <row r="358" spans="1:55" ht="15">
      <c r="A358" s="1"/>
      <c r="B358" s="6"/>
      <c r="C358" s="6"/>
      <c r="D358" s="1"/>
      <c r="E358" s="1"/>
      <c r="F358" s="6"/>
      <c r="G358" s="6"/>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6"/>
      <c r="AX358" s="6"/>
      <c r="AY358" s="6"/>
      <c r="AZ358" s="6"/>
      <c r="BA358" s="6"/>
      <c r="BB358" s="6"/>
      <c r="BC358" s="6"/>
    </row>
    <row r="359" spans="1:55" ht="15">
      <c r="A359" s="1"/>
      <c r="B359" s="6"/>
      <c r="C359" s="6"/>
      <c r="D359" s="1"/>
      <c r="E359" s="1"/>
      <c r="F359" s="6"/>
      <c r="G359" s="6"/>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6"/>
      <c r="AX359" s="6"/>
      <c r="AY359" s="6"/>
      <c r="AZ359" s="6"/>
      <c r="BA359" s="6"/>
      <c r="BB359" s="6"/>
      <c r="BC359" s="6"/>
    </row>
    <row r="360" spans="1:55" ht="15">
      <c r="A360" s="1"/>
      <c r="B360" s="6"/>
      <c r="C360" s="6"/>
      <c r="D360" s="1"/>
      <c r="E360" s="1"/>
      <c r="F360" s="6"/>
      <c r="G360" s="6"/>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6"/>
      <c r="AX360" s="6"/>
      <c r="AY360" s="6"/>
      <c r="AZ360" s="6"/>
      <c r="BA360" s="6"/>
      <c r="BB360" s="6"/>
      <c r="BC360" s="6"/>
    </row>
    <row r="361" spans="1:55" ht="15">
      <c r="A361" s="1"/>
      <c r="B361" s="6"/>
      <c r="C361" s="6"/>
      <c r="D361" s="1"/>
      <c r="E361" s="1"/>
      <c r="F361" s="6"/>
      <c r="G361" s="6"/>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6"/>
      <c r="AX361" s="6"/>
      <c r="AY361" s="6"/>
      <c r="AZ361" s="6"/>
      <c r="BA361" s="6"/>
      <c r="BB361" s="6"/>
      <c r="BC361" s="6"/>
    </row>
    <row r="362" spans="1:55" ht="15">
      <c r="A362" s="1"/>
      <c r="B362" s="6"/>
      <c r="C362" s="6"/>
      <c r="D362" s="1"/>
      <c r="E362" s="1"/>
      <c r="F362" s="6"/>
      <c r="G362" s="6"/>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6"/>
      <c r="AX362" s="6"/>
      <c r="AY362" s="6"/>
      <c r="AZ362" s="6"/>
      <c r="BA362" s="6"/>
      <c r="BB362" s="6"/>
      <c r="BC362" s="6"/>
    </row>
    <row r="363" spans="1:55" ht="15">
      <c r="A363" s="1"/>
      <c r="B363" s="6"/>
      <c r="C363" s="6"/>
      <c r="D363" s="1"/>
      <c r="E363" s="1"/>
      <c r="F363" s="6"/>
      <c r="G363" s="6"/>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6"/>
      <c r="AX363" s="6"/>
      <c r="AY363" s="6"/>
      <c r="AZ363" s="6"/>
      <c r="BA363" s="6"/>
      <c r="BB363" s="6"/>
      <c r="BC363" s="6"/>
    </row>
    <row r="364" spans="1:55" ht="15">
      <c r="A364" s="1"/>
      <c r="B364" s="6"/>
      <c r="C364" s="6"/>
      <c r="D364" s="1"/>
      <c r="E364" s="1"/>
      <c r="F364" s="6"/>
      <c r="G364" s="6"/>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6"/>
      <c r="AX364" s="6"/>
      <c r="AY364" s="6"/>
      <c r="AZ364" s="6"/>
      <c r="BA364" s="6"/>
      <c r="BB364" s="6"/>
      <c r="BC364" s="6"/>
    </row>
    <row r="365" spans="1:55" ht="15">
      <c r="A365" s="1"/>
      <c r="B365" s="6"/>
      <c r="C365" s="6"/>
      <c r="D365" s="1"/>
      <c r="E365" s="1"/>
      <c r="F365" s="6"/>
      <c r="G365" s="6"/>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6"/>
      <c r="AX365" s="6"/>
      <c r="AY365" s="6"/>
      <c r="AZ365" s="6"/>
      <c r="BA365" s="6"/>
      <c r="BB365" s="6"/>
      <c r="BC365" s="6"/>
    </row>
    <row r="366" spans="1:55" ht="15">
      <c r="A366" s="1"/>
      <c r="B366" s="6"/>
      <c r="C366" s="6"/>
      <c r="D366" s="1"/>
      <c r="E366" s="1"/>
      <c r="F366" s="6"/>
      <c r="G366" s="6"/>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6"/>
      <c r="AX366" s="6"/>
      <c r="AY366" s="6"/>
      <c r="AZ366" s="6"/>
      <c r="BA366" s="6"/>
      <c r="BB366" s="6"/>
      <c r="BC366" s="6"/>
    </row>
    <row r="367" spans="1:55" ht="15">
      <c r="A367" s="1"/>
      <c r="B367" s="6"/>
      <c r="C367" s="6"/>
      <c r="D367" s="1"/>
      <c r="E367" s="1"/>
      <c r="F367" s="6"/>
      <c r="G367" s="6"/>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6"/>
      <c r="AX367" s="6"/>
      <c r="AY367" s="6"/>
      <c r="AZ367" s="6"/>
      <c r="BA367" s="6"/>
      <c r="BB367" s="6"/>
      <c r="BC367" s="6"/>
    </row>
    <row r="368" spans="1:55" ht="15">
      <c r="A368" s="1"/>
      <c r="B368" s="6"/>
      <c r="C368" s="6"/>
      <c r="D368" s="1"/>
      <c r="E368" s="1"/>
      <c r="F368" s="6"/>
      <c r="G368" s="6"/>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6"/>
      <c r="AX368" s="6"/>
      <c r="AY368" s="6"/>
      <c r="AZ368" s="6"/>
      <c r="BA368" s="6"/>
      <c r="BB368" s="6"/>
      <c r="BC368" s="6"/>
    </row>
    <row r="369" spans="1:55" ht="15">
      <c r="A369" s="1"/>
      <c r="B369" s="6"/>
      <c r="C369" s="6"/>
      <c r="D369" s="1"/>
      <c r="E369" s="1"/>
      <c r="F369" s="6"/>
      <c r="G369" s="6"/>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6"/>
      <c r="AX369" s="6"/>
      <c r="AY369" s="6"/>
      <c r="AZ369" s="6"/>
      <c r="BA369" s="6"/>
      <c r="BB369" s="6"/>
      <c r="BC369" s="6"/>
    </row>
    <row r="370" spans="1:55" ht="15">
      <c r="A370" s="1"/>
      <c r="B370" s="6"/>
      <c r="C370" s="6"/>
      <c r="D370" s="1"/>
      <c r="E370" s="1"/>
      <c r="F370" s="6"/>
      <c r="G370" s="6"/>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6"/>
      <c r="AX370" s="6"/>
      <c r="AY370" s="6"/>
      <c r="AZ370" s="6"/>
      <c r="BA370" s="6"/>
      <c r="BB370" s="6"/>
      <c r="BC370" s="6"/>
    </row>
    <row r="371" spans="1:55" ht="15">
      <c r="A371" s="1"/>
      <c r="B371" s="6"/>
      <c r="C371" s="6"/>
      <c r="D371" s="1"/>
      <c r="E371" s="1"/>
      <c r="F371" s="6"/>
      <c r="G371" s="6"/>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6"/>
      <c r="AX371" s="6"/>
      <c r="AY371" s="6"/>
      <c r="AZ371" s="6"/>
      <c r="BA371" s="6"/>
      <c r="BB371" s="6"/>
      <c r="BC371" s="6"/>
    </row>
    <row r="372" spans="1:55" ht="15">
      <c r="A372" s="1"/>
      <c r="B372" s="6"/>
      <c r="C372" s="6"/>
      <c r="D372" s="1"/>
      <c r="E372" s="1"/>
      <c r="F372" s="6"/>
      <c r="G372" s="6"/>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6"/>
      <c r="AX372" s="6"/>
      <c r="AY372" s="6"/>
      <c r="AZ372" s="6"/>
      <c r="BA372" s="6"/>
      <c r="BB372" s="6"/>
      <c r="BC372" s="6"/>
    </row>
    <row r="373" spans="1:55" ht="15">
      <c r="A373" s="1"/>
      <c r="B373" s="6"/>
      <c r="C373" s="6"/>
      <c r="D373" s="1"/>
      <c r="E373" s="1"/>
      <c r="F373" s="6"/>
      <c r="G373" s="6"/>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6"/>
      <c r="AX373" s="6"/>
      <c r="AY373" s="6"/>
      <c r="AZ373" s="6"/>
      <c r="BA373" s="6"/>
      <c r="BB373" s="6"/>
      <c r="BC373" s="6"/>
    </row>
    <row r="374" spans="1:55" ht="15">
      <c r="A374" s="1"/>
      <c r="B374" s="6"/>
      <c r="C374" s="6"/>
      <c r="D374" s="1"/>
      <c r="E374" s="1"/>
      <c r="F374" s="6"/>
      <c r="G374" s="6"/>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6"/>
      <c r="AX374" s="6"/>
      <c r="AY374" s="6"/>
      <c r="AZ374" s="6"/>
      <c r="BA374" s="6"/>
      <c r="BB374" s="6"/>
      <c r="BC374" s="6"/>
    </row>
    <row r="375" spans="1:55" ht="15">
      <c r="A375" s="1"/>
      <c r="B375" s="6"/>
      <c r="C375" s="6"/>
      <c r="D375" s="1"/>
      <c r="E375" s="1"/>
      <c r="F375" s="6"/>
      <c r="G375" s="6"/>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6"/>
      <c r="AX375" s="6"/>
      <c r="AY375" s="6"/>
      <c r="AZ375" s="6"/>
      <c r="BA375" s="6"/>
      <c r="BB375" s="6"/>
      <c r="BC375" s="6"/>
    </row>
    <row r="376" spans="1:55" ht="15">
      <c r="A376" s="1"/>
      <c r="B376" s="6"/>
      <c r="C376" s="6"/>
      <c r="D376" s="1"/>
      <c r="E376" s="1"/>
      <c r="F376" s="6"/>
      <c r="G376" s="6"/>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6"/>
      <c r="AX376" s="6"/>
      <c r="AY376" s="6"/>
      <c r="AZ376" s="6"/>
      <c r="BA376" s="6"/>
      <c r="BB376" s="6"/>
      <c r="BC376" s="6"/>
    </row>
    <row r="377" spans="1:55" ht="15">
      <c r="A377" s="1"/>
      <c r="B377" s="6"/>
      <c r="C377" s="6"/>
      <c r="D377" s="1"/>
      <c r="E377" s="1"/>
      <c r="F377" s="6"/>
      <c r="G377" s="6"/>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6"/>
      <c r="AX377" s="6"/>
      <c r="AY377" s="6"/>
      <c r="AZ377" s="6"/>
      <c r="BA377" s="6"/>
      <c r="BB377" s="6"/>
      <c r="BC377" s="6"/>
    </row>
    <row r="378" spans="1:55" ht="15">
      <c r="A378" s="1"/>
      <c r="B378" s="6"/>
      <c r="C378" s="6"/>
      <c r="D378" s="1"/>
      <c r="E378" s="1"/>
      <c r="F378" s="6"/>
      <c r="G378" s="6"/>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6"/>
      <c r="AX378" s="6"/>
      <c r="AY378" s="6"/>
      <c r="AZ378" s="6"/>
      <c r="BA378" s="6"/>
      <c r="BB378" s="6"/>
      <c r="BC378" s="6"/>
    </row>
    <row r="379" spans="1:55" ht="15">
      <c r="A379" s="1"/>
      <c r="B379" s="6"/>
      <c r="C379" s="6"/>
      <c r="D379" s="1"/>
      <c r="E379" s="1"/>
      <c r="F379" s="6"/>
      <c r="G379" s="6"/>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6"/>
      <c r="AX379" s="6"/>
      <c r="AY379" s="6"/>
      <c r="AZ379" s="6"/>
      <c r="BA379" s="6"/>
      <c r="BB379" s="6"/>
      <c r="BC379" s="6"/>
    </row>
    <row r="380" spans="1:55" ht="15">
      <c r="A380" s="1"/>
      <c r="B380" s="6"/>
      <c r="C380" s="6"/>
      <c r="D380" s="1"/>
      <c r="E380" s="1"/>
      <c r="F380" s="6"/>
      <c r="G380" s="6"/>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6"/>
      <c r="AX380" s="6"/>
      <c r="AY380" s="6"/>
      <c r="AZ380" s="6"/>
      <c r="BA380" s="6"/>
      <c r="BB380" s="6"/>
      <c r="BC380" s="6"/>
    </row>
    <row r="381" spans="1:55" ht="15">
      <c r="A381" s="1"/>
      <c r="B381" s="6"/>
      <c r="C381" s="6"/>
      <c r="D381" s="1"/>
      <c r="E381" s="1"/>
      <c r="F381" s="6"/>
      <c r="G381" s="6"/>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6"/>
      <c r="AX381" s="6"/>
      <c r="AY381" s="6"/>
      <c r="AZ381" s="6"/>
      <c r="BA381" s="6"/>
      <c r="BB381" s="6"/>
      <c r="BC381" s="6"/>
    </row>
    <row r="382" spans="1:55" ht="15">
      <c r="A382" s="1"/>
      <c r="B382" s="6"/>
      <c r="C382" s="6"/>
      <c r="D382" s="1"/>
      <c r="E382" s="1"/>
      <c r="F382" s="6"/>
      <c r="G382" s="6"/>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6"/>
      <c r="AX382" s="6"/>
      <c r="AY382" s="6"/>
      <c r="AZ382" s="6"/>
      <c r="BA382" s="6"/>
      <c r="BB382" s="6"/>
      <c r="BC382" s="6"/>
    </row>
    <row r="383" spans="1:55" ht="15">
      <c r="A383" s="1"/>
      <c r="B383" s="6"/>
      <c r="C383" s="6"/>
      <c r="D383" s="1"/>
      <c r="E383" s="1"/>
      <c r="F383" s="6"/>
      <c r="G383" s="6"/>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6"/>
      <c r="AX383" s="6"/>
      <c r="AY383" s="6"/>
      <c r="AZ383" s="6"/>
      <c r="BA383" s="6"/>
      <c r="BB383" s="6"/>
      <c r="BC383" s="6"/>
    </row>
    <row r="384" spans="1:55" ht="15">
      <c r="A384" s="1"/>
      <c r="B384" s="6"/>
      <c r="C384" s="6"/>
      <c r="D384" s="1"/>
      <c r="E384" s="1"/>
      <c r="F384" s="6"/>
      <c r="G384" s="6"/>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6"/>
      <c r="AX384" s="6"/>
      <c r="AY384" s="6"/>
      <c r="AZ384" s="6"/>
      <c r="BA384" s="6"/>
      <c r="BB384" s="6"/>
      <c r="BC384" s="6"/>
    </row>
    <row r="385" spans="1:55" ht="15">
      <c r="A385" s="1"/>
      <c r="B385" s="6"/>
      <c r="C385" s="6"/>
      <c r="D385" s="1"/>
      <c r="E385" s="1"/>
      <c r="F385" s="6"/>
      <c r="G385" s="6"/>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6"/>
      <c r="AX385" s="6"/>
      <c r="AY385" s="6"/>
      <c r="AZ385" s="6"/>
      <c r="BA385" s="6"/>
      <c r="BB385" s="6"/>
      <c r="BC385" s="6"/>
    </row>
    <row r="386" spans="1:55" ht="15">
      <c r="A386" s="1"/>
      <c r="B386" s="6"/>
      <c r="C386" s="6"/>
      <c r="D386" s="1"/>
      <c r="E386" s="1"/>
      <c r="F386" s="6"/>
      <c r="G386" s="6"/>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6"/>
      <c r="AX386" s="6"/>
      <c r="AY386" s="6"/>
      <c r="AZ386" s="6"/>
      <c r="BA386" s="6"/>
      <c r="BB386" s="6"/>
      <c r="BC386" s="6"/>
    </row>
    <row r="387" spans="1:55" ht="15">
      <c r="A387" s="1"/>
      <c r="B387" s="6"/>
      <c r="C387" s="6"/>
      <c r="D387" s="1"/>
      <c r="E387" s="1"/>
      <c r="F387" s="6"/>
      <c r="G387" s="6"/>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6"/>
      <c r="AX387" s="6"/>
      <c r="AY387" s="6"/>
      <c r="AZ387" s="6"/>
      <c r="BA387" s="6"/>
      <c r="BB387" s="6"/>
      <c r="BC387" s="6"/>
    </row>
    <row r="388" spans="1:55" ht="15">
      <c r="A388" s="1"/>
      <c r="B388" s="6"/>
      <c r="C388" s="6"/>
      <c r="D388" s="1"/>
      <c r="E388" s="1"/>
      <c r="F388" s="6"/>
      <c r="G388" s="6"/>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6"/>
      <c r="AX388" s="6"/>
      <c r="AY388" s="6"/>
      <c r="AZ388" s="6"/>
      <c r="BA388" s="6"/>
      <c r="BB388" s="6"/>
      <c r="BC388" s="6"/>
    </row>
    <row r="389" spans="1:55" ht="15">
      <c r="A389" s="1"/>
      <c r="B389" s="6"/>
      <c r="C389" s="6"/>
      <c r="D389" s="1"/>
      <c r="E389" s="1"/>
      <c r="F389" s="6"/>
      <c r="G389" s="6"/>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6"/>
      <c r="AX389" s="6"/>
      <c r="AY389" s="6"/>
      <c r="AZ389" s="6"/>
      <c r="BA389" s="6"/>
      <c r="BB389" s="6"/>
      <c r="BC389" s="6"/>
    </row>
    <row r="390" spans="1:55" ht="15">
      <c r="A390" s="1"/>
      <c r="B390" s="6"/>
      <c r="C390" s="6"/>
      <c r="D390" s="1"/>
      <c r="E390" s="1"/>
      <c r="F390" s="6"/>
      <c r="G390" s="6"/>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6"/>
      <c r="AX390" s="6"/>
      <c r="AY390" s="6"/>
      <c r="AZ390" s="6"/>
      <c r="BA390" s="6"/>
      <c r="BB390" s="6"/>
      <c r="BC390" s="6"/>
    </row>
    <row r="391" spans="1:55" ht="15">
      <c r="A391" s="1"/>
      <c r="B391" s="6"/>
      <c r="C391" s="6"/>
      <c r="D391" s="1"/>
      <c r="E391" s="1"/>
      <c r="F391" s="6"/>
      <c r="G391" s="6"/>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6"/>
      <c r="AX391" s="6"/>
      <c r="AY391" s="6"/>
      <c r="AZ391" s="6"/>
      <c r="BA391" s="6"/>
      <c r="BB391" s="6"/>
      <c r="BC391" s="6"/>
    </row>
    <row r="392" spans="1:55" ht="15">
      <c r="A392" s="1"/>
      <c r="B392" s="6"/>
      <c r="C392" s="6"/>
      <c r="D392" s="1"/>
      <c r="E392" s="1"/>
      <c r="F392" s="6"/>
      <c r="G392" s="6"/>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6"/>
      <c r="AX392" s="6"/>
      <c r="AY392" s="6"/>
      <c r="AZ392" s="6"/>
      <c r="BA392" s="6"/>
      <c r="BB392" s="6"/>
      <c r="BC392" s="6"/>
    </row>
    <row r="393" spans="1:55" ht="15">
      <c r="A393" s="1"/>
      <c r="B393" s="6"/>
      <c r="C393" s="6"/>
      <c r="D393" s="1"/>
      <c r="E393" s="1"/>
      <c r="F393" s="6"/>
      <c r="G393" s="6"/>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6"/>
      <c r="AX393" s="6"/>
      <c r="AY393" s="6"/>
      <c r="AZ393" s="6"/>
      <c r="BA393" s="6"/>
      <c r="BB393" s="6"/>
      <c r="BC393" s="6"/>
    </row>
    <row r="394" spans="1:55" ht="15">
      <c r="A394" s="1"/>
      <c r="B394" s="6"/>
      <c r="C394" s="6"/>
      <c r="D394" s="1"/>
      <c r="E394" s="1"/>
      <c r="F394" s="6"/>
      <c r="G394" s="6"/>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6"/>
      <c r="AX394" s="6"/>
      <c r="AY394" s="6"/>
      <c r="AZ394" s="6"/>
      <c r="BA394" s="6"/>
      <c r="BB394" s="6"/>
      <c r="BC394" s="6"/>
    </row>
    <row r="395" spans="1:55" ht="15">
      <c r="A395" s="1"/>
      <c r="B395" s="6"/>
      <c r="C395" s="6"/>
      <c r="D395" s="1"/>
      <c r="E395" s="1"/>
      <c r="F395" s="6"/>
      <c r="G395" s="6"/>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6"/>
      <c r="AX395" s="6"/>
      <c r="AY395" s="6"/>
      <c r="AZ395" s="6"/>
      <c r="BA395" s="6"/>
      <c r="BB395" s="6"/>
      <c r="BC395" s="6"/>
    </row>
    <row r="396" spans="1:55" ht="15">
      <c r="A396" s="1"/>
      <c r="B396" s="6"/>
      <c r="C396" s="6"/>
      <c r="D396" s="1"/>
      <c r="E396" s="1"/>
      <c r="F396" s="6"/>
      <c r="G396" s="6"/>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6"/>
      <c r="AX396" s="6"/>
      <c r="AY396" s="6"/>
      <c r="AZ396" s="6"/>
      <c r="BA396" s="6"/>
      <c r="BB396" s="6"/>
      <c r="BC396" s="6"/>
    </row>
    <row r="397" spans="1:55" ht="15">
      <c r="A397" s="1"/>
      <c r="B397" s="6"/>
      <c r="C397" s="6"/>
      <c r="D397" s="1"/>
      <c r="E397" s="1"/>
      <c r="F397" s="6"/>
      <c r="G397" s="6"/>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6"/>
      <c r="AX397" s="6"/>
      <c r="AY397" s="6"/>
      <c r="AZ397" s="6"/>
      <c r="BA397" s="6"/>
      <c r="BB397" s="6"/>
      <c r="BC397" s="6"/>
    </row>
    <row r="398" spans="1:55" ht="15">
      <c r="A398" s="1"/>
      <c r="B398" s="6"/>
      <c r="C398" s="6"/>
      <c r="D398" s="1"/>
      <c r="E398" s="1"/>
      <c r="F398" s="6"/>
      <c r="G398" s="6"/>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6"/>
      <c r="AX398" s="6"/>
      <c r="AY398" s="6"/>
      <c r="AZ398" s="6"/>
      <c r="BA398" s="6"/>
      <c r="BB398" s="6"/>
      <c r="BC398" s="6"/>
    </row>
    <row r="399" spans="1:55" ht="15">
      <c r="A399" s="1"/>
      <c r="B399" s="6"/>
      <c r="C399" s="6"/>
      <c r="D399" s="1"/>
      <c r="E399" s="1"/>
      <c r="F399" s="6"/>
      <c r="G399" s="6"/>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6"/>
      <c r="AX399" s="6"/>
      <c r="AY399" s="6"/>
      <c r="AZ399" s="6"/>
      <c r="BA399" s="6"/>
      <c r="BB399" s="6"/>
      <c r="BC399" s="6"/>
    </row>
    <row r="400" spans="1:55" ht="15">
      <c r="A400" s="1"/>
      <c r="B400" s="6"/>
      <c r="C400" s="6"/>
      <c r="D400" s="1"/>
      <c r="E400" s="1"/>
      <c r="F400" s="6"/>
      <c r="G400" s="6"/>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6"/>
      <c r="AX400" s="6"/>
      <c r="AY400" s="6"/>
      <c r="AZ400" s="6"/>
      <c r="BA400" s="6"/>
      <c r="BB400" s="6"/>
      <c r="BC400" s="6"/>
    </row>
    <row r="401" spans="1:55" ht="15">
      <c r="A401" s="1"/>
      <c r="B401" s="6"/>
      <c r="C401" s="6"/>
      <c r="D401" s="1"/>
      <c r="E401" s="1"/>
      <c r="F401" s="6"/>
      <c r="G401" s="6"/>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6"/>
      <c r="AX401" s="6"/>
      <c r="AY401" s="6"/>
      <c r="AZ401" s="6"/>
      <c r="BA401" s="6"/>
      <c r="BB401" s="6"/>
      <c r="BC401" s="6"/>
    </row>
    <row r="402" spans="1:55" ht="15">
      <c r="A402" s="1"/>
      <c r="B402" s="6"/>
      <c r="C402" s="6"/>
      <c r="D402" s="1"/>
      <c r="E402" s="1"/>
      <c r="F402" s="6"/>
      <c r="G402" s="6"/>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6"/>
      <c r="AX402" s="6"/>
      <c r="AY402" s="6"/>
      <c r="AZ402" s="6"/>
      <c r="BA402" s="6"/>
      <c r="BB402" s="6"/>
      <c r="BC402" s="6"/>
    </row>
    <row r="403" spans="1:55" ht="15">
      <c r="A403" s="1"/>
      <c r="B403" s="6"/>
      <c r="C403" s="6"/>
      <c r="D403" s="1"/>
      <c r="E403" s="1"/>
      <c r="F403" s="6"/>
      <c r="G403" s="6"/>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6"/>
      <c r="AX403" s="6"/>
      <c r="AY403" s="6"/>
      <c r="AZ403" s="6"/>
      <c r="BA403" s="6"/>
      <c r="BB403" s="6"/>
      <c r="BC403" s="6"/>
    </row>
    <row r="404" spans="1:55" ht="15">
      <c r="A404" s="1"/>
      <c r="B404" s="6"/>
      <c r="C404" s="6"/>
      <c r="D404" s="1"/>
      <c r="E404" s="1"/>
      <c r="F404" s="6"/>
      <c r="G404" s="6"/>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6"/>
      <c r="AX404" s="6"/>
      <c r="AY404" s="6"/>
      <c r="AZ404" s="6"/>
      <c r="BA404" s="6"/>
      <c r="BB404" s="6"/>
      <c r="BC404" s="6"/>
    </row>
    <row r="405" spans="1:55" ht="15">
      <c r="A405" s="1"/>
      <c r="B405" s="6"/>
      <c r="C405" s="6"/>
      <c r="D405" s="1"/>
      <c r="E405" s="1"/>
      <c r="F405" s="6"/>
      <c r="G405" s="6"/>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6"/>
      <c r="AX405" s="6"/>
      <c r="AY405" s="6"/>
      <c r="AZ405" s="6"/>
      <c r="BA405" s="6"/>
      <c r="BB405" s="6"/>
      <c r="BC405" s="6"/>
    </row>
    <row r="406" spans="1:55" ht="15">
      <c r="A406" s="1"/>
      <c r="B406" s="6"/>
      <c r="C406" s="6"/>
      <c r="D406" s="1"/>
      <c r="E406" s="1"/>
      <c r="F406" s="6"/>
      <c r="G406" s="6"/>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6"/>
      <c r="AX406" s="6"/>
      <c r="AY406" s="6"/>
      <c r="AZ406" s="6"/>
      <c r="BA406" s="6"/>
      <c r="BB406" s="6"/>
      <c r="BC406" s="6"/>
    </row>
    <row r="407" spans="1:55" ht="15">
      <c r="A407" s="1"/>
      <c r="B407" s="6"/>
      <c r="C407" s="6"/>
      <c r="D407" s="1"/>
      <c r="E407" s="1"/>
      <c r="F407" s="6"/>
      <c r="G407" s="6"/>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6"/>
      <c r="AX407" s="6"/>
      <c r="AY407" s="6"/>
      <c r="AZ407" s="6"/>
      <c r="BA407" s="6"/>
      <c r="BB407" s="6"/>
      <c r="BC407" s="6"/>
    </row>
    <row r="408" spans="1:55" ht="15">
      <c r="A408" s="1"/>
      <c r="B408" s="6"/>
      <c r="C408" s="6"/>
      <c r="D408" s="1"/>
      <c r="E408" s="1"/>
      <c r="F408" s="6"/>
      <c r="G408" s="6"/>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6"/>
      <c r="AX408" s="6"/>
      <c r="AY408" s="6"/>
      <c r="AZ408" s="6"/>
      <c r="BA408" s="6"/>
      <c r="BB408" s="6"/>
      <c r="BC408" s="6"/>
    </row>
    <row r="409" spans="1:55" ht="15">
      <c r="A409" s="1"/>
      <c r="B409" s="6"/>
      <c r="C409" s="6"/>
      <c r="D409" s="1"/>
      <c r="E409" s="1"/>
      <c r="F409" s="6"/>
      <c r="G409" s="6"/>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6"/>
      <c r="AX409" s="6"/>
      <c r="AY409" s="6"/>
      <c r="AZ409" s="6"/>
      <c r="BA409" s="6"/>
      <c r="BB409" s="6"/>
      <c r="BC409" s="6"/>
    </row>
    <row r="410" spans="1:55" ht="15">
      <c r="A410" s="1"/>
      <c r="B410" s="6"/>
      <c r="C410" s="6"/>
      <c r="D410" s="1"/>
      <c r="E410" s="1"/>
      <c r="F410" s="6"/>
      <c r="G410" s="6"/>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6"/>
      <c r="AX410" s="6"/>
      <c r="AY410" s="6"/>
      <c r="AZ410" s="6"/>
      <c r="BA410" s="6"/>
      <c r="BB410" s="6"/>
      <c r="BC410" s="6"/>
    </row>
    <row r="411" spans="1:55" ht="15">
      <c r="A411" s="1"/>
      <c r="B411" s="6"/>
      <c r="C411" s="6"/>
      <c r="D411" s="1"/>
      <c r="E411" s="1"/>
      <c r="F411" s="6"/>
      <c r="G411" s="6"/>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6"/>
      <c r="AX411" s="6"/>
      <c r="AY411" s="6"/>
      <c r="AZ411" s="6"/>
      <c r="BA411" s="6"/>
      <c r="BB411" s="6"/>
      <c r="BC411" s="6"/>
    </row>
    <row r="412" spans="1:55" ht="15">
      <c r="A412" s="1"/>
      <c r="B412" s="6"/>
      <c r="C412" s="6"/>
      <c r="D412" s="1"/>
      <c r="E412" s="1"/>
      <c r="F412" s="6"/>
      <c r="G412" s="6"/>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6"/>
      <c r="AX412" s="6"/>
      <c r="AY412" s="6"/>
      <c r="AZ412" s="6"/>
      <c r="BA412" s="6"/>
      <c r="BB412" s="6"/>
      <c r="BC412" s="6"/>
    </row>
    <row r="413" spans="1:55" ht="15">
      <c r="A413" s="1"/>
      <c r="B413" s="6"/>
      <c r="C413" s="6"/>
      <c r="D413" s="1"/>
      <c r="E413" s="1"/>
      <c r="F413" s="6"/>
      <c r="G413" s="6"/>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6"/>
      <c r="AX413" s="6"/>
      <c r="AY413" s="6"/>
      <c r="AZ413" s="6"/>
      <c r="BA413" s="6"/>
      <c r="BB413" s="6"/>
      <c r="BC413" s="6"/>
    </row>
    <row r="414" spans="1:55" ht="15">
      <c r="A414" s="1"/>
      <c r="B414" s="6"/>
      <c r="C414" s="6"/>
      <c r="D414" s="1"/>
      <c r="E414" s="1"/>
      <c r="F414" s="6"/>
      <c r="G414" s="6"/>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6"/>
      <c r="AX414" s="6"/>
      <c r="AY414" s="6"/>
      <c r="AZ414" s="6"/>
      <c r="BA414" s="6"/>
      <c r="BB414" s="6"/>
      <c r="BC414" s="6"/>
    </row>
    <row r="415" spans="1:55" ht="15">
      <c r="A415" s="1"/>
      <c r="B415" s="6"/>
      <c r="C415" s="6"/>
      <c r="D415" s="1"/>
      <c r="E415" s="1"/>
      <c r="F415" s="6"/>
      <c r="G415" s="6"/>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6"/>
      <c r="AX415" s="6"/>
      <c r="AY415" s="6"/>
      <c r="AZ415" s="6"/>
      <c r="BA415" s="6"/>
      <c r="BB415" s="6"/>
      <c r="BC415" s="6"/>
    </row>
    <row r="416" spans="1:55" ht="15">
      <c r="A416" s="1"/>
      <c r="B416" s="6"/>
      <c r="C416" s="6"/>
      <c r="D416" s="1"/>
      <c r="E416" s="1"/>
      <c r="F416" s="6"/>
      <c r="G416" s="6"/>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6"/>
      <c r="AX416" s="6"/>
      <c r="AY416" s="6"/>
      <c r="AZ416" s="6"/>
      <c r="BA416" s="6"/>
      <c r="BB416" s="6"/>
      <c r="BC416" s="6"/>
    </row>
    <row r="417" spans="1:55" ht="15">
      <c r="A417" s="1"/>
      <c r="B417" s="6"/>
      <c r="C417" s="6"/>
      <c r="D417" s="1"/>
      <c r="E417" s="1"/>
      <c r="F417" s="6"/>
      <c r="G417" s="6"/>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6"/>
      <c r="AX417" s="6"/>
      <c r="AY417" s="6"/>
      <c r="AZ417" s="6"/>
      <c r="BA417" s="6"/>
      <c r="BB417" s="6"/>
      <c r="BC417" s="6"/>
    </row>
    <row r="418" spans="1:55" ht="15">
      <c r="A418" s="1"/>
      <c r="B418" s="6"/>
      <c r="C418" s="6"/>
      <c r="D418" s="1"/>
      <c r="E418" s="1"/>
      <c r="F418" s="6"/>
      <c r="G418" s="6"/>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6"/>
      <c r="AX418" s="6"/>
      <c r="AY418" s="6"/>
      <c r="AZ418" s="6"/>
      <c r="BA418" s="6"/>
      <c r="BB418" s="6"/>
      <c r="BC418" s="6"/>
    </row>
    <row r="419" spans="1:55" ht="15">
      <c r="A419" s="1"/>
      <c r="B419" s="6"/>
      <c r="C419" s="6"/>
      <c r="D419" s="1"/>
      <c r="E419" s="1"/>
      <c r="F419" s="6"/>
      <c r="G419" s="6"/>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6"/>
      <c r="AX419" s="6"/>
      <c r="AY419" s="6"/>
      <c r="AZ419" s="6"/>
      <c r="BA419" s="6"/>
      <c r="BB419" s="6"/>
      <c r="BC419" s="6"/>
    </row>
    <row r="420" spans="1:55" ht="15">
      <c r="A420" s="1"/>
      <c r="B420" s="6"/>
      <c r="C420" s="6"/>
      <c r="D420" s="1"/>
      <c r="E420" s="1"/>
      <c r="F420" s="6"/>
      <c r="G420" s="6"/>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6"/>
      <c r="AX420" s="6"/>
      <c r="AY420" s="6"/>
      <c r="AZ420" s="6"/>
      <c r="BA420" s="6"/>
      <c r="BB420" s="6"/>
      <c r="BC420" s="6"/>
    </row>
    <row r="421" spans="1:55" ht="15">
      <c r="A421" s="1"/>
      <c r="B421" s="6"/>
      <c r="C421" s="6"/>
      <c r="D421" s="1"/>
      <c r="E421" s="1"/>
      <c r="F421" s="6"/>
      <c r="G421" s="6"/>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6"/>
      <c r="AX421" s="6"/>
      <c r="AY421" s="6"/>
      <c r="AZ421" s="6"/>
      <c r="BA421" s="6"/>
      <c r="BB421" s="6"/>
      <c r="BC421" s="6"/>
    </row>
    <row r="422" spans="1:55" ht="15">
      <c r="A422" s="1"/>
      <c r="B422" s="6"/>
      <c r="C422" s="6"/>
      <c r="D422" s="1"/>
      <c r="E422" s="1"/>
      <c r="F422" s="6"/>
      <c r="G422" s="6"/>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6"/>
      <c r="AX422" s="6"/>
      <c r="AY422" s="6"/>
      <c r="AZ422" s="6"/>
      <c r="BA422" s="6"/>
      <c r="BB422" s="6"/>
      <c r="BC422" s="6"/>
    </row>
    <row r="423" spans="1:55" ht="15">
      <c r="A423" s="1"/>
      <c r="B423" s="6"/>
      <c r="C423" s="6"/>
      <c r="D423" s="1"/>
      <c r="E423" s="1"/>
      <c r="F423" s="6"/>
      <c r="G423" s="6"/>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6"/>
      <c r="AX423" s="6"/>
      <c r="AY423" s="6"/>
      <c r="AZ423" s="6"/>
      <c r="BA423" s="6"/>
      <c r="BB423" s="6"/>
      <c r="BC423" s="6"/>
    </row>
    <row r="424" spans="1:55" ht="15">
      <c r="A424" s="1"/>
      <c r="B424" s="6"/>
      <c r="C424" s="6"/>
      <c r="D424" s="1"/>
      <c r="E424" s="1"/>
      <c r="F424" s="6"/>
      <c r="G424" s="6"/>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6"/>
      <c r="AX424" s="6"/>
      <c r="AY424" s="6"/>
      <c r="AZ424" s="6"/>
      <c r="BA424" s="6"/>
      <c r="BB424" s="6"/>
      <c r="BC424" s="6"/>
    </row>
    <row r="425" spans="1:55" ht="15">
      <c r="A425" s="1"/>
      <c r="B425" s="6"/>
      <c r="C425" s="6"/>
      <c r="D425" s="1"/>
      <c r="E425" s="1"/>
      <c r="F425" s="6"/>
      <c r="G425" s="6"/>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6"/>
      <c r="AX425" s="6"/>
      <c r="AY425" s="6"/>
      <c r="AZ425" s="6"/>
      <c r="BA425" s="6"/>
      <c r="BB425" s="6"/>
      <c r="BC425" s="6"/>
    </row>
    <row r="426" spans="1:55" ht="15">
      <c r="A426" s="1"/>
      <c r="B426" s="6"/>
      <c r="C426" s="6"/>
      <c r="D426" s="1"/>
      <c r="E426" s="1"/>
      <c r="F426" s="6"/>
      <c r="G426" s="6"/>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6"/>
      <c r="AX426" s="6"/>
      <c r="AY426" s="6"/>
      <c r="AZ426" s="6"/>
      <c r="BA426" s="6"/>
      <c r="BB426" s="6"/>
      <c r="BC426" s="6"/>
    </row>
    <row r="427" spans="1:55" ht="15">
      <c r="A427" s="1"/>
      <c r="B427" s="6"/>
      <c r="C427" s="6"/>
      <c r="D427" s="1"/>
      <c r="E427" s="1"/>
      <c r="F427" s="6"/>
      <c r="G427" s="6"/>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6"/>
      <c r="AX427" s="6"/>
      <c r="AY427" s="6"/>
      <c r="AZ427" s="6"/>
      <c r="BA427" s="6"/>
      <c r="BB427" s="6"/>
      <c r="BC427" s="6"/>
    </row>
    <row r="428" spans="1:55" ht="15">
      <c r="A428" s="1"/>
      <c r="B428" s="6"/>
      <c r="C428" s="6"/>
      <c r="D428" s="1"/>
      <c r="E428" s="1"/>
      <c r="F428" s="6"/>
      <c r="G428" s="6"/>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6"/>
      <c r="AX428" s="6"/>
      <c r="AY428" s="6"/>
      <c r="AZ428" s="6"/>
      <c r="BA428" s="6"/>
      <c r="BB428" s="6"/>
      <c r="BC428" s="6"/>
    </row>
    <row r="429" spans="1:55" ht="15">
      <c r="A429" s="1"/>
      <c r="B429" s="6"/>
      <c r="C429" s="6"/>
      <c r="D429" s="1"/>
      <c r="E429" s="1"/>
      <c r="F429" s="6"/>
      <c r="G429" s="6"/>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6"/>
      <c r="AX429" s="6"/>
      <c r="AY429" s="6"/>
      <c r="AZ429" s="6"/>
      <c r="BA429" s="6"/>
      <c r="BB429" s="6"/>
      <c r="BC429" s="6"/>
    </row>
    <row r="430" spans="1:55" ht="15">
      <c r="A430" s="1"/>
      <c r="B430" s="6"/>
      <c r="C430" s="6"/>
      <c r="D430" s="1"/>
      <c r="E430" s="1"/>
      <c r="F430" s="6"/>
      <c r="G430" s="6"/>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6"/>
      <c r="AX430" s="6"/>
      <c r="AY430" s="6"/>
      <c r="AZ430" s="6"/>
      <c r="BA430" s="6"/>
      <c r="BB430" s="6"/>
      <c r="BC430" s="6"/>
    </row>
    <row r="431" spans="1:55" ht="15">
      <c r="A431" s="1"/>
      <c r="B431" s="6"/>
      <c r="C431" s="6"/>
      <c r="D431" s="1"/>
      <c r="E431" s="1"/>
      <c r="F431" s="6"/>
      <c r="G431" s="6"/>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6"/>
      <c r="AX431" s="6"/>
      <c r="AY431" s="6"/>
      <c r="AZ431" s="6"/>
      <c r="BA431" s="6"/>
      <c r="BB431" s="6"/>
      <c r="BC431" s="6"/>
    </row>
    <row r="432" spans="1:55" ht="15">
      <c r="A432" s="1"/>
      <c r="B432" s="6"/>
      <c r="C432" s="6"/>
      <c r="D432" s="1"/>
      <c r="E432" s="1"/>
      <c r="F432" s="6"/>
      <c r="G432" s="6"/>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6"/>
      <c r="AX432" s="6"/>
      <c r="AY432" s="6"/>
      <c r="AZ432" s="6"/>
      <c r="BA432" s="6"/>
      <c r="BB432" s="6"/>
      <c r="BC432" s="6"/>
    </row>
    <row r="433" spans="1:55" ht="15">
      <c r="A433" s="1"/>
      <c r="B433" s="6"/>
      <c r="C433" s="6"/>
      <c r="D433" s="1"/>
      <c r="E433" s="1"/>
      <c r="F433" s="6"/>
      <c r="G433" s="6"/>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6"/>
      <c r="AX433" s="6"/>
      <c r="AY433" s="6"/>
      <c r="AZ433" s="6"/>
      <c r="BA433" s="6"/>
      <c r="BB433" s="6"/>
      <c r="BC433" s="6"/>
    </row>
    <row r="434" spans="1:55" ht="15">
      <c r="A434" s="1"/>
      <c r="B434" s="6"/>
      <c r="C434" s="6"/>
      <c r="D434" s="1"/>
      <c r="E434" s="1"/>
      <c r="F434" s="6"/>
      <c r="G434" s="6"/>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6"/>
      <c r="AX434" s="6"/>
      <c r="AY434" s="6"/>
      <c r="AZ434" s="6"/>
      <c r="BA434" s="6"/>
      <c r="BB434" s="6"/>
      <c r="BC434" s="6"/>
    </row>
    <row r="435" spans="1:55" ht="15">
      <c r="A435" s="1"/>
      <c r="B435" s="6"/>
      <c r="C435" s="6"/>
      <c r="D435" s="1"/>
      <c r="E435" s="1"/>
      <c r="F435" s="6"/>
      <c r="G435" s="6"/>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6"/>
      <c r="AX435" s="6"/>
      <c r="AY435" s="6"/>
      <c r="AZ435" s="6"/>
      <c r="BA435" s="6"/>
      <c r="BB435" s="6"/>
      <c r="BC435" s="6"/>
    </row>
    <row r="436" spans="1:55" ht="15">
      <c r="A436" s="1"/>
      <c r="B436" s="6"/>
      <c r="C436" s="6"/>
      <c r="D436" s="1"/>
      <c r="E436" s="1"/>
      <c r="F436" s="6"/>
      <c r="G436" s="6"/>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6"/>
      <c r="AX436" s="6"/>
      <c r="AY436" s="6"/>
      <c r="AZ436" s="6"/>
      <c r="BA436" s="6"/>
      <c r="BB436" s="6"/>
      <c r="BC436" s="6"/>
    </row>
    <row r="437" spans="1:55" ht="15">
      <c r="A437" s="1"/>
      <c r="B437" s="6"/>
      <c r="C437" s="6"/>
      <c r="D437" s="1"/>
      <c r="E437" s="1"/>
      <c r="F437" s="6"/>
      <c r="G437" s="6"/>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6"/>
      <c r="AX437" s="6"/>
      <c r="AY437" s="6"/>
      <c r="AZ437" s="6"/>
      <c r="BA437" s="6"/>
      <c r="BB437" s="6"/>
      <c r="BC437" s="6"/>
    </row>
    <row r="438" spans="1:55" ht="15">
      <c r="A438" s="1"/>
      <c r="B438" s="6"/>
      <c r="C438" s="6"/>
      <c r="D438" s="1"/>
      <c r="E438" s="1"/>
      <c r="F438" s="6"/>
      <c r="G438" s="6"/>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6"/>
      <c r="AX438" s="6"/>
      <c r="AY438" s="6"/>
      <c r="AZ438" s="6"/>
      <c r="BA438" s="6"/>
      <c r="BB438" s="6"/>
      <c r="BC438" s="6"/>
    </row>
    <row r="439" spans="1:55" ht="15">
      <c r="A439" s="1"/>
      <c r="B439" s="6"/>
      <c r="C439" s="6"/>
      <c r="D439" s="1"/>
      <c r="E439" s="1"/>
      <c r="F439" s="6"/>
      <c r="G439" s="6"/>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6"/>
      <c r="AX439" s="6"/>
      <c r="AY439" s="6"/>
      <c r="AZ439" s="6"/>
      <c r="BA439" s="6"/>
      <c r="BB439" s="6"/>
      <c r="BC439" s="6"/>
    </row>
    <row r="440" spans="1:55" ht="15">
      <c r="A440" s="1"/>
      <c r="B440" s="6"/>
      <c r="C440" s="6"/>
      <c r="D440" s="1"/>
      <c r="E440" s="1"/>
      <c r="F440" s="6"/>
      <c r="G440" s="6"/>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6"/>
      <c r="AX440" s="6"/>
      <c r="AY440" s="6"/>
      <c r="AZ440" s="6"/>
      <c r="BA440" s="6"/>
      <c r="BB440" s="6"/>
      <c r="BC440" s="6"/>
    </row>
    <row r="441" spans="1:55" ht="15">
      <c r="A441" s="1"/>
      <c r="B441" s="6"/>
      <c r="C441" s="6"/>
      <c r="D441" s="1"/>
      <c r="E441" s="1"/>
      <c r="F441" s="6"/>
      <c r="G441" s="6"/>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6"/>
      <c r="AX441" s="6"/>
      <c r="AY441" s="6"/>
      <c r="AZ441" s="6"/>
      <c r="BA441" s="6"/>
      <c r="BB441" s="6"/>
      <c r="BC441" s="6"/>
    </row>
    <row r="442" spans="1:55" ht="15">
      <c r="A442" s="1"/>
      <c r="B442" s="6"/>
      <c r="C442" s="6"/>
      <c r="D442" s="1"/>
      <c r="E442" s="1"/>
      <c r="F442" s="6"/>
      <c r="G442" s="6"/>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6"/>
      <c r="AX442" s="6"/>
      <c r="AY442" s="6"/>
      <c r="AZ442" s="6"/>
      <c r="BA442" s="6"/>
      <c r="BB442" s="6"/>
      <c r="BC442" s="6"/>
    </row>
    <row r="443" spans="1:55" ht="15">
      <c r="A443" s="1"/>
      <c r="B443" s="6"/>
      <c r="C443" s="6"/>
      <c r="D443" s="1"/>
      <c r="E443" s="1"/>
      <c r="F443" s="6"/>
      <c r="G443" s="6"/>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6"/>
      <c r="AX443" s="6"/>
      <c r="AY443" s="6"/>
      <c r="AZ443" s="6"/>
      <c r="BA443" s="6"/>
      <c r="BB443" s="6"/>
      <c r="BC443" s="6"/>
    </row>
    <row r="444" spans="1:55" ht="15">
      <c r="A444" s="1"/>
      <c r="B444" s="6"/>
      <c r="C444" s="6"/>
      <c r="D444" s="1"/>
      <c r="E444" s="1"/>
      <c r="F444" s="6"/>
      <c r="G444" s="6"/>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6"/>
      <c r="AX444" s="6"/>
      <c r="AY444" s="6"/>
      <c r="AZ444" s="6"/>
      <c r="BA444" s="6"/>
      <c r="BB444" s="6"/>
      <c r="BC444" s="6"/>
    </row>
    <row r="445" spans="1:55" ht="15">
      <c r="A445" s="1"/>
      <c r="B445" s="6"/>
      <c r="C445" s="6"/>
      <c r="D445" s="1"/>
      <c r="E445" s="1"/>
      <c r="F445" s="6"/>
      <c r="G445" s="6"/>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6"/>
      <c r="AX445" s="6"/>
      <c r="AY445" s="6"/>
      <c r="AZ445" s="6"/>
      <c r="BA445" s="6"/>
      <c r="BB445" s="6"/>
      <c r="BC445" s="6"/>
    </row>
    <row r="446" spans="1:55" ht="15">
      <c r="A446" s="1"/>
      <c r="B446" s="6"/>
      <c r="C446" s="6"/>
      <c r="D446" s="1"/>
      <c r="E446" s="1"/>
      <c r="F446" s="6"/>
      <c r="G446" s="6"/>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6"/>
      <c r="AX446" s="6"/>
      <c r="AY446" s="6"/>
      <c r="AZ446" s="6"/>
      <c r="BA446" s="6"/>
      <c r="BB446" s="6"/>
      <c r="BC446" s="6"/>
    </row>
    <row r="447" spans="1:55" ht="15">
      <c r="A447" s="1"/>
      <c r="B447" s="6"/>
      <c r="C447" s="6"/>
      <c r="D447" s="1"/>
      <c r="E447" s="1"/>
      <c r="F447" s="6"/>
      <c r="G447" s="6"/>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6"/>
      <c r="AX447" s="6"/>
      <c r="AY447" s="6"/>
      <c r="AZ447" s="6"/>
      <c r="BA447" s="6"/>
      <c r="BB447" s="6"/>
      <c r="BC447" s="6"/>
    </row>
    <row r="448" spans="1:55" ht="15">
      <c r="A448" s="1"/>
      <c r="B448" s="6"/>
      <c r="C448" s="6"/>
      <c r="D448" s="1"/>
      <c r="E448" s="1"/>
      <c r="F448" s="6"/>
      <c r="G448" s="6"/>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6"/>
      <c r="AX448" s="6"/>
      <c r="AY448" s="6"/>
      <c r="AZ448" s="6"/>
      <c r="BA448" s="6"/>
      <c r="BB448" s="6"/>
      <c r="BC448" s="6"/>
    </row>
    <row r="449" spans="1:55" ht="15">
      <c r="A449" s="1"/>
      <c r="B449" s="6"/>
      <c r="C449" s="6"/>
      <c r="D449" s="1"/>
      <c r="E449" s="1"/>
      <c r="F449" s="6"/>
      <c r="G449" s="6"/>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6"/>
      <c r="AX449" s="6"/>
      <c r="AY449" s="6"/>
      <c r="AZ449" s="6"/>
      <c r="BA449" s="6"/>
      <c r="BB449" s="6"/>
      <c r="BC449" s="6"/>
    </row>
    <row r="450" spans="1:55" ht="15">
      <c r="A450" s="1"/>
      <c r="B450" s="6"/>
      <c r="C450" s="6"/>
      <c r="D450" s="1"/>
      <c r="E450" s="1"/>
      <c r="F450" s="6"/>
      <c r="G450" s="6"/>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6"/>
      <c r="AX450" s="6"/>
      <c r="AY450" s="6"/>
      <c r="AZ450" s="6"/>
      <c r="BA450" s="6"/>
      <c r="BB450" s="6"/>
      <c r="BC450" s="6"/>
    </row>
    <row r="451" spans="1:55" ht="15">
      <c r="A451" s="1"/>
      <c r="B451" s="6"/>
      <c r="C451" s="6"/>
      <c r="D451" s="1"/>
      <c r="E451" s="1"/>
      <c r="F451" s="6"/>
      <c r="G451" s="6"/>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6"/>
      <c r="AX451" s="6"/>
      <c r="AY451" s="6"/>
      <c r="AZ451" s="6"/>
      <c r="BA451" s="6"/>
      <c r="BB451" s="6"/>
      <c r="BC451" s="6"/>
    </row>
    <row r="452" spans="1:55" ht="15">
      <c r="A452" s="1"/>
      <c r="B452" s="6"/>
      <c r="C452" s="6"/>
      <c r="D452" s="1"/>
      <c r="E452" s="1"/>
      <c r="F452" s="6"/>
      <c r="G452" s="6"/>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6"/>
      <c r="AX452" s="6"/>
      <c r="AY452" s="6"/>
      <c r="AZ452" s="6"/>
      <c r="BA452" s="6"/>
      <c r="BB452" s="6"/>
      <c r="BC452" s="6"/>
    </row>
    <row r="453" spans="1:55" ht="15">
      <c r="A453" s="1"/>
      <c r="B453" s="6"/>
      <c r="C453" s="6"/>
      <c r="D453" s="1"/>
      <c r="E453" s="1"/>
      <c r="F453" s="6"/>
      <c r="G453" s="6"/>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6"/>
      <c r="AX453" s="6"/>
      <c r="AY453" s="6"/>
      <c r="AZ453" s="6"/>
      <c r="BA453" s="6"/>
      <c r="BB453" s="6"/>
      <c r="BC453" s="6"/>
    </row>
    <row r="454" spans="1:55" ht="15">
      <c r="A454" s="1"/>
      <c r="B454" s="6"/>
      <c r="C454" s="6"/>
      <c r="D454" s="1"/>
      <c r="E454" s="1"/>
      <c r="F454" s="6"/>
      <c r="G454" s="6"/>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6"/>
      <c r="AX454" s="6"/>
      <c r="AY454" s="6"/>
      <c r="AZ454" s="6"/>
      <c r="BA454" s="6"/>
      <c r="BB454" s="6"/>
      <c r="BC454" s="6"/>
    </row>
    <row r="455" spans="1:55" ht="15">
      <c r="A455" s="1"/>
      <c r="B455" s="6"/>
      <c r="C455" s="6"/>
      <c r="D455" s="1"/>
      <c r="E455" s="1"/>
      <c r="F455" s="6"/>
      <c r="G455" s="6"/>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6"/>
      <c r="AX455" s="6"/>
      <c r="AY455" s="6"/>
      <c r="AZ455" s="6"/>
      <c r="BA455" s="6"/>
      <c r="BB455" s="6"/>
      <c r="BC455" s="6"/>
    </row>
    <row r="456" spans="1:55" ht="15">
      <c r="A456" s="1"/>
      <c r="B456" s="6"/>
      <c r="C456" s="6"/>
      <c r="D456" s="1"/>
      <c r="E456" s="1"/>
      <c r="F456" s="6"/>
      <c r="G456" s="6"/>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6"/>
      <c r="AX456" s="6"/>
      <c r="AY456" s="6"/>
      <c r="AZ456" s="6"/>
      <c r="BA456" s="6"/>
      <c r="BB456" s="6"/>
      <c r="BC456" s="6"/>
    </row>
    <row r="457" spans="1:55" ht="15">
      <c r="A457" s="1"/>
      <c r="B457" s="6"/>
      <c r="C457" s="6"/>
      <c r="D457" s="1"/>
      <c r="E457" s="1"/>
      <c r="F457" s="6"/>
      <c r="G457" s="6"/>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6"/>
      <c r="AX457" s="6"/>
      <c r="AY457" s="6"/>
      <c r="AZ457" s="6"/>
      <c r="BA457" s="6"/>
      <c r="BB457" s="6"/>
      <c r="BC457" s="6"/>
    </row>
    <row r="458" spans="1:55" ht="15">
      <c r="A458" s="1"/>
      <c r="B458" s="6"/>
      <c r="C458" s="6"/>
      <c r="D458" s="1"/>
      <c r="E458" s="1"/>
      <c r="F458" s="6"/>
      <c r="G458" s="6"/>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6"/>
      <c r="AX458" s="6"/>
      <c r="AY458" s="6"/>
      <c r="AZ458" s="6"/>
      <c r="BA458" s="6"/>
      <c r="BB458" s="6"/>
      <c r="BC458" s="6"/>
    </row>
    <row r="459" spans="1:55" ht="15">
      <c r="A459" s="1"/>
      <c r="B459" s="6"/>
      <c r="C459" s="6"/>
      <c r="D459" s="1"/>
      <c r="E459" s="1"/>
      <c r="F459" s="6"/>
      <c r="G459" s="6"/>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6"/>
      <c r="AX459" s="6"/>
      <c r="AY459" s="6"/>
      <c r="AZ459" s="6"/>
      <c r="BA459" s="6"/>
      <c r="BB459" s="6"/>
      <c r="BC459" s="6"/>
    </row>
    <row r="460" spans="1:55" ht="15">
      <c r="A460" s="1"/>
      <c r="B460" s="6"/>
      <c r="C460" s="6"/>
      <c r="D460" s="1"/>
      <c r="E460" s="1"/>
      <c r="F460" s="6"/>
      <c r="G460" s="6"/>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6"/>
      <c r="AX460" s="6"/>
      <c r="AY460" s="6"/>
      <c r="AZ460" s="6"/>
      <c r="BA460" s="6"/>
      <c r="BB460" s="6"/>
      <c r="BC460" s="6"/>
    </row>
    <row r="461" spans="1:55" ht="15">
      <c r="A461" s="1"/>
      <c r="B461" s="6"/>
      <c r="C461" s="6"/>
      <c r="D461" s="1"/>
      <c r="E461" s="1"/>
      <c r="F461" s="6"/>
      <c r="G461" s="6"/>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6"/>
      <c r="AX461" s="6"/>
      <c r="AY461" s="6"/>
      <c r="AZ461" s="6"/>
      <c r="BA461" s="6"/>
      <c r="BB461" s="6"/>
      <c r="BC461" s="6"/>
    </row>
    <row r="462" spans="1:55" ht="15">
      <c r="A462" s="1"/>
      <c r="B462" s="6"/>
      <c r="C462" s="6"/>
      <c r="D462" s="1"/>
      <c r="E462" s="1"/>
      <c r="F462" s="6"/>
      <c r="G462" s="6"/>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6"/>
      <c r="AX462" s="6"/>
      <c r="AY462" s="6"/>
      <c r="AZ462" s="6"/>
      <c r="BA462" s="6"/>
      <c r="BB462" s="6"/>
      <c r="BC462" s="6"/>
    </row>
    <row r="463" spans="1:55" ht="15">
      <c r="A463" s="1"/>
      <c r="B463" s="6"/>
      <c r="C463" s="6"/>
      <c r="D463" s="1"/>
      <c r="E463" s="1"/>
      <c r="F463" s="6"/>
      <c r="G463" s="6"/>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6"/>
      <c r="AX463" s="6"/>
      <c r="AY463" s="6"/>
      <c r="AZ463" s="6"/>
      <c r="BA463" s="6"/>
      <c r="BB463" s="6"/>
      <c r="BC463" s="6"/>
    </row>
    <row r="464" spans="1:55" ht="15">
      <c r="A464" s="1"/>
      <c r="B464" s="6"/>
      <c r="C464" s="6"/>
      <c r="D464" s="1"/>
      <c r="E464" s="1"/>
      <c r="F464" s="6"/>
      <c r="G464" s="6"/>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6"/>
      <c r="AX464" s="6"/>
      <c r="AY464" s="6"/>
      <c r="AZ464" s="6"/>
      <c r="BA464" s="6"/>
      <c r="BB464" s="6"/>
      <c r="BC464" s="6"/>
    </row>
    <row r="465" spans="1:55" ht="15">
      <c r="A465" s="1"/>
      <c r="B465" s="6"/>
      <c r="C465" s="6"/>
      <c r="D465" s="1"/>
      <c r="E465" s="1"/>
      <c r="F465" s="6"/>
      <c r="G465" s="6"/>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6"/>
      <c r="AX465" s="6"/>
      <c r="AY465" s="6"/>
      <c r="AZ465" s="6"/>
      <c r="BA465" s="6"/>
      <c r="BB465" s="6"/>
      <c r="BC465" s="6"/>
    </row>
    <row r="466" spans="1:55" ht="15">
      <c r="A466" s="1"/>
      <c r="B466" s="6"/>
      <c r="C466" s="6"/>
      <c r="D466" s="1"/>
      <c r="E466" s="1"/>
      <c r="F466" s="6"/>
      <c r="G466" s="6"/>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6"/>
      <c r="AX466" s="6"/>
      <c r="AY466" s="6"/>
      <c r="AZ466" s="6"/>
      <c r="BA466" s="6"/>
      <c r="BB466" s="6"/>
      <c r="BC466" s="6"/>
    </row>
    <row r="467" spans="1:55" ht="15">
      <c r="A467" s="1"/>
      <c r="B467" s="6"/>
      <c r="C467" s="6"/>
      <c r="D467" s="1"/>
      <c r="E467" s="1"/>
      <c r="F467" s="6"/>
      <c r="G467" s="6"/>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6"/>
      <c r="AX467" s="6"/>
      <c r="AY467" s="6"/>
      <c r="AZ467" s="6"/>
      <c r="BA467" s="6"/>
      <c r="BB467" s="6"/>
      <c r="BC467" s="6"/>
    </row>
    <row r="468" spans="1:55" ht="15">
      <c r="A468" s="1"/>
      <c r="B468" s="6"/>
      <c r="C468" s="6"/>
      <c r="D468" s="1"/>
      <c r="E468" s="1"/>
      <c r="F468" s="6"/>
      <c r="G468" s="6"/>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6"/>
      <c r="AX468" s="6"/>
      <c r="AY468" s="6"/>
      <c r="AZ468" s="6"/>
      <c r="BA468" s="6"/>
      <c r="BB468" s="6"/>
      <c r="BC468" s="6"/>
    </row>
    <row r="469" spans="1:55" ht="15">
      <c r="A469" s="1"/>
      <c r="B469" s="6"/>
      <c r="C469" s="6"/>
      <c r="D469" s="1"/>
      <c r="E469" s="1"/>
      <c r="F469" s="6"/>
      <c r="G469" s="6"/>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6"/>
      <c r="AX469" s="6"/>
      <c r="AY469" s="6"/>
      <c r="AZ469" s="6"/>
      <c r="BA469" s="6"/>
      <c r="BB469" s="6"/>
      <c r="BC469" s="6"/>
    </row>
    <row r="470" spans="1:55" ht="15">
      <c r="A470" s="1"/>
      <c r="B470" s="6"/>
      <c r="C470" s="6"/>
      <c r="D470" s="1"/>
      <c r="E470" s="1"/>
      <c r="F470" s="6"/>
      <c r="G470" s="6"/>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6"/>
      <c r="AX470" s="6"/>
      <c r="AY470" s="6"/>
      <c r="AZ470" s="6"/>
      <c r="BA470" s="6"/>
      <c r="BB470" s="6"/>
      <c r="BC470" s="6"/>
    </row>
    <row r="471" spans="1:55" ht="15">
      <c r="A471" s="1"/>
      <c r="B471" s="6"/>
      <c r="C471" s="6"/>
      <c r="D471" s="1"/>
      <c r="E471" s="1"/>
      <c r="F471" s="6"/>
      <c r="G471" s="6"/>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6"/>
      <c r="AX471" s="6"/>
      <c r="AY471" s="6"/>
      <c r="AZ471" s="6"/>
      <c r="BA471" s="6"/>
      <c r="BB471" s="6"/>
      <c r="BC471" s="6"/>
    </row>
    <row r="472" spans="1:55" ht="15">
      <c r="A472" s="1"/>
      <c r="B472" s="6"/>
      <c r="C472" s="6"/>
      <c r="D472" s="1"/>
      <c r="E472" s="1"/>
      <c r="F472" s="6"/>
      <c r="G472" s="6"/>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6"/>
      <c r="AX472" s="6"/>
      <c r="AY472" s="6"/>
      <c r="AZ472" s="6"/>
      <c r="BA472" s="6"/>
      <c r="BB472" s="6"/>
      <c r="BC472" s="6"/>
    </row>
    <row r="473" spans="1:55" ht="15">
      <c r="A473" s="1"/>
      <c r="B473" s="6"/>
      <c r="C473" s="6"/>
      <c r="D473" s="1"/>
      <c r="E473" s="1"/>
      <c r="F473" s="6"/>
      <c r="G473" s="6"/>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6"/>
      <c r="AX473" s="6"/>
      <c r="AY473" s="6"/>
      <c r="AZ473" s="6"/>
      <c r="BA473" s="6"/>
      <c r="BB473" s="6"/>
      <c r="BC473" s="6"/>
    </row>
    <row r="474" spans="1:55" ht="15">
      <c r="A474" s="1"/>
      <c r="B474" s="6"/>
      <c r="C474" s="6"/>
      <c r="D474" s="1"/>
      <c r="E474" s="1"/>
      <c r="F474" s="6"/>
      <c r="G474" s="6"/>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6"/>
      <c r="AX474" s="6"/>
      <c r="AY474" s="6"/>
      <c r="AZ474" s="6"/>
      <c r="BA474" s="6"/>
      <c r="BB474" s="6"/>
      <c r="BC474" s="6"/>
    </row>
    <row r="475" spans="1:55" ht="15">
      <c r="A475" s="1"/>
      <c r="B475" s="6"/>
      <c r="C475" s="6"/>
      <c r="D475" s="1"/>
      <c r="E475" s="1"/>
      <c r="F475" s="6"/>
      <c r="G475" s="6"/>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6"/>
      <c r="AX475" s="6"/>
      <c r="AY475" s="6"/>
      <c r="AZ475" s="6"/>
      <c r="BA475" s="6"/>
      <c r="BB475" s="6"/>
      <c r="BC475" s="6"/>
    </row>
    <row r="476" spans="1:55" ht="15">
      <c r="A476" s="1"/>
      <c r="B476" s="6"/>
      <c r="C476" s="6"/>
      <c r="D476" s="1"/>
      <c r="E476" s="1"/>
      <c r="F476" s="6"/>
      <c r="G476" s="6"/>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6"/>
      <c r="AX476" s="6"/>
      <c r="AY476" s="6"/>
      <c r="AZ476" s="6"/>
      <c r="BA476" s="6"/>
      <c r="BB476" s="6"/>
      <c r="BC476" s="6"/>
    </row>
    <row r="477" spans="1:55" ht="15">
      <c r="A477" s="1"/>
      <c r="B477" s="6"/>
      <c r="C477" s="6"/>
      <c r="D477" s="1"/>
      <c r="E477" s="1"/>
      <c r="F477" s="6"/>
      <c r="G477" s="6"/>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6"/>
      <c r="AX477" s="6"/>
      <c r="AY477" s="6"/>
      <c r="AZ477" s="6"/>
      <c r="BA477" s="6"/>
      <c r="BB477" s="6"/>
      <c r="BC477" s="6"/>
    </row>
    <row r="478" spans="1:55" ht="15">
      <c r="A478" s="1"/>
      <c r="B478" s="6"/>
      <c r="C478" s="6"/>
      <c r="D478" s="1"/>
      <c r="E478" s="1"/>
      <c r="F478" s="6"/>
      <c r="G478" s="6"/>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6"/>
      <c r="AX478" s="6"/>
      <c r="AY478" s="6"/>
      <c r="AZ478" s="6"/>
      <c r="BA478" s="6"/>
      <c r="BB478" s="6"/>
      <c r="BC478" s="6"/>
    </row>
    <row r="479" spans="1:55" ht="15">
      <c r="A479" s="1"/>
      <c r="B479" s="6"/>
      <c r="C479" s="6"/>
      <c r="D479" s="1"/>
      <c r="E479" s="1"/>
      <c r="F479" s="6"/>
      <c r="G479" s="6"/>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6"/>
      <c r="AX479" s="6"/>
      <c r="AY479" s="6"/>
      <c r="AZ479" s="6"/>
      <c r="BA479" s="6"/>
      <c r="BB479" s="6"/>
      <c r="BC479" s="6"/>
    </row>
    <row r="480" spans="1:55" ht="15">
      <c r="A480" s="1"/>
      <c r="B480" s="6"/>
      <c r="C480" s="6"/>
      <c r="D480" s="1"/>
      <c r="E480" s="1"/>
      <c r="F480" s="6"/>
      <c r="G480" s="6"/>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6"/>
      <c r="AX480" s="6"/>
      <c r="AY480" s="6"/>
      <c r="AZ480" s="6"/>
      <c r="BA480" s="6"/>
      <c r="BB480" s="6"/>
      <c r="BC480" s="6"/>
    </row>
    <row r="481" spans="1:55" ht="15">
      <c r="A481" s="1"/>
      <c r="B481" s="6"/>
      <c r="C481" s="6"/>
      <c r="D481" s="1"/>
      <c r="E481" s="1"/>
      <c r="F481" s="6"/>
      <c r="G481" s="6"/>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6"/>
      <c r="AX481" s="6"/>
      <c r="AY481" s="6"/>
      <c r="AZ481" s="6"/>
      <c r="BA481" s="6"/>
      <c r="BB481" s="6"/>
      <c r="BC481" s="6"/>
    </row>
    <row r="482" spans="1:55" ht="15">
      <c r="A482" s="1"/>
      <c r="B482" s="6"/>
      <c r="C482" s="6"/>
      <c r="D482" s="1"/>
      <c r="E482" s="1"/>
      <c r="F482" s="6"/>
      <c r="G482" s="6"/>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6"/>
      <c r="AX482" s="6"/>
      <c r="AY482" s="6"/>
      <c r="AZ482" s="6"/>
      <c r="BA482" s="6"/>
      <c r="BB482" s="6"/>
      <c r="BC482" s="6"/>
    </row>
    <row r="483" spans="1:55" ht="15">
      <c r="A483" s="1"/>
      <c r="B483" s="6"/>
      <c r="C483" s="6"/>
      <c r="D483" s="1"/>
      <c r="E483" s="1"/>
      <c r="F483" s="6"/>
      <c r="G483" s="6"/>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6"/>
      <c r="AX483" s="6"/>
      <c r="AY483" s="6"/>
      <c r="AZ483" s="6"/>
      <c r="BA483" s="6"/>
      <c r="BB483" s="6"/>
      <c r="BC483" s="6"/>
    </row>
    <row r="484" spans="1:55" ht="15">
      <c r="A484" s="1"/>
      <c r="B484" s="6"/>
      <c r="C484" s="6"/>
      <c r="D484" s="1"/>
      <c r="E484" s="1"/>
      <c r="F484" s="6"/>
      <c r="G484" s="6"/>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6"/>
      <c r="AX484" s="6"/>
      <c r="AY484" s="6"/>
      <c r="AZ484" s="6"/>
      <c r="BA484" s="6"/>
      <c r="BB484" s="6"/>
      <c r="BC484" s="6"/>
    </row>
    <row r="485" spans="1:55" ht="15">
      <c r="A485" s="1"/>
      <c r="B485" s="6"/>
      <c r="C485" s="6"/>
      <c r="D485" s="1"/>
      <c r="E485" s="1"/>
      <c r="F485" s="6"/>
      <c r="G485" s="6"/>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6"/>
      <c r="AX485" s="6"/>
      <c r="AY485" s="6"/>
      <c r="AZ485" s="6"/>
      <c r="BA485" s="6"/>
      <c r="BB485" s="6"/>
      <c r="BC485" s="6"/>
    </row>
    <row r="486" spans="1:55" ht="15">
      <c r="A486" s="1"/>
      <c r="B486" s="6"/>
      <c r="C486" s="6"/>
      <c r="D486" s="1"/>
      <c r="E486" s="1"/>
      <c r="F486" s="6"/>
      <c r="G486" s="6"/>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6"/>
      <c r="AX486" s="6"/>
      <c r="AY486" s="6"/>
      <c r="AZ486" s="6"/>
      <c r="BA486" s="6"/>
      <c r="BB486" s="6"/>
      <c r="BC486" s="6"/>
    </row>
    <row r="487" spans="1:55" ht="15">
      <c r="A487" s="1"/>
      <c r="B487" s="6"/>
      <c r="C487" s="6"/>
      <c r="D487" s="1"/>
      <c r="E487" s="1"/>
      <c r="F487" s="6"/>
      <c r="G487" s="6"/>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6"/>
      <c r="AX487" s="6"/>
      <c r="AY487" s="6"/>
      <c r="AZ487" s="6"/>
      <c r="BA487" s="6"/>
      <c r="BB487" s="6"/>
      <c r="BC487" s="6"/>
    </row>
    <row r="488" spans="1:55" ht="15">
      <c r="A488" s="1"/>
      <c r="B488" s="6"/>
      <c r="C488" s="6"/>
      <c r="D488" s="1"/>
      <c r="E488" s="1"/>
      <c r="F488" s="6"/>
      <c r="G488" s="6"/>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6"/>
      <c r="AX488" s="6"/>
      <c r="AY488" s="6"/>
      <c r="AZ488" s="6"/>
      <c r="BA488" s="6"/>
      <c r="BB488" s="6"/>
      <c r="BC488" s="6"/>
    </row>
    <row r="489" spans="1:55" ht="15">
      <c r="A489" s="1"/>
      <c r="B489" s="6"/>
      <c r="C489" s="6"/>
      <c r="D489" s="1"/>
      <c r="E489" s="1"/>
      <c r="F489" s="6"/>
      <c r="G489" s="6"/>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6"/>
      <c r="AX489" s="6"/>
      <c r="AY489" s="6"/>
      <c r="AZ489" s="6"/>
      <c r="BA489" s="6"/>
      <c r="BB489" s="6"/>
      <c r="BC489" s="6"/>
    </row>
    <row r="490" spans="1:55" ht="15">
      <c r="A490" s="1"/>
      <c r="B490" s="6"/>
      <c r="C490" s="6"/>
      <c r="D490" s="1"/>
      <c r="E490" s="1"/>
      <c r="F490" s="6"/>
      <c r="G490" s="6"/>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6"/>
      <c r="AX490" s="6"/>
      <c r="AY490" s="6"/>
      <c r="AZ490" s="6"/>
      <c r="BA490" s="6"/>
      <c r="BB490" s="6"/>
      <c r="BC490" s="6"/>
    </row>
    <row r="491" spans="1:55" ht="15">
      <c r="A491" s="1"/>
      <c r="B491" s="6"/>
      <c r="C491" s="6"/>
      <c r="D491" s="1"/>
      <c r="E491" s="1"/>
      <c r="F491" s="6"/>
      <c r="G491" s="6"/>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6"/>
      <c r="AX491" s="6"/>
      <c r="AY491" s="6"/>
      <c r="AZ491" s="6"/>
      <c r="BA491" s="6"/>
      <c r="BB491" s="6"/>
      <c r="BC491" s="6"/>
    </row>
    <row r="492" spans="1:55" ht="15">
      <c r="A492" s="1"/>
      <c r="B492" s="6"/>
      <c r="C492" s="6"/>
      <c r="D492" s="1"/>
      <c r="E492" s="1"/>
      <c r="F492" s="6"/>
      <c r="G492" s="6"/>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6"/>
      <c r="AX492" s="6"/>
      <c r="AY492" s="6"/>
      <c r="AZ492" s="6"/>
      <c r="BA492" s="6"/>
      <c r="BB492" s="6"/>
      <c r="BC492" s="6"/>
    </row>
    <row r="493" spans="1:55" ht="15">
      <c r="A493" s="1"/>
      <c r="B493" s="6"/>
      <c r="C493" s="6"/>
      <c r="D493" s="1"/>
      <c r="E493" s="1"/>
      <c r="F493" s="6"/>
      <c r="G493" s="6"/>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6"/>
      <c r="AX493" s="6"/>
      <c r="AY493" s="6"/>
      <c r="AZ493" s="6"/>
      <c r="BA493" s="6"/>
      <c r="BB493" s="6"/>
      <c r="BC493" s="6"/>
    </row>
    <row r="494" spans="1:55" ht="15">
      <c r="A494" s="1"/>
      <c r="B494" s="6"/>
      <c r="C494" s="6"/>
      <c r="D494" s="1"/>
      <c r="E494" s="1"/>
      <c r="F494" s="6"/>
      <c r="G494" s="6"/>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6"/>
      <c r="AX494" s="6"/>
      <c r="AY494" s="6"/>
      <c r="AZ494" s="6"/>
      <c r="BA494" s="6"/>
      <c r="BB494" s="6"/>
      <c r="BC494" s="6"/>
    </row>
    <row r="495" spans="1:55" ht="15">
      <c r="A495" s="1"/>
      <c r="B495" s="6"/>
      <c r="C495" s="6"/>
      <c r="D495" s="1"/>
      <c r="E495" s="1"/>
      <c r="F495" s="6"/>
      <c r="G495" s="6"/>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6"/>
      <c r="AX495" s="6"/>
      <c r="AY495" s="6"/>
      <c r="AZ495" s="6"/>
      <c r="BA495" s="6"/>
      <c r="BB495" s="6"/>
      <c r="BC495" s="6"/>
    </row>
    <row r="496" spans="1:55" ht="15">
      <c r="A496" s="1"/>
      <c r="B496" s="6"/>
      <c r="C496" s="6"/>
      <c r="D496" s="1"/>
      <c r="E496" s="1"/>
      <c r="F496" s="6"/>
      <c r="G496" s="6"/>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6"/>
      <c r="AX496" s="6"/>
      <c r="AY496" s="6"/>
      <c r="AZ496" s="6"/>
      <c r="BA496" s="6"/>
      <c r="BB496" s="6"/>
      <c r="BC496" s="6"/>
    </row>
    <row r="497" spans="1:55" ht="15">
      <c r="A497" s="1"/>
      <c r="B497" s="6"/>
      <c r="C497" s="6"/>
      <c r="D497" s="1"/>
      <c r="E497" s="1"/>
      <c r="F497" s="6"/>
      <c r="G497" s="6"/>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6"/>
      <c r="AX497" s="6"/>
      <c r="AY497" s="6"/>
      <c r="AZ497" s="6"/>
      <c r="BA497" s="6"/>
      <c r="BB497" s="6"/>
      <c r="BC497" s="6"/>
    </row>
    <row r="498" spans="1:55" ht="15">
      <c r="A498" s="1"/>
      <c r="B498" s="6"/>
      <c r="C498" s="6"/>
      <c r="D498" s="1"/>
      <c r="E498" s="1"/>
      <c r="F498" s="6"/>
      <c r="G498" s="6"/>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6"/>
      <c r="AX498" s="6"/>
      <c r="AY498" s="6"/>
      <c r="AZ498" s="6"/>
      <c r="BA498" s="6"/>
      <c r="BB498" s="6"/>
      <c r="BC498" s="6"/>
    </row>
    <row r="499" spans="1:55" ht="15">
      <c r="A499" s="1"/>
      <c r="B499" s="6"/>
      <c r="C499" s="6"/>
      <c r="D499" s="1"/>
      <c r="E499" s="1"/>
      <c r="F499" s="6"/>
      <c r="G499" s="6"/>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6"/>
      <c r="AX499" s="6"/>
      <c r="AY499" s="6"/>
      <c r="AZ499" s="6"/>
      <c r="BA499" s="6"/>
      <c r="BB499" s="6"/>
      <c r="BC499" s="6"/>
    </row>
    <row r="500" spans="1:55" ht="15">
      <c r="A500" s="1"/>
      <c r="B500" s="6"/>
      <c r="C500" s="6"/>
      <c r="D500" s="1"/>
      <c r="E500" s="1"/>
      <c r="F500" s="6"/>
      <c r="G500" s="6"/>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6"/>
      <c r="AX500" s="6"/>
      <c r="AY500" s="6"/>
      <c r="AZ500" s="6"/>
      <c r="BA500" s="6"/>
      <c r="BB500" s="6"/>
      <c r="BC500" s="6"/>
    </row>
    <row r="501" spans="1:55" ht="15">
      <c r="A501" s="1"/>
      <c r="B501" s="6"/>
      <c r="C501" s="6"/>
      <c r="D501" s="1"/>
      <c r="E501" s="1"/>
      <c r="F501" s="6"/>
      <c r="G501" s="6"/>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6"/>
      <c r="AX501" s="6"/>
      <c r="AY501" s="6"/>
      <c r="AZ501" s="6"/>
      <c r="BA501" s="6"/>
      <c r="BB501" s="6"/>
      <c r="BC501" s="6"/>
    </row>
    <row r="502" spans="1:55" ht="15">
      <c r="A502" s="1"/>
      <c r="B502" s="6"/>
      <c r="C502" s="6"/>
      <c r="D502" s="1"/>
      <c r="E502" s="1"/>
      <c r="F502" s="6"/>
      <c r="G502" s="6"/>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6"/>
      <c r="AX502" s="6"/>
      <c r="AY502" s="6"/>
      <c r="AZ502" s="6"/>
      <c r="BA502" s="6"/>
      <c r="BB502" s="6"/>
      <c r="BC502" s="6"/>
    </row>
    <row r="503" spans="1:55" ht="15">
      <c r="A503" s="1"/>
      <c r="B503" s="6"/>
      <c r="C503" s="6"/>
      <c r="D503" s="1"/>
      <c r="E503" s="1"/>
      <c r="F503" s="6"/>
      <c r="G503" s="6"/>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6"/>
      <c r="AX503" s="6"/>
      <c r="AY503" s="6"/>
      <c r="AZ503" s="6"/>
      <c r="BA503" s="6"/>
      <c r="BB503" s="6"/>
      <c r="BC503" s="6"/>
    </row>
    <row r="504" spans="1:55" ht="15">
      <c r="A504" s="1"/>
      <c r="B504" s="6"/>
      <c r="C504" s="6"/>
      <c r="D504" s="1"/>
      <c r="E504" s="1"/>
      <c r="F504" s="6"/>
      <c r="G504" s="6"/>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6"/>
      <c r="AX504" s="6"/>
      <c r="AY504" s="6"/>
      <c r="AZ504" s="6"/>
      <c r="BA504" s="6"/>
      <c r="BB504" s="6"/>
      <c r="BC504" s="6"/>
    </row>
    <row r="505" spans="1:55" ht="15">
      <c r="A505" s="1"/>
      <c r="B505" s="6"/>
      <c r="C505" s="6"/>
      <c r="D505" s="1"/>
      <c r="E505" s="1"/>
      <c r="F505" s="6"/>
      <c r="G505" s="6"/>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6"/>
      <c r="AX505" s="6"/>
      <c r="AY505" s="6"/>
      <c r="AZ505" s="6"/>
      <c r="BA505" s="6"/>
      <c r="BB505" s="6"/>
      <c r="BC505" s="6"/>
    </row>
    <row r="506" spans="1:55" ht="15">
      <c r="A506" s="1"/>
      <c r="B506" s="6"/>
      <c r="C506" s="6"/>
      <c r="D506" s="1"/>
      <c r="E506" s="1"/>
      <c r="F506" s="6"/>
      <c r="G506" s="6"/>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6"/>
      <c r="AX506" s="6"/>
      <c r="AY506" s="6"/>
      <c r="AZ506" s="6"/>
      <c r="BA506" s="6"/>
      <c r="BB506" s="6"/>
      <c r="BC506" s="6"/>
    </row>
    <row r="507" spans="1:55" ht="15">
      <c r="A507" s="1"/>
      <c r="B507" s="6"/>
      <c r="C507" s="6"/>
      <c r="D507" s="1"/>
      <c r="E507" s="1"/>
      <c r="F507" s="6"/>
      <c r="G507" s="6"/>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6"/>
      <c r="AX507" s="6"/>
      <c r="AY507" s="6"/>
      <c r="AZ507" s="6"/>
      <c r="BA507" s="6"/>
      <c r="BB507" s="6"/>
      <c r="BC507" s="6"/>
    </row>
    <row r="508" spans="1:55" ht="15">
      <c r="A508" s="1"/>
      <c r="B508" s="6"/>
      <c r="C508" s="6"/>
      <c r="D508" s="1"/>
      <c r="E508" s="1"/>
      <c r="F508" s="6"/>
      <c r="G508" s="6"/>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6"/>
      <c r="AX508" s="6"/>
      <c r="AY508" s="6"/>
      <c r="AZ508" s="6"/>
      <c r="BA508" s="6"/>
      <c r="BB508" s="6"/>
      <c r="BC508" s="6"/>
    </row>
    <row r="509" spans="1:55" ht="15">
      <c r="A509" s="1"/>
      <c r="B509" s="6"/>
      <c r="C509" s="6"/>
      <c r="D509" s="1"/>
      <c r="E509" s="1"/>
      <c r="F509" s="6"/>
      <c r="G509" s="6"/>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6"/>
      <c r="AX509" s="6"/>
      <c r="AY509" s="6"/>
      <c r="AZ509" s="6"/>
      <c r="BA509" s="6"/>
      <c r="BB509" s="6"/>
      <c r="BC509" s="6"/>
    </row>
    <row r="510" spans="1:55" ht="15">
      <c r="A510" s="1"/>
      <c r="B510" s="6"/>
      <c r="C510" s="6"/>
      <c r="D510" s="1"/>
      <c r="E510" s="1"/>
      <c r="F510" s="6"/>
      <c r="G510" s="6"/>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6"/>
      <c r="AX510" s="6"/>
      <c r="AY510" s="6"/>
      <c r="AZ510" s="6"/>
      <c r="BA510" s="6"/>
      <c r="BB510" s="6"/>
      <c r="BC510" s="6"/>
    </row>
    <row r="511" spans="1:55" ht="15">
      <c r="A511" s="1"/>
      <c r="B511" s="6"/>
      <c r="C511" s="6"/>
      <c r="D511" s="1"/>
      <c r="E511" s="1"/>
      <c r="F511" s="6"/>
      <c r="G511" s="6"/>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6"/>
      <c r="AX511" s="6"/>
      <c r="AY511" s="6"/>
      <c r="AZ511" s="6"/>
      <c r="BA511" s="6"/>
      <c r="BB511" s="6"/>
      <c r="BC511" s="6"/>
    </row>
    <row r="512" spans="1:55" ht="15">
      <c r="A512" s="1"/>
      <c r="B512" s="6"/>
      <c r="C512" s="6"/>
      <c r="D512" s="1"/>
      <c r="E512" s="1"/>
      <c r="F512" s="6"/>
      <c r="G512" s="6"/>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6"/>
      <c r="AX512" s="6"/>
      <c r="AY512" s="6"/>
      <c r="AZ512" s="6"/>
      <c r="BA512" s="6"/>
      <c r="BB512" s="6"/>
      <c r="BC512" s="6"/>
    </row>
    <row r="513" spans="1:55" ht="15">
      <c r="A513" s="1"/>
      <c r="B513" s="6"/>
      <c r="C513" s="6"/>
      <c r="D513" s="1"/>
      <c r="E513" s="1"/>
      <c r="F513" s="6"/>
      <c r="G513" s="6"/>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6"/>
      <c r="AX513" s="6"/>
      <c r="AY513" s="6"/>
      <c r="AZ513" s="6"/>
      <c r="BA513" s="6"/>
      <c r="BB513" s="6"/>
      <c r="BC513" s="6"/>
    </row>
    <row r="514" spans="1:55" ht="15">
      <c r="A514" s="1"/>
      <c r="B514" s="6"/>
      <c r="C514" s="6"/>
      <c r="D514" s="1"/>
      <c r="E514" s="1"/>
      <c r="F514" s="6"/>
      <c r="G514" s="6"/>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6"/>
      <c r="AX514" s="6"/>
      <c r="AY514" s="6"/>
      <c r="AZ514" s="6"/>
      <c r="BA514" s="6"/>
      <c r="BB514" s="6"/>
      <c r="BC514" s="6"/>
    </row>
    <row r="515" spans="1:55" ht="15">
      <c r="A515" s="1"/>
      <c r="B515" s="6"/>
      <c r="C515" s="6"/>
      <c r="D515" s="1"/>
      <c r="E515" s="1"/>
      <c r="F515" s="6"/>
      <c r="G515" s="6"/>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6"/>
      <c r="AX515" s="6"/>
      <c r="AY515" s="6"/>
      <c r="AZ515" s="6"/>
      <c r="BA515" s="6"/>
      <c r="BB515" s="6"/>
      <c r="BC515" s="6"/>
    </row>
    <row r="516" spans="1:55" ht="15">
      <c r="A516" s="1"/>
      <c r="B516" s="6"/>
      <c r="C516" s="6"/>
      <c r="D516" s="1"/>
      <c r="E516" s="1"/>
      <c r="F516" s="6"/>
      <c r="G516" s="6"/>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6"/>
      <c r="AX516" s="6"/>
      <c r="AY516" s="6"/>
      <c r="AZ516" s="6"/>
      <c r="BA516" s="6"/>
      <c r="BB516" s="6"/>
      <c r="BC516" s="6"/>
    </row>
    <row r="517" spans="1:55" ht="15">
      <c r="A517" s="1"/>
      <c r="B517" s="6"/>
      <c r="C517" s="6"/>
      <c r="D517" s="1"/>
      <c r="E517" s="1"/>
      <c r="F517" s="6"/>
      <c r="G517" s="6"/>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6"/>
      <c r="AX517" s="6"/>
      <c r="AY517" s="6"/>
      <c r="AZ517" s="6"/>
      <c r="BA517" s="6"/>
      <c r="BB517" s="6"/>
      <c r="BC517" s="6"/>
    </row>
    <row r="518" spans="1:55" ht="15">
      <c r="A518" s="1"/>
      <c r="B518" s="6"/>
      <c r="C518" s="6"/>
      <c r="D518" s="1"/>
      <c r="E518" s="1"/>
      <c r="F518" s="6"/>
      <c r="G518" s="6"/>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6"/>
      <c r="AX518" s="6"/>
      <c r="AY518" s="6"/>
      <c r="AZ518" s="6"/>
      <c r="BA518" s="6"/>
      <c r="BB518" s="6"/>
      <c r="BC518" s="6"/>
    </row>
    <row r="519" spans="1:55" ht="15">
      <c r="A519" s="1"/>
      <c r="B519" s="6"/>
      <c r="C519" s="6"/>
      <c r="D519" s="1"/>
      <c r="E519" s="1"/>
      <c r="F519" s="6"/>
      <c r="G519" s="6"/>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6"/>
      <c r="AX519" s="6"/>
      <c r="AY519" s="6"/>
      <c r="AZ519" s="6"/>
      <c r="BA519" s="6"/>
      <c r="BB519" s="6"/>
      <c r="BC519" s="6"/>
    </row>
    <row r="520" spans="1:55" ht="15">
      <c r="A520" s="1"/>
      <c r="B520" s="6"/>
      <c r="C520" s="6"/>
      <c r="D520" s="1"/>
      <c r="E520" s="1"/>
      <c r="F520" s="6"/>
      <c r="G520" s="6"/>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6"/>
      <c r="AX520" s="6"/>
      <c r="AY520" s="6"/>
      <c r="AZ520" s="6"/>
      <c r="BA520" s="6"/>
      <c r="BB520" s="6"/>
      <c r="BC520" s="6"/>
    </row>
    <row r="521" spans="1:55" ht="15">
      <c r="A521" s="1"/>
      <c r="B521" s="6"/>
      <c r="C521" s="6"/>
      <c r="D521" s="1"/>
      <c r="E521" s="1"/>
      <c r="F521" s="6"/>
      <c r="G521" s="6"/>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6"/>
      <c r="AX521" s="6"/>
      <c r="AY521" s="6"/>
      <c r="AZ521" s="6"/>
      <c r="BA521" s="6"/>
      <c r="BB521" s="6"/>
      <c r="BC521" s="6"/>
    </row>
    <row r="522" spans="1:55" ht="15">
      <c r="A522" s="1"/>
      <c r="B522" s="6"/>
      <c r="C522" s="6"/>
      <c r="D522" s="1"/>
      <c r="E522" s="1"/>
      <c r="F522" s="6"/>
      <c r="G522" s="6"/>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6"/>
      <c r="AX522" s="6"/>
      <c r="AY522" s="6"/>
      <c r="AZ522" s="6"/>
      <c r="BA522" s="6"/>
      <c r="BB522" s="6"/>
      <c r="BC522" s="6"/>
    </row>
    <row r="523" spans="1:55" ht="15">
      <c r="A523" s="1"/>
      <c r="B523" s="6"/>
      <c r="C523" s="6"/>
      <c r="D523" s="1"/>
      <c r="E523" s="1"/>
      <c r="F523" s="6"/>
      <c r="G523" s="6"/>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6"/>
      <c r="AX523" s="6"/>
      <c r="AY523" s="6"/>
      <c r="AZ523" s="6"/>
      <c r="BA523" s="6"/>
      <c r="BB523" s="6"/>
      <c r="BC523" s="6"/>
    </row>
    <row r="524" spans="1:55" ht="15">
      <c r="A524" s="1"/>
      <c r="B524" s="6"/>
      <c r="C524" s="6"/>
      <c r="D524" s="1"/>
      <c r="E524" s="1"/>
      <c r="F524" s="6"/>
      <c r="G524" s="6"/>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6"/>
      <c r="AX524" s="6"/>
      <c r="AY524" s="6"/>
      <c r="AZ524" s="6"/>
      <c r="BA524" s="6"/>
      <c r="BB524" s="6"/>
      <c r="BC524" s="6"/>
    </row>
    <row r="525" spans="1:55" ht="15">
      <c r="A525" s="1"/>
      <c r="B525" s="6"/>
      <c r="C525" s="6"/>
      <c r="D525" s="1"/>
      <c r="E525" s="1"/>
      <c r="F525" s="6"/>
      <c r="G525" s="6"/>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6"/>
      <c r="AX525" s="6"/>
      <c r="AY525" s="6"/>
      <c r="AZ525" s="6"/>
      <c r="BA525" s="6"/>
      <c r="BB525" s="6"/>
      <c r="BC525" s="6"/>
    </row>
    <row r="526" spans="1:55" ht="15">
      <c r="A526" s="1"/>
      <c r="B526" s="6"/>
      <c r="C526" s="6"/>
      <c r="D526" s="1"/>
      <c r="E526" s="1"/>
      <c r="F526" s="6"/>
      <c r="G526" s="6"/>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6"/>
      <c r="AX526" s="6"/>
      <c r="AY526" s="6"/>
      <c r="AZ526" s="6"/>
      <c r="BA526" s="6"/>
      <c r="BB526" s="6"/>
      <c r="BC526" s="6"/>
    </row>
    <row r="527" spans="1:55" ht="15">
      <c r="A527" s="1"/>
      <c r="B527" s="6"/>
      <c r="C527" s="6"/>
      <c r="D527" s="1"/>
      <c r="E527" s="1"/>
      <c r="F527" s="6"/>
      <c r="G527" s="6"/>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6"/>
      <c r="AX527" s="6"/>
      <c r="AY527" s="6"/>
      <c r="AZ527" s="6"/>
      <c r="BA527" s="6"/>
      <c r="BB527" s="6"/>
      <c r="BC527" s="6"/>
    </row>
    <row r="528" spans="1:55" ht="15">
      <c r="A528" s="1"/>
      <c r="B528" s="6"/>
      <c r="C528" s="6"/>
      <c r="D528" s="1"/>
      <c r="E528" s="1"/>
      <c r="F528" s="6"/>
      <c r="G528" s="6"/>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6"/>
      <c r="AX528" s="6"/>
      <c r="AY528" s="6"/>
      <c r="AZ528" s="6"/>
      <c r="BA528" s="6"/>
      <c r="BB528" s="6"/>
      <c r="BC528" s="6"/>
    </row>
    <row r="529" spans="1:55" ht="15">
      <c r="A529" s="1"/>
      <c r="B529" s="6"/>
      <c r="C529" s="6"/>
      <c r="D529" s="1"/>
      <c r="E529" s="1"/>
      <c r="F529" s="6"/>
      <c r="G529" s="6"/>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6"/>
      <c r="AX529" s="6"/>
      <c r="AY529" s="6"/>
      <c r="AZ529" s="6"/>
      <c r="BA529" s="6"/>
      <c r="BB529" s="6"/>
      <c r="BC529" s="6"/>
    </row>
    <row r="530" spans="1:55" ht="15">
      <c r="A530" s="1"/>
      <c r="B530" s="6"/>
      <c r="C530" s="6"/>
      <c r="D530" s="1"/>
      <c r="E530" s="1"/>
      <c r="F530" s="6"/>
      <c r="G530" s="6"/>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6"/>
      <c r="AX530" s="6"/>
      <c r="AY530" s="6"/>
      <c r="AZ530" s="6"/>
      <c r="BA530" s="6"/>
      <c r="BB530" s="6"/>
      <c r="BC530" s="6"/>
    </row>
    <row r="531" spans="1:55" ht="15">
      <c r="A531" s="1"/>
      <c r="B531" s="6"/>
      <c r="C531" s="6"/>
      <c r="D531" s="1"/>
      <c r="E531" s="1"/>
      <c r="F531" s="6"/>
      <c r="G531" s="6"/>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6"/>
      <c r="AX531" s="6"/>
      <c r="AY531" s="6"/>
      <c r="AZ531" s="6"/>
      <c r="BA531" s="6"/>
      <c r="BB531" s="6"/>
      <c r="BC531" s="6"/>
    </row>
    <row r="532" spans="1:55" ht="15">
      <c r="A532" s="1"/>
      <c r="B532" s="6"/>
      <c r="C532" s="6"/>
      <c r="D532" s="1"/>
      <c r="E532" s="1"/>
      <c r="F532" s="6"/>
      <c r="G532" s="6"/>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6"/>
      <c r="AX532" s="6"/>
      <c r="AY532" s="6"/>
      <c r="AZ532" s="6"/>
      <c r="BA532" s="6"/>
      <c r="BB532" s="6"/>
      <c r="BC532" s="6"/>
    </row>
    <row r="533" spans="1:55" ht="15">
      <c r="A533" s="1"/>
      <c r="B533" s="6"/>
      <c r="C533" s="6"/>
      <c r="D533" s="1"/>
      <c r="E533" s="1"/>
      <c r="F533" s="6"/>
      <c r="G533" s="6"/>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6"/>
      <c r="AX533" s="6"/>
      <c r="AY533" s="6"/>
      <c r="AZ533" s="6"/>
      <c r="BA533" s="6"/>
      <c r="BB533" s="6"/>
      <c r="BC533" s="6"/>
    </row>
    <row r="534" spans="1:55" ht="15">
      <c r="A534" s="1"/>
      <c r="B534" s="6"/>
      <c r="C534" s="6"/>
      <c r="D534" s="1"/>
      <c r="E534" s="1"/>
      <c r="F534" s="6"/>
      <c r="G534" s="6"/>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6"/>
      <c r="AX534" s="6"/>
      <c r="AY534" s="6"/>
      <c r="AZ534" s="6"/>
      <c r="BA534" s="6"/>
      <c r="BB534" s="6"/>
      <c r="BC534" s="6"/>
    </row>
    <row r="535" spans="1:55" ht="15">
      <c r="A535" s="1"/>
      <c r="B535" s="6"/>
      <c r="C535" s="6"/>
      <c r="D535" s="1"/>
      <c r="E535" s="1"/>
      <c r="F535" s="6"/>
      <c r="G535" s="6"/>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6"/>
      <c r="AX535" s="6"/>
      <c r="AY535" s="6"/>
      <c r="AZ535" s="6"/>
      <c r="BA535" s="6"/>
      <c r="BB535" s="6"/>
      <c r="BC535" s="6"/>
    </row>
    <row r="536" spans="1:55" ht="15">
      <c r="A536" s="1"/>
      <c r="B536" s="6"/>
      <c r="C536" s="6"/>
      <c r="D536" s="1"/>
      <c r="E536" s="1"/>
      <c r="F536" s="6"/>
      <c r="G536" s="6"/>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6"/>
      <c r="AX536" s="6"/>
      <c r="AY536" s="6"/>
      <c r="AZ536" s="6"/>
      <c r="BA536" s="6"/>
      <c r="BB536" s="6"/>
      <c r="BC536" s="6"/>
    </row>
    <row r="537" spans="1:55" ht="15">
      <c r="A537" s="1"/>
      <c r="B537" s="6"/>
      <c r="C537" s="6"/>
      <c r="D537" s="1"/>
      <c r="E537" s="1"/>
      <c r="F537" s="6"/>
      <c r="G537" s="6"/>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6"/>
      <c r="AX537" s="6"/>
      <c r="AY537" s="6"/>
      <c r="AZ537" s="6"/>
      <c r="BA537" s="6"/>
      <c r="BB537" s="6"/>
      <c r="BC537" s="6"/>
    </row>
    <row r="538" spans="1:55" ht="15">
      <c r="A538" s="1"/>
      <c r="B538" s="6"/>
      <c r="C538" s="6"/>
      <c r="D538" s="1"/>
      <c r="E538" s="1"/>
      <c r="F538" s="6"/>
      <c r="G538" s="6"/>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6"/>
      <c r="AX538" s="6"/>
      <c r="AY538" s="6"/>
      <c r="AZ538" s="6"/>
      <c r="BA538" s="6"/>
      <c r="BB538" s="6"/>
      <c r="BC538" s="6"/>
    </row>
    <row r="539" spans="1:55" ht="15">
      <c r="A539" s="1"/>
      <c r="B539" s="6"/>
      <c r="C539" s="6"/>
      <c r="D539" s="1"/>
      <c r="E539" s="1"/>
      <c r="F539" s="6"/>
      <c r="G539" s="6"/>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6"/>
      <c r="AX539" s="6"/>
      <c r="AY539" s="6"/>
      <c r="AZ539" s="6"/>
      <c r="BA539" s="6"/>
      <c r="BB539" s="6"/>
      <c r="BC539" s="6"/>
    </row>
    <row r="540" spans="1:55" ht="15">
      <c r="A540" s="1"/>
      <c r="B540" s="6"/>
      <c r="C540" s="6"/>
      <c r="D540" s="1"/>
      <c r="E540" s="1"/>
      <c r="F540" s="6"/>
      <c r="G540" s="6"/>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6"/>
      <c r="AX540" s="6"/>
      <c r="AY540" s="6"/>
      <c r="AZ540" s="6"/>
      <c r="BA540" s="6"/>
      <c r="BB540" s="6"/>
      <c r="BC540" s="6"/>
    </row>
    <row r="541" spans="1:55" ht="15">
      <c r="A541" s="1"/>
      <c r="B541" s="6"/>
      <c r="C541" s="6"/>
      <c r="D541" s="1"/>
      <c r="E541" s="1"/>
      <c r="F541" s="6"/>
      <c r="G541" s="6"/>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6"/>
      <c r="AX541" s="6"/>
      <c r="AY541" s="6"/>
      <c r="AZ541" s="6"/>
      <c r="BA541" s="6"/>
      <c r="BB541" s="6"/>
      <c r="BC541" s="6"/>
    </row>
    <row r="542" spans="1:55" ht="15">
      <c r="A542" s="1"/>
      <c r="B542" s="6"/>
      <c r="C542" s="6"/>
      <c r="D542" s="1"/>
      <c r="E542" s="1"/>
      <c r="F542" s="6"/>
      <c r="G542" s="6"/>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6"/>
      <c r="AX542" s="6"/>
      <c r="AY542" s="6"/>
      <c r="AZ542" s="6"/>
      <c r="BA542" s="6"/>
      <c r="BB542" s="6"/>
      <c r="BC542" s="6"/>
    </row>
    <row r="543" spans="1:55" ht="15">
      <c r="A543" s="1"/>
      <c r="B543" s="6"/>
      <c r="C543" s="6"/>
      <c r="D543" s="1"/>
      <c r="E543" s="1"/>
      <c r="F543" s="6"/>
      <c r="G543" s="6"/>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6"/>
      <c r="AX543" s="6"/>
      <c r="AY543" s="6"/>
      <c r="AZ543" s="6"/>
      <c r="BA543" s="6"/>
      <c r="BB543" s="6"/>
      <c r="BC543" s="6"/>
    </row>
    <row r="544" spans="1:55" ht="15">
      <c r="A544" s="1"/>
      <c r="B544" s="6"/>
      <c r="C544" s="6"/>
      <c r="D544" s="1"/>
      <c r="E544" s="1"/>
      <c r="F544" s="6"/>
      <c r="G544" s="6"/>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6"/>
      <c r="AX544" s="6"/>
      <c r="AY544" s="6"/>
      <c r="AZ544" s="6"/>
      <c r="BA544" s="6"/>
      <c r="BB544" s="6"/>
      <c r="BC544" s="6"/>
    </row>
    <row r="545" spans="1:55" ht="15">
      <c r="A545" s="1"/>
      <c r="B545" s="6"/>
      <c r="C545" s="6"/>
      <c r="D545" s="1"/>
      <c r="E545" s="1"/>
      <c r="F545" s="6"/>
      <c r="G545" s="6"/>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6"/>
      <c r="AX545" s="6"/>
      <c r="AY545" s="6"/>
      <c r="AZ545" s="6"/>
      <c r="BA545" s="6"/>
      <c r="BB545" s="6"/>
      <c r="BC545" s="6"/>
    </row>
    <row r="546" spans="1:55" ht="15">
      <c r="A546" s="1"/>
      <c r="B546" s="6"/>
      <c r="C546" s="6"/>
      <c r="D546" s="1"/>
      <c r="E546" s="1"/>
      <c r="F546" s="6"/>
      <c r="G546" s="6"/>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6"/>
      <c r="AX546" s="6"/>
      <c r="AY546" s="6"/>
      <c r="AZ546" s="6"/>
      <c r="BA546" s="6"/>
      <c r="BB546" s="6"/>
      <c r="BC546" s="6"/>
    </row>
    <row r="547" spans="1:55" ht="15">
      <c r="A547" s="1"/>
      <c r="B547" s="6"/>
      <c r="C547" s="6"/>
      <c r="D547" s="1"/>
      <c r="E547" s="1"/>
      <c r="F547" s="6"/>
      <c r="G547" s="6"/>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6"/>
      <c r="AX547" s="6"/>
      <c r="AY547" s="6"/>
      <c r="AZ547" s="6"/>
      <c r="BA547" s="6"/>
      <c r="BB547" s="6"/>
      <c r="BC547" s="6"/>
    </row>
    <row r="548" spans="1:55" ht="15">
      <c r="A548" s="1"/>
      <c r="B548" s="6"/>
      <c r="C548" s="6"/>
      <c r="D548" s="1"/>
      <c r="E548" s="1"/>
      <c r="F548" s="6"/>
      <c r="G548" s="6"/>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6"/>
      <c r="AX548" s="6"/>
      <c r="AY548" s="6"/>
      <c r="AZ548" s="6"/>
      <c r="BA548" s="6"/>
      <c r="BB548" s="6"/>
      <c r="BC548" s="6"/>
    </row>
    <row r="549" spans="1:55" ht="15">
      <c r="A549" s="1"/>
      <c r="B549" s="6"/>
      <c r="C549" s="6"/>
      <c r="D549" s="1"/>
      <c r="E549" s="1"/>
      <c r="F549" s="6"/>
      <c r="G549" s="6"/>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6"/>
      <c r="AX549" s="6"/>
      <c r="AY549" s="6"/>
      <c r="AZ549" s="6"/>
      <c r="BA549" s="6"/>
      <c r="BB549" s="6"/>
      <c r="BC549" s="6"/>
    </row>
    <row r="550" spans="1:55" ht="15">
      <c r="A550" s="1"/>
      <c r="B550" s="6"/>
      <c r="C550" s="6"/>
      <c r="D550" s="1"/>
      <c r="E550" s="1"/>
      <c r="F550" s="6"/>
      <c r="G550" s="6"/>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6"/>
      <c r="AX550" s="6"/>
      <c r="AY550" s="6"/>
      <c r="AZ550" s="6"/>
      <c r="BA550" s="6"/>
      <c r="BB550" s="6"/>
      <c r="BC550" s="6"/>
    </row>
    <row r="551" spans="1:55" ht="15">
      <c r="A551" s="1"/>
      <c r="B551" s="6"/>
      <c r="C551" s="6"/>
      <c r="D551" s="1"/>
      <c r="E551" s="1"/>
      <c r="F551" s="6"/>
      <c r="G551" s="6"/>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6"/>
      <c r="AX551" s="6"/>
      <c r="AY551" s="6"/>
      <c r="AZ551" s="6"/>
      <c r="BA551" s="6"/>
      <c r="BB551" s="6"/>
      <c r="BC551" s="6"/>
    </row>
    <row r="552" spans="1:55" ht="15">
      <c r="A552" s="1"/>
      <c r="B552" s="6"/>
      <c r="C552" s="6"/>
      <c r="D552" s="1"/>
      <c r="E552" s="1"/>
      <c r="F552" s="6"/>
      <c r="G552" s="6"/>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6"/>
      <c r="AX552" s="6"/>
      <c r="AY552" s="6"/>
      <c r="AZ552" s="6"/>
      <c r="BA552" s="6"/>
      <c r="BB552" s="6"/>
      <c r="BC552" s="6"/>
    </row>
    <row r="553" spans="1:55" ht="15">
      <c r="A553" s="1"/>
      <c r="B553" s="6"/>
      <c r="C553" s="6"/>
      <c r="D553" s="1"/>
      <c r="E553" s="1"/>
      <c r="F553" s="6"/>
      <c r="G553" s="6"/>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6"/>
      <c r="AX553" s="6"/>
      <c r="AY553" s="6"/>
      <c r="AZ553" s="6"/>
      <c r="BA553" s="6"/>
      <c r="BB553" s="6"/>
      <c r="BC553" s="6"/>
    </row>
    <row r="554" spans="1:55" ht="15">
      <c r="A554" s="1"/>
      <c r="B554" s="6"/>
      <c r="C554" s="6"/>
      <c r="D554" s="1"/>
      <c r="E554" s="1"/>
      <c r="F554" s="6"/>
      <c r="G554" s="6"/>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6"/>
      <c r="AX554" s="6"/>
      <c r="AY554" s="6"/>
      <c r="AZ554" s="6"/>
      <c r="BA554" s="6"/>
      <c r="BB554" s="6"/>
      <c r="BC554" s="6"/>
    </row>
    <row r="555" spans="1:55" ht="15">
      <c r="A555" s="1"/>
      <c r="B555" s="6"/>
      <c r="C555" s="6"/>
      <c r="D555" s="1"/>
      <c r="E555" s="1"/>
      <c r="F555" s="6"/>
      <c r="G555" s="6"/>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6"/>
      <c r="AX555" s="6"/>
      <c r="AY555" s="6"/>
      <c r="AZ555" s="6"/>
      <c r="BA555" s="6"/>
      <c r="BB555" s="6"/>
      <c r="BC555" s="6"/>
    </row>
    <row r="556" spans="1:55" ht="15">
      <c r="A556" s="1"/>
      <c r="B556" s="6"/>
      <c r="C556" s="6"/>
      <c r="D556" s="1"/>
      <c r="E556" s="1"/>
      <c r="F556" s="6"/>
      <c r="G556" s="6"/>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6"/>
      <c r="AX556" s="6"/>
      <c r="AY556" s="6"/>
      <c r="AZ556" s="6"/>
      <c r="BA556" s="6"/>
      <c r="BB556" s="6"/>
      <c r="BC556" s="6"/>
    </row>
    <row r="557" spans="1:55" ht="15">
      <c r="A557" s="1"/>
      <c r="B557" s="6"/>
      <c r="C557" s="6"/>
      <c r="D557" s="1"/>
      <c r="E557" s="1"/>
      <c r="F557" s="6"/>
      <c r="G557" s="6"/>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6"/>
      <c r="AX557" s="6"/>
      <c r="AY557" s="6"/>
      <c r="AZ557" s="6"/>
      <c r="BA557" s="6"/>
      <c r="BB557" s="6"/>
      <c r="BC557" s="6"/>
    </row>
    <row r="558" spans="1:55" ht="15">
      <c r="A558" s="1"/>
      <c r="B558" s="6"/>
      <c r="C558" s="6"/>
      <c r="D558" s="1"/>
      <c r="E558" s="1"/>
      <c r="F558" s="6"/>
      <c r="G558" s="6"/>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6"/>
      <c r="AX558" s="6"/>
      <c r="AY558" s="6"/>
      <c r="AZ558" s="6"/>
      <c r="BA558" s="6"/>
      <c r="BB558" s="6"/>
      <c r="BC558" s="6"/>
    </row>
    <row r="559" spans="1:55" ht="15">
      <c r="A559" s="1"/>
      <c r="B559" s="6"/>
      <c r="C559" s="6"/>
      <c r="D559" s="1"/>
      <c r="E559" s="1"/>
      <c r="F559" s="6"/>
      <c r="G559" s="6"/>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6"/>
      <c r="AX559" s="6"/>
      <c r="AY559" s="6"/>
      <c r="AZ559" s="6"/>
      <c r="BA559" s="6"/>
      <c r="BB559" s="6"/>
      <c r="BC559" s="6"/>
    </row>
    <row r="560" spans="1:55" ht="15">
      <c r="A560" s="1"/>
      <c r="B560" s="6"/>
      <c r="C560" s="6"/>
      <c r="D560" s="1"/>
      <c r="E560" s="1"/>
      <c r="F560" s="6"/>
      <c r="G560" s="6"/>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6"/>
      <c r="AX560" s="6"/>
      <c r="AY560" s="6"/>
      <c r="AZ560" s="6"/>
      <c r="BA560" s="6"/>
      <c r="BB560" s="6"/>
      <c r="BC560" s="6"/>
    </row>
    <row r="561" spans="1:55" ht="15">
      <c r="A561" s="1"/>
      <c r="B561" s="6"/>
      <c r="C561" s="6"/>
      <c r="D561" s="1"/>
      <c r="E561" s="1"/>
      <c r="F561" s="6"/>
      <c r="G561" s="6"/>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6"/>
      <c r="AX561" s="6"/>
      <c r="AY561" s="6"/>
      <c r="AZ561" s="6"/>
      <c r="BA561" s="6"/>
      <c r="BB561" s="6"/>
      <c r="BC561" s="6"/>
    </row>
    <row r="562" spans="1:55" ht="15">
      <c r="A562" s="1"/>
      <c r="B562" s="6"/>
      <c r="C562" s="6"/>
      <c r="D562" s="1"/>
      <c r="E562" s="1"/>
      <c r="F562" s="6"/>
      <c r="G562" s="6"/>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6"/>
      <c r="AX562" s="6"/>
      <c r="AY562" s="6"/>
      <c r="AZ562" s="6"/>
      <c r="BA562" s="6"/>
      <c r="BB562" s="6"/>
      <c r="BC562" s="6"/>
    </row>
    <row r="563" spans="1:55" ht="15">
      <c r="A563" s="1"/>
      <c r="B563" s="6"/>
      <c r="C563" s="6"/>
      <c r="D563" s="1"/>
      <c r="E563" s="1"/>
      <c r="F563" s="6"/>
      <c r="G563" s="6"/>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6"/>
      <c r="AX563" s="6"/>
      <c r="AY563" s="6"/>
      <c r="AZ563" s="6"/>
      <c r="BA563" s="6"/>
      <c r="BB563" s="6"/>
      <c r="BC563" s="6"/>
    </row>
    <row r="564" spans="1:55" ht="15">
      <c r="A564" s="1"/>
      <c r="B564" s="6"/>
      <c r="C564" s="6"/>
      <c r="D564" s="1"/>
      <c r="E564" s="1"/>
      <c r="F564" s="6"/>
      <c r="G564" s="6"/>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6"/>
      <c r="AX564" s="6"/>
      <c r="AY564" s="6"/>
      <c r="AZ564" s="6"/>
      <c r="BA564" s="6"/>
      <c r="BB564" s="6"/>
      <c r="BC564" s="6"/>
    </row>
    <row r="565" spans="1:55" ht="15">
      <c r="A565" s="1"/>
      <c r="B565" s="6"/>
      <c r="C565" s="6"/>
      <c r="D565" s="1"/>
      <c r="E565" s="1"/>
      <c r="F565" s="6"/>
      <c r="G565" s="6"/>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6"/>
      <c r="AX565" s="6"/>
      <c r="AY565" s="6"/>
      <c r="AZ565" s="6"/>
      <c r="BA565" s="6"/>
      <c r="BB565" s="6"/>
      <c r="BC565" s="6"/>
    </row>
    <row r="566" spans="1:55" ht="15">
      <c r="A566" s="1"/>
      <c r="B566" s="6"/>
      <c r="C566" s="6"/>
      <c r="D566" s="1"/>
      <c r="E566" s="1"/>
      <c r="F566" s="6"/>
      <c r="G566" s="6"/>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6"/>
      <c r="AX566" s="6"/>
      <c r="AY566" s="6"/>
      <c r="AZ566" s="6"/>
      <c r="BA566" s="6"/>
      <c r="BB566" s="6"/>
      <c r="BC566" s="6"/>
    </row>
    <row r="567" spans="1:55" ht="15">
      <c r="A567" s="1"/>
      <c r="B567" s="6"/>
      <c r="C567" s="6"/>
      <c r="D567" s="1"/>
      <c r="E567" s="1"/>
      <c r="F567" s="6"/>
      <c r="G567" s="6"/>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6"/>
      <c r="AX567" s="6"/>
      <c r="AY567" s="6"/>
      <c r="AZ567" s="6"/>
      <c r="BA567" s="6"/>
      <c r="BB567" s="6"/>
      <c r="BC567" s="6"/>
    </row>
    <row r="568" spans="1:55" ht="15">
      <c r="A568" s="1"/>
      <c r="B568" s="6"/>
      <c r="C568" s="6"/>
      <c r="D568" s="1"/>
      <c r="E568" s="1"/>
      <c r="F568" s="6"/>
      <c r="G568" s="6"/>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6"/>
      <c r="AX568" s="6"/>
      <c r="AY568" s="6"/>
      <c r="AZ568" s="6"/>
      <c r="BA568" s="6"/>
      <c r="BB568" s="6"/>
      <c r="BC568" s="6"/>
    </row>
    <row r="569" spans="1:55" ht="15">
      <c r="A569" s="1"/>
      <c r="B569" s="6"/>
      <c r="C569" s="6"/>
      <c r="D569" s="1"/>
      <c r="E569" s="1"/>
      <c r="F569" s="6"/>
      <c r="G569" s="6"/>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6"/>
      <c r="AX569" s="6"/>
      <c r="AY569" s="6"/>
      <c r="AZ569" s="6"/>
      <c r="BA569" s="6"/>
      <c r="BB569" s="6"/>
      <c r="BC569" s="6"/>
    </row>
    <row r="570" spans="1:55" ht="15">
      <c r="A570" s="1"/>
      <c r="B570" s="6"/>
      <c r="C570" s="6"/>
      <c r="D570" s="1"/>
      <c r="E570" s="1"/>
      <c r="F570" s="6"/>
      <c r="G570" s="6"/>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6"/>
      <c r="AX570" s="6"/>
      <c r="AY570" s="6"/>
      <c r="AZ570" s="6"/>
      <c r="BA570" s="6"/>
      <c r="BB570" s="6"/>
      <c r="BC570" s="6"/>
    </row>
    <row r="571" spans="1:55" ht="15">
      <c r="A571" s="1"/>
      <c r="B571" s="6"/>
      <c r="C571" s="6"/>
      <c r="D571" s="1"/>
      <c r="E571" s="1"/>
      <c r="F571" s="6"/>
      <c r="G571" s="6"/>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6"/>
      <c r="AX571" s="6"/>
      <c r="AY571" s="6"/>
      <c r="AZ571" s="6"/>
      <c r="BA571" s="6"/>
      <c r="BB571" s="6"/>
      <c r="BC571" s="6"/>
    </row>
    <row r="572" spans="1:55" ht="15">
      <c r="A572" s="1"/>
      <c r="B572" s="6"/>
      <c r="C572" s="6"/>
      <c r="D572" s="1"/>
      <c r="E572" s="1"/>
      <c r="F572" s="6"/>
      <c r="G572" s="6"/>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6"/>
      <c r="AX572" s="6"/>
      <c r="AY572" s="6"/>
      <c r="AZ572" s="6"/>
      <c r="BA572" s="6"/>
      <c r="BB572" s="6"/>
      <c r="BC572" s="6"/>
    </row>
    <row r="573" spans="1:55" ht="15">
      <c r="A573" s="1"/>
      <c r="B573" s="6"/>
      <c r="C573" s="6"/>
      <c r="D573" s="1"/>
      <c r="E573" s="1"/>
      <c r="F573" s="6"/>
      <c r="G573" s="6"/>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6"/>
      <c r="AX573" s="6"/>
      <c r="AY573" s="6"/>
      <c r="AZ573" s="6"/>
      <c r="BA573" s="6"/>
      <c r="BB573" s="6"/>
      <c r="BC573" s="6"/>
    </row>
    <row r="574" spans="1:55" ht="15">
      <c r="A574" s="1"/>
      <c r="B574" s="6"/>
      <c r="C574" s="6"/>
      <c r="D574" s="1"/>
      <c r="E574" s="1"/>
      <c r="F574" s="6"/>
      <c r="G574" s="6"/>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6"/>
      <c r="AX574" s="6"/>
      <c r="AY574" s="6"/>
      <c r="AZ574" s="6"/>
      <c r="BA574" s="6"/>
      <c r="BB574" s="6"/>
      <c r="BC574" s="6"/>
    </row>
    <row r="575" spans="1:55" ht="15">
      <c r="A575" s="1"/>
      <c r="B575" s="6"/>
      <c r="C575" s="6"/>
      <c r="D575" s="1"/>
      <c r="E575" s="1"/>
      <c r="F575" s="6"/>
      <c r="G575" s="6"/>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6"/>
      <c r="AX575" s="6"/>
      <c r="AY575" s="6"/>
      <c r="AZ575" s="6"/>
      <c r="BA575" s="6"/>
      <c r="BB575" s="6"/>
      <c r="BC575" s="6"/>
    </row>
    <row r="576" spans="1:55" ht="15">
      <c r="A576" s="1"/>
      <c r="B576" s="6"/>
      <c r="C576" s="6"/>
      <c r="D576" s="1"/>
      <c r="E576" s="1"/>
      <c r="F576" s="6"/>
      <c r="G576" s="6"/>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6"/>
      <c r="AX576" s="6"/>
      <c r="AY576" s="6"/>
      <c r="AZ576" s="6"/>
      <c r="BA576" s="6"/>
      <c r="BB576" s="6"/>
      <c r="BC576" s="6"/>
    </row>
    <row r="577" spans="1:55" ht="15">
      <c r="A577" s="1"/>
      <c r="B577" s="6"/>
      <c r="C577" s="6"/>
      <c r="D577" s="1"/>
      <c r="E577" s="1"/>
      <c r="F577" s="6"/>
      <c r="G577" s="6"/>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6"/>
      <c r="AX577" s="6"/>
      <c r="AY577" s="6"/>
      <c r="AZ577" s="6"/>
      <c r="BA577" s="6"/>
      <c r="BB577" s="6"/>
      <c r="BC577" s="6"/>
    </row>
    <row r="578" spans="1:55" ht="15">
      <c r="A578" s="1"/>
      <c r="B578" s="6"/>
      <c r="C578" s="6"/>
      <c r="D578" s="1"/>
      <c r="E578" s="1"/>
      <c r="F578" s="6"/>
      <c r="G578" s="6"/>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6"/>
      <c r="AX578" s="6"/>
      <c r="AY578" s="6"/>
      <c r="AZ578" s="6"/>
      <c r="BA578" s="6"/>
      <c r="BB578" s="6"/>
      <c r="BC578" s="6"/>
    </row>
    <row r="579" spans="1:55" ht="15">
      <c r="A579" s="1"/>
      <c r="B579" s="6"/>
      <c r="C579" s="6"/>
      <c r="D579" s="1"/>
      <c r="E579" s="1"/>
      <c r="F579" s="6"/>
      <c r="G579" s="6"/>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6"/>
      <c r="AX579" s="6"/>
      <c r="AY579" s="6"/>
      <c r="AZ579" s="6"/>
      <c r="BA579" s="6"/>
      <c r="BB579" s="6"/>
      <c r="BC579" s="6"/>
    </row>
    <row r="580" spans="1:55" ht="15">
      <c r="A580" s="1"/>
      <c r="B580" s="6"/>
      <c r="C580" s="6"/>
      <c r="D580" s="1"/>
      <c r="E580" s="1"/>
      <c r="F580" s="6"/>
      <c r="G580" s="6"/>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6"/>
      <c r="AX580" s="6"/>
      <c r="AY580" s="6"/>
      <c r="AZ580" s="6"/>
      <c r="BA580" s="6"/>
      <c r="BB580" s="6"/>
      <c r="BC580" s="6"/>
    </row>
    <row r="581" spans="1:55" ht="15">
      <c r="A581" s="1"/>
      <c r="B581" s="6"/>
      <c r="C581" s="6"/>
      <c r="D581" s="1"/>
      <c r="E581" s="1"/>
      <c r="F581" s="6"/>
      <c r="G581" s="6"/>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6"/>
      <c r="AX581" s="6"/>
      <c r="AY581" s="6"/>
      <c r="AZ581" s="6"/>
      <c r="BA581" s="6"/>
      <c r="BB581" s="6"/>
      <c r="BC581" s="6"/>
    </row>
    <row r="582" spans="1:55" ht="15">
      <c r="A582" s="1"/>
      <c r="B582" s="6"/>
      <c r="C582" s="6"/>
      <c r="D582" s="1"/>
      <c r="E582" s="1"/>
      <c r="F582" s="6"/>
      <c r="G582" s="6"/>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6"/>
      <c r="AX582" s="6"/>
      <c r="AY582" s="6"/>
      <c r="AZ582" s="6"/>
      <c r="BA582" s="6"/>
      <c r="BB582" s="6"/>
      <c r="BC582" s="6"/>
    </row>
    <row r="583" spans="1:55" ht="15">
      <c r="A583" s="1"/>
      <c r="B583" s="6"/>
      <c r="C583" s="6"/>
      <c r="D583" s="1"/>
      <c r="E583" s="1"/>
      <c r="F583" s="6"/>
      <c r="G583" s="6"/>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6"/>
      <c r="AX583" s="6"/>
      <c r="AY583" s="6"/>
      <c r="AZ583" s="6"/>
      <c r="BA583" s="6"/>
      <c r="BB583" s="6"/>
      <c r="BC583" s="6"/>
    </row>
    <row r="584" spans="1:55" ht="15">
      <c r="A584" s="1"/>
      <c r="B584" s="6"/>
      <c r="C584" s="6"/>
      <c r="D584" s="1"/>
      <c r="E584" s="1"/>
      <c r="F584" s="6"/>
      <c r="G584" s="6"/>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6"/>
      <c r="AX584" s="6"/>
      <c r="AY584" s="6"/>
      <c r="AZ584" s="6"/>
      <c r="BA584" s="6"/>
      <c r="BB584" s="6"/>
      <c r="BC584" s="6"/>
    </row>
    <row r="585" spans="1:55" ht="15">
      <c r="A585" s="1"/>
      <c r="B585" s="6"/>
      <c r="C585" s="6"/>
      <c r="D585" s="1"/>
      <c r="E585" s="1"/>
      <c r="F585" s="6"/>
      <c r="G585" s="6"/>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6"/>
      <c r="AX585" s="6"/>
      <c r="AY585" s="6"/>
      <c r="AZ585" s="6"/>
      <c r="BA585" s="6"/>
      <c r="BB585" s="6"/>
      <c r="BC585" s="6"/>
    </row>
    <row r="586" spans="1:55" ht="15">
      <c r="A586" s="1"/>
      <c r="B586" s="6"/>
      <c r="C586" s="6"/>
      <c r="D586" s="1"/>
      <c r="E586" s="1"/>
      <c r="F586" s="6"/>
      <c r="G586" s="6"/>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6"/>
      <c r="AX586" s="6"/>
      <c r="AY586" s="6"/>
      <c r="AZ586" s="6"/>
      <c r="BA586" s="6"/>
      <c r="BB586" s="6"/>
      <c r="BC586" s="6"/>
    </row>
    <row r="587" spans="1:55" ht="15">
      <c r="A587" s="1"/>
      <c r="B587" s="6"/>
      <c r="C587" s="6"/>
      <c r="D587" s="1"/>
      <c r="E587" s="1"/>
      <c r="F587" s="6"/>
      <c r="G587" s="6"/>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6"/>
      <c r="AX587" s="6"/>
      <c r="AY587" s="6"/>
      <c r="AZ587" s="6"/>
      <c r="BA587" s="6"/>
      <c r="BB587" s="6"/>
      <c r="BC587" s="6"/>
    </row>
    <row r="588" spans="1:55" ht="15">
      <c r="A588" s="1"/>
      <c r="B588" s="6"/>
      <c r="C588" s="6"/>
      <c r="D588" s="1"/>
      <c r="E588" s="1"/>
      <c r="F588" s="6"/>
      <c r="G588" s="6"/>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6"/>
      <c r="AX588" s="6"/>
      <c r="AY588" s="6"/>
      <c r="AZ588" s="6"/>
      <c r="BA588" s="6"/>
      <c r="BB588" s="6"/>
      <c r="BC588" s="6"/>
    </row>
    <row r="589" spans="1:55" ht="15">
      <c r="A589" s="1"/>
      <c r="B589" s="6"/>
      <c r="C589" s="6"/>
      <c r="D589" s="1"/>
      <c r="E589" s="1"/>
      <c r="F589" s="6"/>
      <c r="G589" s="6"/>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6"/>
      <c r="AX589" s="6"/>
      <c r="AY589" s="6"/>
      <c r="AZ589" s="6"/>
      <c r="BA589" s="6"/>
      <c r="BB589" s="6"/>
      <c r="BC589" s="6"/>
    </row>
    <row r="590" spans="1:55" ht="15">
      <c r="A590" s="1"/>
      <c r="B590" s="6"/>
      <c r="C590" s="6"/>
      <c r="D590" s="1"/>
      <c r="E590" s="1"/>
      <c r="F590" s="6"/>
      <c r="G590" s="6"/>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6"/>
      <c r="AX590" s="6"/>
      <c r="AY590" s="6"/>
      <c r="AZ590" s="6"/>
      <c r="BA590" s="6"/>
      <c r="BB590" s="6"/>
      <c r="BC590" s="6"/>
    </row>
    <row r="591" spans="1:55" ht="15">
      <c r="A591" s="1"/>
      <c r="B591" s="6"/>
      <c r="C591" s="6"/>
      <c r="D591" s="1"/>
      <c r="E591" s="1"/>
      <c r="F591" s="6"/>
      <c r="G591" s="6"/>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6"/>
      <c r="AX591" s="6"/>
      <c r="AY591" s="6"/>
      <c r="AZ591" s="6"/>
      <c r="BA591" s="6"/>
      <c r="BB591" s="6"/>
      <c r="BC591" s="6"/>
    </row>
    <row r="592" spans="1:55" ht="15">
      <c r="A592" s="1"/>
      <c r="B592" s="6"/>
      <c r="C592" s="6"/>
      <c r="D592" s="1"/>
      <c r="E592" s="1"/>
      <c r="F592" s="6"/>
      <c r="G592" s="6"/>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6"/>
      <c r="AX592" s="6"/>
      <c r="AY592" s="6"/>
      <c r="AZ592" s="6"/>
      <c r="BA592" s="6"/>
      <c r="BB592" s="6"/>
      <c r="BC592" s="6"/>
    </row>
    <row r="593" spans="1:55" ht="15">
      <c r="A593" s="1"/>
      <c r="B593" s="6"/>
      <c r="C593" s="6"/>
      <c r="D593" s="1"/>
      <c r="E593" s="1"/>
      <c r="F593" s="6"/>
      <c r="G593" s="6"/>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6"/>
      <c r="AX593" s="6"/>
      <c r="AY593" s="6"/>
      <c r="AZ593" s="6"/>
      <c r="BA593" s="6"/>
      <c r="BB593" s="6"/>
      <c r="BC593" s="6"/>
    </row>
    <row r="594" spans="1:55" ht="15">
      <c r="A594" s="1"/>
      <c r="B594" s="6"/>
      <c r="C594" s="6"/>
      <c r="D594" s="1"/>
      <c r="E594" s="1"/>
      <c r="F594" s="6"/>
      <c r="G594" s="6"/>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6"/>
      <c r="AX594" s="6"/>
      <c r="AY594" s="6"/>
      <c r="AZ594" s="6"/>
      <c r="BA594" s="6"/>
      <c r="BB594" s="6"/>
      <c r="BC594" s="6"/>
    </row>
    <row r="595" spans="1:55" ht="15">
      <c r="A595" s="1"/>
      <c r="B595" s="6"/>
      <c r="C595" s="6"/>
      <c r="D595" s="1"/>
      <c r="E595" s="1"/>
      <c r="F595" s="6"/>
      <c r="G595" s="6"/>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6"/>
      <c r="AX595" s="6"/>
      <c r="AY595" s="6"/>
      <c r="AZ595" s="6"/>
      <c r="BA595" s="6"/>
      <c r="BB595" s="6"/>
      <c r="BC595" s="6"/>
    </row>
    <row r="596" spans="1:55" ht="15">
      <c r="A596" s="1"/>
      <c r="B596" s="6"/>
      <c r="C596" s="6"/>
      <c r="D596" s="1"/>
      <c r="E596" s="1"/>
      <c r="F596" s="6"/>
      <c r="G596" s="6"/>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6"/>
      <c r="AX596" s="6"/>
      <c r="AY596" s="6"/>
      <c r="AZ596" s="6"/>
      <c r="BA596" s="6"/>
      <c r="BB596" s="6"/>
      <c r="BC596" s="6"/>
    </row>
    <row r="597" spans="1:55" ht="15">
      <c r="A597" s="1"/>
      <c r="B597" s="6"/>
      <c r="C597" s="6"/>
      <c r="D597" s="1"/>
      <c r="E597" s="1"/>
      <c r="F597" s="6"/>
      <c r="G597" s="6"/>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6"/>
      <c r="AX597" s="6"/>
      <c r="AY597" s="6"/>
      <c r="AZ597" s="6"/>
      <c r="BA597" s="6"/>
      <c r="BB597" s="6"/>
      <c r="BC597" s="6"/>
    </row>
    <row r="598" spans="1:55" ht="15">
      <c r="A598" s="1"/>
      <c r="B598" s="6"/>
      <c r="C598" s="6"/>
      <c r="D598" s="1"/>
      <c r="E598" s="1"/>
      <c r="F598" s="6"/>
      <c r="G598" s="6"/>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6"/>
      <c r="AX598" s="6"/>
      <c r="AY598" s="6"/>
      <c r="AZ598" s="6"/>
      <c r="BA598" s="6"/>
      <c r="BB598" s="6"/>
      <c r="BC598" s="6"/>
    </row>
    <row r="599" spans="1:55" ht="15">
      <c r="A599" s="1"/>
      <c r="B599" s="6"/>
      <c r="C599" s="6"/>
      <c r="D599" s="1"/>
      <c r="E599" s="1"/>
      <c r="F599" s="6"/>
      <c r="G599" s="6"/>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6"/>
      <c r="AX599" s="6"/>
      <c r="AY599" s="6"/>
      <c r="AZ599" s="6"/>
      <c r="BA599" s="6"/>
      <c r="BB599" s="6"/>
      <c r="BC599" s="6"/>
    </row>
    <row r="600" spans="1:55" ht="15">
      <c r="A600" s="1"/>
      <c r="B600" s="6"/>
      <c r="C600" s="6"/>
      <c r="D600" s="1"/>
      <c r="E600" s="1"/>
      <c r="F600" s="6"/>
      <c r="G600" s="6"/>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6"/>
      <c r="AX600" s="6"/>
      <c r="AY600" s="6"/>
      <c r="AZ600" s="6"/>
      <c r="BA600" s="6"/>
      <c r="BB600" s="6"/>
      <c r="BC600" s="6"/>
    </row>
    <row r="601" spans="1:55" ht="15">
      <c r="A601" s="1"/>
      <c r="B601" s="6"/>
      <c r="C601" s="6"/>
      <c r="D601" s="1"/>
      <c r="E601" s="1"/>
      <c r="F601" s="6"/>
      <c r="G601" s="6"/>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6"/>
      <c r="AX601" s="6"/>
      <c r="AY601" s="6"/>
      <c r="AZ601" s="6"/>
      <c r="BA601" s="6"/>
      <c r="BB601" s="6"/>
      <c r="BC601" s="6"/>
    </row>
    <row r="602" spans="1:55" ht="15">
      <c r="A602" s="1"/>
      <c r="B602" s="6"/>
      <c r="C602" s="6"/>
      <c r="D602" s="1"/>
      <c r="E602" s="1"/>
      <c r="F602" s="6"/>
      <c r="G602" s="6"/>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6"/>
      <c r="AX602" s="6"/>
      <c r="AY602" s="6"/>
      <c r="AZ602" s="6"/>
      <c r="BA602" s="6"/>
      <c r="BB602" s="6"/>
      <c r="BC602" s="6"/>
    </row>
    <row r="603" spans="1:55" ht="15">
      <c r="A603" s="1"/>
      <c r="B603" s="6"/>
      <c r="C603" s="6"/>
      <c r="D603" s="1"/>
      <c r="E603" s="1"/>
      <c r="F603" s="6"/>
      <c r="G603" s="6"/>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6"/>
      <c r="AX603" s="6"/>
      <c r="AY603" s="6"/>
      <c r="AZ603" s="6"/>
      <c r="BA603" s="6"/>
      <c r="BB603" s="6"/>
      <c r="BC603" s="6"/>
    </row>
    <row r="604" spans="1:55" ht="15">
      <c r="A604" s="1"/>
      <c r="B604" s="6"/>
      <c r="C604" s="6"/>
      <c r="D604" s="1"/>
      <c r="E604" s="1"/>
      <c r="F604" s="6"/>
      <c r="G604" s="6"/>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6"/>
      <c r="AX604" s="6"/>
      <c r="AY604" s="6"/>
      <c r="AZ604" s="6"/>
      <c r="BA604" s="6"/>
      <c r="BB604" s="6"/>
      <c r="BC604" s="6"/>
    </row>
    <row r="605" spans="1:55" ht="15">
      <c r="A605" s="1"/>
      <c r="B605" s="6"/>
      <c r="C605" s="6"/>
      <c r="D605" s="1"/>
      <c r="E605" s="1"/>
      <c r="F605" s="6"/>
      <c r="G605" s="6"/>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6"/>
      <c r="AX605" s="6"/>
      <c r="AY605" s="6"/>
      <c r="AZ605" s="6"/>
      <c r="BA605" s="6"/>
      <c r="BB605" s="6"/>
      <c r="BC605" s="6"/>
    </row>
    <row r="606" spans="1:55" ht="15">
      <c r="A606" s="1"/>
      <c r="B606" s="6"/>
      <c r="C606" s="6"/>
      <c r="D606" s="1"/>
      <c r="E606" s="1"/>
      <c r="F606" s="6"/>
      <c r="G606" s="6"/>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6"/>
      <c r="AX606" s="6"/>
      <c r="AY606" s="6"/>
      <c r="AZ606" s="6"/>
      <c r="BA606" s="6"/>
      <c r="BB606" s="6"/>
      <c r="BC606" s="6"/>
    </row>
    <row r="607" spans="1:55" ht="15">
      <c r="A607" s="1"/>
      <c r="B607" s="6"/>
      <c r="C607" s="6"/>
      <c r="D607" s="1"/>
      <c r="E607" s="1"/>
      <c r="F607" s="6"/>
      <c r="G607" s="6"/>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6"/>
      <c r="AX607" s="6"/>
      <c r="AY607" s="6"/>
      <c r="AZ607" s="6"/>
      <c r="BA607" s="6"/>
      <c r="BB607" s="6"/>
      <c r="BC607" s="6"/>
    </row>
    <row r="608" spans="1:55" ht="15">
      <c r="A608" s="1"/>
      <c r="B608" s="6"/>
      <c r="C608" s="6"/>
      <c r="D608" s="1"/>
      <c r="E608" s="1"/>
      <c r="F608" s="6"/>
      <c r="G608" s="6"/>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6"/>
      <c r="AX608" s="6"/>
      <c r="AY608" s="6"/>
      <c r="AZ608" s="6"/>
      <c r="BA608" s="6"/>
      <c r="BB608" s="6"/>
      <c r="BC608" s="6"/>
    </row>
    <row r="609" spans="1:55" ht="15">
      <c r="A609" s="1"/>
      <c r="B609" s="6"/>
      <c r="C609" s="6"/>
      <c r="D609" s="1"/>
      <c r="E609" s="1"/>
      <c r="F609" s="6"/>
      <c r="G609" s="6"/>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6"/>
      <c r="AX609" s="6"/>
      <c r="AY609" s="6"/>
      <c r="AZ609" s="6"/>
      <c r="BA609" s="6"/>
      <c r="BB609" s="6"/>
      <c r="BC609" s="6"/>
    </row>
    <row r="610" spans="1:55" ht="15">
      <c r="A610" s="1"/>
      <c r="B610" s="6"/>
      <c r="C610" s="6"/>
      <c r="D610" s="1"/>
      <c r="E610" s="1"/>
      <c r="F610" s="6"/>
      <c r="G610" s="6"/>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6"/>
      <c r="AX610" s="6"/>
      <c r="AY610" s="6"/>
      <c r="AZ610" s="6"/>
      <c r="BA610" s="6"/>
      <c r="BB610" s="6"/>
      <c r="BC610" s="6"/>
    </row>
    <row r="611" spans="1:55" ht="15">
      <c r="A611" s="1"/>
      <c r="B611" s="6"/>
      <c r="C611" s="6"/>
      <c r="D611" s="1"/>
      <c r="E611" s="1"/>
      <c r="F611" s="6"/>
      <c r="G611" s="6"/>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6"/>
      <c r="AX611" s="6"/>
      <c r="AY611" s="6"/>
      <c r="AZ611" s="6"/>
      <c r="BA611" s="6"/>
      <c r="BB611" s="6"/>
      <c r="BC611" s="6"/>
    </row>
    <row r="612" spans="1:55" ht="15">
      <c r="A612" s="1"/>
      <c r="B612" s="6"/>
      <c r="C612" s="6"/>
      <c r="D612" s="1"/>
      <c r="E612" s="1"/>
      <c r="F612" s="6"/>
      <c r="G612" s="6"/>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6"/>
      <c r="AX612" s="6"/>
      <c r="AY612" s="6"/>
      <c r="AZ612" s="6"/>
      <c r="BA612" s="6"/>
      <c r="BB612" s="6"/>
      <c r="BC612" s="6"/>
    </row>
    <row r="613" spans="1:55" ht="15">
      <c r="A613" s="1"/>
      <c r="B613" s="6"/>
      <c r="C613" s="6"/>
      <c r="D613" s="1"/>
      <c r="E613" s="1"/>
      <c r="F613" s="6"/>
      <c r="G613" s="6"/>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6"/>
      <c r="AX613" s="6"/>
      <c r="AY613" s="6"/>
      <c r="AZ613" s="6"/>
      <c r="BA613" s="6"/>
      <c r="BB613" s="6"/>
      <c r="BC613" s="6"/>
    </row>
    <row r="614" spans="1:55" ht="15">
      <c r="A614" s="1"/>
      <c r="B614" s="6"/>
      <c r="C614" s="6"/>
      <c r="D614" s="1"/>
      <c r="E614" s="1"/>
      <c r="F614" s="6"/>
      <c r="G614" s="6"/>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6"/>
      <c r="AX614" s="6"/>
      <c r="AY614" s="6"/>
      <c r="AZ614" s="6"/>
      <c r="BA614" s="6"/>
      <c r="BB614" s="6"/>
      <c r="BC614" s="6"/>
    </row>
    <row r="615" spans="1:55" ht="15">
      <c r="A615" s="1"/>
      <c r="B615" s="6"/>
      <c r="C615" s="6"/>
      <c r="D615" s="1"/>
      <c r="E615" s="1"/>
      <c r="F615" s="6"/>
      <c r="G615" s="6"/>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6"/>
      <c r="AX615" s="6"/>
      <c r="AY615" s="6"/>
      <c r="AZ615" s="6"/>
      <c r="BA615" s="6"/>
      <c r="BB615" s="6"/>
      <c r="BC615" s="6"/>
    </row>
    <row r="616" spans="1:55" ht="15">
      <c r="A616" s="1"/>
      <c r="B616" s="6"/>
      <c r="C616" s="6"/>
      <c r="D616" s="1"/>
      <c r="E616" s="1"/>
      <c r="F616" s="6"/>
      <c r="G616" s="6"/>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6"/>
      <c r="AX616" s="6"/>
      <c r="AY616" s="6"/>
      <c r="AZ616" s="6"/>
      <c r="BA616" s="6"/>
      <c r="BB616" s="6"/>
      <c r="BC616" s="6"/>
    </row>
    <row r="617" spans="1:55" ht="15">
      <c r="A617" s="1"/>
      <c r="B617" s="6"/>
      <c r="C617" s="6"/>
      <c r="D617" s="1"/>
      <c r="E617" s="1"/>
      <c r="F617" s="6"/>
      <c r="G617" s="6"/>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6"/>
      <c r="AX617" s="6"/>
      <c r="AY617" s="6"/>
      <c r="AZ617" s="6"/>
      <c r="BA617" s="6"/>
      <c r="BB617" s="6"/>
      <c r="BC617" s="6"/>
    </row>
    <row r="618" spans="1:55" ht="15">
      <c r="A618" s="1"/>
      <c r="B618" s="6"/>
      <c r="C618" s="6"/>
      <c r="D618" s="1"/>
      <c r="E618" s="1"/>
      <c r="F618" s="6"/>
      <c r="G618" s="6"/>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6"/>
      <c r="AX618" s="6"/>
      <c r="AY618" s="6"/>
      <c r="AZ618" s="6"/>
      <c r="BA618" s="6"/>
      <c r="BB618" s="6"/>
      <c r="BC618" s="6"/>
    </row>
    <row r="619" spans="1:55" ht="15">
      <c r="A619" s="1"/>
      <c r="B619" s="6"/>
      <c r="C619" s="6"/>
      <c r="D619" s="1"/>
      <c r="E619" s="1"/>
      <c r="F619" s="6"/>
      <c r="G619" s="6"/>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6"/>
      <c r="AX619" s="6"/>
      <c r="AY619" s="6"/>
      <c r="AZ619" s="6"/>
      <c r="BA619" s="6"/>
      <c r="BB619" s="6"/>
      <c r="BC619" s="6"/>
    </row>
    <row r="620" spans="1:55" ht="15">
      <c r="A620" s="1"/>
      <c r="B620" s="6"/>
      <c r="C620" s="6"/>
      <c r="D620" s="1"/>
      <c r="E620" s="1"/>
      <c r="F620" s="6"/>
      <c r="G620" s="6"/>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6"/>
      <c r="AX620" s="6"/>
      <c r="AY620" s="6"/>
      <c r="AZ620" s="6"/>
      <c r="BA620" s="6"/>
      <c r="BB620" s="6"/>
      <c r="BC620" s="6"/>
    </row>
    <row r="621" spans="1:55" ht="15">
      <c r="A621" s="1"/>
      <c r="B621" s="6"/>
      <c r="C621" s="6"/>
      <c r="D621" s="1"/>
      <c r="E621" s="1"/>
      <c r="F621" s="6"/>
      <c r="G621" s="6"/>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6"/>
      <c r="AX621" s="6"/>
      <c r="AY621" s="6"/>
      <c r="AZ621" s="6"/>
      <c r="BA621" s="6"/>
      <c r="BB621" s="6"/>
      <c r="BC621" s="6"/>
    </row>
    <row r="622" spans="1:55" ht="15">
      <c r="A622" s="1"/>
      <c r="B622" s="6"/>
      <c r="C622" s="6"/>
      <c r="D622" s="1"/>
      <c r="E622" s="1"/>
      <c r="F622" s="6"/>
      <c r="G622" s="6"/>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6"/>
      <c r="AX622" s="6"/>
      <c r="AY622" s="6"/>
      <c r="AZ622" s="6"/>
      <c r="BA622" s="6"/>
      <c r="BB622" s="6"/>
      <c r="BC622" s="6"/>
    </row>
    <row r="623" spans="1:55" ht="15">
      <c r="A623" s="1"/>
      <c r="B623" s="6"/>
      <c r="C623" s="6"/>
      <c r="D623" s="1"/>
      <c r="E623" s="1"/>
      <c r="F623" s="6"/>
      <c r="G623" s="6"/>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6"/>
      <c r="AX623" s="6"/>
      <c r="AY623" s="6"/>
      <c r="AZ623" s="6"/>
      <c r="BA623" s="6"/>
      <c r="BB623" s="6"/>
      <c r="BC623" s="6"/>
    </row>
    <row r="624" spans="1:55" ht="15">
      <c r="A624" s="1"/>
      <c r="B624" s="6"/>
      <c r="C624" s="6"/>
      <c r="D624" s="1"/>
      <c r="E624" s="1"/>
      <c r="F624" s="6"/>
      <c r="G624" s="6"/>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6"/>
      <c r="AX624" s="6"/>
      <c r="AY624" s="6"/>
      <c r="AZ624" s="6"/>
      <c r="BA624" s="6"/>
      <c r="BB624" s="6"/>
      <c r="BC624" s="6"/>
    </row>
    <row r="625" spans="1:55" ht="15">
      <c r="A625" s="1"/>
      <c r="B625" s="6"/>
      <c r="C625" s="6"/>
      <c r="D625" s="1"/>
      <c r="E625" s="1"/>
      <c r="F625" s="6"/>
      <c r="G625" s="6"/>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6"/>
      <c r="AX625" s="6"/>
      <c r="AY625" s="6"/>
      <c r="AZ625" s="6"/>
      <c r="BA625" s="6"/>
      <c r="BB625" s="6"/>
      <c r="BC625" s="6"/>
    </row>
    <row r="626" spans="1:55" ht="15">
      <c r="A626" s="1"/>
      <c r="B626" s="6"/>
      <c r="C626" s="6"/>
      <c r="D626" s="1"/>
      <c r="E626" s="1"/>
      <c r="F626" s="6"/>
      <c r="G626" s="6"/>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6"/>
      <c r="AX626" s="6"/>
      <c r="AY626" s="6"/>
      <c r="AZ626" s="6"/>
      <c r="BA626" s="6"/>
      <c r="BB626" s="6"/>
      <c r="BC626" s="6"/>
    </row>
    <row r="627" spans="1:55" ht="15">
      <c r="A627" s="1"/>
      <c r="B627" s="6"/>
      <c r="C627" s="6"/>
      <c r="D627" s="1"/>
      <c r="E627" s="1"/>
      <c r="F627" s="6"/>
      <c r="G627" s="6"/>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6"/>
      <c r="AX627" s="6"/>
      <c r="AY627" s="6"/>
      <c r="AZ627" s="6"/>
      <c r="BA627" s="6"/>
      <c r="BB627" s="6"/>
      <c r="BC627" s="6"/>
    </row>
    <row r="628" spans="1:55" ht="15">
      <c r="A628" s="1"/>
      <c r="B628" s="6"/>
      <c r="C628" s="6"/>
      <c r="D628" s="1"/>
      <c r="E628" s="1"/>
      <c r="F628" s="6"/>
      <c r="G628" s="6"/>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6"/>
      <c r="AX628" s="6"/>
      <c r="AY628" s="6"/>
      <c r="AZ628" s="6"/>
      <c r="BA628" s="6"/>
      <c r="BB628" s="6"/>
      <c r="BC628" s="6"/>
    </row>
    <row r="629" spans="1:55" ht="15">
      <c r="A629" s="1"/>
      <c r="B629" s="6"/>
      <c r="C629" s="6"/>
      <c r="D629" s="1"/>
      <c r="E629" s="1"/>
      <c r="F629" s="6"/>
      <c r="G629" s="6"/>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6"/>
      <c r="AX629" s="6"/>
      <c r="AY629" s="6"/>
      <c r="AZ629" s="6"/>
      <c r="BA629" s="6"/>
      <c r="BB629" s="6"/>
      <c r="BC629" s="6"/>
    </row>
    <row r="630" spans="1:55" ht="15">
      <c r="A630" s="1"/>
      <c r="B630" s="6"/>
      <c r="C630" s="6"/>
      <c r="D630" s="1"/>
      <c r="E630" s="1"/>
      <c r="F630" s="6"/>
      <c r="G630" s="6"/>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6"/>
      <c r="AX630" s="6"/>
      <c r="AY630" s="6"/>
      <c r="AZ630" s="6"/>
      <c r="BA630" s="6"/>
      <c r="BB630" s="6"/>
      <c r="BC630" s="6"/>
    </row>
    <row r="631" spans="1:55" ht="15">
      <c r="A631" s="1"/>
      <c r="B631" s="6"/>
      <c r="C631" s="6"/>
      <c r="D631" s="1"/>
      <c r="E631" s="1"/>
      <c r="F631" s="6"/>
      <c r="G631" s="6"/>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6"/>
      <c r="AX631" s="6"/>
      <c r="AY631" s="6"/>
      <c r="AZ631" s="6"/>
      <c r="BA631" s="6"/>
      <c r="BB631" s="6"/>
      <c r="BC631" s="6"/>
    </row>
    <row r="632" spans="1:55" ht="15">
      <c r="A632" s="1"/>
      <c r="B632" s="6"/>
      <c r="C632" s="6"/>
      <c r="D632" s="1"/>
      <c r="E632" s="1"/>
      <c r="F632" s="6"/>
      <c r="G632" s="6"/>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6"/>
      <c r="AX632" s="6"/>
      <c r="AY632" s="6"/>
      <c r="AZ632" s="6"/>
      <c r="BA632" s="6"/>
      <c r="BB632" s="6"/>
      <c r="BC632" s="6"/>
    </row>
    <row r="633" spans="1:55" ht="15">
      <c r="A633" s="1"/>
      <c r="B633" s="6"/>
      <c r="C633" s="6"/>
      <c r="D633" s="1"/>
      <c r="E633" s="1"/>
      <c r="F633" s="6"/>
      <c r="G633" s="6"/>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6"/>
      <c r="AX633" s="6"/>
      <c r="AY633" s="6"/>
      <c r="AZ633" s="6"/>
      <c r="BA633" s="6"/>
      <c r="BB633" s="6"/>
      <c r="BC633" s="6"/>
    </row>
    <row r="634" spans="1:55" ht="15">
      <c r="A634" s="1"/>
      <c r="B634" s="6"/>
      <c r="C634" s="6"/>
      <c r="D634" s="1"/>
      <c r="E634" s="1"/>
      <c r="F634" s="6"/>
      <c r="G634" s="6"/>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6"/>
      <c r="AX634" s="6"/>
      <c r="AY634" s="6"/>
      <c r="AZ634" s="6"/>
      <c r="BA634" s="6"/>
      <c r="BB634" s="6"/>
      <c r="BC634" s="6"/>
    </row>
    <row r="635" spans="1:55" ht="15">
      <c r="A635" s="1"/>
      <c r="B635" s="6"/>
      <c r="C635" s="6"/>
      <c r="D635" s="1"/>
      <c r="E635" s="1"/>
      <c r="F635" s="6"/>
      <c r="G635" s="6"/>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6"/>
      <c r="AX635" s="6"/>
      <c r="AY635" s="6"/>
      <c r="AZ635" s="6"/>
      <c r="BA635" s="6"/>
      <c r="BB635" s="6"/>
      <c r="BC635" s="6"/>
    </row>
    <row r="636" spans="1:55" ht="15">
      <c r="A636" s="1"/>
      <c r="B636" s="6"/>
      <c r="C636" s="6"/>
      <c r="D636" s="1"/>
      <c r="E636" s="1"/>
      <c r="F636" s="6"/>
      <c r="G636" s="6"/>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6"/>
      <c r="AX636" s="6"/>
      <c r="AY636" s="6"/>
      <c r="AZ636" s="6"/>
      <c r="BA636" s="6"/>
      <c r="BB636" s="6"/>
      <c r="BC636" s="6"/>
    </row>
    <row r="637" spans="1:55" ht="15">
      <c r="A637" s="1"/>
      <c r="B637" s="6"/>
      <c r="C637" s="6"/>
      <c r="D637" s="1"/>
      <c r="E637" s="1"/>
      <c r="F637" s="6"/>
      <c r="G637" s="6"/>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6"/>
      <c r="AX637" s="6"/>
      <c r="AY637" s="6"/>
      <c r="AZ637" s="6"/>
      <c r="BA637" s="6"/>
      <c r="BB637" s="6"/>
      <c r="BC637" s="6"/>
    </row>
    <row r="638" spans="1:55" ht="15">
      <c r="A638" s="1"/>
      <c r="B638" s="6"/>
      <c r="C638" s="6"/>
      <c r="D638" s="1"/>
      <c r="E638" s="1"/>
      <c r="F638" s="6"/>
      <c r="G638" s="6"/>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6"/>
      <c r="AX638" s="6"/>
      <c r="AY638" s="6"/>
      <c r="AZ638" s="6"/>
      <c r="BA638" s="6"/>
      <c r="BB638" s="6"/>
      <c r="BC638" s="6"/>
    </row>
    <row r="639" spans="1:55" ht="15">
      <c r="A639" s="1"/>
      <c r="B639" s="6"/>
      <c r="C639" s="6"/>
      <c r="D639" s="1"/>
      <c r="E639" s="1"/>
      <c r="F639" s="6"/>
      <c r="G639" s="6"/>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6"/>
      <c r="AX639" s="6"/>
      <c r="AY639" s="6"/>
      <c r="AZ639" s="6"/>
      <c r="BA639" s="6"/>
      <c r="BB639" s="6"/>
      <c r="BC639" s="6"/>
    </row>
    <row r="640" spans="1:55" ht="15">
      <c r="A640" s="1"/>
      <c r="B640" s="6"/>
      <c r="C640" s="6"/>
      <c r="D640" s="1"/>
      <c r="E640" s="1"/>
      <c r="F640" s="6"/>
      <c r="G640" s="6"/>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6"/>
      <c r="AX640" s="6"/>
      <c r="AY640" s="6"/>
      <c r="AZ640" s="6"/>
      <c r="BA640" s="6"/>
      <c r="BB640" s="6"/>
      <c r="BC640" s="6"/>
    </row>
    <row r="641" spans="1:55" ht="15">
      <c r="A641" s="1"/>
      <c r="B641" s="6"/>
      <c r="C641" s="6"/>
      <c r="D641" s="1"/>
      <c r="E641" s="1"/>
      <c r="F641" s="6"/>
      <c r="G641" s="6"/>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6"/>
      <c r="AX641" s="6"/>
      <c r="AY641" s="6"/>
      <c r="AZ641" s="6"/>
      <c r="BA641" s="6"/>
      <c r="BB641" s="6"/>
      <c r="BC641" s="6"/>
    </row>
    <row r="642" spans="1:55" ht="15">
      <c r="A642" s="1"/>
      <c r="B642" s="6"/>
      <c r="C642" s="6"/>
      <c r="D642" s="1"/>
      <c r="E642" s="1"/>
      <c r="F642" s="6"/>
      <c r="G642" s="6"/>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6"/>
      <c r="AX642" s="6"/>
      <c r="AY642" s="6"/>
      <c r="AZ642" s="6"/>
      <c r="BA642" s="6"/>
      <c r="BB642" s="6"/>
      <c r="BC642" s="6"/>
    </row>
    <row r="643" spans="1:55" ht="15">
      <c r="A643" s="1"/>
      <c r="B643" s="6"/>
      <c r="C643" s="6"/>
      <c r="D643" s="1"/>
      <c r="E643" s="1"/>
      <c r="F643" s="6"/>
      <c r="G643" s="6"/>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6"/>
      <c r="AX643" s="6"/>
      <c r="AY643" s="6"/>
      <c r="AZ643" s="6"/>
      <c r="BA643" s="6"/>
      <c r="BB643" s="6"/>
      <c r="BC643" s="6"/>
    </row>
    <row r="644" spans="1:55" ht="15">
      <c r="A644" s="1"/>
      <c r="B644" s="6"/>
      <c r="C644" s="6"/>
      <c r="D644" s="1"/>
      <c r="E644" s="1"/>
      <c r="F644" s="6"/>
      <c r="G644" s="6"/>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6"/>
      <c r="AX644" s="6"/>
      <c r="AY644" s="6"/>
      <c r="AZ644" s="6"/>
      <c r="BA644" s="6"/>
      <c r="BB644" s="6"/>
      <c r="BC644" s="6"/>
    </row>
    <row r="645" spans="1:55" ht="15">
      <c r="A645" s="1"/>
      <c r="B645" s="6"/>
      <c r="C645" s="6"/>
      <c r="D645" s="1"/>
      <c r="E645" s="1"/>
      <c r="F645" s="6"/>
      <c r="G645" s="6"/>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6"/>
      <c r="AX645" s="6"/>
      <c r="AY645" s="6"/>
      <c r="AZ645" s="6"/>
      <c r="BA645" s="6"/>
      <c r="BB645" s="6"/>
      <c r="BC645" s="6"/>
    </row>
    <row r="646" spans="1:55" ht="15">
      <c r="A646" s="1"/>
      <c r="B646" s="6"/>
      <c r="C646" s="6"/>
      <c r="D646" s="1"/>
      <c r="E646" s="1"/>
      <c r="F646" s="6"/>
      <c r="G646" s="6"/>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6"/>
      <c r="AX646" s="6"/>
      <c r="AY646" s="6"/>
      <c r="AZ646" s="6"/>
      <c r="BA646" s="6"/>
      <c r="BB646" s="6"/>
      <c r="BC646" s="6"/>
    </row>
    <row r="647" spans="1:55" ht="15">
      <c r="A647" s="1"/>
      <c r="B647" s="6"/>
      <c r="C647" s="6"/>
      <c r="D647" s="1"/>
      <c r="E647" s="1"/>
      <c r="F647" s="6"/>
      <c r="G647" s="6"/>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6"/>
      <c r="AX647" s="6"/>
      <c r="AY647" s="6"/>
      <c r="AZ647" s="6"/>
      <c r="BA647" s="6"/>
      <c r="BB647" s="6"/>
      <c r="BC647" s="6"/>
    </row>
    <row r="648" spans="1:55" ht="15">
      <c r="A648" s="1"/>
      <c r="B648" s="6"/>
      <c r="C648" s="6"/>
      <c r="D648" s="1"/>
      <c r="E648" s="1"/>
      <c r="F648" s="6"/>
      <c r="G648" s="6"/>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6"/>
      <c r="AX648" s="6"/>
      <c r="AY648" s="6"/>
      <c r="AZ648" s="6"/>
      <c r="BA648" s="6"/>
      <c r="BB648" s="6"/>
      <c r="BC648" s="6"/>
    </row>
    <row r="649" spans="1:55" ht="15">
      <c r="A649" s="1"/>
      <c r="B649" s="6"/>
      <c r="C649" s="6"/>
      <c r="D649" s="1"/>
      <c r="E649" s="1"/>
      <c r="F649" s="6"/>
      <c r="G649" s="6"/>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6"/>
      <c r="AX649" s="6"/>
      <c r="AY649" s="6"/>
      <c r="AZ649" s="6"/>
      <c r="BA649" s="6"/>
      <c r="BB649" s="6"/>
      <c r="BC649" s="6"/>
    </row>
    <row r="650" spans="1:55" ht="15">
      <c r="A650" s="1"/>
      <c r="B650" s="6"/>
      <c r="C650" s="6"/>
      <c r="D650" s="1"/>
      <c r="E650" s="1"/>
      <c r="F650" s="6"/>
      <c r="G650" s="6"/>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6"/>
      <c r="AX650" s="6"/>
      <c r="AY650" s="6"/>
      <c r="AZ650" s="6"/>
      <c r="BA650" s="6"/>
      <c r="BB650" s="6"/>
      <c r="BC650" s="6"/>
    </row>
    <row r="651" spans="1:55" ht="15">
      <c r="A651" s="1"/>
      <c r="B651" s="6"/>
      <c r="C651" s="6"/>
      <c r="D651" s="1"/>
      <c r="E651" s="1"/>
      <c r="F651" s="6"/>
      <c r="G651" s="6"/>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6"/>
      <c r="AX651" s="6"/>
      <c r="AY651" s="6"/>
      <c r="AZ651" s="6"/>
      <c r="BA651" s="6"/>
      <c r="BB651" s="6"/>
      <c r="BC651" s="6"/>
    </row>
    <row r="652" spans="1:55" ht="15">
      <c r="A652" s="1"/>
      <c r="B652" s="6"/>
      <c r="C652" s="6"/>
      <c r="D652" s="1"/>
      <c r="E652" s="1"/>
      <c r="F652" s="6"/>
      <c r="G652" s="6"/>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6"/>
      <c r="AX652" s="6"/>
      <c r="AY652" s="6"/>
      <c r="AZ652" s="6"/>
      <c r="BA652" s="6"/>
      <c r="BB652" s="6"/>
      <c r="BC652" s="6"/>
    </row>
    <row r="653" spans="1:55" ht="15">
      <c r="A653" s="1"/>
      <c r="B653" s="6"/>
      <c r="C653" s="6"/>
      <c r="D653" s="1"/>
      <c r="E653" s="1"/>
      <c r="F653" s="6"/>
      <c r="G653" s="6"/>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6"/>
      <c r="AX653" s="6"/>
      <c r="AY653" s="6"/>
      <c r="AZ653" s="6"/>
      <c r="BA653" s="6"/>
      <c r="BB653" s="6"/>
      <c r="BC653" s="6"/>
    </row>
    <row r="654" spans="1:55" ht="15">
      <c r="A654" s="1"/>
      <c r="B654" s="6"/>
      <c r="C654" s="6"/>
      <c r="D654" s="1"/>
      <c r="E654" s="1"/>
      <c r="F654" s="6"/>
      <c r="G654" s="6"/>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6"/>
      <c r="AX654" s="6"/>
      <c r="AY654" s="6"/>
      <c r="AZ654" s="6"/>
      <c r="BA654" s="6"/>
      <c r="BB654" s="6"/>
      <c r="BC654" s="6"/>
    </row>
    <row r="655" spans="1:55" ht="15">
      <c r="A655" s="1"/>
      <c r="B655" s="6"/>
      <c r="C655" s="6"/>
      <c r="D655" s="1"/>
      <c r="E655" s="1"/>
      <c r="F655" s="6"/>
      <c r="G655" s="6"/>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6"/>
      <c r="AX655" s="6"/>
      <c r="AY655" s="6"/>
      <c r="AZ655" s="6"/>
      <c r="BA655" s="6"/>
      <c r="BB655" s="6"/>
      <c r="BC655" s="6"/>
    </row>
    <row r="656" spans="1:55" ht="15">
      <c r="A656" s="1"/>
      <c r="B656" s="6"/>
      <c r="C656" s="6"/>
      <c r="D656" s="1"/>
      <c r="E656" s="1"/>
      <c r="F656" s="6"/>
      <c r="G656" s="6"/>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6"/>
      <c r="AX656" s="6"/>
      <c r="AY656" s="6"/>
      <c r="AZ656" s="6"/>
      <c r="BA656" s="6"/>
      <c r="BB656" s="6"/>
      <c r="BC656" s="6"/>
    </row>
    <row r="657" spans="1:55" ht="15">
      <c r="A657" s="1"/>
      <c r="B657" s="6"/>
      <c r="C657" s="6"/>
      <c r="D657" s="1"/>
      <c r="E657" s="1"/>
      <c r="F657" s="6"/>
      <c r="G657" s="6"/>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6"/>
      <c r="AX657" s="6"/>
      <c r="AY657" s="6"/>
      <c r="AZ657" s="6"/>
      <c r="BA657" s="6"/>
      <c r="BB657" s="6"/>
      <c r="BC657" s="6"/>
    </row>
    <row r="658" spans="1:55" ht="15">
      <c r="A658" s="1"/>
      <c r="B658" s="6"/>
      <c r="C658" s="6"/>
      <c r="D658" s="1"/>
      <c r="E658" s="1"/>
      <c r="F658" s="6"/>
      <c r="G658" s="6"/>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6"/>
      <c r="AX658" s="6"/>
      <c r="AY658" s="6"/>
      <c r="AZ658" s="6"/>
      <c r="BA658" s="6"/>
      <c r="BB658" s="6"/>
      <c r="BC658" s="6"/>
    </row>
    <row r="659" spans="1:55" ht="15">
      <c r="A659" s="1"/>
      <c r="B659" s="6"/>
      <c r="C659" s="6"/>
      <c r="D659" s="1"/>
      <c r="E659" s="1"/>
      <c r="F659" s="6"/>
      <c r="G659" s="6"/>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6"/>
      <c r="AX659" s="6"/>
      <c r="AY659" s="6"/>
      <c r="AZ659" s="6"/>
      <c r="BA659" s="6"/>
      <c r="BB659" s="6"/>
      <c r="BC659" s="6"/>
    </row>
    <row r="660" spans="1:55" ht="15">
      <c r="A660" s="1"/>
      <c r="B660" s="6"/>
      <c r="C660" s="6"/>
      <c r="D660" s="1"/>
      <c r="E660" s="1"/>
      <c r="F660" s="6"/>
      <c r="G660" s="6"/>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6"/>
      <c r="AX660" s="6"/>
      <c r="AY660" s="6"/>
      <c r="AZ660" s="6"/>
      <c r="BA660" s="6"/>
      <c r="BB660" s="6"/>
      <c r="BC660" s="6"/>
    </row>
    <row r="661" spans="1:55" ht="15">
      <c r="A661" s="1"/>
      <c r="B661" s="6"/>
      <c r="C661" s="6"/>
      <c r="D661" s="1"/>
      <c r="E661" s="1"/>
      <c r="F661" s="6"/>
      <c r="G661" s="6"/>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6"/>
      <c r="AX661" s="6"/>
      <c r="AY661" s="6"/>
      <c r="AZ661" s="6"/>
      <c r="BA661" s="6"/>
      <c r="BB661" s="6"/>
      <c r="BC661" s="6"/>
    </row>
    <row r="662" spans="1:55" ht="15">
      <c r="A662" s="1"/>
      <c r="B662" s="6"/>
      <c r="C662" s="6"/>
      <c r="D662" s="1"/>
      <c r="E662" s="1"/>
      <c r="F662" s="6"/>
      <c r="G662" s="6"/>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6"/>
      <c r="AX662" s="6"/>
      <c r="AY662" s="6"/>
      <c r="AZ662" s="6"/>
      <c r="BA662" s="6"/>
      <c r="BB662" s="6"/>
      <c r="BC662" s="6"/>
    </row>
    <row r="663" spans="1:55" ht="15">
      <c r="A663" s="1"/>
      <c r="B663" s="6"/>
      <c r="C663" s="6"/>
      <c r="D663" s="1"/>
      <c r="E663" s="1"/>
      <c r="F663" s="6"/>
      <c r="G663" s="6"/>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6"/>
      <c r="AX663" s="6"/>
      <c r="AY663" s="6"/>
      <c r="AZ663" s="6"/>
      <c r="BA663" s="6"/>
      <c r="BB663" s="6"/>
      <c r="BC663" s="6"/>
    </row>
    <row r="664" spans="1:55" ht="15">
      <c r="A664" s="1"/>
      <c r="B664" s="6"/>
      <c r="C664" s="6"/>
      <c r="D664" s="1"/>
      <c r="E664" s="1"/>
      <c r="F664" s="6"/>
      <c r="G664" s="6"/>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6"/>
      <c r="AX664" s="6"/>
      <c r="AY664" s="6"/>
      <c r="AZ664" s="6"/>
      <c r="BA664" s="6"/>
      <c r="BB664" s="6"/>
      <c r="BC664" s="6"/>
    </row>
    <row r="665" spans="1:55" ht="15">
      <c r="A665" s="1"/>
      <c r="B665" s="6"/>
      <c r="C665" s="6"/>
      <c r="D665" s="1"/>
      <c r="E665" s="1"/>
      <c r="F665" s="6"/>
      <c r="G665" s="6"/>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6"/>
      <c r="AX665" s="6"/>
      <c r="AY665" s="6"/>
      <c r="AZ665" s="6"/>
      <c r="BA665" s="6"/>
      <c r="BB665" s="6"/>
      <c r="BC665" s="6"/>
    </row>
    <row r="666" spans="1:55" ht="15">
      <c r="A666" s="1"/>
      <c r="B666" s="6"/>
      <c r="C666" s="6"/>
      <c r="D666" s="1"/>
      <c r="E666" s="1"/>
      <c r="F666" s="6"/>
      <c r="G666" s="6"/>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6"/>
      <c r="AX666" s="6"/>
      <c r="AY666" s="6"/>
      <c r="AZ666" s="6"/>
      <c r="BA666" s="6"/>
      <c r="BB666" s="6"/>
      <c r="BC666" s="6"/>
    </row>
    <row r="667" spans="1:55" ht="15">
      <c r="A667" s="1"/>
      <c r="B667" s="6"/>
      <c r="C667" s="6"/>
      <c r="D667" s="1"/>
      <c r="E667" s="1"/>
      <c r="F667" s="6"/>
      <c r="G667" s="6"/>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6"/>
      <c r="AX667" s="6"/>
      <c r="AY667" s="6"/>
      <c r="AZ667" s="6"/>
      <c r="BA667" s="6"/>
      <c r="BB667" s="6"/>
      <c r="BC667" s="6"/>
    </row>
    <row r="668" spans="1:55" ht="15">
      <c r="A668" s="1"/>
      <c r="B668" s="6"/>
      <c r="C668" s="6"/>
      <c r="D668" s="1"/>
      <c r="E668" s="1"/>
      <c r="F668" s="6"/>
      <c r="G668" s="6"/>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6"/>
      <c r="AX668" s="6"/>
      <c r="AY668" s="6"/>
      <c r="AZ668" s="6"/>
      <c r="BA668" s="6"/>
      <c r="BB668" s="6"/>
      <c r="BC668" s="6"/>
    </row>
    <row r="669" spans="1:55" ht="15">
      <c r="A669" s="1"/>
      <c r="B669" s="6"/>
      <c r="C669" s="6"/>
      <c r="D669" s="1"/>
      <c r="E669" s="1"/>
      <c r="F669" s="6"/>
      <c r="G669" s="6"/>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6"/>
      <c r="AX669" s="6"/>
      <c r="AY669" s="6"/>
      <c r="AZ669" s="6"/>
      <c r="BA669" s="6"/>
      <c r="BB669" s="6"/>
      <c r="BC669" s="6"/>
    </row>
    <row r="670" spans="1:55" ht="15">
      <c r="A670" s="1"/>
      <c r="B670" s="6"/>
      <c r="C670" s="6"/>
      <c r="D670" s="1"/>
      <c r="E670" s="1"/>
      <c r="F670" s="6"/>
      <c r="G670" s="6"/>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6"/>
      <c r="AX670" s="6"/>
      <c r="AY670" s="6"/>
      <c r="AZ670" s="6"/>
      <c r="BA670" s="6"/>
      <c r="BB670" s="6"/>
      <c r="BC670" s="6"/>
    </row>
    <row r="671" spans="1:55" ht="15">
      <c r="A671" s="1"/>
      <c r="B671" s="6"/>
      <c r="C671" s="6"/>
      <c r="D671" s="1"/>
      <c r="E671" s="1"/>
      <c r="F671" s="6"/>
      <c r="G671" s="6"/>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6"/>
      <c r="AX671" s="6"/>
      <c r="AY671" s="6"/>
      <c r="AZ671" s="6"/>
      <c r="BA671" s="6"/>
      <c r="BB671" s="6"/>
      <c r="BC671" s="6"/>
    </row>
    <row r="672" spans="1:55" ht="15">
      <c r="A672" s="1"/>
      <c r="B672" s="6"/>
      <c r="C672" s="6"/>
      <c r="D672" s="1"/>
      <c r="E672" s="1"/>
      <c r="F672" s="6"/>
      <c r="G672" s="6"/>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6"/>
      <c r="AX672" s="6"/>
      <c r="AY672" s="6"/>
      <c r="AZ672" s="6"/>
      <c r="BA672" s="6"/>
      <c r="BB672" s="6"/>
      <c r="BC672" s="6"/>
    </row>
    <row r="673" spans="1:55" ht="15">
      <c r="A673" s="1"/>
      <c r="B673" s="6"/>
      <c r="C673" s="6"/>
      <c r="D673" s="1"/>
      <c r="E673" s="1"/>
      <c r="F673" s="6"/>
      <c r="G673" s="6"/>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6"/>
      <c r="AX673" s="6"/>
      <c r="AY673" s="6"/>
      <c r="AZ673" s="6"/>
      <c r="BA673" s="6"/>
      <c r="BB673" s="6"/>
      <c r="BC673" s="6"/>
    </row>
    <row r="674" spans="1:55" ht="15">
      <c r="A674" s="1"/>
      <c r="B674" s="6"/>
      <c r="C674" s="6"/>
      <c r="D674" s="1"/>
      <c r="E674" s="1"/>
      <c r="F674" s="6"/>
      <c r="G674" s="6"/>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6"/>
      <c r="AX674" s="6"/>
      <c r="AY674" s="6"/>
      <c r="AZ674" s="6"/>
      <c r="BA674" s="6"/>
      <c r="BB674" s="6"/>
      <c r="BC674" s="6"/>
    </row>
    <row r="675" spans="1:55" ht="15">
      <c r="A675" s="1"/>
      <c r="B675" s="6"/>
      <c r="C675" s="6"/>
      <c r="D675" s="1"/>
      <c r="E675" s="1"/>
      <c r="F675" s="6"/>
      <c r="G675" s="6"/>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6"/>
      <c r="AX675" s="6"/>
      <c r="AY675" s="6"/>
      <c r="AZ675" s="6"/>
      <c r="BA675" s="6"/>
      <c r="BB675" s="6"/>
      <c r="BC675" s="6"/>
    </row>
    <row r="676" spans="1:55" ht="15">
      <c r="A676" s="1"/>
      <c r="B676" s="6"/>
      <c r="C676" s="6"/>
      <c r="D676" s="1"/>
      <c r="E676" s="1"/>
      <c r="F676" s="6"/>
      <c r="G676" s="6"/>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6"/>
      <c r="AX676" s="6"/>
      <c r="AY676" s="6"/>
      <c r="AZ676" s="6"/>
      <c r="BA676" s="6"/>
      <c r="BB676" s="6"/>
      <c r="BC676" s="6"/>
    </row>
    <row r="677" spans="1:55" ht="15">
      <c r="A677" s="1"/>
      <c r="B677" s="6"/>
      <c r="C677" s="6"/>
      <c r="D677" s="1"/>
      <c r="E677" s="1"/>
      <c r="F677" s="6"/>
      <c r="G677" s="6"/>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6"/>
      <c r="AX677" s="6"/>
      <c r="AY677" s="6"/>
      <c r="AZ677" s="6"/>
      <c r="BA677" s="6"/>
      <c r="BB677" s="6"/>
      <c r="BC677" s="6"/>
    </row>
    <row r="678" spans="1:55" ht="15">
      <c r="A678" s="1"/>
      <c r="B678" s="6"/>
      <c r="C678" s="6"/>
      <c r="D678" s="1"/>
      <c r="E678" s="1"/>
      <c r="F678" s="6"/>
      <c r="G678" s="6"/>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6"/>
      <c r="AX678" s="6"/>
      <c r="AY678" s="6"/>
      <c r="AZ678" s="6"/>
      <c r="BA678" s="6"/>
      <c r="BB678" s="6"/>
      <c r="BC678" s="6"/>
    </row>
    <row r="679" spans="1:55" ht="15">
      <c r="A679" s="1"/>
      <c r="B679" s="6"/>
      <c r="C679" s="6"/>
      <c r="D679" s="1"/>
      <c r="E679" s="1"/>
      <c r="F679" s="6"/>
      <c r="G679" s="6"/>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6"/>
      <c r="AX679" s="6"/>
      <c r="AY679" s="6"/>
      <c r="AZ679" s="6"/>
      <c r="BA679" s="6"/>
      <c r="BB679" s="6"/>
      <c r="BC679" s="6"/>
    </row>
    <row r="680" spans="1:55" ht="15">
      <c r="A680" s="1"/>
      <c r="B680" s="6"/>
      <c r="C680" s="6"/>
      <c r="D680" s="1"/>
      <c r="E680" s="1"/>
      <c r="F680" s="6"/>
      <c r="G680" s="6"/>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6"/>
      <c r="AX680" s="6"/>
      <c r="AY680" s="6"/>
      <c r="AZ680" s="6"/>
      <c r="BA680" s="6"/>
      <c r="BB680" s="6"/>
      <c r="BC680" s="6"/>
    </row>
    <row r="681" spans="1:55" ht="15">
      <c r="A681" s="1"/>
      <c r="B681" s="6"/>
      <c r="C681" s="6"/>
      <c r="D681" s="1"/>
      <c r="E681" s="1"/>
      <c r="F681" s="6"/>
      <c r="G681" s="6"/>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6"/>
      <c r="AX681" s="6"/>
      <c r="AY681" s="6"/>
      <c r="AZ681" s="6"/>
      <c r="BA681" s="6"/>
      <c r="BB681" s="6"/>
      <c r="BC681" s="6"/>
    </row>
    <row r="682" spans="1:55" ht="15">
      <c r="A682" s="1"/>
      <c r="B682" s="6"/>
      <c r="C682" s="6"/>
      <c r="D682" s="1"/>
      <c r="E682" s="1"/>
      <c r="F682" s="6"/>
      <c r="G682" s="6"/>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6"/>
      <c r="AX682" s="6"/>
      <c r="AY682" s="6"/>
      <c r="AZ682" s="6"/>
      <c r="BA682" s="6"/>
      <c r="BB682" s="6"/>
      <c r="BC682" s="6"/>
    </row>
    <row r="683" spans="1:55" ht="15">
      <c r="A683" s="1"/>
      <c r="B683" s="6"/>
      <c r="C683" s="6"/>
      <c r="D683" s="1"/>
      <c r="E683" s="1"/>
      <c r="F683" s="6"/>
      <c r="G683" s="6"/>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6"/>
      <c r="AX683" s="6"/>
      <c r="AY683" s="6"/>
      <c r="AZ683" s="6"/>
      <c r="BA683" s="6"/>
      <c r="BB683" s="6"/>
      <c r="BC683" s="6"/>
    </row>
    <row r="684" spans="1:55" ht="15">
      <c r="A684" s="1"/>
      <c r="B684" s="6"/>
      <c r="C684" s="6"/>
      <c r="D684" s="1"/>
      <c r="E684" s="1"/>
      <c r="F684" s="6"/>
      <c r="G684" s="6"/>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6"/>
      <c r="AX684" s="6"/>
      <c r="AY684" s="6"/>
      <c r="AZ684" s="6"/>
      <c r="BA684" s="6"/>
      <c r="BB684" s="6"/>
      <c r="BC684" s="6"/>
    </row>
    <row r="685" spans="1:55" ht="15">
      <c r="A685" s="1"/>
      <c r="B685" s="6"/>
      <c r="C685" s="6"/>
      <c r="D685" s="1"/>
      <c r="E685" s="1"/>
      <c r="F685" s="6"/>
      <c r="G685" s="6"/>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6"/>
      <c r="AX685" s="6"/>
      <c r="AY685" s="6"/>
      <c r="AZ685" s="6"/>
      <c r="BA685" s="6"/>
      <c r="BB685" s="6"/>
      <c r="BC685" s="6"/>
    </row>
    <row r="686" spans="1:55" ht="15">
      <c r="A686" s="1"/>
      <c r="B686" s="6"/>
      <c r="C686" s="6"/>
      <c r="D686" s="1"/>
      <c r="E686" s="1"/>
      <c r="F686" s="6"/>
      <c r="G686" s="6"/>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6"/>
      <c r="AX686" s="6"/>
      <c r="AY686" s="6"/>
      <c r="AZ686" s="6"/>
      <c r="BA686" s="6"/>
      <c r="BB686" s="6"/>
      <c r="BC686" s="6"/>
    </row>
    <row r="687" spans="1:55" ht="15">
      <c r="A687" s="1"/>
      <c r="B687" s="6"/>
      <c r="C687" s="6"/>
      <c r="D687" s="1"/>
      <c r="E687" s="1"/>
      <c r="F687" s="6"/>
      <c r="G687" s="6"/>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6"/>
      <c r="AX687" s="6"/>
      <c r="AY687" s="6"/>
      <c r="AZ687" s="6"/>
      <c r="BA687" s="6"/>
      <c r="BB687" s="6"/>
      <c r="BC687" s="6"/>
    </row>
    <row r="688" spans="1:55" ht="15">
      <c r="A688" s="1"/>
      <c r="B688" s="6"/>
      <c r="C688" s="6"/>
      <c r="D688" s="1"/>
      <c r="E688" s="1"/>
      <c r="F688" s="6"/>
      <c r="G688" s="6"/>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6"/>
      <c r="AX688" s="6"/>
      <c r="AY688" s="6"/>
      <c r="AZ688" s="6"/>
      <c r="BA688" s="6"/>
      <c r="BB688" s="6"/>
      <c r="BC688" s="6"/>
    </row>
    <row r="689" spans="1:55" ht="15">
      <c r="A689" s="1"/>
      <c r="B689" s="6"/>
      <c r="C689" s="6"/>
      <c r="D689" s="1"/>
      <c r="E689" s="1"/>
      <c r="F689" s="6"/>
      <c r="G689" s="6"/>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6"/>
      <c r="AX689" s="6"/>
      <c r="AY689" s="6"/>
      <c r="AZ689" s="6"/>
      <c r="BA689" s="6"/>
      <c r="BB689" s="6"/>
      <c r="BC689" s="6"/>
    </row>
    <row r="690" spans="1:55" ht="15">
      <c r="A690" s="1"/>
      <c r="B690" s="6"/>
      <c r="C690" s="6"/>
      <c r="D690" s="1"/>
      <c r="E690" s="1"/>
      <c r="F690" s="6"/>
      <c r="G690" s="6"/>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6"/>
      <c r="AX690" s="6"/>
      <c r="AY690" s="6"/>
      <c r="AZ690" s="6"/>
      <c r="BA690" s="6"/>
      <c r="BB690" s="6"/>
      <c r="BC690" s="6"/>
    </row>
    <row r="691" spans="1:55" ht="15">
      <c r="A691" s="1"/>
      <c r="B691" s="6"/>
      <c r="C691" s="6"/>
      <c r="D691" s="1"/>
      <c r="E691" s="1"/>
      <c r="F691" s="6"/>
      <c r="G691" s="6"/>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6"/>
      <c r="AX691" s="6"/>
      <c r="AY691" s="6"/>
      <c r="AZ691" s="6"/>
      <c r="BA691" s="6"/>
      <c r="BB691" s="6"/>
      <c r="BC691" s="6"/>
    </row>
    <row r="692" spans="1:55" ht="15">
      <c r="A692" s="1"/>
      <c r="B692" s="6"/>
      <c r="C692" s="6"/>
      <c r="D692" s="1"/>
      <c r="E692" s="1"/>
      <c r="F692" s="6"/>
      <c r="G692" s="6"/>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6"/>
      <c r="AX692" s="6"/>
      <c r="AY692" s="6"/>
      <c r="AZ692" s="6"/>
      <c r="BA692" s="6"/>
      <c r="BB692" s="6"/>
      <c r="BC692" s="6"/>
    </row>
    <row r="693" spans="1:55" ht="15">
      <c r="A693" s="1"/>
      <c r="B693" s="6"/>
      <c r="C693" s="6"/>
      <c r="D693" s="1"/>
      <c r="E693" s="1"/>
      <c r="F693" s="6"/>
      <c r="G693" s="6"/>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6"/>
      <c r="AX693" s="6"/>
      <c r="AY693" s="6"/>
      <c r="AZ693" s="6"/>
      <c r="BA693" s="6"/>
      <c r="BB693" s="6"/>
      <c r="BC693" s="6"/>
    </row>
    <row r="694" spans="1:55" ht="15">
      <c r="A694" s="1"/>
      <c r="B694" s="6"/>
      <c r="C694" s="6"/>
      <c r="D694" s="1"/>
      <c r="E694" s="1"/>
      <c r="F694" s="6"/>
      <c r="G694" s="6"/>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6"/>
      <c r="AX694" s="6"/>
      <c r="AY694" s="6"/>
      <c r="AZ694" s="6"/>
      <c r="BA694" s="6"/>
      <c r="BB694" s="6"/>
      <c r="BC694" s="6"/>
    </row>
    <row r="695" spans="1:55" ht="15">
      <c r="A695" s="1"/>
      <c r="B695" s="6"/>
      <c r="C695" s="6"/>
      <c r="D695" s="1"/>
      <c r="E695" s="1"/>
      <c r="F695" s="6"/>
      <c r="G695" s="6"/>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6"/>
      <c r="AX695" s="6"/>
      <c r="AY695" s="6"/>
      <c r="AZ695" s="6"/>
      <c r="BA695" s="6"/>
      <c r="BB695" s="6"/>
      <c r="BC695" s="6"/>
    </row>
    <row r="696" spans="1:55" ht="15">
      <c r="A696" s="1"/>
      <c r="B696" s="6"/>
      <c r="C696" s="6"/>
      <c r="D696" s="1"/>
      <c r="E696" s="1"/>
      <c r="F696" s="6"/>
      <c r="G696" s="6"/>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6"/>
      <c r="AX696" s="6"/>
      <c r="AY696" s="6"/>
      <c r="AZ696" s="6"/>
      <c r="BA696" s="6"/>
      <c r="BB696" s="6"/>
      <c r="BC696" s="6"/>
    </row>
    <row r="697" spans="1:55" ht="15">
      <c r="A697" s="1"/>
      <c r="B697" s="6"/>
      <c r="C697" s="6"/>
      <c r="D697" s="1"/>
      <c r="E697" s="1"/>
      <c r="F697" s="6"/>
      <c r="G697" s="6"/>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6"/>
      <c r="AX697" s="6"/>
      <c r="AY697" s="6"/>
      <c r="AZ697" s="6"/>
      <c r="BA697" s="6"/>
      <c r="BB697" s="6"/>
      <c r="BC697" s="6"/>
    </row>
    <row r="698" spans="1:55" ht="15">
      <c r="A698" s="1"/>
      <c r="B698" s="6"/>
      <c r="C698" s="6"/>
      <c r="D698" s="1"/>
      <c r="E698" s="1"/>
      <c r="F698" s="6"/>
      <c r="G698" s="6"/>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6"/>
      <c r="AX698" s="6"/>
      <c r="AY698" s="6"/>
      <c r="AZ698" s="6"/>
      <c r="BA698" s="6"/>
      <c r="BB698" s="6"/>
      <c r="BC698" s="6"/>
    </row>
    <row r="699" spans="1:55" ht="15">
      <c r="A699" s="1"/>
      <c r="B699" s="6"/>
      <c r="C699" s="6"/>
      <c r="D699" s="1"/>
      <c r="E699" s="1"/>
      <c r="F699" s="6"/>
      <c r="G699" s="6"/>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6"/>
      <c r="AX699" s="6"/>
      <c r="AY699" s="6"/>
      <c r="AZ699" s="6"/>
      <c r="BA699" s="6"/>
      <c r="BB699" s="6"/>
      <c r="BC699" s="6"/>
    </row>
    <row r="700" spans="1:55" ht="15">
      <c r="A700" s="1"/>
      <c r="B700" s="6"/>
      <c r="C700" s="6"/>
      <c r="D700" s="1"/>
      <c r="E700" s="1"/>
      <c r="F700" s="6"/>
      <c r="G700" s="6"/>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6"/>
      <c r="AX700" s="6"/>
      <c r="AY700" s="6"/>
      <c r="AZ700" s="6"/>
      <c r="BA700" s="6"/>
      <c r="BB700" s="6"/>
      <c r="BC700" s="6"/>
    </row>
    <row r="701" spans="1:55" ht="15">
      <c r="A701" s="1"/>
      <c r="B701" s="6"/>
      <c r="C701" s="6"/>
      <c r="D701" s="1"/>
      <c r="E701" s="1"/>
      <c r="F701" s="6"/>
      <c r="G701" s="6"/>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6"/>
      <c r="AX701" s="6"/>
      <c r="AY701" s="6"/>
      <c r="AZ701" s="6"/>
      <c r="BA701" s="6"/>
      <c r="BB701" s="6"/>
      <c r="BC701" s="6"/>
    </row>
    <row r="702" spans="1:55" ht="15">
      <c r="A702" s="1"/>
      <c r="B702" s="6"/>
      <c r="C702" s="6"/>
      <c r="D702" s="1"/>
      <c r="E702" s="1"/>
      <c r="F702" s="6"/>
      <c r="G702" s="6"/>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6"/>
      <c r="AX702" s="6"/>
      <c r="AY702" s="6"/>
      <c r="AZ702" s="6"/>
      <c r="BA702" s="6"/>
      <c r="BB702" s="6"/>
      <c r="BC702" s="6"/>
    </row>
    <row r="703" spans="1:55" ht="15">
      <c r="A703" s="1"/>
      <c r="B703" s="6"/>
      <c r="C703" s="6"/>
      <c r="D703" s="1"/>
      <c r="E703" s="1"/>
      <c r="F703" s="6"/>
      <c r="G703" s="6"/>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6"/>
      <c r="AX703" s="6"/>
      <c r="AY703" s="6"/>
      <c r="AZ703" s="6"/>
      <c r="BA703" s="6"/>
      <c r="BB703" s="6"/>
      <c r="BC703" s="6"/>
    </row>
    <row r="704" spans="1:55" ht="15">
      <c r="A704" s="1"/>
      <c r="B704" s="6"/>
      <c r="C704" s="6"/>
      <c r="D704" s="1"/>
      <c r="E704" s="1"/>
      <c r="F704" s="6"/>
      <c r="G704" s="6"/>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6"/>
      <c r="AX704" s="6"/>
      <c r="AY704" s="6"/>
      <c r="AZ704" s="6"/>
      <c r="BA704" s="6"/>
      <c r="BB704" s="6"/>
      <c r="BC704" s="6"/>
    </row>
    <row r="705" spans="1:55" ht="15">
      <c r="A705" s="1"/>
      <c r="B705" s="6"/>
      <c r="C705" s="6"/>
      <c r="D705" s="1"/>
      <c r="E705" s="1"/>
      <c r="F705" s="6"/>
      <c r="G705" s="6"/>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6"/>
      <c r="AX705" s="6"/>
      <c r="AY705" s="6"/>
      <c r="AZ705" s="6"/>
      <c r="BA705" s="6"/>
      <c r="BB705" s="6"/>
      <c r="BC705" s="6"/>
    </row>
    <row r="706" spans="1:55" ht="15">
      <c r="A706" s="1"/>
      <c r="B706" s="6"/>
      <c r="C706" s="6"/>
      <c r="D706" s="1"/>
      <c r="E706" s="1"/>
      <c r="F706" s="6"/>
      <c r="G706" s="6"/>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6"/>
      <c r="AX706" s="6"/>
      <c r="AY706" s="6"/>
      <c r="AZ706" s="6"/>
      <c r="BA706" s="6"/>
      <c r="BB706" s="6"/>
      <c r="BC706" s="6"/>
    </row>
    <row r="707" spans="1:55" ht="15">
      <c r="A707" s="1"/>
      <c r="B707" s="6"/>
      <c r="C707" s="6"/>
      <c r="D707" s="1"/>
      <c r="E707" s="1"/>
      <c r="F707" s="6"/>
      <c r="G707" s="6"/>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6"/>
      <c r="AX707" s="6"/>
      <c r="AY707" s="6"/>
      <c r="AZ707" s="6"/>
      <c r="BA707" s="6"/>
      <c r="BB707" s="6"/>
      <c r="BC707" s="6"/>
    </row>
    <row r="708" spans="1:55" ht="15">
      <c r="A708" s="1"/>
      <c r="B708" s="6"/>
      <c r="C708" s="6"/>
      <c r="D708" s="1"/>
      <c r="E708" s="1"/>
      <c r="F708" s="6"/>
      <c r="G708" s="6"/>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6"/>
      <c r="AX708" s="6"/>
      <c r="AY708" s="6"/>
      <c r="AZ708" s="6"/>
      <c r="BA708" s="6"/>
      <c r="BB708" s="6"/>
      <c r="BC708" s="6"/>
    </row>
    <row r="709" spans="1:55" ht="15">
      <c r="A709" s="1"/>
      <c r="B709" s="6"/>
      <c r="C709" s="6"/>
      <c r="D709" s="1"/>
      <c r="E709" s="1"/>
      <c r="F709" s="6"/>
      <c r="G709" s="6"/>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6"/>
      <c r="AX709" s="6"/>
      <c r="AY709" s="6"/>
      <c r="AZ709" s="6"/>
      <c r="BA709" s="6"/>
      <c r="BB709" s="6"/>
      <c r="BC709" s="6"/>
    </row>
    <row r="710" spans="1:55" ht="15">
      <c r="A710" s="1"/>
      <c r="B710" s="6"/>
      <c r="C710" s="6"/>
      <c r="D710" s="1"/>
      <c r="E710" s="1"/>
      <c r="F710" s="6"/>
      <c r="G710" s="6"/>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6"/>
      <c r="AX710" s="6"/>
      <c r="AY710" s="6"/>
      <c r="AZ710" s="6"/>
      <c r="BA710" s="6"/>
      <c r="BB710" s="6"/>
      <c r="BC710" s="6"/>
    </row>
    <row r="711" spans="1:55" ht="15">
      <c r="A711" s="1"/>
      <c r="B711" s="6"/>
      <c r="C711" s="6"/>
      <c r="D711" s="1"/>
      <c r="E711" s="1"/>
      <c r="F711" s="6"/>
      <c r="G711" s="6"/>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6"/>
      <c r="AX711" s="6"/>
      <c r="AY711" s="6"/>
      <c r="AZ711" s="6"/>
      <c r="BA711" s="6"/>
      <c r="BB711" s="6"/>
      <c r="BC711" s="6"/>
    </row>
    <row r="712" spans="1:55" ht="15">
      <c r="A712" s="1"/>
      <c r="B712" s="6"/>
      <c r="C712" s="6"/>
      <c r="D712" s="1"/>
      <c r="E712" s="1"/>
      <c r="F712" s="6"/>
      <c r="G712" s="6"/>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6"/>
      <c r="AX712" s="6"/>
      <c r="AY712" s="6"/>
      <c r="AZ712" s="6"/>
      <c r="BA712" s="6"/>
      <c r="BB712" s="6"/>
      <c r="BC712" s="6"/>
    </row>
    <row r="713" spans="1:55" ht="15">
      <c r="A713" s="1"/>
      <c r="B713" s="6"/>
      <c r="C713" s="6"/>
      <c r="D713" s="1"/>
      <c r="E713" s="1"/>
      <c r="F713" s="6"/>
      <c r="G713" s="6"/>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6"/>
      <c r="AX713" s="6"/>
      <c r="AY713" s="6"/>
      <c r="AZ713" s="6"/>
      <c r="BA713" s="6"/>
      <c r="BB713" s="6"/>
      <c r="BC713" s="6"/>
    </row>
    <row r="714" spans="1:55" ht="15">
      <c r="A714" s="1"/>
      <c r="B714" s="6"/>
      <c r="C714" s="6"/>
      <c r="D714" s="1"/>
      <c r="E714" s="1"/>
      <c r="F714" s="6"/>
      <c r="G714" s="6"/>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6"/>
      <c r="AX714" s="6"/>
      <c r="AY714" s="6"/>
      <c r="AZ714" s="6"/>
      <c r="BA714" s="6"/>
      <c r="BB714" s="6"/>
      <c r="BC714" s="6"/>
    </row>
    <row r="715" spans="1:55" ht="15">
      <c r="A715" s="1"/>
      <c r="B715" s="6"/>
      <c r="C715" s="6"/>
      <c r="D715" s="1"/>
      <c r="E715" s="1"/>
      <c r="F715" s="6"/>
      <c r="G715" s="6"/>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6"/>
      <c r="AX715" s="6"/>
      <c r="AY715" s="6"/>
      <c r="AZ715" s="6"/>
      <c r="BA715" s="6"/>
      <c r="BB715" s="6"/>
      <c r="BC715" s="6"/>
    </row>
    <row r="716" spans="1:55" ht="15">
      <c r="A716" s="1"/>
      <c r="B716" s="6"/>
      <c r="C716" s="6"/>
      <c r="D716" s="1"/>
      <c r="E716" s="1"/>
      <c r="F716" s="6"/>
      <c r="G716" s="6"/>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6"/>
      <c r="AX716" s="6"/>
      <c r="AY716" s="6"/>
      <c r="AZ716" s="6"/>
      <c r="BA716" s="6"/>
      <c r="BB716" s="6"/>
      <c r="BC716" s="6"/>
    </row>
    <row r="717" spans="1:55" ht="15">
      <c r="A717" s="1"/>
      <c r="B717" s="6"/>
      <c r="C717" s="6"/>
      <c r="D717" s="1"/>
      <c r="E717" s="1"/>
      <c r="F717" s="6"/>
      <c r="G717" s="6"/>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6"/>
      <c r="AX717" s="6"/>
      <c r="AY717" s="6"/>
      <c r="AZ717" s="6"/>
      <c r="BA717" s="6"/>
      <c r="BB717" s="6"/>
      <c r="BC717" s="6"/>
    </row>
    <row r="718" spans="1:55" ht="15">
      <c r="A718" s="1"/>
      <c r="B718" s="6"/>
      <c r="C718" s="6"/>
      <c r="D718" s="1"/>
      <c r="E718" s="1"/>
      <c r="F718" s="6"/>
      <c r="G718" s="6"/>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6"/>
      <c r="AX718" s="6"/>
      <c r="AY718" s="6"/>
      <c r="AZ718" s="6"/>
      <c r="BA718" s="6"/>
      <c r="BB718" s="6"/>
      <c r="BC718" s="6"/>
    </row>
    <row r="719" spans="1:55" ht="15">
      <c r="A719" s="1"/>
      <c r="B719" s="6"/>
      <c r="C719" s="6"/>
      <c r="D719" s="1"/>
      <c r="E719" s="1"/>
      <c r="F719" s="6"/>
      <c r="G719" s="6"/>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6"/>
      <c r="AX719" s="6"/>
      <c r="AY719" s="6"/>
      <c r="AZ719" s="6"/>
      <c r="BA719" s="6"/>
      <c r="BB719" s="6"/>
      <c r="BC719" s="6"/>
    </row>
    <row r="720" spans="1:55" ht="15">
      <c r="A720" s="1"/>
      <c r="B720" s="6"/>
      <c r="C720" s="6"/>
      <c r="D720" s="1"/>
      <c r="E720" s="1"/>
      <c r="F720" s="6"/>
      <c r="G720" s="6"/>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6"/>
      <c r="AX720" s="6"/>
      <c r="AY720" s="6"/>
      <c r="AZ720" s="6"/>
      <c r="BA720" s="6"/>
      <c r="BB720" s="6"/>
      <c r="BC720" s="6"/>
    </row>
    <row r="721" spans="1:55" ht="15">
      <c r="A721" s="1"/>
      <c r="B721" s="6"/>
      <c r="C721" s="6"/>
      <c r="D721" s="1"/>
      <c r="E721" s="1"/>
      <c r="F721" s="6"/>
      <c r="G721" s="6"/>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6"/>
      <c r="AX721" s="6"/>
      <c r="AY721" s="6"/>
      <c r="AZ721" s="6"/>
      <c r="BA721" s="6"/>
      <c r="BB721" s="6"/>
      <c r="BC721" s="6"/>
    </row>
    <row r="722" spans="1:55" ht="15">
      <c r="A722" s="1"/>
      <c r="B722" s="6"/>
      <c r="C722" s="6"/>
      <c r="D722" s="1"/>
      <c r="E722" s="1"/>
      <c r="F722" s="6"/>
      <c r="G722" s="6"/>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6"/>
      <c r="AX722" s="6"/>
      <c r="AY722" s="6"/>
      <c r="AZ722" s="6"/>
      <c r="BA722" s="6"/>
      <c r="BB722" s="6"/>
      <c r="BC722" s="6"/>
    </row>
    <row r="723" spans="1:55" ht="15">
      <c r="A723" s="1"/>
      <c r="B723" s="6"/>
      <c r="C723" s="6"/>
      <c r="D723" s="1"/>
      <c r="E723" s="1"/>
      <c r="F723" s="6"/>
      <c r="G723" s="6"/>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6"/>
      <c r="AX723" s="6"/>
      <c r="AY723" s="6"/>
      <c r="AZ723" s="6"/>
      <c r="BA723" s="6"/>
      <c r="BB723" s="6"/>
      <c r="BC723" s="6"/>
    </row>
    <row r="724" spans="1:55" ht="15">
      <c r="A724" s="1"/>
      <c r="B724" s="6"/>
      <c r="C724" s="6"/>
      <c r="D724" s="1"/>
      <c r="E724" s="1"/>
      <c r="F724" s="6"/>
      <c r="G724" s="6"/>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6"/>
      <c r="AX724" s="6"/>
      <c r="AY724" s="6"/>
      <c r="AZ724" s="6"/>
      <c r="BA724" s="6"/>
      <c r="BB724" s="6"/>
      <c r="BC724" s="6"/>
    </row>
    <row r="725" spans="1:55" ht="15">
      <c r="A725" s="1"/>
      <c r="B725" s="6"/>
      <c r="C725" s="6"/>
      <c r="D725" s="1"/>
      <c r="E725" s="1"/>
      <c r="F725" s="6"/>
      <c r="G725" s="6"/>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6"/>
      <c r="AX725" s="6"/>
      <c r="AY725" s="6"/>
      <c r="AZ725" s="6"/>
      <c r="BA725" s="6"/>
      <c r="BB725" s="6"/>
      <c r="BC725" s="6"/>
    </row>
    <row r="726" spans="1:55" ht="15">
      <c r="A726" s="1"/>
      <c r="B726" s="6"/>
      <c r="C726" s="6"/>
      <c r="D726" s="1"/>
      <c r="E726" s="1"/>
      <c r="F726" s="6"/>
      <c r="G726" s="6"/>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6"/>
      <c r="AX726" s="6"/>
      <c r="AY726" s="6"/>
      <c r="AZ726" s="6"/>
      <c r="BA726" s="6"/>
      <c r="BB726" s="6"/>
      <c r="BC726" s="6"/>
    </row>
    <row r="727" spans="1:55" ht="15">
      <c r="A727" s="1"/>
      <c r="B727" s="6"/>
      <c r="C727" s="6"/>
      <c r="D727" s="1"/>
      <c r="E727" s="1"/>
      <c r="F727" s="6"/>
      <c r="G727" s="6"/>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6"/>
      <c r="AX727" s="6"/>
      <c r="AY727" s="6"/>
      <c r="AZ727" s="6"/>
      <c r="BA727" s="6"/>
      <c r="BB727" s="6"/>
      <c r="BC727" s="6"/>
    </row>
    <row r="728" spans="1:55" ht="15">
      <c r="A728" s="1"/>
      <c r="B728" s="6"/>
      <c r="C728" s="6"/>
      <c r="D728" s="1"/>
      <c r="E728" s="1"/>
      <c r="F728" s="6"/>
      <c r="G728" s="6"/>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6"/>
      <c r="AX728" s="6"/>
      <c r="AY728" s="6"/>
      <c r="AZ728" s="6"/>
      <c r="BA728" s="6"/>
      <c r="BB728" s="6"/>
      <c r="BC728" s="6"/>
    </row>
    <row r="729" spans="1:55" ht="15">
      <c r="A729" s="1"/>
      <c r="B729" s="6"/>
      <c r="C729" s="6"/>
      <c r="D729" s="1"/>
      <c r="E729" s="1"/>
      <c r="F729" s="6"/>
      <c r="G729" s="6"/>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6"/>
      <c r="AX729" s="6"/>
      <c r="AY729" s="6"/>
      <c r="AZ729" s="6"/>
      <c r="BA729" s="6"/>
      <c r="BB729" s="6"/>
      <c r="BC729" s="6"/>
    </row>
    <row r="730" spans="1:55" ht="15">
      <c r="A730" s="1"/>
      <c r="B730" s="6"/>
      <c r="C730" s="6"/>
      <c r="D730" s="1"/>
      <c r="E730" s="1"/>
      <c r="F730" s="6"/>
      <c r="G730" s="6"/>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6"/>
      <c r="AX730" s="6"/>
      <c r="AY730" s="6"/>
      <c r="AZ730" s="6"/>
      <c r="BA730" s="6"/>
      <c r="BB730" s="6"/>
      <c r="BC730" s="6"/>
    </row>
    <row r="731" spans="1:55" ht="15">
      <c r="A731" s="1"/>
      <c r="B731" s="6"/>
      <c r="C731" s="6"/>
      <c r="D731" s="1"/>
      <c r="E731" s="1"/>
      <c r="F731" s="6"/>
      <c r="G731" s="6"/>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6"/>
      <c r="AX731" s="6"/>
      <c r="AY731" s="6"/>
      <c r="AZ731" s="6"/>
      <c r="BA731" s="6"/>
      <c r="BB731" s="6"/>
      <c r="BC731" s="6"/>
    </row>
    <row r="732" spans="1:55" ht="15">
      <c r="A732" s="1"/>
      <c r="B732" s="6"/>
      <c r="C732" s="6"/>
      <c r="D732" s="1"/>
      <c r="E732" s="1"/>
      <c r="F732" s="6"/>
      <c r="G732" s="6"/>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6"/>
      <c r="AX732" s="6"/>
      <c r="AY732" s="6"/>
      <c r="AZ732" s="6"/>
      <c r="BA732" s="6"/>
      <c r="BB732" s="6"/>
      <c r="BC732" s="6"/>
    </row>
    <row r="733" spans="1:55" ht="15">
      <c r="A733" s="1"/>
      <c r="B733" s="6"/>
      <c r="C733" s="6"/>
      <c r="D733" s="1"/>
      <c r="E733" s="1"/>
      <c r="F733" s="6"/>
      <c r="G733" s="6"/>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6"/>
      <c r="AX733" s="6"/>
      <c r="AY733" s="6"/>
      <c r="AZ733" s="6"/>
      <c r="BA733" s="6"/>
      <c r="BB733" s="6"/>
      <c r="BC733" s="6"/>
    </row>
    <row r="734" spans="1:55" ht="15">
      <c r="A734" s="1"/>
      <c r="B734" s="6"/>
      <c r="C734" s="6"/>
      <c r="D734" s="1"/>
      <c r="E734" s="1"/>
      <c r="F734" s="6"/>
      <c r="G734" s="6"/>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6"/>
      <c r="AX734" s="6"/>
      <c r="AY734" s="6"/>
      <c r="AZ734" s="6"/>
      <c r="BA734" s="6"/>
      <c r="BB734" s="6"/>
      <c r="BC734" s="6"/>
    </row>
    <row r="735" spans="1:55" ht="15">
      <c r="A735" s="1"/>
      <c r="B735" s="6"/>
      <c r="C735" s="6"/>
      <c r="D735" s="1"/>
      <c r="E735" s="1"/>
      <c r="F735" s="6"/>
      <c r="G735" s="6"/>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6"/>
      <c r="AX735" s="6"/>
      <c r="AY735" s="6"/>
      <c r="AZ735" s="6"/>
      <c r="BA735" s="6"/>
      <c r="BB735" s="6"/>
      <c r="BC735" s="6"/>
    </row>
    <row r="736" spans="1:55" ht="15">
      <c r="A736" s="1"/>
      <c r="B736" s="6"/>
      <c r="C736" s="6"/>
      <c r="D736" s="1"/>
      <c r="E736" s="1"/>
      <c r="F736" s="6"/>
      <c r="G736" s="6"/>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6"/>
      <c r="AX736" s="6"/>
      <c r="AY736" s="6"/>
      <c r="AZ736" s="6"/>
      <c r="BA736" s="6"/>
      <c r="BB736" s="6"/>
      <c r="BC736" s="6"/>
    </row>
    <row r="737" spans="1:55" ht="15">
      <c r="A737" s="1"/>
      <c r="B737" s="6"/>
      <c r="C737" s="6"/>
      <c r="D737" s="1"/>
      <c r="E737" s="1"/>
      <c r="F737" s="6"/>
      <c r="G737" s="6"/>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6"/>
      <c r="AX737" s="6"/>
      <c r="AY737" s="6"/>
      <c r="AZ737" s="6"/>
      <c r="BA737" s="6"/>
      <c r="BB737" s="6"/>
      <c r="BC737" s="6"/>
    </row>
    <row r="738" spans="1:55" ht="15">
      <c r="A738" s="1"/>
      <c r="B738" s="6"/>
      <c r="C738" s="6"/>
      <c r="D738" s="1"/>
      <c r="E738" s="1"/>
      <c r="F738" s="6"/>
      <c r="G738" s="6"/>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6"/>
      <c r="AX738" s="6"/>
      <c r="AY738" s="6"/>
      <c r="AZ738" s="6"/>
      <c r="BA738" s="6"/>
      <c r="BB738" s="6"/>
      <c r="BC738" s="6"/>
    </row>
    <row r="739" spans="1:55" ht="15">
      <c r="A739" s="1"/>
      <c r="B739" s="6"/>
      <c r="C739" s="6"/>
      <c r="D739" s="1"/>
      <c r="E739" s="1"/>
      <c r="F739" s="6"/>
      <c r="G739" s="6"/>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6"/>
      <c r="AX739" s="6"/>
      <c r="AY739" s="6"/>
      <c r="AZ739" s="6"/>
      <c r="BA739" s="6"/>
      <c r="BB739" s="6"/>
      <c r="BC739" s="6"/>
    </row>
    <row r="740" spans="1:55" ht="15">
      <c r="A740" s="1"/>
      <c r="B740" s="6"/>
      <c r="C740" s="6"/>
      <c r="D740" s="1"/>
      <c r="E740" s="1"/>
      <c r="F740" s="6"/>
      <c r="G740" s="6"/>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6"/>
      <c r="AX740" s="6"/>
      <c r="AY740" s="6"/>
      <c r="AZ740" s="6"/>
      <c r="BA740" s="6"/>
      <c r="BB740" s="6"/>
      <c r="BC740" s="6"/>
    </row>
    <row r="741" spans="1:55" ht="15">
      <c r="A741" s="1"/>
      <c r="B741" s="6"/>
      <c r="C741" s="6"/>
      <c r="D741" s="1"/>
      <c r="E741" s="1"/>
      <c r="F741" s="6"/>
      <c r="G741" s="6"/>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6"/>
      <c r="AX741" s="6"/>
      <c r="AY741" s="6"/>
      <c r="AZ741" s="6"/>
      <c r="BA741" s="6"/>
      <c r="BB741" s="6"/>
      <c r="BC741" s="6"/>
    </row>
    <row r="742" spans="1:55" ht="15">
      <c r="A742" s="1"/>
      <c r="B742" s="6"/>
      <c r="C742" s="6"/>
      <c r="D742" s="1"/>
      <c r="E742" s="1"/>
      <c r="F742" s="6"/>
      <c r="G742" s="6"/>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6"/>
      <c r="AX742" s="6"/>
      <c r="AY742" s="6"/>
      <c r="AZ742" s="6"/>
      <c r="BA742" s="6"/>
      <c r="BB742" s="6"/>
      <c r="BC742" s="6"/>
    </row>
    <row r="743" spans="1:55" ht="15">
      <c r="A743" s="1"/>
      <c r="B743" s="6"/>
      <c r="C743" s="6"/>
      <c r="D743" s="1"/>
      <c r="E743" s="1"/>
      <c r="F743" s="6"/>
      <c r="G743" s="6"/>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6"/>
      <c r="AX743" s="6"/>
      <c r="AY743" s="6"/>
      <c r="AZ743" s="6"/>
      <c r="BA743" s="6"/>
      <c r="BB743" s="6"/>
      <c r="BC743" s="6"/>
    </row>
    <row r="744" spans="1:55" ht="15">
      <c r="A744" s="1"/>
      <c r="B744" s="6"/>
      <c r="C744" s="6"/>
      <c r="D744" s="1"/>
      <c r="E744" s="1"/>
      <c r="F744" s="6"/>
      <c r="G744" s="6"/>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6"/>
      <c r="AX744" s="6"/>
      <c r="AY744" s="6"/>
      <c r="AZ744" s="6"/>
      <c r="BA744" s="6"/>
      <c r="BB744" s="6"/>
      <c r="BC744" s="6"/>
    </row>
    <row r="745" spans="1:55" ht="15">
      <c r="A745" s="1"/>
      <c r="B745" s="6"/>
      <c r="C745" s="6"/>
      <c r="D745" s="1"/>
      <c r="E745" s="1"/>
      <c r="F745" s="6"/>
      <c r="G745" s="6"/>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6"/>
      <c r="AX745" s="6"/>
      <c r="AY745" s="6"/>
      <c r="AZ745" s="6"/>
      <c r="BA745" s="6"/>
      <c r="BB745" s="6"/>
      <c r="BC745" s="6"/>
    </row>
    <row r="746" spans="1:55" ht="15">
      <c r="A746" s="1"/>
      <c r="B746" s="6"/>
      <c r="C746" s="6"/>
      <c r="D746" s="1"/>
      <c r="E746" s="1"/>
      <c r="F746" s="6"/>
      <c r="G746" s="6"/>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6"/>
      <c r="AX746" s="6"/>
      <c r="AY746" s="6"/>
      <c r="AZ746" s="6"/>
      <c r="BA746" s="6"/>
      <c r="BB746" s="6"/>
      <c r="BC746" s="6"/>
    </row>
    <row r="747" spans="1:55" ht="15">
      <c r="A747" s="1"/>
      <c r="B747" s="6"/>
      <c r="C747" s="6"/>
      <c r="D747" s="1"/>
      <c r="E747" s="1"/>
      <c r="F747" s="6"/>
      <c r="G747" s="6"/>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6"/>
      <c r="AX747" s="6"/>
      <c r="AY747" s="6"/>
      <c r="AZ747" s="6"/>
      <c r="BA747" s="6"/>
      <c r="BB747" s="6"/>
      <c r="BC747" s="6"/>
    </row>
    <row r="748" spans="1:55" ht="15">
      <c r="A748" s="1"/>
      <c r="B748" s="6"/>
      <c r="C748" s="6"/>
      <c r="D748" s="1"/>
      <c r="E748" s="1"/>
      <c r="F748" s="6"/>
      <c r="G748" s="6"/>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6"/>
      <c r="AX748" s="6"/>
      <c r="AY748" s="6"/>
      <c r="AZ748" s="6"/>
      <c r="BA748" s="6"/>
      <c r="BB748" s="6"/>
      <c r="BC748" s="6"/>
    </row>
    <row r="749" spans="1:55" ht="15">
      <c r="A749" s="1"/>
      <c r="B749" s="6"/>
      <c r="C749" s="6"/>
      <c r="D749" s="1"/>
      <c r="E749" s="1"/>
      <c r="F749" s="6"/>
      <c r="G749" s="6"/>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6"/>
      <c r="AX749" s="6"/>
      <c r="AY749" s="6"/>
      <c r="AZ749" s="6"/>
      <c r="BA749" s="6"/>
      <c r="BB749" s="6"/>
      <c r="BC749" s="6"/>
    </row>
    <row r="750" spans="1:55" ht="15">
      <c r="A750" s="1"/>
      <c r="B750" s="6"/>
      <c r="C750" s="6"/>
      <c r="D750" s="1"/>
      <c r="E750" s="1"/>
      <c r="F750" s="6"/>
      <c r="G750" s="6"/>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6"/>
      <c r="AX750" s="6"/>
      <c r="AY750" s="6"/>
      <c r="AZ750" s="6"/>
      <c r="BA750" s="6"/>
      <c r="BB750" s="6"/>
      <c r="BC750" s="6"/>
    </row>
    <row r="751" spans="1:55" ht="15">
      <c r="A751" s="1"/>
      <c r="B751" s="6"/>
      <c r="C751" s="6"/>
      <c r="D751" s="1"/>
      <c r="E751" s="1"/>
      <c r="F751" s="6"/>
      <c r="G751" s="6"/>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6"/>
      <c r="AX751" s="6"/>
      <c r="AY751" s="6"/>
      <c r="AZ751" s="6"/>
      <c r="BA751" s="6"/>
      <c r="BB751" s="6"/>
      <c r="BC751" s="6"/>
    </row>
    <row r="752" spans="1:55" ht="15">
      <c r="A752" s="1"/>
      <c r="B752" s="6"/>
      <c r="C752" s="6"/>
      <c r="D752" s="1"/>
      <c r="E752" s="1"/>
      <c r="F752" s="6"/>
      <c r="G752" s="6"/>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6"/>
      <c r="AX752" s="6"/>
      <c r="AY752" s="6"/>
      <c r="AZ752" s="6"/>
      <c r="BA752" s="6"/>
      <c r="BB752" s="6"/>
      <c r="BC752" s="6"/>
    </row>
    <row r="753" spans="1:55" ht="15">
      <c r="A753" s="1"/>
      <c r="B753" s="6"/>
      <c r="C753" s="6"/>
      <c r="D753" s="1"/>
      <c r="E753" s="1"/>
      <c r="F753" s="6"/>
      <c r="G753" s="6"/>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6"/>
      <c r="AX753" s="6"/>
      <c r="AY753" s="6"/>
      <c r="AZ753" s="6"/>
      <c r="BA753" s="6"/>
      <c r="BB753" s="6"/>
      <c r="BC753" s="6"/>
    </row>
    <row r="754" spans="1:55" ht="15">
      <c r="A754" s="1"/>
      <c r="B754" s="6"/>
      <c r="C754" s="6"/>
      <c r="D754" s="1"/>
      <c r="E754" s="1"/>
      <c r="F754" s="6"/>
      <c r="G754" s="6"/>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6"/>
      <c r="AX754" s="6"/>
      <c r="AY754" s="6"/>
      <c r="AZ754" s="6"/>
      <c r="BA754" s="6"/>
      <c r="BB754" s="6"/>
      <c r="BC754" s="6"/>
    </row>
    <row r="755" spans="1:55" ht="15">
      <c r="A755" s="1"/>
      <c r="B755" s="6"/>
      <c r="C755" s="6"/>
      <c r="D755" s="1"/>
      <c r="E755" s="1"/>
      <c r="F755" s="6"/>
      <c r="G755" s="6"/>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6"/>
      <c r="AX755" s="6"/>
      <c r="AY755" s="6"/>
      <c r="AZ755" s="6"/>
      <c r="BA755" s="6"/>
      <c r="BB755" s="6"/>
      <c r="BC755" s="6"/>
    </row>
    <row r="756" spans="1:55" ht="15">
      <c r="A756" s="1"/>
      <c r="B756" s="6"/>
      <c r="C756" s="6"/>
      <c r="D756" s="1"/>
      <c r="E756" s="1"/>
      <c r="F756" s="6"/>
      <c r="G756" s="6"/>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6"/>
      <c r="AX756" s="6"/>
      <c r="AY756" s="6"/>
      <c r="AZ756" s="6"/>
      <c r="BA756" s="6"/>
      <c r="BB756" s="6"/>
      <c r="BC756" s="6"/>
    </row>
    <row r="757" spans="1:55" ht="15">
      <c r="A757" s="1"/>
      <c r="B757" s="6"/>
      <c r="C757" s="6"/>
      <c r="D757" s="1"/>
      <c r="E757" s="1"/>
      <c r="F757" s="6"/>
      <c r="G757" s="6"/>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6"/>
      <c r="AX757" s="6"/>
      <c r="AY757" s="6"/>
      <c r="AZ757" s="6"/>
      <c r="BA757" s="6"/>
      <c r="BB757" s="6"/>
      <c r="BC757" s="6"/>
    </row>
    <row r="758" spans="1:55" ht="15">
      <c r="A758" s="1"/>
      <c r="B758" s="6"/>
      <c r="C758" s="6"/>
      <c r="D758" s="1"/>
      <c r="E758" s="1"/>
      <c r="F758" s="6"/>
      <c r="G758" s="6"/>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6"/>
      <c r="AX758" s="6"/>
      <c r="AY758" s="6"/>
      <c r="AZ758" s="6"/>
      <c r="BA758" s="6"/>
      <c r="BB758" s="6"/>
      <c r="BC758" s="6"/>
    </row>
    <row r="759" spans="1:55" ht="15">
      <c r="A759" s="1"/>
      <c r="B759" s="6"/>
      <c r="C759" s="6"/>
      <c r="D759" s="1"/>
      <c r="E759" s="1"/>
      <c r="F759" s="6"/>
      <c r="G759" s="6"/>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6"/>
      <c r="AX759" s="6"/>
      <c r="AY759" s="6"/>
      <c r="AZ759" s="6"/>
      <c r="BA759" s="6"/>
      <c r="BB759" s="6"/>
      <c r="BC759" s="6"/>
    </row>
    <row r="760" spans="1:55" ht="15">
      <c r="A760" s="1"/>
      <c r="B760" s="6"/>
      <c r="C760" s="6"/>
      <c r="D760" s="1"/>
      <c r="E760" s="1"/>
      <c r="F760" s="6"/>
      <c r="G760" s="6"/>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6"/>
      <c r="AX760" s="6"/>
      <c r="AY760" s="6"/>
      <c r="AZ760" s="6"/>
      <c r="BA760" s="6"/>
      <c r="BB760" s="6"/>
      <c r="BC760" s="6"/>
    </row>
    <row r="761" spans="1:55" ht="15">
      <c r="A761" s="1"/>
      <c r="B761" s="6"/>
      <c r="C761" s="6"/>
      <c r="D761" s="1"/>
      <c r="E761" s="1"/>
      <c r="F761" s="6"/>
      <c r="G761" s="6"/>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6"/>
      <c r="AX761" s="6"/>
      <c r="AY761" s="6"/>
      <c r="AZ761" s="6"/>
      <c r="BA761" s="6"/>
      <c r="BB761" s="6"/>
      <c r="BC761" s="6"/>
    </row>
    <row r="762" spans="1:55" ht="15">
      <c r="A762" s="1"/>
      <c r="B762" s="6"/>
      <c r="C762" s="6"/>
      <c r="D762" s="1"/>
      <c r="E762" s="1"/>
      <c r="F762" s="6"/>
      <c r="G762" s="6"/>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6"/>
      <c r="AX762" s="6"/>
      <c r="AY762" s="6"/>
      <c r="AZ762" s="6"/>
      <c r="BA762" s="6"/>
      <c r="BB762" s="6"/>
      <c r="BC762" s="6"/>
    </row>
    <row r="763" spans="1:55" ht="15">
      <c r="A763" s="1"/>
      <c r="B763" s="6"/>
      <c r="C763" s="6"/>
      <c r="D763" s="1"/>
      <c r="E763" s="1"/>
      <c r="F763" s="6"/>
      <c r="G763" s="6"/>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6"/>
      <c r="AX763" s="6"/>
      <c r="AY763" s="6"/>
      <c r="AZ763" s="6"/>
      <c r="BA763" s="6"/>
      <c r="BB763" s="6"/>
      <c r="BC763" s="6"/>
    </row>
    <row r="764" spans="1:55" ht="15">
      <c r="A764" s="1"/>
      <c r="B764" s="6"/>
      <c r="C764" s="6"/>
      <c r="D764" s="1"/>
      <c r="E764" s="1"/>
      <c r="F764" s="6"/>
      <c r="G764" s="6"/>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6"/>
      <c r="AX764" s="6"/>
      <c r="AY764" s="6"/>
      <c r="AZ764" s="6"/>
      <c r="BA764" s="6"/>
      <c r="BB764" s="6"/>
      <c r="BC764" s="6"/>
    </row>
    <row r="765" spans="1:55" ht="15">
      <c r="A765" s="1"/>
      <c r="B765" s="6"/>
      <c r="C765" s="6"/>
      <c r="D765" s="1"/>
      <c r="E765" s="1"/>
      <c r="F765" s="6"/>
      <c r="G765" s="6"/>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6"/>
      <c r="AX765" s="6"/>
      <c r="AY765" s="6"/>
      <c r="AZ765" s="6"/>
      <c r="BA765" s="6"/>
      <c r="BB765" s="6"/>
      <c r="BC765" s="6"/>
    </row>
    <row r="766" spans="1:55" ht="15">
      <c r="A766" s="1"/>
      <c r="B766" s="6"/>
      <c r="C766" s="6"/>
      <c r="D766" s="1"/>
      <c r="E766" s="1"/>
      <c r="F766" s="6"/>
      <c r="G766" s="6"/>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6"/>
      <c r="AX766" s="6"/>
      <c r="AY766" s="6"/>
      <c r="AZ766" s="6"/>
      <c r="BA766" s="6"/>
      <c r="BB766" s="6"/>
      <c r="BC766" s="6"/>
    </row>
    <row r="767" spans="1:55" ht="15">
      <c r="A767" s="1"/>
      <c r="B767" s="6"/>
      <c r="C767" s="6"/>
      <c r="D767" s="1"/>
      <c r="E767" s="1"/>
      <c r="F767" s="6"/>
      <c r="G767" s="6"/>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6"/>
      <c r="AX767" s="6"/>
      <c r="AY767" s="6"/>
      <c r="AZ767" s="6"/>
      <c r="BA767" s="6"/>
      <c r="BB767" s="6"/>
      <c r="BC767" s="6"/>
    </row>
    <row r="768" spans="1:55" ht="15">
      <c r="A768" s="1"/>
      <c r="B768" s="6"/>
      <c r="C768" s="6"/>
      <c r="D768" s="1"/>
      <c r="E768" s="1"/>
      <c r="F768" s="6"/>
      <c r="G768" s="6"/>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6"/>
      <c r="AX768" s="6"/>
      <c r="AY768" s="6"/>
      <c r="AZ768" s="6"/>
      <c r="BA768" s="6"/>
      <c r="BB768" s="6"/>
      <c r="BC768" s="6"/>
    </row>
    <row r="769" spans="1:55" ht="15">
      <c r="A769" s="1"/>
      <c r="B769" s="6"/>
      <c r="C769" s="6"/>
      <c r="D769" s="1"/>
      <c r="E769" s="1"/>
      <c r="F769" s="6"/>
      <c r="G769" s="6"/>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6"/>
      <c r="AX769" s="6"/>
      <c r="AY769" s="6"/>
      <c r="AZ769" s="6"/>
      <c r="BA769" s="6"/>
      <c r="BB769" s="6"/>
      <c r="BC769" s="6"/>
    </row>
    <row r="770" spans="1:55" ht="15">
      <c r="A770" s="1"/>
      <c r="B770" s="6"/>
      <c r="C770" s="6"/>
      <c r="D770" s="1"/>
      <c r="E770" s="1"/>
      <c r="F770" s="6"/>
      <c r="G770" s="6"/>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6"/>
      <c r="AX770" s="6"/>
      <c r="AY770" s="6"/>
      <c r="AZ770" s="6"/>
      <c r="BA770" s="6"/>
      <c r="BB770" s="6"/>
      <c r="BC770" s="6"/>
    </row>
    <row r="771" spans="1:55" ht="15">
      <c r="A771" s="1"/>
      <c r="B771" s="6"/>
      <c r="C771" s="6"/>
      <c r="D771" s="1"/>
      <c r="E771" s="1"/>
      <c r="F771" s="6"/>
      <c r="G771" s="6"/>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6"/>
      <c r="AX771" s="6"/>
      <c r="AY771" s="6"/>
      <c r="AZ771" s="6"/>
      <c r="BA771" s="6"/>
      <c r="BB771" s="6"/>
      <c r="BC771" s="6"/>
    </row>
    <row r="772" spans="1:55" ht="15">
      <c r="A772" s="1"/>
      <c r="B772" s="6"/>
      <c r="C772" s="6"/>
      <c r="D772" s="1"/>
      <c r="E772" s="1"/>
      <c r="F772" s="6"/>
      <c r="G772" s="6"/>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6"/>
      <c r="AX772" s="6"/>
      <c r="AY772" s="6"/>
      <c r="AZ772" s="6"/>
      <c r="BA772" s="6"/>
      <c r="BB772" s="6"/>
      <c r="BC772" s="6"/>
    </row>
    <row r="773" spans="1:55" ht="15">
      <c r="A773" s="1"/>
      <c r="B773" s="6"/>
      <c r="C773" s="6"/>
      <c r="D773" s="1"/>
      <c r="E773" s="1"/>
      <c r="F773" s="6"/>
      <c r="G773" s="6"/>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6"/>
      <c r="AX773" s="6"/>
      <c r="AY773" s="6"/>
      <c r="AZ773" s="6"/>
      <c r="BA773" s="6"/>
      <c r="BB773" s="6"/>
      <c r="BC773" s="6"/>
    </row>
    <row r="774" spans="1:55" ht="15">
      <c r="A774" s="1"/>
      <c r="B774" s="6"/>
      <c r="C774" s="6"/>
      <c r="D774" s="1"/>
      <c r="E774" s="1"/>
      <c r="F774" s="6"/>
      <c r="G774" s="6"/>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6"/>
      <c r="AX774" s="6"/>
      <c r="AY774" s="6"/>
      <c r="AZ774" s="6"/>
      <c r="BA774" s="6"/>
      <c r="BB774" s="6"/>
      <c r="BC774" s="6"/>
    </row>
    <row r="775" spans="1:55" ht="15">
      <c r="A775" s="1"/>
      <c r="B775" s="6"/>
      <c r="C775" s="6"/>
      <c r="D775" s="1"/>
      <c r="E775" s="1"/>
      <c r="F775" s="6"/>
      <c r="G775" s="6"/>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6"/>
      <c r="AX775" s="6"/>
      <c r="AY775" s="6"/>
      <c r="AZ775" s="6"/>
      <c r="BA775" s="6"/>
      <c r="BB775" s="6"/>
      <c r="BC775" s="6"/>
    </row>
    <row r="776" spans="1:55" ht="15">
      <c r="A776" s="1"/>
      <c r="B776" s="6"/>
      <c r="C776" s="6"/>
      <c r="D776" s="1"/>
      <c r="E776" s="1"/>
      <c r="F776" s="6"/>
      <c r="G776" s="6"/>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6"/>
      <c r="AX776" s="6"/>
      <c r="AY776" s="6"/>
      <c r="AZ776" s="6"/>
      <c r="BA776" s="6"/>
      <c r="BB776" s="6"/>
      <c r="BC776" s="6"/>
    </row>
    <row r="777" spans="1:55" ht="15">
      <c r="A777" s="1"/>
      <c r="B777" s="6"/>
      <c r="C777" s="6"/>
      <c r="D777" s="1"/>
      <c r="E777" s="1"/>
      <c r="F777" s="6"/>
      <c r="G777" s="6"/>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6"/>
      <c r="AX777" s="6"/>
      <c r="AY777" s="6"/>
      <c r="AZ777" s="6"/>
      <c r="BA777" s="6"/>
      <c r="BB777" s="6"/>
      <c r="BC777" s="6"/>
    </row>
    <row r="778" spans="1:55" ht="15">
      <c r="A778" s="1"/>
      <c r="B778" s="6"/>
      <c r="C778" s="6"/>
      <c r="D778" s="1"/>
      <c r="E778" s="1"/>
      <c r="F778" s="6"/>
      <c r="G778" s="6"/>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6"/>
      <c r="AX778" s="6"/>
      <c r="AY778" s="6"/>
      <c r="AZ778" s="6"/>
      <c r="BA778" s="6"/>
      <c r="BB778" s="6"/>
      <c r="BC778" s="6"/>
    </row>
    <row r="779" spans="1:55" ht="15">
      <c r="A779" s="1"/>
      <c r="B779" s="6"/>
      <c r="C779" s="6"/>
      <c r="D779" s="1"/>
      <c r="E779" s="1"/>
      <c r="F779" s="6"/>
      <c r="G779" s="6"/>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6"/>
      <c r="AX779" s="6"/>
      <c r="AY779" s="6"/>
      <c r="AZ779" s="6"/>
      <c r="BA779" s="6"/>
      <c r="BB779" s="6"/>
      <c r="BC779" s="6"/>
    </row>
    <row r="780" spans="1:55" ht="15">
      <c r="A780" s="1"/>
      <c r="B780" s="6"/>
      <c r="C780" s="6"/>
      <c r="D780" s="1"/>
      <c r="E780" s="1"/>
      <c r="F780" s="6"/>
      <c r="G780" s="6"/>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6"/>
      <c r="AX780" s="6"/>
      <c r="AY780" s="6"/>
      <c r="AZ780" s="6"/>
      <c r="BA780" s="6"/>
      <c r="BB780" s="6"/>
      <c r="BC780" s="6"/>
    </row>
    <row r="781" spans="1:55" ht="15">
      <c r="A781" s="1"/>
      <c r="B781" s="6"/>
      <c r="C781" s="6"/>
      <c r="D781" s="1"/>
      <c r="E781" s="1"/>
      <c r="F781" s="6"/>
      <c r="G781" s="6"/>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6"/>
      <c r="AX781" s="6"/>
      <c r="AY781" s="6"/>
      <c r="AZ781" s="6"/>
      <c r="BA781" s="6"/>
      <c r="BB781" s="6"/>
      <c r="BC781" s="6"/>
    </row>
    <row r="782" spans="1:55" ht="15">
      <c r="A782" s="1"/>
      <c r="B782" s="6"/>
      <c r="C782" s="6"/>
      <c r="D782" s="1"/>
      <c r="E782" s="1"/>
      <c r="F782" s="6"/>
      <c r="G782" s="6"/>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6"/>
      <c r="AX782" s="6"/>
      <c r="AY782" s="6"/>
      <c r="AZ782" s="6"/>
      <c r="BA782" s="6"/>
      <c r="BB782" s="6"/>
      <c r="BC782" s="6"/>
    </row>
    <row r="783" spans="1:55" ht="15">
      <c r="A783" s="1"/>
      <c r="B783" s="6"/>
      <c r="C783" s="6"/>
      <c r="D783" s="1"/>
      <c r="E783" s="1"/>
      <c r="F783" s="6"/>
      <c r="G783" s="6"/>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6"/>
      <c r="AX783" s="6"/>
      <c r="AY783" s="6"/>
      <c r="AZ783" s="6"/>
      <c r="BA783" s="6"/>
      <c r="BB783" s="6"/>
      <c r="BC783" s="6"/>
    </row>
    <row r="784" spans="1:55" ht="15">
      <c r="A784" s="1"/>
      <c r="B784" s="6"/>
      <c r="C784" s="6"/>
      <c r="D784" s="1"/>
      <c r="E784" s="1"/>
      <c r="F784" s="6"/>
      <c r="G784" s="6"/>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6"/>
      <c r="AX784" s="6"/>
      <c r="AY784" s="6"/>
      <c r="AZ784" s="6"/>
      <c r="BA784" s="6"/>
      <c r="BB784" s="6"/>
      <c r="BC784" s="6"/>
    </row>
    <row r="785" spans="1:55" ht="15">
      <c r="A785" s="1"/>
      <c r="B785" s="6"/>
      <c r="C785" s="6"/>
      <c r="D785" s="1"/>
      <c r="E785" s="1"/>
      <c r="F785" s="6"/>
      <c r="G785" s="6"/>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6"/>
      <c r="AX785" s="6"/>
      <c r="AY785" s="6"/>
      <c r="AZ785" s="6"/>
      <c r="BA785" s="6"/>
      <c r="BB785" s="6"/>
      <c r="BC785" s="6"/>
    </row>
    <row r="786" spans="1:55" ht="15">
      <c r="A786" s="1"/>
      <c r="B786" s="6"/>
      <c r="C786" s="6"/>
      <c r="D786" s="1"/>
      <c r="E786" s="1"/>
      <c r="F786" s="6"/>
      <c r="G786" s="6"/>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6"/>
      <c r="AX786" s="6"/>
      <c r="AY786" s="6"/>
      <c r="AZ786" s="6"/>
      <c r="BA786" s="6"/>
      <c r="BB786" s="6"/>
      <c r="BC786" s="6"/>
    </row>
    <row r="787" spans="1:55" ht="15">
      <c r="A787" s="1"/>
      <c r="B787" s="6"/>
      <c r="C787" s="6"/>
      <c r="D787" s="1"/>
      <c r="E787" s="1"/>
      <c r="F787" s="6"/>
      <c r="G787" s="6"/>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6"/>
      <c r="AX787" s="6"/>
      <c r="AY787" s="6"/>
      <c r="AZ787" s="6"/>
      <c r="BA787" s="6"/>
      <c r="BB787" s="6"/>
      <c r="BC787" s="6"/>
    </row>
    <row r="788" spans="1:55" ht="15">
      <c r="A788" s="1"/>
      <c r="B788" s="6"/>
      <c r="C788" s="6"/>
      <c r="D788" s="1"/>
      <c r="E788" s="1"/>
      <c r="F788" s="6"/>
      <c r="G788" s="6"/>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6"/>
      <c r="AX788" s="6"/>
      <c r="AY788" s="6"/>
      <c r="AZ788" s="6"/>
      <c r="BA788" s="6"/>
      <c r="BB788" s="6"/>
      <c r="BC788" s="6"/>
    </row>
    <row r="789" spans="1:55" ht="15">
      <c r="A789" s="1"/>
      <c r="B789" s="6"/>
      <c r="C789" s="6"/>
      <c r="D789" s="1"/>
      <c r="E789" s="1"/>
      <c r="F789" s="6"/>
      <c r="G789" s="6"/>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6"/>
      <c r="AX789" s="6"/>
      <c r="AY789" s="6"/>
      <c r="AZ789" s="6"/>
      <c r="BA789" s="6"/>
      <c r="BB789" s="6"/>
      <c r="BC789" s="6"/>
    </row>
    <row r="790" spans="1:55" ht="15">
      <c r="A790" s="1"/>
      <c r="B790" s="6"/>
      <c r="C790" s="6"/>
      <c r="D790" s="1"/>
      <c r="E790" s="1"/>
      <c r="F790" s="6"/>
      <c r="G790" s="6"/>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6"/>
      <c r="AX790" s="6"/>
      <c r="AY790" s="6"/>
      <c r="AZ790" s="6"/>
      <c r="BA790" s="6"/>
      <c r="BB790" s="6"/>
      <c r="BC790" s="6"/>
    </row>
    <row r="791" spans="1:55" ht="15">
      <c r="A791" s="1"/>
      <c r="B791" s="6"/>
      <c r="C791" s="6"/>
      <c r="D791" s="1"/>
      <c r="E791" s="1"/>
      <c r="F791" s="6"/>
      <c r="G791" s="6"/>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6"/>
      <c r="AX791" s="6"/>
      <c r="AY791" s="6"/>
      <c r="AZ791" s="6"/>
      <c r="BA791" s="6"/>
      <c r="BB791" s="6"/>
      <c r="BC791" s="6"/>
    </row>
    <row r="792" spans="1:55" ht="15">
      <c r="A792" s="1"/>
      <c r="B792" s="6"/>
      <c r="C792" s="6"/>
      <c r="D792" s="1"/>
      <c r="E792" s="1"/>
      <c r="F792" s="6"/>
      <c r="G792" s="6"/>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6"/>
      <c r="AX792" s="6"/>
      <c r="AY792" s="6"/>
      <c r="AZ792" s="6"/>
      <c r="BA792" s="6"/>
      <c r="BB792" s="6"/>
      <c r="BC792" s="6"/>
    </row>
    <row r="793" spans="1:55" ht="15">
      <c r="A793" s="1"/>
      <c r="B793" s="6"/>
      <c r="C793" s="6"/>
      <c r="D793" s="1"/>
      <c r="E793" s="1"/>
      <c r="F793" s="6"/>
      <c r="G793" s="6"/>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6"/>
      <c r="AX793" s="6"/>
      <c r="AY793" s="6"/>
      <c r="AZ793" s="6"/>
      <c r="BA793" s="6"/>
      <c r="BB793" s="6"/>
      <c r="BC793" s="6"/>
    </row>
    <row r="794" spans="1:55" ht="15">
      <c r="A794" s="1"/>
      <c r="B794" s="6"/>
      <c r="C794" s="6"/>
      <c r="D794" s="1"/>
      <c r="E794" s="1"/>
      <c r="F794" s="6"/>
      <c r="G794" s="6"/>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6"/>
      <c r="AX794" s="6"/>
      <c r="AY794" s="6"/>
      <c r="AZ794" s="6"/>
      <c r="BA794" s="6"/>
      <c r="BB794" s="6"/>
      <c r="BC794" s="6"/>
    </row>
    <row r="795" spans="1:55" ht="15">
      <c r="A795" s="1"/>
      <c r="B795" s="6"/>
      <c r="C795" s="6"/>
      <c r="D795" s="1"/>
      <c r="E795" s="1"/>
      <c r="F795" s="6"/>
      <c r="G795" s="6"/>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6"/>
      <c r="AX795" s="6"/>
      <c r="AY795" s="6"/>
      <c r="AZ795" s="6"/>
      <c r="BA795" s="6"/>
      <c r="BB795" s="6"/>
      <c r="BC795" s="6"/>
    </row>
    <row r="796" spans="1:55" ht="15">
      <c r="A796" s="1"/>
      <c r="B796" s="6"/>
      <c r="C796" s="6"/>
      <c r="D796" s="1"/>
      <c r="E796" s="1"/>
      <c r="F796" s="6"/>
      <c r="G796" s="6"/>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6"/>
      <c r="AX796" s="6"/>
      <c r="AY796" s="6"/>
      <c r="AZ796" s="6"/>
      <c r="BA796" s="6"/>
      <c r="BB796" s="6"/>
      <c r="BC796" s="6"/>
    </row>
    <row r="797" spans="1:55" ht="15">
      <c r="A797" s="1"/>
      <c r="B797" s="6"/>
      <c r="C797" s="6"/>
      <c r="D797" s="1"/>
      <c r="E797" s="1"/>
      <c r="F797" s="6"/>
      <c r="G797" s="6"/>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6"/>
      <c r="AX797" s="6"/>
      <c r="AY797" s="6"/>
      <c r="AZ797" s="6"/>
      <c r="BA797" s="6"/>
      <c r="BB797" s="6"/>
      <c r="BC797" s="6"/>
    </row>
    <row r="798" spans="1:55" ht="15">
      <c r="A798" s="1"/>
      <c r="B798" s="6"/>
      <c r="C798" s="6"/>
      <c r="D798" s="1"/>
      <c r="E798" s="1"/>
      <c r="F798" s="6"/>
      <c r="G798" s="6"/>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6"/>
      <c r="AX798" s="6"/>
      <c r="AY798" s="6"/>
      <c r="AZ798" s="6"/>
      <c r="BA798" s="6"/>
      <c r="BB798" s="6"/>
      <c r="BC798" s="6"/>
    </row>
    <row r="799" spans="1:55" ht="15">
      <c r="A799" s="1"/>
      <c r="B799" s="6"/>
      <c r="C799" s="6"/>
      <c r="D799" s="1"/>
      <c r="E799" s="1"/>
      <c r="F799" s="6"/>
      <c r="G799" s="6"/>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6"/>
      <c r="AX799" s="6"/>
      <c r="AY799" s="6"/>
      <c r="AZ799" s="6"/>
      <c r="BA799" s="6"/>
      <c r="BB799" s="6"/>
      <c r="BC799" s="6"/>
    </row>
    <row r="800" spans="1:55" ht="15">
      <c r="A800" s="1"/>
      <c r="B800" s="6"/>
      <c r="C800" s="6"/>
      <c r="D800" s="1"/>
      <c r="E800" s="1"/>
      <c r="F800" s="6"/>
      <c r="G800" s="6"/>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6"/>
      <c r="AX800" s="6"/>
      <c r="AY800" s="6"/>
      <c r="AZ800" s="6"/>
      <c r="BA800" s="6"/>
      <c r="BB800" s="6"/>
      <c r="BC800" s="6"/>
    </row>
    <row r="801" spans="1:55" ht="15">
      <c r="A801" s="1"/>
      <c r="B801" s="6"/>
      <c r="C801" s="6"/>
      <c r="D801" s="1"/>
      <c r="E801" s="1"/>
      <c r="F801" s="6"/>
      <c r="G801" s="6"/>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6"/>
      <c r="AX801" s="6"/>
      <c r="AY801" s="6"/>
      <c r="AZ801" s="6"/>
      <c r="BA801" s="6"/>
      <c r="BB801" s="6"/>
      <c r="BC801" s="6"/>
    </row>
    <row r="802" spans="1:55" ht="15">
      <c r="A802" s="1"/>
      <c r="B802" s="6"/>
      <c r="C802" s="6"/>
      <c r="D802" s="1"/>
      <c r="E802" s="1"/>
      <c r="F802" s="6"/>
      <c r="G802" s="6"/>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6"/>
      <c r="AX802" s="6"/>
      <c r="AY802" s="6"/>
      <c r="AZ802" s="6"/>
      <c r="BA802" s="6"/>
      <c r="BB802" s="6"/>
      <c r="BC802" s="6"/>
    </row>
    <row r="803" spans="1:55" ht="15">
      <c r="A803" s="1"/>
      <c r="B803" s="6"/>
      <c r="C803" s="6"/>
      <c r="D803" s="1"/>
      <c r="E803" s="1"/>
      <c r="F803" s="6"/>
      <c r="G803" s="6"/>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6"/>
      <c r="AX803" s="6"/>
      <c r="AY803" s="6"/>
      <c r="AZ803" s="6"/>
      <c r="BA803" s="6"/>
      <c r="BB803" s="6"/>
      <c r="BC803" s="6"/>
    </row>
    <row r="804" spans="1:55" ht="15">
      <c r="A804" s="1"/>
      <c r="B804" s="6"/>
      <c r="C804" s="6"/>
      <c r="D804" s="1"/>
      <c r="E804" s="1"/>
      <c r="F804" s="6"/>
      <c r="G804" s="6"/>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6"/>
      <c r="AX804" s="6"/>
      <c r="AY804" s="6"/>
      <c r="AZ804" s="6"/>
      <c r="BA804" s="6"/>
      <c r="BB804" s="6"/>
      <c r="BC804" s="6"/>
    </row>
    <row r="805" spans="1:55" ht="15">
      <c r="A805" s="1"/>
      <c r="B805" s="6"/>
      <c r="C805" s="6"/>
      <c r="D805" s="1"/>
      <c r="E805" s="1"/>
      <c r="F805" s="6"/>
      <c r="G805" s="6"/>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6"/>
      <c r="AX805" s="6"/>
      <c r="AY805" s="6"/>
      <c r="AZ805" s="6"/>
      <c r="BA805" s="6"/>
      <c r="BB805" s="6"/>
      <c r="BC805" s="6"/>
    </row>
    <row r="806" spans="1:55" ht="15">
      <c r="A806" s="1"/>
      <c r="B806" s="6"/>
      <c r="C806" s="6"/>
      <c r="D806" s="1"/>
      <c r="E806" s="1"/>
      <c r="F806" s="6"/>
      <c r="G806" s="6"/>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6"/>
      <c r="AX806" s="6"/>
      <c r="AY806" s="6"/>
      <c r="AZ806" s="6"/>
      <c r="BA806" s="6"/>
      <c r="BB806" s="6"/>
      <c r="BC806" s="6"/>
    </row>
    <row r="807" spans="1:55" ht="15">
      <c r="A807" s="1"/>
      <c r="B807" s="6"/>
      <c r="C807" s="6"/>
      <c r="D807" s="1"/>
      <c r="E807" s="1"/>
      <c r="F807" s="6"/>
      <c r="G807" s="6"/>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6"/>
      <c r="AX807" s="6"/>
      <c r="AY807" s="6"/>
      <c r="AZ807" s="6"/>
      <c r="BA807" s="6"/>
      <c r="BB807" s="6"/>
      <c r="BC807" s="6"/>
    </row>
    <row r="808" spans="1:55" ht="15">
      <c r="A808" s="1"/>
      <c r="B808" s="6"/>
      <c r="C808" s="6"/>
      <c r="D808" s="1"/>
      <c r="E808" s="1"/>
      <c r="F808" s="6"/>
      <c r="G808" s="6"/>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6"/>
      <c r="AX808" s="6"/>
      <c r="AY808" s="6"/>
      <c r="AZ808" s="6"/>
      <c r="BA808" s="6"/>
      <c r="BB808" s="6"/>
      <c r="BC808" s="6"/>
    </row>
    <row r="809" spans="1:55" ht="15">
      <c r="A809" s="1"/>
      <c r="B809" s="6"/>
      <c r="C809" s="6"/>
      <c r="D809" s="1"/>
      <c r="E809" s="1"/>
      <c r="F809" s="6"/>
      <c r="G809" s="6"/>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6"/>
      <c r="AX809" s="6"/>
      <c r="AY809" s="6"/>
      <c r="AZ809" s="6"/>
      <c r="BA809" s="6"/>
      <c r="BB809" s="6"/>
      <c r="BC809" s="6"/>
    </row>
    <row r="810" spans="1:55" ht="15">
      <c r="A810" s="1"/>
      <c r="B810" s="6"/>
      <c r="C810" s="6"/>
      <c r="D810" s="1"/>
      <c r="E810" s="1"/>
      <c r="F810" s="6"/>
      <c r="G810" s="6"/>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6"/>
      <c r="AX810" s="6"/>
      <c r="AY810" s="6"/>
      <c r="AZ810" s="6"/>
      <c r="BA810" s="6"/>
      <c r="BB810" s="6"/>
      <c r="BC810" s="6"/>
    </row>
    <row r="811" spans="1:55" ht="15">
      <c r="A811" s="1"/>
      <c r="B811" s="6"/>
      <c r="C811" s="6"/>
      <c r="D811" s="1"/>
      <c r="E811" s="1"/>
      <c r="F811" s="6"/>
      <c r="G811" s="6"/>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6"/>
      <c r="AX811" s="6"/>
      <c r="AY811" s="6"/>
      <c r="AZ811" s="6"/>
      <c r="BA811" s="6"/>
      <c r="BB811" s="6"/>
      <c r="BC811" s="6"/>
    </row>
    <row r="812" spans="1:55" ht="15">
      <c r="A812" s="1"/>
      <c r="B812" s="6"/>
      <c r="C812" s="6"/>
      <c r="D812" s="1"/>
      <c r="E812" s="1"/>
      <c r="F812" s="6"/>
      <c r="G812" s="6"/>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6"/>
      <c r="AX812" s="6"/>
      <c r="AY812" s="6"/>
      <c r="AZ812" s="6"/>
      <c r="BA812" s="6"/>
      <c r="BB812" s="6"/>
      <c r="BC812" s="6"/>
    </row>
    <row r="813" spans="1:55" ht="15">
      <c r="A813" s="1"/>
      <c r="B813" s="6"/>
      <c r="C813" s="6"/>
      <c r="D813" s="1"/>
      <c r="E813" s="1"/>
      <c r="F813" s="6"/>
      <c r="G813" s="6"/>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6"/>
      <c r="AX813" s="6"/>
      <c r="AY813" s="6"/>
      <c r="AZ813" s="6"/>
      <c r="BA813" s="6"/>
      <c r="BB813" s="6"/>
      <c r="BC813" s="6"/>
    </row>
    <row r="814" spans="1:55" ht="15">
      <c r="A814" s="1"/>
      <c r="B814" s="6"/>
      <c r="C814" s="6"/>
      <c r="D814" s="1"/>
      <c r="E814" s="1"/>
      <c r="F814" s="6"/>
      <c r="G814" s="6"/>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6"/>
      <c r="AX814" s="6"/>
      <c r="AY814" s="6"/>
      <c r="AZ814" s="6"/>
      <c r="BA814" s="6"/>
      <c r="BB814" s="6"/>
      <c r="BC814" s="6"/>
    </row>
    <row r="815" spans="1:55" ht="15">
      <c r="A815" s="1"/>
      <c r="B815" s="6"/>
      <c r="C815" s="6"/>
      <c r="D815" s="1"/>
      <c r="E815" s="1"/>
      <c r="F815" s="6"/>
      <c r="G815" s="6"/>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6"/>
      <c r="AX815" s="6"/>
      <c r="AY815" s="6"/>
      <c r="AZ815" s="6"/>
      <c r="BA815" s="6"/>
      <c r="BB815" s="6"/>
      <c r="BC815" s="6"/>
    </row>
    <row r="816" spans="1:55" ht="15">
      <c r="A816" s="1"/>
      <c r="B816" s="6"/>
      <c r="C816" s="6"/>
      <c r="D816" s="1"/>
      <c r="E816" s="1"/>
      <c r="F816" s="6"/>
      <c r="G816" s="6"/>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6"/>
      <c r="AX816" s="6"/>
      <c r="AY816" s="6"/>
      <c r="AZ816" s="6"/>
      <c r="BA816" s="6"/>
      <c r="BB816" s="6"/>
      <c r="BC816" s="6"/>
    </row>
    <row r="817" spans="1:55" ht="15">
      <c r="A817" s="1"/>
      <c r="B817" s="6"/>
      <c r="C817" s="6"/>
      <c r="D817" s="1"/>
      <c r="E817" s="1"/>
      <c r="F817" s="6"/>
      <c r="G817" s="6"/>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6"/>
      <c r="AX817" s="6"/>
      <c r="AY817" s="6"/>
      <c r="AZ817" s="6"/>
      <c r="BA817" s="6"/>
      <c r="BB817" s="6"/>
      <c r="BC817" s="6"/>
    </row>
    <row r="818" spans="1:55" ht="15">
      <c r="A818" s="1"/>
      <c r="B818" s="6"/>
      <c r="C818" s="6"/>
      <c r="D818" s="1"/>
      <c r="E818" s="1"/>
      <c r="F818" s="6"/>
      <c r="G818" s="6"/>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6"/>
      <c r="AX818" s="6"/>
      <c r="AY818" s="6"/>
      <c r="AZ818" s="6"/>
      <c r="BA818" s="6"/>
      <c r="BB818" s="6"/>
      <c r="BC818" s="6"/>
    </row>
    <row r="819" spans="1:55" ht="15">
      <c r="A819" s="1"/>
      <c r="B819" s="6"/>
      <c r="C819" s="6"/>
      <c r="D819" s="1"/>
      <c r="E819" s="1"/>
      <c r="F819" s="6"/>
      <c r="G819" s="6"/>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6"/>
      <c r="AX819" s="6"/>
      <c r="AY819" s="6"/>
      <c r="AZ819" s="6"/>
      <c r="BA819" s="6"/>
      <c r="BB819" s="6"/>
      <c r="BC819" s="6"/>
    </row>
    <row r="820" spans="1:55" ht="15">
      <c r="A820" s="1"/>
      <c r="B820" s="6"/>
      <c r="C820" s="6"/>
      <c r="D820" s="1"/>
      <c r="E820" s="1"/>
      <c r="F820" s="6"/>
      <c r="G820" s="6"/>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6"/>
      <c r="AX820" s="6"/>
      <c r="AY820" s="6"/>
      <c r="AZ820" s="6"/>
      <c r="BA820" s="6"/>
      <c r="BB820" s="6"/>
      <c r="BC820" s="6"/>
    </row>
    <row r="821" spans="1:55" ht="15">
      <c r="A821" s="1"/>
      <c r="B821" s="6"/>
      <c r="C821" s="6"/>
      <c r="D821" s="1"/>
      <c r="E821" s="1"/>
      <c r="F821" s="6"/>
      <c r="G821" s="6"/>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6"/>
      <c r="AX821" s="6"/>
      <c r="AY821" s="6"/>
      <c r="AZ821" s="6"/>
      <c r="BA821" s="6"/>
      <c r="BB821" s="6"/>
      <c r="BC821" s="6"/>
    </row>
    <row r="822" spans="1:55" ht="15">
      <c r="A822" s="1"/>
      <c r="B822" s="6"/>
      <c r="C822" s="6"/>
      <c r="D822" s="1"/>
      <c r="E822" s="1"/>
      <c r="F822" s="6"/>
      <c r="G822" s="6"/>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6"/>
      <c r="AX822" s="6"/>
      <c r="AY822" s="6"/>
      <c r="AZ822" s="6"/>
      <c r="BA822" s="6"/>
      <c r="BB822" s="6"/>
      <c r="BC822" s="6"/>
    </row>
    <row r="823" spans="1:55" ht="15">
      <c r="A823" s="1"/>
      <c r="B823" s="6"/>
      <c r="C823" s="6"/>
      <c r="D823" s="1"/>
      <c r="E823" s="1"/>
      <c r="F823" s="6"/>
      <c r="G823" s="6"/>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6"/>
      <c r="AX823" s="6"/>
      <c r="AY823" s="6"/>
      <c r="AZ823" s="6"/>
      <c r="BA823" s="6"/>
      <c r="BB823" s="6"/>
      <c r="BC823" s="6"/>
    </row>
    <row r="824" spans="1:55" ht="15">
      <c r="A824" s="1"/>
      <c r="B824" s="6"/>
      <c r="C824" s="6"/>
      <c r="D824" s="1"/>
      <c r="E824" s="1"/>
      <c r="F824" s="6"/>
      <c r="G824" s="6"/>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6"/>
      <c r="AX824" s="6"/>
      <c r="AY824" s="6"/>
      <c r="AZ824" s="6"/>
      <c r="BA824" s="6"/>
      <c r="BB824" s="6"/>
      <c r="BC824" s="6"/>
    </row>
    <row r="825" spans="1:55" ht="15">
      <c r="A825" s="1"/>
      <c r="B825" s="6"/>
      <c r="C825" s="6"/>
      <c r="D825" s="1"/>
      <c r="E825" s="1"/>
      <c r="F825" s="6"/>
      <c r="G825" s="6"/>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6"/>
      <c r="AX825" s="6"/>
      <c r="AY825" s="6"/>
      <c r="AZ825" s="6"/>
      <c r="BA825" s="6"/>
      <c r="BB825" s="6"/>
      <c r="BC825" s="6"/>
    </row>
    <row r="826" spans="1:55" ht="15">
      <c r="A826" s="1"/>
      <c r="B826" s="6"/>
      <c r="C826" s="6"/>
      <c r="D826" s="1"/>
      <c r="E826" s="1"/>
      <c r="F826" s="6"/>
      <c r="G826" s="6"/>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6"/>
      <c r="AX826" s="6"/>
      <c r="AY826" s="6"/>
      <c r="AZ826" s="6"/>
      <c r="BA826" s="6"/>
      <c r="BB826" s="6"/>
      <c r="BC826" s="6"/>
    </row>
    <row r="827" spans="1:55" ht="15">
      <c r="A827" s="1"/>
      <c r="B827" s="6"/>
      <c r="C827" s="6"/>
      <c r="D827" s="1"/>
      <c r="E827" s="1"/>
      <c r="F827" s="6"/>
      <c r="G827" s="6"/>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6"/>
      <c r="AX827" s="6"/>
      <c r="AY827" s="6"/>
      <c r="AZ827" s="6"/>
      <c r="BA827" s="6"/>
      <c r="BB827" s="6"/>
      <c r="BC827" s="6"/>
    </row>
    <row r="828" spans="1:55" ht="15">
      <c r="A828" s="1"/>
      <c r="B828" s="6"/>
      <c r="C828" s="6"/>
      <c r="D828" s="1"/>
      <c r="E828" s="1"/>
      <c r="F828" s="6"/>
      <c r="G828" s="6"/>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6"/>
      <c r="AX828" s="6"/>
      <c r="AY828" s="6"/>
      <c r="AZ828" s="6"/>
      <c r="BA828" s="6"/>
      <c r="BB828" s="6"/>
      <c r="BC828" s="6"/>
    </row>
    <row r="829" spans="1:55" ht="15">
      <c r="A829" s="1"/>
      <c r="B829" s="6"/>
      <c r="C829" s="6"/>
      <c r="D829" s="1"/>
      <c r="E829" s="1"/>
      <c r="F829" s="6"/>
      <c r="G829" s="6"/>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6"/>
      <c r="AX829" s="6"/>
      <c r="AY829" s="6"/>
      <c r="AZ829" s="6"/>
      <c r="BA829" s="6"/>
      <c r="BB829" s="6"/>
      <c r="BC829" s="6"/>
    </row>
    <row r="830" spans="1:55" ht="15">
      <c r="A830" s="1"/>
      <c r="B830" s="6"/>
      <c r="C830" s="6"/>
      <c r="D830" s="1"/>
      <c r="E830" s="1"/>
      <c r="F830" s="6"/>
      <c r="G830" s="6"/>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6"/>
      <c r="AX830" s="6"/>
      <c r="AY830" s="6"/>
      <c r="AZ830" s="6"/>
      <c r="BA830" s="6"/>
      <c r="BB830" s="6"/>
      <c r="BC830" s="6"/>
    </row>
    <row r="831" spans="1:55" ht="15">
      <c r="A831" s="1"/>
      <c r="B831" s="6"/>
      <c r="C831" s="6"/>
      <c r="D831" s="1"/>
      <c r="E831" s="1"/>
      <c r="F831" s="6"/>
      <c r="G831" s="6"/>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6"/>
      <c r="AX831" s="6"/>
      <c r="AY831" s="6"/>
      <c r="AZ831" s="6"/>
      <c r="BA831" s="6"/>
      <c r="BB831" s="6"/>
      <c r="BC831" s="6"/>
    </row>
    <row r="832" spans="1:55" ht="15">
      <c r="A832" s="1"/>
      <c r="B832" s="6"/>
      <c r="C832" s="6"/>
      <c r="D832" s="1"/>
      <c r="E832" s="1"/>
      <c r="F832" s="6"/>
      <c r="G832" s="6"/>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6"/>
      <c r="AX832" s="6"/>
      <c r="AY832" s="6"/>
      <c r="AZ832" s="6"/>
      <c r="BA832" s="6"/>
      <c r="BB832" s="6"/>
      <c r="BC832" s="6"/>
    </row>
    <row r="833" spans="1:55" ht="15">
      <c r="A833" s="1"/>
      <c r="B833" s="6"/>
      <c r="C833" s="6"/>
      <c r="D833" s="1"/>
      <c r="E833" s="1"/>
      <c r="F833" s="6"/>
      <c r="G833" s="6"/>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6"/>
      <c r="AX833" s="6"/>
      <c r="AY833" s="6"/>
      <c r="AZ833" s="6"/>
      <c r="BA833" s="6"/>
      <c r="BB833" s="6"/>
      <c r="BC833" s="6"/>
    </row>
    <row r="834" spans="1:55" ht="15">
      <c r="A834" s="1"/>
      <c r="B834" s="6"/>
      <c r="C834" s="6"/>
      <c r="D834" s="1"/>
      <c r="E834" s="1"/>
      <c r="F834" s="6"/>
      <c r="G834" s="6"/>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6"/>
      <c r="AX834" s="6"/>
      <c r="AY834" s="6"/>
      <c r="AZ834" s="6"/>
      <c r="BA834" s="6"/>
      <c r="BB834" s="6"/>
      <c r="BC834" s="6"/>
    </row>
    <row r="835" spans="1:55" ht="15">
      <c r="A835" s="1"/>
      <c r="B835" s="6"/>
      <c r="C835" s="6"/>
      <c r="D835" s="1"/>
      <c r="E835" s="1"/>
      <c r="F835" s="6"/>
      <c r="G835" s="6"/>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6"/>
      <c r="AX835" s="6"/>
      <c r="AY835" s="6"/>
      <c r="AZ835" s="6"/>
      <c r="BA835" s="6"/>
      <c r="BB835" s="6"/>
      <c r="BC835" s="6"/>
    </row>
    <row r="836" spans="1:55" ht="15">
      <c r="A836" s="1"/>
      <c r="B836" s="6"/>
      <c r="C836" s="6"/>
      <c r="D836" s="1"/>
      <c r="E836" s="1"/>
      <c r="F836" s="6"/>
      <c r="G836" s="6"/>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6"/>
      <c r="AX836" s="6"/>
      <c r="AY836" s="6"/>
      <c r="AZ836" s="6"/>
      <c r="BA836" s="6"/>
      <c r="BB836" s="6"/>
      <c r="BC836" s="6"/>
    </row>
    <row r="837" spans="1:55" ht="15">
      <c r="A837" s="1"/>
      <c r="B837" s="6"/>
      <c r="C837" s="6"/>
      <c r="D837" s="1"/>
      <c r="E837" s="1"/>
      <c r="F837" s="6"/>
      <c r="G837" s="6"/>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6"/>
      <c r="AX837" s="6"/>
      <c r="AY837" s="6"/>
      <c r="AZ837" s="6"/>
      <c r="BA837" s="6"/>
      <c r="BB837" s="6"/>
      <c r="BC837" s="6"/>
    </row>
    <row r="838" spans="1:55" ht="15">
      <c r="A838" s="1"/>
      <c r="B838" s="6"/>
      <c r="C838" s="6"/>
      <c r="D838" s="1"/>
      <c r="E838" s="1"/>
      <c r="F838" s="6"/>
      <c r="G838" s="6"/>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6"/>
      <c r="AX838" s="6"/>
      <c r="AY838" s="6"/>
      <c r="AZ838" s="6"/>
      <c r="BA838" s="6"/>
      <c r="BB838" s="6"/>
      <c r="BC838" s="6"/>
    </row>
    <row r="839" spans="1:55" ht="15">
      <c r="A839" s="1"/>
      <c r="B839" s="6"/>
      <c r="C839" s="6"/>
      <c r="D839" s="1"/>
      <c r="E839" s="1"/>
      <c r="F839" s="6"/>
      <c r="G839" s="6"/>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6"/>
      <c r="AX839" s="6"/>
      <c r="AY839" s="6"/>
      <c r="AZ839" s="6"/>
      <c r="BA839" s="6"/>
      <c r="BB839" s="6"/>
      <c r="BC839" s="6"/>
    </row>
    <row r="840" spans="1:55" ht="15">
      <c r="A840" s="1"/>
      <c r="B840" s="6"/>
      <c r="C840" s="6"/>
      <c r="D840" s="1"/>
      <c r="E840" s="1"/>
      <c r="F840" s="6"/>
      <c r="G840" s="6"/>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6"/>
      <c r="AX840" s="6"/>
      <c r="AY840" s="6"/>
      <c r="AZ840" s="6"/>
      <c r="BA840" s="6"/>
      <c r="BB840" s="6"/>
      <c r="BC840" s="6"/>
    </row>
    <row r="841" spans="1:55" ht="15">
      <c r="A841" s="1"/>
      <c r="B841" s="6"/>
      <c r="C841" s="6"/>
      <c r="D841" s="1"/>
      <c r="E841" s="1"/>
      <c r="F841" s="6"/>
      <c r="G841" s="6"/>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6"/>
      <c r="AX841" s="6"/>
      <c r="AY841" s="6"/>
      <c r="AZ841" s="6"/>
      <c r="BA841" s="6"/>
      <c r="BB841" s="6"/>
      <c r="BC841" s="6"/>
    </row>
    <row r="842" spans="1:55" ht="15">
      <c r="A842" s="1"/>
      <c r="B842" s="6"/>
      <c r="C842" s="6"/>
      <c r="D842" s="1"/>
      <c r="E842" s="1"/>
      <c r="F842" s="6"/>
      <c r="G842" s="6"/>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6"/>
      <c r="AX842" s="6"/>
      <c r="AY842" s="6"/>
      <c r="AZ842" s="6"/>
      <c r="BA842" s="6"/>
      <c r="BB842" s="6"/>
      <c r="BC842" s="6"/>
    </row>
    <row r="843" spans="1:55" ht="15">
      <c r="A843" s="1"/>
      <c r="B843" s="6"/>
      <c r="C843" s="6"/>
      <c r="D843" s="1"/>
      <c r="E843" s="1"/>
      <c r="F843" s="6"/>
      <c r="G843" s="6"/>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6"/>
      <c r="AX843" s="6"/>
      <c r="AY843" s="6"/>
      <c r="AZ843" s="6"/>
      <c r="BA843" s="6"/>
      <c r="BB843" s="6"/>
      <c r="BC843" s="6"/>
    </row>
    <row r="844" spans="1:55" ht="15">
      <c r="A844" s="1"/>
      <c r="B844" s="6"/>
      <c r="C844" s="6"/>
      <c r="D844" s="1"/>
      <c r="E844" s="1"/>
      <c r="F844" s="6"/>
      <c r="G844" s="6"/>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6"/>
      <c r="AX844" s="6"/>
      <c r="AY844" s="6"/>
      <c r="AZ844" s="6"/>
      <c r="BA844" s="6"/>
      <c r="BB844" s="6"/>
      <c r="BC844" s="6"/>
    </row>
    <row r="845" spans="1:55" ht="15">
      <c r="A845" s="1"/>
      <c r="B845" s="6"/>
      <c r="C845" s="6"/>
      <c r="D845" s="1"/>
      <c r="E845" s="1"/>
      <c r="F845" s="6"/>
      <c r="G845" s="6"/>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6"/>
      <c r="AX845" s="6"/>
      <c r="AY845" s="6"/>
      <c r="AZ845" s="6"/>
      <c r="BA845" s="6"/>
      <c r="BB845" s="6"/>
      <c r="BC845" s="6"/>
    </row>
    <row r="846" spans="1:55" ht="15">
      <c r="A846" s="1"/>
      <c r="B846" s="6"/>
      <c r="C846" s="6"/>
      <c r="D846" s="1"/>
      <c r="E846" s="1"/>
      <c r="F846" s="6"/>
      <c r="G846" s="6"/>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6"/>
      <c r="AX846" s="6"/>
      <c r="AY846" s="6"/>
      <c r="AZ846" s="6"/>
      <c r="BA846" s="6"/>
      <c r="BB846" s="6"/>
      <c r="BC846" s="6"/>
    </row>
    <row r="847" spans="1:55" ht="15">
      <c r="A847" s="1"/>
      <c r="B847" s="6"/>
      <c r="C847" s="6"/>
      <c r="D847" s="1"/>
      <c r="E847" s="1"/>
      <c r="F847" s="6"/>
      <c r="G847" s="6"/>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6"/>
      <c r="AX847" s="6"/>
      <c r="AY847" s="6"/>
      <c r="AZ847" s="6"/>
      <c r="BA847" s="6"/>
      <c r="BB847" s="6"/>
      <c r="BC847" s="6"/>
    </row>
    <row r="848" spans="1:55" ht="15">
      <c r="A848" s="1"/>
      <c r="B848" s="6"/>
      <c r="C848" s="6"/>
      <c r="D848" s="1"/>
      <c r="E848" s="1"/>
      <c r="F848" s="6"/>
      <c r="G848" s="6"/>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6"/>
      <c r="AX848" s="6"/>
      <c r="AY848" s="6"/>
      <c r="AZ848" s="6"/>
      <c r="BA848" s="6"/>
      <c r="BB848" s="6"/>
      <c r="BC848" s="6"/>
    </row>
    <row r="849" spans="1:55" ht="15">
      <c r="A849" s="1"/>
      <c r="B849" s="6"/>
      <c r="C849" s="6"/>
      <c r="D849" s="1"/>
      <c r="E849" s="1"/>
      <c r="F849" s="6"/>
      <c r="G849" s="6"/>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6"/>
      <c r="AX849" s="6"/>
      <c r="AY849" s="6"/>
      <c r="AZ849" s="6"/>
      <c r="BA849" s="6"/>
      <c r="BB849" s="6"/>
      <c r="BC849" s="6"/>
    </row>
    <row r="850" spans="1:55" ht="15">
      <c r="A850" s="1"/>
      <c r="B850" s="6"/>
      <c r="C850" s="6"/>
      <c r="D850" s="1"/>
      <c r="E850" s="1"/>
      <c r="F850" s="6"/>
      <c r="G850" s="6"/>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6"/>
      <c r="AX850" s="6"/>
      <c r="AY850" s="6"/>
      <c r="AZ850" s="6"/>
      <c r="BA850" s="6"/>
      <c r="BB850" s="6"/>
      <c r="BC850" s="6"/>
    </row>
    <row r="851" spans="1:55" ht="15">
      <c r="A851" s="1"/>
      <c r="B851" s="6"/>
      <c r="C851" s="6"/>
      <c r="D851" s="1"/>
      <c r="E851" s="1"/>
      <c r="F851" s="6"/>
      <c r="G851" s="6"/>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6"/>
      <c r="AX851" s="6"/>
      <c r="AY851" s="6"/>
      <c r="AZ851" s="6"/>
      <c r="BA851" s="6"/>
      <c r="BB851" s="6"/>
      <c r="BC851" s="6"/>
    </row>
    <row r="852" spans="1:55" ht="15">
      <c r="A852" s="1"/>
      <c r="B852" s="6"/>
      <c r="C852" s="6"/>
      <c r="D852" s="1"/>
      <c r="E852" s="1"/>
      <c r="F852" s="6"/>
      <c r="G852" s="6"/>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6"/>
      <c r="AX852" s="6"/>
      <c r="AY852" s="6"/>
      <c r="AZ852" s="6"/>
      <c r="BA852" s="6"/>
      <c r="BB852" s="6"/>
      <c r="BC852" s="6"/>
    </row>
    <row r="853" spans="1:55" ht="15">
      <c r="A853" s="1"/>
      <c r="B853" s="6"/>
      <c r="C853" s="6"/>
      <c r="D853" s="1"/>
      <c r="E853" s="1"/>
      <c r="F853" s="6"/>
      <c r="G853" s="6"/>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6"/>
      <c r="AX853" s="6"/>
      <c r="AY853" s="6"/>
      <c r="AZ853" s="6"/>
      <c r="BA853" s="6"/>
      <c r="BB853" s="6"/>
      <c r="BC853" s="6"/>
    </row>
    <row r="854" spans="1:55" ht="15">
      <c r="A854" s="1"/>
      <c r="B854" s="6"/>
      <c r="C854" s="6"/>
      <c r="D854" s="1"/>
      <c r="E854" s="1"/>
      <c r="F854" s="6"/>
      <c r="G854" s="6"/>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6"/>
      <c r="AX854" s="6"/>
      <c r="AY854" s="6"/>
      <c r="AZ854" s="6"/>
      <c r="BA854" s="6"/>
      <c r="BB854" s="6"/>
      <c r="BC854" s="6"/>
    </row>
    <row r="855" spans="1:55" ht="15">
      <c r="A855" s="1"/>
      <c r="B855" s="6"/>
      <c r="C855" s="6"/>
      <c r="D855" s="1"/>
      <c r="E855" s="1"/>
      <c r="F855" s="6"/>
      <c r="G855" s="6"/>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6"/>
      <c r="AX855" s="6"/>
      <c r="AY855" s="6"/>
      <c r="AZ855" s="6"/>
      <c r="BA855" s="6"/>
      <c r="BB855" s="6"/>
      <c r="BC855" s="6"/>
    </row>
    <row r="856" spans="1:55" ht="15">
      <c r="A856" s="1"/>
      <c r="B856" s="6"/>
      <c r="C856" s="6"/>
      <c r="D856" s="1"/>
      <c r="E856" s="1"/>
      <c r="F856" s="6"/>
      <c r="G856" s="6"/>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6"/>
      <c r="AX856" s="6"/>
      <c r="AY856" s="6"/>
      <c r="AZ856" s="6"/>
      <c r="BA856" s="6"/>
      <c r="BB856" s="6"/>
      <c r="BC856" s="6"/>
    </row>
    <row r="857" spans="1:55" ht="15">
      <c r="A857" s="1"/>
      <c r="B857" s="6"/>
      <c r="C857" s="6"/>
      <c r="D857" s="1"/>
      <c r="E857" s="1"/>
      <c r="F857" s="6"/>
      <c r="G857" s="6"/>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6"/>
      <c r="AX857" s="6"/>
      <c r="AY857" s="6"/>
      <c r="AZ857" s="6"/>
      <c r="BA857" s="6"/>
      <c r="BB857" s="6"/>
      <c r="BC857" s="6"/>
    </row>
    <row r="858" spans="1:55" ht="15">
      <c r="A858" s="1"/>
      <c r="B858" s="6"/>
      <c r="C858" s="6"/>
      <c r="D858" s="1"/>
      <c r="E858" s="1"/>
      <c r="F858" s="6"/>
      <c r="G858" s="6"/>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6"/>
      <c r="AX858" s="6"/>
      <c r="AY858" s="6"/>
      <c r="AZ858" s="6"/>
      <c r="BA858" s="6"/>
      <c r="BB858" s="6"/>
      <c r="BC858" s="6"/>
    </row>
    <row r="859" spans="1:55" ht="15">
      <c r="A859" s="1"/>
      <c r="B859" s="6"/>
      <c r="C859" s="6"/>
      <c r="D859" s="1"/>
      <c r="E859" s="1"/>
      <c r="F859" s="6"/>
      <c r="G859" s="6"/>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6"/>
      <c r="AX859" s="6"/>
      <c r="AY859" s="6"/>
      <c r="AZ859" s="6"/>
      <c r="BA859" s="6"/>
      <c r="BB859" s="6"/>
      <c r="BC859" s="6"/>
    </row>
    <row r="860" spans="1:55" ht="15">
      <c r="A860" s="1"/>
      <c r="B860" s="6"/>
      <c r="C860" s="6"/>
      <c r="D860" s="1"/>
      <c r="E860" s="1"/>
      <c r="F860" s="6"/>
      <c r="G860" s="6"/>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6"/>
      <c r="AX860" s="6"/>
      <c r="AY860" s="6"/>
      <c r="AZ860" s="6"/>
      <c r="BA860" s="6"/>
      <c r="BB860" s="6"/>
      <c r="BC860" s="6"/>
    </row>
    <row r="861" spans="1:55" ht="15">
      <c r="A861" s="1"/>
      <c r="B861" s="6"/>
      <c r="C861" s="6"/>
      <c r="D861" s="1"/>
      <c r="E861" s="1"/>
      <c r="F861" s="6"/>
      <c r="G861" s="6"/>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6"/>
      <c r="AX861" s="6"/>
      <c r="AY861" s="6"/>
      <c r="AZ861" s="6"/>
      <c r="BA861" s="6"/>
      <c r="BB861" s="6"/>
      <c r="BC861" s="6"/>
    </row>
    <row r="862" spans="1:55" ht="15">
      <c r="A862" s="1"/>
      <c r="B862" s="6"/>
      <c r="C862" s="6"/>
      <c r="D862" s="1"/>
      <c r="E862" s="1"/>
      <c r="F862" s="6"/>
      <c r="G862" s="6"/>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6"/>
      <c r="AX862" s="6"/>
      <c r="AY862" s="6"/>
      <c r="AZ862" s="6"/>
      <c r="BA862" s="6"/>
      <c r="BB862" s="6"/>
      <c r="BC862" s="6"/>
    </row>
    <row r="863" spans="1:55" ht="15">
      <c r="A863" s="1"/>
      <c r="B863" s="6"/>
      <c r="C863" s="6"/>
      <c r="D863" s="1"/>
      <c r="E863" s="1"/>
      <c r="F863" s="6"/>
      <c r="G863" s="6"/>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6"/>
      <c r="AX863" s="6"/>
      <c r="AY863" s="6"/>
      <c r="AZ863" s="6"/>
      <c r="BA863" s="6"/>
      <c r="BB863" s="6"/>
      <c r="BC863" s="6"/>
    </row>
    <row r="864" spans="1:55" ht="15">
      <c r="A864" s="1"/>
      <c r="B864" s="6"/>
      <c r="C864" s="6"/>
      <c r="D864" s="1"/>
      <c r="E864" s="1"/>
      <c r="F864" s="6"/>
      <c r="G864" s="6"/>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6"/>
      <c r="AX864" s="6"/>
      <c r="AY864" s="6"/>
      <c r="AZ864" s="6"/>
      <c r="BA864" s="6"/>
      <c r="BB864" s="6"/>
      <c r="BC864" s="6"/>
    </row>
    <row r="865" spans="1:55" ht="15">
      <c r="A865" s="1"/>
      <c r="B865" s="6"/>
      <c r="C865" s="6"/>
      <c r="D865" s="1"/>
      <c r="E865" s="1"/>
      <c r="F865" s="6"/>
      <c r="G865" s="6"/>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6"/>
      <c r="AX865" s="6"/>
      <c r="AY865" s="6"/>
      <c r="AZ865" s="6"/>
      <c r="BA865" s="6"/>
      <c r="BB865" s="6"/>
      <c r="BC865" s="6"/>
    </row>
    <row r="866" spans="1:55" ht="15">
      <c r="A866" s="1"/>
      <c r="B866" s="6"/>
      <c r="C866" s="6"/>
      <c r="D866" s="1"/>
      <c r="E866" s="1"/>
      <c r="F866" s="6"/>
      <c r="G866" s="6"/>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6"/>
      <c r="AX866" s="6"/>
      <c r="AY866" s="6"/>
      <c r="AZ866" s="6"/>
      <c r="BA866" s="6"/>
      <c r="BB866" s="6"/>
      <c r="BC866" s="6"/>
    </row>
    <row r="867" spans="1:55" ht="15">
      <c r="A867" s="1"/>
      <c r="B867" s="6"/>
      <c r="C867" s="6"/>
      <c r="D867" s="1"/>
      <c r="E867" s="1"/>
      <c r="F867" s="6"/>
      <c r="G867" s="6"/>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6"/>
      <c r="AX867" s="6"/>
      <c r="AY867" s="6"/>
      <c r="AZ867" s="6"/>
      <c r="BA867" s="6"/>
      <c r="BB867" s="6"/>
      <c r="BC867" s="6"/>
    </row>
    <row r="868" spans="1:55" ht="15">
      <c r="A868" s="1"/>
      <c r="B868" s="6"/>
      <c r="C868" s="6"/>
      <c r="D868" s="1"/>
      <c r="E868" s="1"/>
      <c r="F868" s="6"/>
      <c r="G868" s="6"/>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6"/>
      <c r="AX868" s="6"/>
      <c r="AY868" s="6"/>
      <c r="AZ868" s="6"/>
      <c r="BA868" s="6"/>
      <c r="BB868" s="6"/>
      <c r="BC868" s="6"/>
    </row>
    <row r="869" spans="1:55" ht="15">
      <c r="A869" s="1"/>
      <c r="B869" s="6"/>
      <c r="C869" s="6"/>
      <c r="D869" s="1"/>
      <c r="E869" s="1"/>
      <c r="F869" s="6"/>
      <c r="G869" s="6"/>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6"/>
      <c r="AX869" s="6"/>
      <c r="AY869" s="6"/>
      <c r="AZ869" s="6"/>
      <c r="BA869" s="6"/>
      <c r="BB869" s="6"/>
      <c r="BC869" s="6"/>
    </row>
    <row r="870" spans="1:55" ht="15">
      <c r="A870" s="1"/>
      <c r="B870" s="6"/>
      <c r="C870" s="6"/>
      <c r="D870" s="1"/>
      <c r="E870" s="1"/>
      <c r="F870" s="6"/>
      <c r="G870" s="6"/>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6"/>
      <c r="AX870" s="6"/>
      <c r="AY870" s="6"/>
      <c r="AZ870" s="6"/>
      <c r="BA870" s="6"/>
      <c r="BB870" s="6"/>
      <c r="BC870" s="6"/>
    </row>
    <row r="871" spans="1:55" ht="15">
      <c r="A871" s="1"/>
      <c r="B871" s="6"/>
      <c r="C871" s="6"/>
      <c r="D871" s="1"/>
      <c r="E871" s="1"/>
      <c r="F871" s="6"/>
      <c r="G871" s="6"/>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6"/>
      <c r="AX871" s="6"/>
      <c r="AY871" s="6"/>
      <c r="AZ871" s="6"/>
      <c r="BA871" s="6"/>
      <c r="BB871" s="6"/>
      <c r="BC871" s="6"/>
    </row>
    <row r="872" spans="1:55" ht="15">
      <c r="A872" s="1"/>
      <c r="B872" s="6"/>
      <c r="C872" s="6"/>
      <c r="D872" s="1"/>
      <c r="E872" s="1"/>
      <c r="F872" s="6"/>
      <c r="G872" s="6"/>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6"/>
      <c r="AX872" s="6"/>
      <c r="AY872" s="6"/>
      <c r="AZ872" s="6"/>
      <c r="BA872" s="6"/>
      <c r="BB872" s="6"/>
      <c r="BC872" s="6"/>
    </row>
    <row r="873" spans="1:55" ht="15">
      <c r="A873" s="1"/>
      <c r="B873" s="6"/>
      <c r="C873" s="6"/>
      <c r="D873" s="1"/>
      <c r="E873" s="1"/>
      <c r="F873" s="6"/>
      <c r="G873" s="6"/>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6"/>
      <c r="AX873" s="6"/>
      <c r="AY873" s="6"/>
      <c r="AZ873" s="6"/>
      <c r="BA873" s="6"/>
      <c r="BB873" s="6"/>
      <c r="BC873" s="6"/>
    </row>
    <row r="874" spans="1:55" ht="15">
      <c r="A874" s="1"/>
      <c r="B874" s="6"/>
      <c r="C874" s="6"/>
      <c r="D874" s="1"/>
      <c r="E874" s="1"/>
      <c r="F874" s="6"/>
      <c r="G874" s="6"/>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6"/>
      <c r="AX874" s="6"/>
      <c r="AY874" s="6"/>
      <c r="AZ874" s="6"/>
      <c r="BA874" s="6"/>
      <c r="BB874" s="6"/>
      <c r="BC874" s="6"/>
    </row>
    <row r="875" spans="1:55" ht="15">
      <c r="A875" s="1"/>
      <c r="B875" s="6"/>
      <c r="C875" s="6"/>
      <c r="D875" s="1"/>
      <c r="E875" s="1"/>
      <c r="F875" s="6"/>
      <c r="G875" s="6"/>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6"/>
      <c r="AX875" s="6"/>
      <c r="AY875" s="6"/>
      <c r="AZ875" s="6"/>
      <c r="BA875" s="6"/>
      <c r="BB875" s="6"/>
      <c r="BC875" s="6"/>
    </row>
    <row r="876" spans="1:55" ht="15">
      <c r="A876" s="1"/>
      <c r="B876" s="6"/>
      <c r="C876" s="6"/>
      <c r="D876" s="1"/>
      <c r="E876" s="1"/>
      <c r="F876" s="6"/>
      <c r="G876" s="6"/>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6"/>
      <c r="AX876" s="6"/>
      <c r="AY876" s="6"/>
      <c r="AZ876" s="6"/>
      <c r="BA876" s="6"/>
      <c r="BB876" s="6"/>
      <c r="BC876" s="6"/>
    </row>
    <row r="877" spans="1:55" ht="15">
      <c r="A877" s="1"/>
      <c r="B877" s="6"/>
      <c r="C877" s="6"/>
      <c r="D877" s="1"/>
      <c r="E877" s="1"/>
      <c r="F877" s="6"/>
      <c r="G877" s="6"/>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6"/>
      <c r="AX877" s="6"/>
      <c r="AY877" s="6"/>
      <c r="AZ877" s="6"/>
      <c r="BA877" s="6"/>
      <c r="BB877" s="6"/>
      <c r="BC877" s="6"/>
    </row>
    <row r="878" spans="1:55" ht="15">
      <c r="A878" s="1"/>
      <c r="B878" s="6"/>
      <c r="C878" s="6"/>
      <c r="D878" s="1"/>
      <c r="E878" s="1"/>
      <c r="F878" s="6"/>
      <c r="G878" s="6"/>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6"/>
      <c r="AX878" s="6"/>
      <c r="AY878" s="6"/>
      <c r="AZ878" s="6"/>
      <c r="BA878" s="6"/>
      <c r="BB878" s="6"/>
      <c r="BC878" s="6"/>
    </row>
    <row r="879" spans="1:55" ht="15">
      <c r="A879" s="1"/>
      <c r="B879" s="6"/>
      <c r="C879" s="6"/>
      <c r="D879" s="1"/>
      <c r="E879" s="1"/>
      <c r="F879" s="6"/>
      <c r="G879" s="6"/>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6"/>
      <c r="AX879" s="6"/>
      <c r="AY879" s="6"/>
      <c r="AZ879" s="6"/>
      <c r="BA879" s="6"/>
      <c r="BB879" s="6"/>
      <c r="BC879" s="6"/>
    </row>
    <row r="880" spans="1:55" ht="15">
      <c r="A880" s="1"/>
      <c r="B880" s="6"/>
      <c r="C880" s="6"/>
      <c r="D880" s="1"/>
      <c r="E880" s="1"/>
      <c r="F880" s="6"/>
      <c r="G880" s="6"/>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6"/>
      <c r="AX880" s="6"/>
      <c r="AY880" s="6"/>
      <c r="AZ880" s="6"/>
      <c r="BA880" s="6"/>
      <c r="BB880" s="6"/>
      <c r="BC880" s="6"/>
    </row>
    <row r="881" spans="1:55" ht="15">
      <c r="A881" s="1"/>
      <c r="B881" s="6"/>
      <c r="C881" s="6"/>
      <c r="D881" s="1"/>
      <c r="E881" s="1"/>
      <c r="F881" s="6"/>
      <c r="G881" s="6"/>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6"/>
      <c r="AX881" s="6"/>
      <c r="AY881" s="6"/>
      <c r="AZ881" s="6"/>
      <c r="BA881" s="6"/>
      <c r="BB881" s="6"/>
      <c r="BC881" s="6"/>
    </row>
    <row r="882" spans="1:55" ht="15">
      <c r="A882" s="1"/>
      <c r="B882" s="6"/>
      <c r="C882" s="6"/>
      <c r="D882" s="1"/>
      <c r="E882" s="1"/>
      <c r="F882" s="6"/>
      <c r="G882" s="6"/>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6"/>
      <c r="AX882" s="6"/>
      <c r="AY882" s="6"/>
      <c r="AZ882" s="6"/>
      <c r="BA882" s="6"/>
      <c r="BB882" s="6"/>
      <c r="BC882" s="6"/>
    </row>
    <row r="883" spans="1:55" ht="15">
      <c r="A883" s="1"/>
      <c r="B883" s="6"/>
      <c r="C883" s="6"/>
      <c r="D883" s="1"/>
      <c r="E883" s="1"/>
      <c r="F883" s="6"/>
      <c r="G883" s="6"/>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6"/>
      <c r="AX883" s="6"/>
      <c r="AY883" s="6"/>
      <c r="AZ883" s="6"/>
      <c r="BA883" s="6"/>
      <c r="BB883" s="6"/>
      <c r="BC883" s="6"/>
    </row>
    <row r="884" spans="1:55" ht="15">
      <c r="A884" s="1"/>
      <c r="B884" s="6"/>
      <c r="C884" s="6"/>
      <c r="D884" s="1"/>
      <c r="E884" s="1"/>
      <c r="F884" s="6"/>
      <c r="G884" s="6"/>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6"/>
      <c r="AX884" s="6"/>
      <c r="AY884" s="6"/>
      <c r="AZ884" s="6"/>
      <c r="BA884" s="6"/>
      <c r="BB884" s="6"/>
      <c r="BC884" s="6"/>
    </row>
    <row r="885" spans="1:55" ht="15">
      <c r="A885" s="1"/>
      <c r="B885" s="6"/>
      <c r="C885" s="6"/>
      <c r="D885" s="1"/>
      <c r="E885" s="1"/>
      <c r="F885" s="6"/>
      <c r="G885" s="6"/>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6"/>
      <c r="AX885" s="6"/>
      <c r="AY885" s="6"/>
      <c r="AZ885" s="6"/>
      <c r="BA885" s="6"/>
      <c r="BB885" s="6"/>
      <c r="BC885" s="6"/>
    </row>
    <row r="886" spans="1:55" ht="15">
      <c r="A886" s="1"/>
      <c r="B886" s="6"/>
      <c r="C886" s="6"/>
      <c r="D886" s="1"/>
      <c r="E886" s="1"/>
      <c r="F886" s="6"/>
      <c r="G886" s="6"/>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6"/>
      <c r="AX886" s="6"/>
      <c r="AY886" s="6"/>
      <c r="AZ886" s="6"/>
      <c r="BA886" s="6"/>
      <c r="BB886" s="6"/>
      <c r="BC886" s="6"/>
    </row>
    <row r="887" spans="1:55" ht="15">
      <c r="A887" s="1"/>
      <c r="B887" s="6"/>
      <c r="C887" s="6"/>
      <c r="D887" s="1"/>
      <c r="E887" s="1"/>
      <c r="F887" s="6"/>
      <c r="G887" s="6"/>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6"/>
      <c r="AX887" s="6"/>
      <c r="AY887" s="6"/>
      <c r="AZ887" s="6"/>
      <c r="BA887" s="6"/>
      <c r="BB887" s="6"/>
      <c r="BC887" s="6"/>
    </row>
    <row r="888" spans="1:55" ht="15">
      <c r="A888" s="1"/>
      <c r="B888" s="6"/>
      <c r="C888" s="6"/>
      <c r="D888" s="1"/>
      <c r="E888" s="1"/>
      <c r="F888" s="6"/>
      <c r="G888" s="6"/>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6"/>
      <c r="AX888" s="6"/>
      <c r="AY888" s="6"/>
      <c r="AZ888" s="6"/>
      <c r="BA888" s="6"/>
      <c r="BB888" s="6"/>
      <c r="BC888" s="6"/>
    </row>
    <row r="889" spans="1:55" ht="15">
      <c r="A889" s="1"/>
      <c r="B889" s="6"/>
      <c r="C889" s="6"/>
      <c r="D889" s="1"/>
      <c r="E889" s="1"/>
      <c r="F889" s="6"/>
      <c r="G889" s="6"/>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6"/>
      <c r="AX889" s="6"/>
      <c r="AY889" s="6"/>
      <c r="AZ889" s="6"/>
      <c r="BA889" s="6"/>
      <c r="BB889" s="6"/>
      <c r="BC889" s="6"/>
    </row>
    <row r="890" spans="1:55" ht="15">
      <c r="A890" s="1"/>
      <c r="B890" s="6"/>
      <c r="C890" s="6"/>
      <c r="D890" s="1"/>
      <c r="E890" s="1"/>
      <c r="F890" s="6"/>
      <c r="G890" s="6"/>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6"/>
      <c r="AX890" s="6"/>
      <c r="AY890" s="6"/>
      <c r="AZ890" s="6"/>
      <c r="BA890" s="6"/>
      <c r="BB890" s="6"/>
      <c r="BC890" s="6"/>
    </row>
    <row r="891" spans="1:55" ht="15">
      <c r="A891" s="1"/>
      <c r="B891" s="6"/>
      <c r="C891" s="6"/>
      <c r="D891" s="1"/>
      <c r="E891" s="1"/>
      <c r="F891" s="6"/>
      <c r="G891" s="6"/>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6"/>
      <c r="AX891" s="6"/>
      <c r="AY891" s="6"/>
      <c r="AZ891" s="6"/>
      <c r="BA891" s="6"/>
      <c r="BB891" s="6"/>
      <c r="BC891" s="6"/>
    </row>
    <row r="892" spans="1:55" ht="15">
      <c r="A892" s="1"/>
      <c r="B892" s="6"/>
      <c r="C892" s="6"/>
      <c r="D892" s="1"/>
      <c r="E892" s="1"/>
      <c r="F892" s="6"/>
      <c r="G892" s="6"/>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6"/>
      <c r="AX892" s="6"/>
      <c r="AY892" s="6"/>
      <c r="AZ892" s="6"/>
      <c r="BA892" s="6"/>
      <c r="BB892" s="6"/>
      <c r="BC892" s="6"/>
    </row>
    <row r="893" spans="1:55" ht="15">
      <c r="A893" s="1"/>
      <c r="B893" s="6"/>
      <c r="C893" s="6"/>
      <c r="D893" s="1"/>
      <c r="E893" s="1"/>
      <c r="F893" s="6"/>
      <c r="G893" s="6"/>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6"/>
      <c r="AX893" s="6"/>
      <c r="AY893" s="6"/>
      <c r="AZ893" s="6"/>
      <c r="BA893" s="6"/>
      <c r="BB893" s="6"/>
      <c r="BC893" s="6"/>
    </row>
    <row r="894" spans="1:55" ht="15">
      <c r="A894" s="1"/>
      <c r="B894" s="6"/>
      <c r="C894" s="6"/>
      <c r="D894" s="1"/>
      <c r="E894" s="1"/>
      <c r="F894" s="6"/>
      <c r="G894" s="6"/>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6"/>
      <c r="AX894" s="6"/>
      <c r="AY894" s="6"/>
      <c r="AZ894" s="6"/>
      <c r="BA894" s="6"/>
      <c r="BB894" s="6"/>
      <c r="BC894" s="6"/>
    </row>
    <row r="895" spans="1:55" ht="15">
      <c r="A895" s="1"/>
      <c r="B895" s="6"/>
      <c r="C895" s="6"/>
      <c r="D895" s="1"/>
      <c r="E895" s="1"/>
      <c r="F895" s="6"/>
      <c r="G895" s="6"/>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6"/>
      <c r="AX895" s="6"/>
      <c r="AY895" s="6"/>
      <c r="AZ895" s="6"/>
      <c r="BA895" s="6"/>
      <c r="BB895" s="6"/>
      <c r="BC895" s="6"/>
    </row>
    <row r="896" spans="1:55" ht="15">
      <c r="A896" s="1"/>
      <c r="B896" s="6"/>
      <c r="C896" s="6"/>
      <c r="D896" s="1"/>
      <c r="E896" s="1"/>
      <c r="F896" s="6"/>
      <c r="G896" s="6"/>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6"/>
      <c r="AX896" s="6"/>
      <c r="AY896" s="6"/>
      <c r="AZ896" s="6"/>
      <c r="BA896" s="6"/>
      <c r="BB896" s="6"/>
      <c r="BC896" s="6"/>
    </row>
    <row r="897" spans="1:55" ht="15">
      <c r="A897" s="1"/>
      <c r="B897" s="6"/>
      <c r="C897" s="6"/>
      <c r="D897" s="1"/>
      <c r="E897" s="1"/>
      <c r="F897" s="6"/>
      <c r="G897" s="6"/>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6"/>
      <c r="AX897" s="6"/>
      <c r="AY897" s="6"/>
      <c r="AZ897" s="6"/>
      <c r="BA897" s="6"/>
      <c r="BB897" s="6"/>
      <c r="BC897" s="6"/>
    </row>
    <row r="898" spans="1:55" ht="15">
      <c r="A898" s="1"/>
      <c r="B898" s="6"/>
      <c r="C898" s="6"/>
      <c r="D898" s="1"/>
      <c r="E898" s="1"/>
      <c r="F898" s="6"/>
      <c r="G898" s="6"/>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6"/>
      <c r="AX898" s="6"/>
      <c r="AY898" s="6"/>
      <c r="AZ898" s="6"/>
      <c r="BA898" s="6"/>
      <c r="BB898" s="6"/>
      <c r="BC898" s="6"/>
    </row>
    <row r="899" spans="1:55" ht="15">
      <c r="A899" s="1"/>
      <c r="B899" s="6"/>
      <c r="C899" s="6"/>
      <c r="D899" s="1"/>
      <c r="E899" s="1"/>
      <c r="F899" s="6"/>
      <c r="G899" s="6"/>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6"/>
      <c r="AX899" s="6"/>
      <c r="AY899" s="6"/>
      <c r="AZ899" s="6"/>
      <c r="BA899" s="6"/>
      <c r="BB899" s="6"/>
      <c r="BC899" s="6"/>
    </row>
    <row r="900" spans="1:55" ht="15">
      <c r="A900" s="1"/>
      <c r="B900" s="6"/>
      <c r="C900" s="6"/>
      <c r="D900" s="1"/>
      <c r="E900" s="1"/>
      <c r="F900" s="6"/>
      <c r="G900" s="6"/>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6"/>
      <c r="AX900" s="6"/>
      <c r="AY900" s="6"/>
      <c r="AZ900" s="6"/>
      <c r="BA900" s="6"/>
      <c r="BB900" s="6"/>
      <c r="BC900" s="6"/>
    </row>
    <row r="901" spans="1:55" ht="15">
      <c r="A901" s="1"/>
      <c r="B901" s="6"/>
      <c r="C901" s="6"/>
      <c r="D901" s="1"/>
      <c r="E901" s="1"/>
      <c r="F901" s="6"/>
      <c r="G901" s="6"/>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6"/>
      <c r="AX901" s="6"/>
      <c r="AY901" s="6"/>
      <c r="AZ901" s="6"/>
      <c r="BA901" s="6"/>
      <c r="BB901" s="6"/>
      <c r="BC901" s="6"/>
    </row>
    <row r="902" spans="1:55" ht="15">
      <c r="A902" s="1"/>
      <c r="B902" s="6"/>
      <c r="C902" s="6"/>
      <c r="D902" s="1"/>
      <c r="E902" s="1"/>
      <c r="F902" s="6"/>
      <c r="G902" s="6"/>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6"/>
      <c r="AX902" s="6"/>
      <c r="AY902" s="6"/>
      <c r="AZ902" s="6"/>
      <c r="BA902" s="6"/>
      <c r="BB902" s="6"/>
      <c r="BC902" s="6"/>
    </row>
    <row r="903" spans="1:55" ht="15">
      <c r="A903" s="1"/>
      <c r="B903" s="6"/>
      <c r="C903" s="6"/>
      <c r="D903" s="1"/>
      <c r="E903" s="1"/>
      <c r="F903" s="6"/>
      <c r="G903" s="6"/>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6"/>
      <c r="AX903" s="6"/>
      <c r="AY903" s="6"/>
      <c r="AZ903" s="6"/>
      <c r="BA903" s="6"/>
      <c r="BB903" s="6"/>
      <c r="BC903" s="6"/>
    </row>
    <row r="904" spans="1:55" ht="15">
      <c r="A904" s="1"/>
      <c r="B904" s="6"/>
      <c r="C904" s="6"/>
      <c r="D904" s="1"/>
      <c r="E904" s="1"/>
      <c r="F904" s="6"/>
      <c r="G904" s="6"/>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6"/>
      <c r="AX904" s="6"/>
      <c r="AY904" s="6"/>
      <c r="AZ904" s="6"/>
      <c r="BA904" s="6"/>
      <c r="BB904" s="6"/>
      <c r="BC904" s="6"/>
    </row>
    <row r="905" spans="1:55" ht="15">
      <c r="A905" s="1"/>
      <c r="B905" s="6"/>
      <c r="C905" s="6"/>
      <c r="D905" s="1"/>
      <c r="E905" s="1"/>
      <c r="F905" s="6"/>
      <c r="G905" s="6"/>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6"/>
      <c r="AX905" s="6"/>
      <c r="AY905" s="6"/>
      <c r="AZ905" s="6"/>
      <c r="BA905" s="6"/>
      <c r="BB905" s="6"/>
      <c r="BC905" s="6"/>
    </row>
    <row r="906" spans="1:55" ht="15">
      <c r="A906" s="1"/>
      <c r="B906" s="6"/>
      <c r="C906" s="6"/>
      <c r="D906" s="1"/>
      <c r="E906" s="1"/>
      <c r="F906" s="6"/>
      <c r="G906" s="6"/>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6"/>
      <c r="AX906" s="6"/>
      <c r="AY906" s="6"/>
      <c r="AZ906" s="6"/>
      <c r="BA906" s="6"/>
      <c r="BB906" s="6"/>
      <c r="BC906" s="6"/>
    </row>
    <row r="907" spans="1:55" ht="15">
      <c r="A907" s="1"/>
      <c r="B907" s="6"/>
      <c r="C907" s="6"/>
      <c r="D907" s="1"/>
      <c r="E907" s="1"/>
      <c r="F907" s="6"/>
      <c r="G907" s="6"/>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6"/>
      <c r="AX907" s="6"/>
      <c r="AY907" s="6"/>
      <c r="AZ907" s="6"/>
      <c r="BA907" s="6"/>
      <c r="BB907" s="6"/>
      <c r="BC907" s="6"/>
    </row>
    <row r="908" spans="1:55" ht="15">
      <c r="A908" s="1"/>
      <c r="B908" s="6"/>
      <c r="C908" s="6"/>
      <c r="D908" s="1"/>
      <c r="E908" s="1"/>
      <c r="F908" s="6"/>
      <c r="G908" s="6"/>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6"/>
      <c r="AX908" s="6"/>
      <c r="AY908" s="6"/>
      <c r="AZ908" s="6"/>
      <c r="BA908" s="6"/>
      <c r="BB908" s="6"/>
      <c r="BC908" s="6"/>
    </row>
    <row r="909" spans="1:55" ht="15">
      <c r="A909" s="1"/>
      <c r="B909" s="6"/>
      <c r="C909" s="6"/>
      <c r="D909" s="1"/>
      <c r="E909" s="1"/>
      <c r="F909" s="6"/>
      <c r="G909" s="6"/>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6"/>
      <c r="AX909" s="6"/>
      <c r="AY909" s="6"/>
      <c r="AZ909" s="6"/>
      <c r="BA909" s="6"/>
      <c r="BB909" s="6"/>
      <c r="BC909" s="6"/>
    </row>
    <row r="910" spans="1:55" ht="15">
      <c r="A910" s="1"/>
      <c r="B910" s="6"/>
      <c r="C910" s="6"/>
      <c r="D910" s="1"/>
      <c r="E910" s="1"/>
      <c r="F910" s="6"/>
      <c r="G910" s="6"/>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6"/>
      <c r="AX910" s="6"/>
      <c r="AY910" s="6"/>
      <c r="AZ910" s="6"/>
      <c r="BA910" s="6"/>
      <c r="BB910" s="6"/>
      <c r="BC910" s="6"/>
    </row>
    <row r="911" spans="1:55" ht="15">
      <c r="A911" s="1"/>
      <c r="B911" s="6"/>
      <c r="C911" s="6"/>
      <c r="D911" s="1"/>
      <c r="E911" s="1"/>
      <c r="F911" s="6"/>
      <c r="G911" s="6"/>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6"/>
      <c r="AX911" s="6"/>
      <c r="AY911" s="6"/>
      <c r="AZ911" s="6"/>
      <c r="BA911" s="6"/>
      <c r="BB911" s="6"/>
      <c r="BC911" s="6"/>
    </row>
    <row r="912" spans="1:55" ht="15">
      <c r="A912" s="1"/>
      <c r="B912" s="6"/>
      <c r="C912" s="6"/>
      <c r="D912" s="1"/>
      <c r="E912" s="1"/>
      <c r="F912" s="6"/>
      <c r="G912" s="6"/>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6"/>
      <c r="AX912" s="6"/>
      <c r="AY912" s="6"/>
      <c r="AZ912" s="6"/>
      <c r="BA912" s="6"/>
      <c r="BB912" s="6"/>
      <c r="BC912" s="6"/>
    </row>
    <row r="913" spans="1:55" ht="15">
      <c r="A913" s="1"/>
      <c r="B913" s="6"/>
      <c r="C913" s="6"/>
      <c r="D913" s="1"/>
      <c r="E913" s="1"/>
      <c r="F913" s="6"/>
      <c r="G913" s="6"/>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6"/>
      <c r="AX913" s="6"/>
      <c r="AY913" s="6"/>
      <c r="AZ913" s="6"/>
      <c r="BA913" s="6"/>
      <c r="BB913" s="6"/>
      <c r="BC913" s="6"/>
    </row>
    <row r="914" spans="1:55" ht="15">
      <c r="A914" s="1"/>
      <c r="B914" s="6"/>
      <c r="C914" s="6"/>
      <c r="D914" s="1"/>
      <c r="E914" s="1"/>
      <c r="F914" s="6"/>
      <c r="G914" s="6"/>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6"/>
      <c r="AX914" s="6"/>
      <c r="AY914" s="6"/>
      <c r="AZ914" s="6"/>
      <c r="BA914" s="6"/>
      <c r="BB914" s="6"/>
      <c r="BC914" s="6"/>
    </row>
    <row r="915" spans="1:55" ht="15">
      <c r="A915" s="1"/>
      <c r="B915" s="6"/>
      <c r="C915" s="6"/>
      <c r="D915" s="1"/>
      <c r="E915" s="1"/>
      <c r="F915" s="6"/>
      <c r="G915" s="6"/>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6"/>
      <c r="AX915" s="6"/>
      <c r="AY915" s="6"/>
      <c r="AZ915" s="6"/>
      <c r="BA915" s="6"/>
      <c r="BB915" s="6"/>
      <c r="BC915" s="6"/>
    </row>
    <row r="916" spans="1:55" ht="15">
      <c r="A916" s="1"/>
      <c r="B916" s="6"/>
      <c r="C916" s="6"/>
      <c r="D916" s="1"/>
      <c r="E916" s="1"/>
      <c r="F916" s="6"/>
      <c r="G916" s="6"/>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6"/>
      <c r="AX916" s="6"/>
      <c r="AY916" s="6"/>
      <c r="AZ916" s="6"/>
      <c r="BA916" s="6"/>
      <c r="BB916" s="6"/>
      <c r="BC916" s="6"/>
    </row>
    <row r="917" spans="1:55" ht="15">
      <c r="A917" s="1"/>
      <c r="B917" s="6"/>
      <c r="C917" s="6"/>
      <c r="D917" s="1"/>
      <c r="E917" s="1"/>
      <c r="F917" s="6"/>
      <c r="G917" s="6"/>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6"/>
      <c r="AX917" s="6"/>
      <c r="AY917" s="6"/>
      <c r="AZ917" s="6"/>
      <c r="BA917" s="6"/>
      <c r="BB917" s="6"/>
      <c r="BC917" s="6"/>
    </row>
    <row r="918" spans="1:55" ht="15">
      <c r="A918" s="1"/>
      <c r="B918" s="6"/>
      <c r="C918" s="6"/>
      <c r="D918" s="1"/>
      <c r="E918" s="1"/>
      <c r="F918" s="6"/>
      <c r="G918" s="6"/>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6"/>
      <c r="AX918" s="6"/>
      <c r="AY918" s="6"/>
      <c r="AZ918" s="6"/>
      <c r="BA918" s="6"/>
      <c r="BB918" s="6"/>
      <c r="BC918" s="6"/>
    </row>
    <row r="919" spans="1:55" ht="15">
      <c r="A919" s="1"/>
      <c r="B919" s="6"/>
      <c r="C919" s="6"/>
      <c r="D919" s="1"/>
      <c r="E919" s="1"/>
      <c r="F919" s="6"/>
      <c r="G919" s="6"/>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6"/>
      <c r="AX919" s="6"/>
      <c r="AY919" s="6"/>
      <c r="AZ919" s="6"/>
      <c r="BA919" s="6"/>
      <c r="BB919" s="6"/>
      <c r="BC919" s="6"/>
    </row>
    <row r="920" spans="1:55" ht="15">
      <c r="A920" s="1"/>
      <c r="B920" s="6"/>
      <c r="C920" s="6"/>
      <c r="D920" s="1"/>
      <c r="E920" s="1"/>
      <c r="F920" s="6"/>
      <c r="G920" s="6"/>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6"/>
      <c r="AX920" s="6"/>
      <c r="AY920" s="6"/>
      <c r="AZ920" s="6"/>
      <c r="BA920" s="6"/>
      <c r="BB920" s="6"/>
      <c r="BC920" s="6"/>
    </row>
    <row r="921" spans="1:55" ht="15">
      <c r="A921" s="1"/>
      <c r="B921" s="6"/>
      <c r="C921" s="6"/>
      <c r="D921" s="1"/>
      <c r="E921" s="1"/>
      <c r="F921" s="6"/>
      <c r="G921" s="6"/>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6"/>
      <c r="AX921" s="6"/>
      <c r="AY921" s="6"/>
      <c r="AZ921" s="6"/>
      <c r="BA921" s="6"/>
      <c r="BB921" s="6"/>
      <c r="BC921" s="6"/>
    </row>
    <row r="922" spans="1:55" ht="15">
      <c r="A922" s="1"/>
      <c r="B922" s="6"/>
      <c r="C922" s="6"/>
      <c r="D922" s="1"/>
      <c r="E922" s="1"/>
      <c r="F922" s="6"/>
      <c r="G922" s="6"/>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6"/>
      <c r="AX922" s="6"/>
      <c r="AY922" s="6"/>
      <c r="AZ922" s="6"/>
      <c r="BA922" s="6"/>
      <c r="BB922" s="6"/>
      <c r="BC922" s="6"/>
    </row>
    <row r="923" spans="1:55" ht="15">
      <c r="A923" s="1"/>
      <c r="B923" s="6"/>
      <c r="C923" s="6"/>
      <c r="D923" s="1"/>
      <c r="E923" s="1"/>
      <c r="F923" s="6"/>
      <c r="G923" s="6"/>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6"/>
      <c r="AX923" s="6"/>
      <c r="AY923" s="6"/>
      <c r="AZ923" s="6"/>
      <c r="BA923" s="6"/>
      <c r="BB923" s="6"/>
      <c r="BC923" s="6"/>
    </row>
    <row r="924" spans="1:55" ht="15">
      <c r="A924" s="1"/>
      <c r="B924" s="6"/>
      <c r="C924" s="6"/>
      <c r="D924" s="1"/>
      <c r="E924" s="1"/>
      <c r="F924" s="6"/>
      <c r="G924" s="6"/>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6"/>
      <c r="AX924" s="6"/>
      <c r="AY924" s="6"/>
      <c r="AZ924" s="6"/>
      <c r="BA924" s="6"/>
      <c r="BB924" s="6"/>
      <c r="BC924" s="6"/>
    </row>
    <row r="925" spans="1:55" ht="15">
      <c r="A925" s="1"/>
      <c r="B925" s="6"/>
      <c r="C925" s="6"/>
      <c r="D925" s="1"/>
      <c r="E925" s="1"/>
      <c r="F925" s="6"/>
      <c r="G925" s="6"/>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6"/>
      <c r="AX925" s="6"/>
      <c r="AY925" s="6"/>
      <c r="AZ925" s="6"/>
      <c r="BA925" s="6"/>
      <c r="BB925" s="6"/>
      <c r="BC925" s="6"/>
    </row>
    <row r="926" spans="1:55" ht="15">
      <c r="A926" s="1"/>
      <c r="B926" s="6"/>
      <c r="C926" s="6"/>
      <c r="D926" s="1"/>
      <c r="E926" s="1"/>
      <c r="F926" s="6"/>
      <c r="G926" s="6"/>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6"/>
      <c r="AX926" s="6"/>
      <c r="AY926" s="6"/>
      <c r="AZ926" s="6"/>
      <c r="BA926" s="6"/>
      <c r="BB926" s="6"/>
      <c r="BC926" s="6"/>
    </row>
    <row r="927" spans="1:55" ht="15">
      <c r="A927" s="1"/>
      <c r="B927" s="6"/>
      <c r="C927" s="6"/>
      <c r="D927" s="1"/>
      <c r="E927" s="1"/>
      <c r="F927" s="6"/>
      <c r="G927" s="6"/>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6"/>
      <c r="AX927" s="6"/>
      <c r="AY927" s="6"/>
      <c r="AZ927" s="6"/>
      <c r="BA927" s="6"/>
      <c r="BB927" s="6"/>
      <c r="BC927" s="6"/>
    </row>
    <row r="928" spans="1:55" ht="15">
      <c r="A928" s="1"/>
      <c r="B928" s="6"/>
      <c r="C928" s="6"/>
      <c r="D928" s="1"/>
      <c r="E928" s="1"/>
      <c r="F928" s="6"/>
      <c r="G928" s="6"/>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6"/>
      <c r="AX928" s="6"/>
      <c r="AY928" s="6"/>
      <c r="AZ928" s="6"/>
      <c r="BA928" s="6"/>
      <c r="BB928" s="6"/>
      <c r="BC928" s="6"/>
    </row>
    <row r="929" spans="1:55" ht="15">
      <c r="A929" s="1"/>
      <c r="B929" s="6"/>
      <c r="C929" s="6"/>
      <c r="D929" s="1"/>
      <c r="E929" s="1"/>
      <c r="F929" s="6"/>
      <c r="G929" s="6"/>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6"/>
      <c r="AX929" s="6"/>
      <c r="AY929" s="6"/>
      <c r="AZ929" s="6"/>
      <c r="BA929" s="6"/>
      <c r="BB929" s="6"/>
      <c r="BC929" s="6"/>
    </row>
    <row r="930" spans="1:55" ht="15">
      <c r="A930" s="1"/>
      <c r="B930" s="6"/>
      <c r="C930" s="6"/>
      <c r="D930" s="1"/>
      <c r="E930" s="1"/>
      <c r="F930" s="6"/>
      <c r="G930" s="6"/>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6"/>
      <c r="AX930" s="6"/>
      <c r="AY930" s="6"/>
      <c r="AZ930" s="6"/>
      <c r="BA930" s="6"/>
      <c r="BB930" s="6"/>
      <c r="BC930" s="6"/>
    </row>
    <row r="931" spans="1:55" ht="15">
      <c r="A931" s="1"/>
      <c r="B931" s="6"/>
      <c r="C931" s="6"/>
      <c r="D931" s="1"/>
      <c r="E931" s="1"/>
      <c r="F931" s="6"/>
      <c r="G931" s="6"/>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6"/>
      <c r="AX931" s="6"/>
      <c r="AY931" s="6"/>
      <c r="AZ931" s="6"/>
      <c r="BA931" s="6"/>
      <c r="BB931" s="6"/>
      <c r="BC931" s="6"/>
    </row>
    <row r="932" spans="1:55" ht="15">
      <c r="A932" s="1"/>
      <c r="B932" s="6"/>
      <c r="C932" s="6"/>
      <c r="D932" s="1"/>
      <c r="E932" s="1"/>
      <c r="F932" s="6"/>
      <c r="G932" s="6"/>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6"/>
      <c r="AX932" s="6"/>
      <c r="AY932" s="6"/>
      <c r="AZ932" s="6"/>
      <c r="BA932" s="6"/>
      <c r="BB932" s="6"/>
      <c r="BC932" s="6"/>
    </row>
    <row r="933" spans="1:55" ht="15">
      <c r="A933" s="1"/>
      <c r="B933" s="6"/>
      <c r="C933" s="6"/>
      <c r="D933" s="1"/>
      <c r="E933" s="1"/>
      <c r="F933" s="6"/>
      <c r="G933" s="6"/>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6"/>
      <c r="AX933" s="6"/>
      <c r="AY933" s="6"/>
      <c r="AZ933" s="6"/>
      <c r="BA933" s="6"/>
      <c r="BB933" s="6"/>
      <c r="BC933" s="6"/>
    </row>
    <row r="934" spans="1:55" ht="15">
      <c r="A934" s="1"/>
      <c r="B934" s="6"/>
      <c r="C934" s="6"/>
      <c r="D934" s="1"/>
      <c r="E934" s="1"/>
      <c r="F934" s="6"/>
      <c r="G934" s="6"/>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6"/>
      <c r="AX934" s="6"/>
      <c r="AY934" s="6"/>
      <c r="AZ934" s="6"/>
      <c r="BA934" s="6"/>
      <c r="BB934" s="6"/>
      <c r="BC934" s="6"/>
    </row>
    <row r="935" spans="1:55" ht="15">
      <c r="A935" s="1"/>
      <c r="B935" s="6"/>
      <c r="C935" s="6"/>
      <c r="D935" s="1"/>
      <c r="E935" s="1"/>
      <c r="F935" s="6"/>
      <c r="G935" s="6"/>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6"/>
      <c r="AX935" s="6"/>
      <c r="AY935" s="6"/>
      <c r="AZ935" s="6"/>
      <c r="BA935" s="6"/>
      <c r="BB935" s="6"/>
      <c r="BC935" s="6"/>
    </row>
    <row r="936" spans="1:55" ht="15">
      <c r="A936" s="1"/>
      <c r="B936" s="6"/>
      <c r="C936" s="6"/>
      <c r="D936" s="1"/>
      <c r="E936" s="1"/>
      <c r="F936" s="6"/>
      <c r="G936" s="6"/>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6"/>
      <c r="AX936" s="6"/>
      <c r="AY936" s="6"/>
      <c r="AZ936" s="6"/>
      <c r="BA936" s="6"/>
      <c r="BB936" s="6"/>
      <c r="BC936" s="6"/>
    </row>
    <row r="937" spans="1:55" ht="15">
      <c r="A937" s="1"/>
      <c r="B937" s="6"/>
      <c r="C937" s="6"/>
      <c r="D937" s="1"/>
      <c r="E937" s="1"/>
      <c r="F937" s="6"/>
      <c r="G937" s="6"/>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6"/>
      <c r="AX937" s="6"/>
      <c r="AY937" s="6"/>
      <c r="AZ937" s="6"/>
      <c r="BA937" s="6"/>
      <c r="BB937" s="6"/>
      <c r="BC937" s="6"/>
    </row>
    <row r="938" spans="1:55" ht="15">
      <c r="A938" s="1"/>
      <c r="B938" s="6"/>
      <c r="C938" s="6"/>
      <c r="D938" s="1"/>
      <c r="E938" s="1"/>
      <c r="F938" s="6"/>
      <c r="G938" s="6"/>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6"/>
      <c r="AX938" s="6"/>
      <c r="AY938" s="6"/>
      <c r="AZ938" s="6"/>
      <c r="BA938" s="6"/>
      <c r="BB938" s="6"/>
      <c r="BC938" s="6"/>
    </row>
    <row r="939" spans="1:55" ht="15">
      <c r="A939" s="1"/>
      <c r="B939" s="6"/>
      <c r="C939" s="6"/>
      <c r="D939" s="1"/>
      <c r="E939" s="1"/>
      <c r="F939" s="6"/>
      <c r="G939" s="6"/>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6"/>
      <c r="AX939" s="6"/>
      <c r="AY939" s="6"/>
      <c r="AZ939" s="6"/>
      <c r="BA939" s="6"/>
      <c r="BB939" s="6"/>
      <c r="BC939" s="6"/>
    </row>
    <row r="940" spans="1:55" ht="15">
      <c r="A940" s="1"/>
      <c r="B940" s="6"/>
      <c r="C940" s="6"/>
      <c r="D940" s="1"/>
      <c r="E940" s="1"/>
      <c r="F940" s="6"/>
      <c r="G940" s="6"/>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6"/>
      <c r="AX940" s="6"/>
      <c r="AY940" s="6"/>
      <c r="AZ940" s="6"/>
      <c r="BA940" s="6"/>
      <c r="BB940" s="6"/>
      <c r="BC940" s="6"/>
    </row>
    <row r="941" spans="1:55" ht="15">
      <c r="A941" s="1"/>
      <c r="B941" s="6"/>
      <c r="C941" s="6"/>
      <c r="D941" s="1"/>
      <c r="E941" s="1"/>
      <c r="F941" s="6"/>
      <c r="G941" s="6"/>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6"/>
      <c r="AX941" s="6"/>
      <c r="AY941" s="6"/>
      <c r="AZ941" s="6"/>
      <c r="BA941" s="6"/>
      <c r="BB941" s="6"/>
      <c r="BC941" s="6"/>
    </row>
    <row r="942" spans="1:55" ht="15">
      <c r="A942" s="1"/>
      <c r="B942" s="6"/>
      <c r="C942" s="6"/>
      <c r="D942" s="1"/>
      <c r="E942" s="1"/>
      <c r="F942" s="6"/>
      <c r="G942" s="6"/>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6"/>
      <c r="AX942" s="6"/>
      <c r="AY942" s="6"/>
      <c r="AZ942" s="6"/>
      <c r="BA942" s="6"/>
      <c r="BB942" s="6"/>
      <c r="BC942" s="6"/>
    </row>
    <row r="943" spans="1:55" ht="15">
      <c r="A943" s="1"/>
      <c r="B943" s="6"/>
      <c r="C943" s="6"/>
      <c r="D943" s="1"/>
      <c r="E943" s="1"/>
      <c r="F943" s="6"/>
      <c r="G943" s="6"/>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6"/>
      <c r="AX943" s="6"/>
      <c r="AY943" s="6"/>
      <c r="AZ943" s="6"/>
      <c r="BA943" s="6"/>
      <c r="BB943" s="6"/>
      <c r="BC943" s="6"/>
    </row>
    <row r="944" spans="1:55" ht="15">
      <c r="A944" s="1"/>
      <c r="B944" s="6"/>
      <c r="C944" s="6"/>
      <c r="D944" s="1"/>
      <c r="E944" s="1"/>
      <c r="F944" s="6"/>
      <c r="G944" s="6"/>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6"/>
      <c r="AX944" s="6"/>
      <c r="AY944" s="6"/>
      <c r="AZ944" s="6"/>
      <c r="BA944" s="6"/>
      <c r="BB944" s="6"/>
      <c r="BC944" s="6"/>
    </row>
    <row r="945" spans="1:55" ht="15">
      <c r="A945" s="1"/>
      <c r="B945" s="6"/>
      <c r="C945" s="6"/>
      <c r="D945" s="1"/>
      <c r="E945" s="1"/>
      <c r="F945" s="6"/>
      <c r="G945" s="6"/>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6"/>
      <c r="AX945" s="6"/>
      <c r="AY945" s="6"/>
      <c r="AZ945" s="6"/>
      <c r="BA945" s="6"/>
      <c r="BB945" s="6"/>
      <c r="BC945" s="6"/>
    </row>
    <row r="946" spans="1:55" ht="15">
      <c r="A946" s="1"/>
      <c r="B946" s="6"/>
      <c r="C946" s="6"/>
      <c r="D946" s="1"/>
      <c r="E946" s="1"/>
      <c r="F946" s="6"/>
      <c r="G946" s="6"/>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6"/>
      <c r="AX946" s="6"/>
      <c r="AY946" s="6"/>
      <c r="AZ946" s="6"/>
      <c r="BA946" s="6"/>
      <c r="BB946" s="6"/>
      <c r="BC946" s="6"/>
    </row>
    <row r="947" spans="1:55" ht="15">
      <c r="A947" s="1"/>
      <c r="B947" s="6"/>
      <c r="C947" s="6"/>
      <c r="D947" s="1"/>
      <c r="E947" s="1"/>
      <c r="F947" s="6"/>
      <c r="G947" s="6"/>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6"/>
      <c r="AX947" s="6"/>
      <c r="AY947" s="6"/>
      <c r="AZ947" s="6"/>
      <c r="BA947" s="6"/>
      <c r="BB947" s="6"/>
      <c r="BC947" s="6"/>
    </row>
    <row r="948" spans="1:55" ht="15">
      <c r="A948" s="1"/>
      <c r="B948" s="6"/>
      <c r="C948" s="6"/>
      <c r="D948" s="1"/>
      <c r="E948" s="1"/>
      <c r="F948" s="6"/>
      <c r="G948" s="6"/>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6"/>
      <c r="AX948" s="6"/>
      <c r="AY948" s="6"/>
      <c r="AZ948" s="6"/>
      <c r="BA948" s="6"/>
      <c r="BB948" s="6"/>
      <c r="BC948" s="6"/>
    </row>
    <row r="949" spans="1:55" ht="15">
      <c r="A949" s="1"/>
      <c r="B949" s="6"/>
      <c r="C949" s="6"/>
      <c r="D949" s="1"/>
      <c r="E949" s="1"/>
      <c r="F949" s="6"/>
      <c r="G949" s="6"/>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6"/>
      <c r="AX949" s="6"/>
      <c r="AY949" s="6"/>
      <c r="AZ949" s="6"/>
      <c r="BA949" s="6"/>
      <c r="BB949" s="6"/>
      <c r="BC949" s="6"/>
    </row>
    <row r="950" spans="1:55" ht="15">
      <c r="A950" s="1"/>
      <c r="B950" s="6"/>
      <c r="C950" s="6"/>
      <c r="D950" s="1"/>
      <c r="E950" s="1"/>
      <c r="F950" s="6"/>
      <c r="G950" s="6"/>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6"/>
      <c r="AX950" s="6"/>
      <c r="AY950" s="6"/>
      <c r="AZ950" s="6"/>
      <c r="BA950" s="6"/>
      <c r="BB950" s="6"/>
      <c r="BC950" s="6"/>
    </row>
    <row r="951" spans="1:55" ht="15">
      <c r="A951" s="1"/>
      <c r="B951" s="6"/>
      <c r="C951" s="6"/>
      <c r="D951" s="1"/>
      <c r="E951" s="1"/>
      <c r="F951" s="6"/>
      <c r="G951" s="6"/>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6"/>
      <c r="AX951" s="6"/>
      <c r="AY951" s="6"/>
      <c r="AZ951" s="6"/>
      <c r="BA951" s="6"/>
      <c r="BB951" s="6"/>
      <c r="BC951" s="6"/>
    </row>
    <row r="952" spans="1:55" ht="15">
      <c r="A952" s="1"/>
      <c r="B952" s="6"/>
      <c r="C952" s="6"/>
      <c r="D952" s="1"/>
      <c r="E952" s="1"/>
      <c r="F952" s="6"/>
      <c r="G952" s="6"/>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6"/>
      <c r="AX952" s="6"/>
      <c r="AY952" s="6"/>
      <c r="AZ952" s="6"/>
      <c r="BA952" s="6"/>
      <c r="BB952" s="6"/>
      <c r="BC952" s="6"/>
    </row>
    <row r="953" spans="1:55" ht="15">
      <c r="A953" s="1"/>
      <c r="B953" s="6"/>
      <c r="C953" s="6"/>
      <c r="D953" s="1"/>
      <c r="E953" s="1"/>
      <c r="F953" s="6"/>
      <c r="G953" s="6"/>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6"/>
      <c r="AX953" s="6"/>
      <c r="AY953" s="6"/>
      <c r="AZ953" s="6"/>
      <c r="BA953" s="6"/>
      <c r="BB953" s="6"/>
      <c r="BC953" s="6"/>
    </row>
    <row r="954" spans="1:55" ht="15">
      <c r="A954" s="1"/>
      <c r="B954" s="6"/>
      <c r="C954" s="6"/>
      <c r="D954" s="1"/>
      <c r="E954" s="1"/>
      <c r="F954" s="6"/>
      <c r="G954" s="6"/>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6"/>
      <c r="AX954" s="6"/>
      <c r="AY954" s="6"/>
      <c r="AZ954" s="6"/>
      <c r="BA954" s="6"/>
      <c r="BB954" s="6"/>
      <c r="BC954" s="6"/>
    </row>
    <row r="955" spans="1:55" ht="15">
      <c r="A955" s="1"/>
      <c r="B955" s="6"/>
      <c r="C955" s="6"/>
      <c r="D955" s="1"/>
      <c r="E955" s="1"/>
      <c r="F955" s="6"/>
      <c r="G955" s="6"/>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6"/>
      <c r="AX955" s="6"/>
      <c r="AY955" s="6"/>
      <c r="AZ955" s="6"/>
      <c r="BA955" s="6"/>
      <c r="BB955" s="6"/>
      <c r="BC955" s="6"/>
    </row>
    <row r="956" spans="1:55" ht="15">
      <c r="A956" s="1"/>
      <c r="B956" s="6"/>
      <c r="C956" s="6"/>
      <c r="D956" s="1"/>
      <c r="E956" s="1"/>
      <c r="F956" s="6"/>
      <c r="G956" s="6"/>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6"/>
      <c r="AX956" s="6"/>
      <c r="AY956" s="6"/>
      <c r="AZ956" s="6"/>
      <c r="BA956" s="6"/>
      <c r="BB956" s="6"/>
      <c r="BC956" s="6"/>
    </row>
    <row r="957" spans="1:55" ht="15">
      <c r="A957" s="1"/>
      <c r="B957" s="6"/>
      <c r="C957" s="6"/>
      <c r="D957" s="1"/>
      <c r="E957" s="1"/>
      <c r="F957" s="6"/>
      <c r="G957" s="6"/>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6"/>
      <c r="AX957" s="6"/>
      <c r="AY957" s="6"/>
      <c r="AZ957" s="6"/>
      <c r="BA957" s="6"/>
      <c r="BB957" s="6"/>
      <c r="BC957" s="6"/>
    </row>
    <row r="958" spans="1:55" ht="15">
      <c r="A958" s="1"/>
      <c r="B958" s="6"/>
      <c r="C958" s="6"/>
      <c r="D958" s="1"/>
      <c r="E958" s="1"/>
      <c r="F958" s="6"/>
      <c r="G958" s="6"/>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6"/>
      <c r="AX958" s="6"/>
      <c r="AY958" s="6"/>
      <c r="AZ958" s="6"/>
      <c r="BA958" s="6"/>
      <c r="BB958" s="6"/>
      <c r="BC958" s="6"/>
    </row>
    <row r="959" spans="1:55" ht="15">
      <c r="A959" s="1"/>
      <c r="B959" s="6"/>
      <c r="C959" s="6"/>
      <c r="D959" s="1"/>
      <c r="E959" s="1"/>
      <c r="F959" s="6"/>
      <c r="G959" s="6"/>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6"/>
      <c r="AX959" s="6"/>
      <c r="AY959" s="6"/>
      <c r="AZ959" s="6"/>
      <c r="BA959" s="6"/>
      <c r="BB959" s="6"/>
      <c r="BC959" s="6"/>
    </row>
    <row r="960" spans="1:55" ht="15">
      <c r="A960" s="1"/>
      <c r="B960" s="6"/>
      <c r="C960" s="6"/>
      <c r="D960" s="1"/>
      <c r="E960" s="1"/>
      <c r="F960" s="6"/>
      <c r="G960" s="6"/>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6"/>
      <c r="AX960" s="6"/>
      <c r="AY960" s="6"/>
      <c r="AZ960" s="6"/>
      <c r="BA960" s="6"/>
      <c r="BB960" s="6"/>
      <c r="BC960" s="6"/>
    </row>
    <row r="961" spans="1:55" ht="15">
      <c r="A961" s="1"/>
      <c r="B961" s="6"/>
      <c r="C961" s="6"/>
      <c r="D961" s="1"/>
      <c r="E961" s="1"/>
      <c r="F961" s="6"/>
      <c r="G961" s="6"/>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6"/>
      <c r="AX961" s="6"/>
      <c r="AY961" s="6"/>
      <c r="AZ961" s="6"/>
      <c r="BA961" s="6"/>
      <c r="BB961" s="6"/>
      <c r="BC961" s="6"/>
    </row>
    <row r="962" spans="1:55" ht="15">
      <c r="A962" s="1"/>
      <c r="B962" s="6"/>
      <c r="C962" s="6"/>
      <c r="D962" s="1"/>
      <c r="E962" s="1"/>
      <c r="F962" s="6"/>
      <c r="G962" s="6"/>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6"/>
      <c r="AX962" s="6"/>
      <c r="AY962" s="6"/>
      <c r="AZ962" s="6"/>
      <c r="BA962" s="6"/>
      <c r="BB962" s="6"/>
      <c r="BC962" s="6"/>
    </row>
    <row r="963" spans="1:55" ht="15">
      <c r="A963" s="1"/>
      <c r="B963" s="6"/>
      <c r="C963" s="6"/>
      <c r="D963" s="1"/>
      <c r="E963" s="1"/>
      <c r="F963" s="6"/>
      <c r="G963" s="6"/>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6"/>
      <c r="AX963" s="6"/>
      <c r="AY963" s="6"/>
      <c r="AZ963" s="6"/>
      <c r="BA963" s="6"/>
      <c r="BB963" s="6"/>
      <c r="BC963" s="6"/>
    </row>
    <row r="964" spans="1:55" ht="15">
      <c r="A964" s="1"/>
      <c r="B964" s="6"/>
      <c r="C964" s="6"/>
      <c r="D964" s="1"/>
      <c r="E964" s="1"/>
      <c r="F964" s="6"/>
      <c r="G964" s="6"/>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6"/>
      <c r="AX964" s="6"/>
      <c r="AY964" s="6"/>
      <c r="AZ964" s="6"/>
      <c r="BA964" s="6"/>
      <c r="BB964" s="6"/>
      <c r="BC964" s="6"/>
    </row>
    <row r="965" spans="1:55" ht="15">
      <c r="A965" s="1"/>
      <c r="B965" s="6"/>
      <c r="C965" s="6"/>
      <c r="D965" s="1"/>
      <c r="E965" s="1"/>
      <c r="F965" s="6"/>
      <c r="G965" s="6"/>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6"/>
      <c r="AX965" s="6"/>
      <c r="AY965" s="6"/>
      <c r="AZ965" s="6"/>
      <c r="BA965" s="6"/>
      <c r="BB965" s="6"/>
      <c r="BC965" s="6"/>
    </row>
    <row r="966" spans="1:55" ht="15">
      <c r="A966" s="1"/>
      <c r="B966" s="6"/>
      <c r="C966" s="6"/>
      <c r="D966" s="1"/>
      <c r="E966" s="1"/>
      <c r="F966" s="6"/>
      <c r="G966" s="6"/>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6"/>
      <c r="AX966" s="6"/>
      <c r="AY966" s="6"/>
      <c r="AZ966" s="6"/>
      <c r="BA966" s="6"/>
      <c r="BB966" s="6"/>
      <c r="BC966" s="6"/>
    </row>
    <row r="967" spans="1:55" ht="15">
      <c r="A967" s="1"/>
      <c r="B967" s="6"/>
      <c r="C967" s="6"/>
      <c r="D967" s="1"/>
      <c r="E967" s="1"/>
      <c r="F967" s="6"/>
      <c r="G967" s="6"/>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6"/>
      <c r="AX967" s="6"/>
      <c r="AY967" s="6"/>
      <c r="AZ967" s="6"/>
      <c r="BA967" s="6"/>
      <c r="BB967" s="6"/>
      <c r="BC967" s="6"/>
    </row>
    <row r="968" spans="1:55" ht="15">
      <c r="A968" s="1"/>
      <c r="B968" s="6"/>
      <c r="C968" s="6"/>
      <c r="D968" s="1"/>
      <c r="E968" s="1"/>
      <c r="F968" s="6"/>
      <c r="G968" s="6"/>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6"/>
      <c r="AX968" s="6"/>
      <c r="AY968" s="6"/>
      <c r="AZ968" s="6"/>
      <c r="BA968" s="6"/>
      <c r="BB968" s="6"/>
      <c r="BC968" s="6"/>
    </row>
    <row r="969" spans="1:55" ht="15">
      <c r="A969" s="1"/>
      <c r="B969" s="6"/>
      <c r="C969" s="6"/>
      <c r="D969" s="1"/>
      <c r="E969" s="1"/>
      <c r="F969" s="6"/>
      <c r="G969" s="6"/>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6"/>
      <c r="AX969" s="6"/>
      <c r="AY969" s="6"/>
      <c r="AZ969" s="6"/>
      <c r="BA969" s="6"/>
      <c r="BB969" s="6"/>
      <c r="BC969" s="6"/>
    </row>
    <row r="970" spans="1:55" ht="15">
      <c r="A970" s="1"/>
      <c r="B970" s="6"/>
      <c r="C970" s="6"/>
      <c r="D970" s="1"/>
      <c r="E970" s="1"/>
      <c r="F970" s="6"/>
      <c r="G970" s="6"/>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6"/>
      <c r="AX970" s="6"/>
      <c r="AY970" s="6"/>
      <c r="AZ970" s="6"/>
      <c r="BA970" s="6"/>
      <c r="BB970" s="6"/>
      <c r="BC970" s="6"/>
    </row>
    <row r="971" spans="1:55" ht="15">
      <c r="A971" s="1"/>
      <c r="B971" s="6"/>
      <c r="C971" s="6"/>
      <c r="D971" s="1"/>
      <c r="E971" s="1"/>
      <c r="F971" s="6"/>
      <c r="G971" s="6"/>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6"/>
      <c r="AX971" s="6"/>
      <c r="AY971" s="6"/>
      <c r="AZ971" s="6"/>
      <c r="BA971" s="6"/>
      <c r="BB971" s="6"/>
      <c r="BC971" s="6"/>
    </row>
    <row r="972" spans="1:55" ht="15">
      <c r="A972" s="1"/>
      <c r="B972" s="6"/>
      <c r="C972" s="6"/>
      <c r="D972" s="1"/>
      <c r="E972" s="1"/>
      <c r="F972" s="6"/>
      <c r="G972" s="6"/>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6"/>
      <c r="AX972" s="6"/>
      <c r="AY972" s="6"/>
      <c r="AZ972" s="6"/>
      <c r="BA972" s="6"/>
      <c r="BB972" s="6"/>
      <c r="BC972" s="6"/>
    </row>
    <row r="973" spans="1:55" ht="15">
      <c r="A973" s="1"/>
      <c r="B973" s="6"/>
      <c r="C973" s="6"/>
      <c r="D973" s="1"/>
      <c r="E973" s="1"/>
      <c r="F973" s="6"/>
      <c r="G973" s="6"/>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6"/>
      <c r="AX973" s="6"/>
      <c r="AY973" s="6"/>
      <c r="AZ973" s="6"/>
      <c r="BA973" s="6"/>
      <c r="BB973" s="6"/>
      <c r="BC973" s="6"/>
    </row>
    <row r="974" spans="1:55" ht="15">
      <c r="A974" s="1"/>
      <c r="B974" s="6"/>
      <c r="C974" s="6"/>
      <c r="D974" s="1"/>
      <c r="E974" s="1"/>
      <c r="F974" s="6"/>
      <c r="G974" s="6"/>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6"/>
      <c r="AX974" s="6"/>
      <c r="AY974" s="6"/>
      <c r="AZ974" s="6"/>
      <c r="BA974" s="6"/>
      <c r="BB974" s="6"/>
      <c r="BC974" s="6"/>
    </row>
    <row r="975" spans="1:55" ht="15">
      <c r="A975" s="1"/>
      <c r="B975" s="6"/>
      <c r="C975" s="6"/>
      <c r="D975" s="1"/>
      <c r="E975" s="1"/>
      <c r="F975" s="6"/>
      <c r="G975" s="6"/>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6"/>
      <c r="AX975" s="6"/>
      <c r="AY975" s="6"/>
      <c r="AZ975" s="6"/>
      <c r="BA975" s="6"/>
      <c r="BB975" s="6"/>
      <c r="BC975" s="6"/>
    </row>
    <row r="976" spans="1:55" ht="15">
      <c r="A976" s="1"/>
      <c r="B976" s="6"/>
      <c r="C976" s="6"/>
      <c r="D976" s="1"/>
      <c r="E976" s="1"/>
      <c r="F976" s="6"/>
      <c r="G976" s="6"/>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6"/>
      <c r="AX976" s="6"/>
      <c r="AY976" s="6"/>
      <c r="AZ976" s="6"/>
      <c r="BA976" s="6"/>
      <c r="BB976" s="6"/>
      <c r="BC976" s="6"/>
    </row>
    <row r="977" spans="1:55" ht="15">
      <c r="A977" s="1"/>
      <c r="B977" s="6"/>
      <c r="C977" s="6"/>
      <c r="D977" s="1"/>
      <c r="E977" s="1"/>
      <c r="F977" s="6"/>
      <c r="G977" s="6"/>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6"/>
      <c r="AX977" s="6"/>
      <c r="AY977" s="6"/>
      <c r="AZ977" s="6"/>
      <c r="BA977" s="6"/>
      <c r="BB977" s="6"/>
      <c r="BC977" s="6"/>
    </row>
    <row r="978" spans="1:55" ht="15">
      <c r="A978" s="1"/>
      <c r="B978" s="6"/>
      <c r="C978" s="6"/>
      <c r="D978" s="1"/>
      <c r="E978" s="1"/>
      <c r="F978" s="6"/>
      <c r="G978" s="6"/>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6"/>
      <c r="AX978" s="6"/>
      <c r="AY978" s="6"/>
      <c r="AZ978" s="6"/>
      <c r="BA978" s="6"/>
      <c r="BB978" s="6"/>
      <c r="BC978" s="6"/>
    </row>
    <row r="979" spans="1:55" ht="15">
      <c r="A979" s="1"/>
      <c r="B979" s="6"/>
      <c r="C979" s="6"/>
      <c r="D979" s="1"/>
      <c r="E979" s="1"/>
      <c r="F979" s="6"/>
      <c r="G979" s="6"/>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6"/>
      <c r="AX979" s="6"/>
      <c r="AY979" s="6"/>
      <c r="AZ979" s="6"/>
      <c r="BA979" s="6"/>
      <c r="BB979" s="6"/>
      <c r="BC979" s="6"/>
    </row>
    <row r="980" spans="1:55" ht="15">
      <c r="A980" s="1"/>
      <c r="B980" s="6"/>
      <c r="C980" s="6"/>
      <c r="D980" s="1"/>
      <c r="E980" s="1"/>
      <c r="F980" s="6"/>
      <c r="G980" s="6"/>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6"/>
      <c r="AX980" s="6"/>
      <c r="AY980" s="6"/>
      <c r="AZ980" s="6"/>
      <c r="BA980" s="6"/>
      <c r="BB980" s="6"/>
      <c r="BC980" s="6"/>
    </row>
    <row r="981" spans="1:55" ht="15">
      <c r="A981" s="1"/>
      <c r="B981" s="6"/>
      <c r="C981" s="6"/>
      <c r="D981" s="1"/>
      <c r="E981" s="1"/>
      <c r="F981" s="6"/>
      <c r="G981" s="6"/>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6"/>
      <c r="AX981" s="6"/>
      <c r="AY981" s="6"/>
      <c r="AZ981" s="6"/>
      <c r="BA981" s="6"/>
      <c r="BB981" s="6"/>
      <c r="BC981" s="6"/>
    </row>
    <row r="982" spans="1:55" ht="15">
      <c r="A982" s="1"/>
      <c r="B982" s="6"/>
      <c r="C982" s="6"/>
      <c r="D982" s="1"/>
      <c r="E982" s="1"/>
      <c r="F982" s="6"/>
      <c r="G982" s="6"/>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6"/>
      <c r="AX982" s="6"/>
      <c r="AY982" s="6"/>
      <c r="AZ982" s="6"/>
      <c r="BA982" s="6"/>
      <c r="BB982" s="6"/>
      <c r="BC982" s="6"/>
    </row>
    <row r="983" spans="1:55" ht="15">
      <c r="A983" s="1"/>
      <c r="B983" s="6"/>
      <c r="C983" s="6"/>
      <c r="D983" s="1"/>
      <c r="E983" s="1"/>
      <c r="F983" s="6"/>
      <c r="G983" s="6"/>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6"/>
      <c r="AX983" s="6"/>
      <c r="AY983" s="6"/>
      <c r="AZ983" s="6"/>
      <c r="BA983" s="6"/>
      <c r="BB983" s="6"/>
      <c r="BC983" s="6"/>
    </row>
    <row r="984" spans="1:55" ht="15">
      <c r="A984" s="1"/>
      <c r="B984" s="6"/>
      <c r="C984" s="6"/>
      <c r="D984" s="1"/>
      <c r="E984" s="1"/>
      <c r="F984" s="6"/>
      <c r="G984" s="6"/>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6"/>
      <c r="AX984" s="6"/>
      <c r="AY984" s="6"/>
      <c r="AZ984" s="6"/>
      <c r="BA984" s="6"/>
      <c r="BB984" s="6"/>
      <c r="BC984" s="6"/>
    </row>
    <row r="985" spans="1:55" ht="15">
      <c r="A985" s="1"/>
      <c r="B985" s="6"/>
      <c r="C985" s="6"/>
      <c r="D985" s="1"/>
      <c r="E985" s="1"/>
      <c r="F985" s="6"/>
      <c r="G985" s="6"/>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6"/>
      <c r="AX985" s="6"/>
      <c r="AY985" s="6"/>
      <c r="AZ985" s="6"/>
      <c r="BA985" s="6"/>
      <c r="BB985" s="6"/>
      <c r="BC985" s="6"/>
    </row>
    <row r="986" spans="1:55" ht="15">
      <c r="A986" s="1"/>
      <c r="B986" s="6"/>
      <c r="C986" s="6"/>
      <c r="D986" s="1"/>
      <c r="E986" s="1"/>
      <c r="F986" s="6"/>
      <c r="G986" s="6"/>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6"/>
      <c r="AX986" s="6"/>
      <c r="AY986" s="6"/>
      <c r="AZ986" s="6"/>
      <c r="BA986" s="6"/>
      <c r="BB986" s="6"/>
      <c r="BC986" s="6"/>
    </row>
    <row r="987" spans="1:55" ht="15">
      <c r="A987" s="1"/>
      <c r="B987" s="6"/>
      <c r="C987" s="6"/>
      <c r="D987" s="1"/>
      <c r="E987" s="1"/>
      <c r="F987" s="6"/>
      <c r="G987" s="6"/>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6"/>
      <c r="AX987" s="6"/>
      <c r="AY987" s="6"/>
      <c r="AZ987" s="6"/>
      <c r="BA987" s="6"/>
      <c r="BB987" s="6"/>
      <c r="BC987" s="6"/>
    </row>
    <row r="988" spans="1:55" ht="15">
      <c r="A988" s="1"/>
      <c r="B988" s="6"/>
      <c r="C988" s="6"/>
      <c r="D988" s="1"/>
      <c r="E988" s="1"/>
      <c r="F988" s="6"/>
      <c r="G988" s="6"/>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6"/>
      <c r="AX988" s="6"/>
      <c r="AY988" s="6"/>
      <c r="AZ988" s="6"/>
      <c r="BA988" s="6"/>
      <c r="BB988" s="6"/>
      <c r="BC988" s="6"/>
    </row>
    <row r="989" spans="1:55" ht="15">
      <c r="A989" s="1"/>
      <c r="B989" s="6"/>
      <c r="C989" s="6"/>
      <c r="D989" s="1"/>
      <c r="E989" s="1"/>
      <c r="F989" s="6"/>
      <c r="G989" s="6"/>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6"/>
      <c r="AX989" s="6"/>
      <c r="AY989" s="6"/>
      <c r="AZ989" s="6"/>
      <c r="BA989" s="6"/>
      <c r="BB989" s="6"/>
      <c r="BC989" s="6"/>
    </row>
    <row r="990" spans="1:55" ht="15">
      <c r="A990" s="1"/>
      <c r="B990" s="6"/>
      <c r="C990" s="6"/>
      <c r="D990" s="1"/>
      <c r="E990" s="1"/>
      <c r="F990" s="6"/>
      <c r="G990" s="6"/>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6"/>
      <c r="AX990" s="6"/>
      <c r="AY990" s="6"/>
      <c r="AZ990" s="6"/>
      <c r="BA990" s="6"/>
      <c r="BB990" s="6"/>
      <c r="BC990" s="6"/>
    </row>
    <row r="991" spans="1:55" ht="15">
      <c r="A991" s="1"/>
      <c r="B991" s="6"/>
      <c r="C991" s="6"/>
      <c r="D991" s="1"/>
      <c r="E991" s="1"/>
      <c r="F991" s="6"/>
      <c r="G991" s="6"/>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6"/>
      <c r="AX991" s="6"/>
      <c r="AY991" s="6"/>
      <c r="AZ991" s="6"/>
      <c r="BA991" s="6"/>
      <c r="BB991" s="6"/>
      <c r="BC991" s="6"/>
    </row>
    <row r="992" spans="1:55" ht="15">
      <c r="A992" s="1"/>
      <c r="B992" s="6"/>
      <c r="C992" s="6"/>
      <c r="D992" s="1"/>
      <c r="E992" s="1"/>
      <c r="F992" s="6"/>
      <c r="G992" s="6"/>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6"/>
      <c r="AX992" s="6"/>
      <c r="AY992" s="6"/>
      <c r="AZ992" s="6"/>
      <c r="BA992" s="6"/>
      <c r="BB992" s="6"/>
      <c r="BC992" s="6"/>
    </row>
    <row r="993" spans="1:55" ht="15">
      <c r="A993" s="1"/>
      <c r="B993" s="6"/>
      <c r="C993" s="6"/>
      <c r="D993" s="1"/>
      <c r="E993" s="1"/>
      <c r="F993" s="6"/>
      <c r="G993" s="6"/>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6"/>
      <c r="AX993" s="6"/>
      <c r="AY993" s="6"/>
      <c r="AZ993" s="6"/>
      <c r="BA993" s="6"/>
      <c r="BB993" s="6"/>
      <c r="BC993" s="6"/>
    </row>
    <row r="994" spans="1:55" ht="15">
      <c r="A994" s="1"/>
      <c r="B994" s="6"/>
      <c r="C994" s="6"/>
      <c r="D994" s="1"/>
      <c r="E994" s="1"/>
      <c r="F994" s="6"/>
      <c r="G994" s="6"/>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6"/>
      <c r="AX994" s="6"/>
      <c r="AY994" s="6"/>
      <c r="AZ994" s="6"/>
      <c r="BA994" s="6"/>
      <c r="BB994" s="6"/>
      <c r="BC994" s="6"/>
    </row>
    <row r="995" spans="1:55" ht="15">
      <c r="A995" s="1"/>
      <c r="B995" s="6"/>
      <c r="C995" s="6"/>
      <c r="D995" s="1"/>
      <c r="E995" s="1"/>
      <c r="F995" s="6"/>
      <c r="G995" s="6"/>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6"/>
      <c r="AX995" s="6"/>
      <c r="AY995" s="6"/>
      <c r="AZ995" s="6"/>
      <c r="BA995" s="6"/>
      <c r="BB995" s="6"/>
      <c r="BC995" s="6"/>
    </row>
    <row r="996" spans="1:55" ht="15">
      <c r="A996" s="1"/>
      <c r="B996" s="6"/>
      <c r="C996" s="6"/>
      <c r="D996" s="1"/>
      <c r="E996" s="1"/>
      <c r="F996" s="6"/>
      <c r="G996" s="6"/>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6"/>
      <c r="AX996" s="6"/>
      <c r="AY996" s="6"/>
      <c r="AZ996" s="6"/>
      <c r="BA996" s="6"/>
      <c r="BB996" s="6"/>
      <c r="BC996" s="6"/>
    </row>
    <row r="997" spans="1:55" ht="15">
      <c r="A997" s="1"/>
      <c r="B997" s="6"/>
      <c r="C997" s="6"/>
      <c r="D997" s="1"/>
      <c r="E997" s="1"/>
      <c r="F997" s="6"/>
      <c r="G997" s="6"/>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6"/>
      <c r="AX997" s="6"/>
      <c r="AY997" s="6"/>
      <c r="AZ997" s="6"/>
      <c r="BA997" s="6"/>
      <c r="BB997" s="6"/>
      <c r="BC997" s="6"/>
    </row>
    <row r="998" spans="1:55" ht="15">
      <c r="A998" s="1"/>
      <c r="B998" s="6"/>
      <c r="C998" s="6"/>
      <c r="D998" s="1"/>
      <c r="E998" s="1"/>
      <c r="F998" s="6"/>
      <c r="G998" s="6"/>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6"/>
      <c r="AX998" s="6"/>
      <c r="AY998" s="6"/>
      <c r="AZ998" s="6"/>
      <c r="BA998" s="6"/>
      <c r="BB998" s="6"/>
      <c r="BC998" s="6"/>
    </row>
    <row r="999" spans="1:55" ht="15">
      <c r="A999" s="1"/>
      <c r="B999" s="6"/>
      <c r="C999" s="6"/>
      <c r="D999" s="1"/>
      <c r="E999" s="1"/>
      <c r="F999" s="6"/>
      <c r="G999" s="6"/>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6"/>
      <c r="AX999" s="6"/>
      <c r="AY999" s="6"/>
      <c r="AZ999" s="6"/>
      <c r="BA999" s="6"/>
      <c r="BB999" s="6"/>
      <c r="BC999" s="6"/>
    </row>
    <row r="1000" spans="1:55" ht="15">
      <c r="A1000" s="1"/>
      <c r="B1000" s="6"/>
      <c r="C1000" s="6"/>
      <c r="D1000" s="1"/>
      <c r="E1000" s="1"/>
      <c r="F1000" s="6"/>
      <c r="G1000" s="6"/>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6"/>
      <c r="AX1000" s="6"/>
      <c r="AY1000" s="6"/>
      <c r="AZ1000" s="6"/>
      <c r="BA1000" s="6"/>
      <c r="BB1000" s="6"/>
      <c r="BC1000" s="6"/>
    </row>
    <row r="1001" spans="1:55" ht="15">
      <c r="A1001" s="1"/>
      <c r="B1001" s="6"/>
      <c r="C1001" s="6"/>
      <c r="D1001" s="1"/>
      <c r="E1001" s="1"/>
      <c r="F1001" s="6"/>
      <c r="G1001" s="6"/>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6"/>
      <c r="AX1001" s="6"/>
      <c r="AY1001" s="6"/>
      <c r="AZ1001" s="6"/>
      <c r="BA1001" s="6"/>
      <c r="BB1001" s="6"/>
      <c r="BC1001" s="6"/>
    </row>
    <row r="1002" spans="1:55" ht="15">
      <c r="A1002" s="1"/>
      <c r="B1002" s="6"/>
      <c r="C1002" s="6"/>
      <c r="D1002" s="1"/>
      <c r="E1002" s="1"/>
      <c r="F1002" s="6"/>
      <c r="G1002" s="6"/>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6"/>
      <c r="AX1002" s="6"/>
      <c r="AY1002" s="6"/>
      <c r="AZ1002" s="6"/>
      <c r="BA1002" s="6"/>
      <c r="BB1002" s="6"/>
      <c r="BC1002" s="6"/>
    </row>
    <row r="1003" spans="1:55" ht="15">
      <c r="A1003" s="1"/>
      <c r="B1003" s="6"/>
      <c r="C1003" s="6"/>
      <c r="D1003" s="1"/>
      <c r="E1003" s="1"/>
      <c r="F1003" s="6"/>
      <c r="G1003" s="6"/>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6"/>
      <c r="AX1003" s="6"/>
      <c r="AY1003" s="6"/>
      <c r="AZ1003" s="6"/>
      <c r="BA1003" s="6"/>
      <c r="BB1003" s="6"/>
      <c r="BC1003" s="6"/>
    </row>
    <row r="1004" spans="1:55" ht="15">
      <c r="A1004" s="1"/>
      <c r="B1004" s="6"/>
      <c r="C1004" s="6"/>
      <c r="D1004" s="1"/>
      <c r="E1004" s="1"/>
      <c r="F1004" s="6"/>
      <c r="G1004" s="6"/>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6"/>
      <c r="AX1004" s="6"/>
      <c r="AY1004" s="6"/>
      <c r="AZ1004" s="6"/>
      <c r="BA1004" s="6"/>
      <c r="BB1004" s="6"/>
      <c r="BC1004" s="6"/>
    </row>
    <row r="1005" spans="1:55" ht="15">
      <c r="A1005" s="1"/>
      <c r="B1005" s="6"/>
      <c r="C1005" s="6"/>
      <c r="D1005" s="1"/>
      <c r="E1005" s="1"/>
      <c r="F1005" s="6"/>
      <c r="G1005" s="6"/>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6"/>
      <c r="AX1005" s="6"/>
      <c r="AY1005" s="6"/>
      <c r="AZ1005" s="6"/>
      <c r="BA1005" s="6"/>
      <c r="BB1005" s="6"/>
      <c r="BC1005" s="6"/>
    </row>
    <row r="1006" spans="1:55" ht="15">
      <c r="A1006" s="1"/>
      <c r="B1006" s="6"/>
      <c r="C1006" s="6"/>
      <c r="D1006" s="1"/>
      <c r="E1006" s="1"/>
      <c r="F1006" s="6"/>
      <c r="G1006" s="6"/>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6"/>
      <c r="AX1006" s="6"/>
      <c r="AY1006" s="6"/>
      <c r="AZ1006" s="6"/>
      <c r="BA1006" s="6"/>
      <c r="BB1006" s="6"/>
      <c r="BC1006" s="6"/>
    </row>
    <row r="1007" spans="1:55" ht="15">
      <c r="A1007" s="1"/>
      <c r="B1007" s="6"/>
      <c r="C1007" s="6"/>
      <c r="D1007" s="1"/>
      <c r="E1007" s="1"/>
      <c r="F1007" s="6"/>
      <c r="G1007" s="6"/>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6"/>
      <c r="AX1007" s="6"/>
      <c r="AY1007" s="6"/>
      <c r="AZ1007" s="6"/>
      <c r="BA1007" s="6"/>
      <c r="BB1007" s="6"/>
      <c r="BC1007" s="6"/>
    </row>
    <row r="1008" spans="1:55" ht="15">
      <c r="A1008" s="1"/>
      <c r="B1008" s="6"/>
      <c r="C1008" s="6"/>
      <c r="D1008" s="1"/>
      <c r="E1008" s="1"/>
      <c r="F1008" s="6"/>
      <c r="G1008" s="6"/>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6"/>
      <c r="AX1008" s="6"/>
      <c r="AY1008" s="6"/>
      <c r="AZ1008" s="6"/>
      <c r="BA1008" s="6"/>
      <c r="BB1008" s="6"/>
      <c r="BC1008" s="6"/>
    </row>
    <row r="1009" spans="1:55" ht="15">
      <c r="A1009" s="1"/>
      <c r="B1009" s="6"/>
      <c r="C1009" s="6"/>
      <c r="D1009" s="1"/>
      <c r="E1009" s="1"/>
      <c r="F1009" s="6"/>
      <c r="G1009" s="6"/>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6"/>
      <c r="AX1009" s="6"/>
      <c r="AY1009" s="6"/>
      <c r="AZ1009" s="6"/>
      <c r="BA1009" s="6"/>
      <c r="BB1009" s="6"/>
      <c r="BC1009" s="6"/>
    </row>
    <row r="1010" spans="1:55" ht="15">
      <c r="A1010" s="1"/>
      <c r="B1010" s="6"/>
      <c r="C1010" s="6"/>
      <c r="D1010" s="1"/>
      <c r="E1010" s="1"/>
      <c r="F1010" s="6"/>
      <c r="G1010" s="6"/>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6"/>
      <c r="AX1010" s="6"/>
      <c r="AY1010" s="6"/>
      <c r="AZ1010" s="6"/>
      <c r="BA1010" s="6"/>
      <c r="BB1010" s="6"/>
      <c r="BC1010" s="6"/>
    </row>
    <row r="1011" spans="1:55" ht="15">
      <c r="A1011" s="1"/>
      <c r="B1011" s="6"/>
      <c r="C1011" s="6"/>
      <c r="D1011" s="1"/>
      <c r="E1011" s="1"/>
      <c r="F1011" s="6"/>
      <c r="G1011" s="6"/>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6"/>
      <c r="AX1011" s="6"/>
      <c r="AY1011" s="6"/>
      <c r="AZ1011" s="6"/>
      <c r="BA1011" s="6"/>
      <c r="BB1011" s="6"/>
      <c r="BC1011" s="6"/>
    </row>
    <row r="1012" spans="1:55" ht="15">
      <c r="A1012" s="1"/>
      <c r="B1012" s="6"/>
      <c r="C1012" s="6"/>
      <c r="D1012" s="1"/>
      <c r="E1012" s="1"/>
      <c r="F1012" s="6"/>
      <c r="G1012" s="6"/>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6"/>
      <c r="AX1012" s="6"/>
      <c r="AY1012" s="6"/>
      <c r="AZ1012" s="6"/>
      <c r="BA1012" s="6"/>
      <c r="BB1012" s="6"/>
      <c r="BC1012" s="6"/>
    </row>
    <row r="1013" spans="1:55" ht="15">
      <c r="A1013" s="1"/>
      <c r="B1013" s="6"/>
      <c r="C1013" s="6"/>
      <c r="D1013" s="1"/>
      <c r="E1013" s="1"/>
      <c r="F1013" s="6"/>
      <c r="G1013" s="6"/>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6"/>
      <c r="AX1013" s="6"/>
      <c r="AY1013" s="6"/>
      <c r="AZ1013" s="6"/>
      <c r="BA1013" s="6"/>
      <c r="BB1013" s="6"/>
      <c r="BC1013" s="6"/>
    </row>
    <row r="1014" spans="1:55" ht="15">
      <c r="A1014" s="1"/>
      <c r="B1014" s="6"/>
      <c r="C1014" s="6"/>
      <c r="D1014" s="1"/>
      <c r="E1014" s="1"/>
      <c r="F1014" s="6"/>
      <c r="G1014" s="6"/>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6"/>
      <c r="AX1014" s="6"/>
      <c r="AY1014" s="6"/>
      <c r="AZ1014" s="6"/>
      <c r="BA1014" s="6"/>
      <c r="BB1014" s="6"/>
      <c r="BC1014" s="6"/>
    </row>
    <row r="1015" spans="1:55" ht="15">
      <c r="A1015" s="1"/>
      <c r="B1015" s="6"/>
      <c r="C1015" s="6"/>
      <c r="D1015" s="1"/>
      <c r="E1015" s="1"/>
      <c r="F1015" s="6"/>
      <c r="G1015" s="6"/>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6"/>
      <c r="AX1015" s="6"/>
      <c r="AY1015" s="6"/>
      <c r="AZ1015" s="6"/>
      <c r="BA1015" s="6"/>
      <c r="BB1015" s="6"/>
      <c r="BC1015" s="6"/>
    </row>
    <row r="1016" spans="1:55" ht="15">
      <c r="A1016" s="1"/>
      <c r="B1016" s="6"/>
      <c r="C1016" s="6"/>
      <c r="D1016" s="1"/>
      <c r="E1016" s="1"/>
      <c r="F1016" s="6"/>
      <c r="G1016" s="6"/>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6"/>
      <c r="AX1016" s="6"/>
      <c r="AY1016" s="6"/>
      <c r="AZ1016" s="6"/>
      <c r="BA1016" s="6"/>
      <c r="BB1016" s="6"/>
      <c r="BC1016" s="6"/>
    </row>
    <row r="1017" spans="1:55" ht="15">
      <c r="A1017" s="1"/>
      <c r="B1017" s="6"/>
      <c r="C1017" s="6"/>
      <c r="D1017" s="1"/>
      <c r="E1017" s="1"/>
      <c r="F1017" s="6"/>
      <c r="G1017" s="6"/>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6"/>
      <c r="AX1017" s="6"/>
      <c r="AY1017" s="6"/>
      <c r="AZ1017" s="6"/>
      <c r="BA1017" s="6"/>
      <c r="BB1017" s="6"/>
      <c r="BC1017" s="6"/>
    </row>
    <row r="1018" spans="1:55" ht="15">
      <c r="A1018" s="1"/>
      <c r="B1018" s="6"/>
      <c r="C1018" s="6"/>
      <c r="D1018" s="1"/>
      <c r="E1018" s="1"/>
      <c r="F1018" s="6"/>
      <c r="G1018" s="6"/>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6"/>
      <c r="AX1018" s="6"/>
      <c r="AY1018" s="6"/>
      <c r="AZ1018" s="6"/>
      <c r="BA1018" s="6"/>
      <c r="BB1018" s="6"/>
      <c r="BC1018" s="6"/>
    </row>
    <row r="1019" spans="1:55" ht="15">
      <c r="A1019" s="1"/>
      <c r="B1019" s="6"/>
      <c r="C1019" s="6"/>
      <c r="D1019" s="1"/>
      <c r="E1019" s="1"/>
      <c r="F1019" s="6"/>
      <c r="G1019" s="6"/>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6"/>
      <c r="AX1019" s="6"/>
      <c r="AY1019" s="6"/>
      <c r="AZ1019" s="6"/>
      <c r="BA1019" s="6"/>
      <c r="BB1019" s="6"/>
      <c r="BC1019" s="6"/>
    </row>
    <row r="1020" spans="1:55" ht="15">
      <c r="A1020" s="1"/>
      <c r="B1020" s="6"/>
      <c r="C1020" s="6"/>
      <c r="D1020" s="1"/>
      <c r="E1020" s="1"/>
      <c r="F1020" s="6"/>
      <c r="G1020" s="6"/>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6"/>
      <c r="AX1020" s="6"/>
      <c r="AY1020" s="6"/>
      <c r="AZ1020" s="6"/>
      <c r="BA1020" s="6"/>
      <c r="BB1020" s="6"/>
      <c r="BC1020" s="6"/>
    </row>
    <row r="1021" spans="1:55" ht="15">
      <c r="A1021" s="1"/>
      <c r="B1021" s="6"/>
      <c r="C1021" s="6"/>
      <c r="D1021" s="1"/>
      <c r="E1021" s="1"/>
      <c r="F1021" s="6"/>
      <c r="G1021" s="6"/>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6"/>
      <c r="AX1021" s="6"/>
      <c r="AY1021" s="6"/>
      <c r="AZ1021" s="6"/>
      <c r="BA1021" s="6"/>
      <c r="BB1021" s="6"/>
      <c r="BC1021" s="6"/>
    </row>
    <row r="1022" spans="1:55" ht="15">
      <c r="A1022" s="1"/>
      <c r="B1022" s="6"/>
      <c r="C1022" s="6"/>
      <c r="D1022" s="1"/>
      <c r="E1022" s="1"/>
      <c r="F1022" s="6"/>
      <c r="G1022" s="6"/>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6"/>
      <c r="AX1022" s="6"/>
      <c r="AY1022" s="6"/>
      <c r="AZ1022" s="6"/>
      <c r="BA1022" s="6"/>
      <c r="BB1022" s="6"/>
      <c r="BC1022" s="6"/>
    </row>
    <row r="1023" spans="1:55" ht="15">
      <c r="A1023" s="1"/>
      <c r="B1023" s="6"/>
      <c r="C1023" s="6"/>
      <c r="D1023" s="1"/>
      <c r="E1023" s="1"/>
      <c r="F1023" s="6"/>
      <c r="G1023" s="6"/>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6"/>
      <c r="AX1023" s="6"/>
      <c r="AY1023" s="6"/>
      <c r="AZ1023" s="6"/>
      <c r="BA1023" s="6"/>
      <c r="BB1023" s="6"/>
      <c r="BC1023" s="6"/>
    </row>
    <row r="1024" spans="1:55" ht="15">
      <c r="A1024" s="1"/>
      <c r="B1024" s="6"/>
      <c r="C1024" s="6"/>
      <c r="D1024" s="1"/>
      <c r="E1024" s="1"/>
      <c r="F1024" s="6"/>
      <c r="G1024" s="6"/>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6"/>
      <c r="AX1024" s="6"/>
      <c r="AY1024" s="6"/>
      <c r="AZ1024" s="6"/>
      <c r="BA1024" s="6"/>
      <c r="BB1024" s="6"/>
      <c r="BC1024" s="6"/>
    </row>
    <row r="1025" spans="1:55" ht="15">
      <c r="A1025" s="1"/>
      <c r="B1025" s="6"/>
      <c r="C1025" s="6"/>
      <c r="D1025" s="1"/>
      <c r="E1025" s="1"/>
      <c r="F1025" s="6"/>
      <c r="G1025" s="6"/>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6"/>
      <c r="AX1025" s="6"/>
      <c r="AY1025" s="6"/>
      <c r="AZ1025" s="6"/>
      <c r="BA1025" s="6"/>
      <c r="BB1025" s="6"/>
      <c r="BC1025" s="6"/>
    </row>
    <row r="1026" spans="1:55" ht="15">
      <c r="A1026" s="1"/>
      <c r="B1026" s="6"/>
      <c r="C1026" s="6"/>
      <c r="D1026" s="1"/>
      <c r="E1026" s="1"/>
      <c r="F1026" s="6"/>
      <c r="G1026" s="6"/>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6"/>
      <c r="AX1026" s="6"/>
      <c r="AY1026" s="6"/>
      <c r="AZ1026" s="6"/>
      <c r="BA1026" s="6"/>
      <c r="BB1026" s="6"/>
      <c r="BC1026" s="6"/>
    </row>
    <row r="1027" spans="1:55" ht="15">
      <c r="A1027" s="1"/>
      <c r="B1027" s="6"/>
      <c r="C1027" s="6"/>
      <c r="D1027" s="1"/>
      <c r="E1027" s="1"/>
      <c r="F1027" s="6"/>
      <c r="G1027" s="6"/>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6"/>
      <c r="AX1027" s="6"/>
      <c r="AY1027" s="6"/>
      <c r="AZ1027" s="6"/>
      <c r="BA1027" s="6"/>
      <c r="BB1027" s="6"/>
      <c r="BC1027" s="6"/>
    </row>
    <row r="1028" spans="1:55" ht="15">
      <c r="A1028" s="1"/>
      <c r="B1028" s="6"/>
      <c r="C1028" s="6"/>
      <c r="D1028" s="1"/>
      <c r="E1028" s="1"/>
      <c r="F1028" s="6"/>
      <c r="G1028" s="6"/>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6"/>
      <c r="AX1028" s="6"/>
      <c r="AY1028" s="6"/>
      <c r="AZ1028" s="6"/>
      <c r="BA1028" s="6"/>
      <c r="BB1028" s="6"/>
      <c r="BC1028" s="6"/>
    </row>
    <row r="1029" spans="1:55" ht="15">
      <c r="A1029" s="1"/>
      <c r="B1029" s="6"/>
      <c r="C1029" s="6"/>
      <c r="D1029" s="1"/>
      <c r="E1029" s="1"/>
      <c r="F1029" s="6"/>
      <c r="G1029" s="6"/>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6"/>
      <c r="AX1029" s="6"/>
      <c r="AY1029" s="6"/>
      <c r="AZ1029" s="6"/>
      <c r="BA1029" s="6"/>
      <c r="BB1029" s="6"/>
      <c r="BC1029" s="6"/>
    </row>
    <row r="1030" spans="1:55" ht="15">
      <c r="A1030" s="1"/>
      <c r="B1030" s="6"/>
      <c r="C1030" s="6"/>
      <c r="D1030" s="1"/>
      <c r="E1030" s="1"/>
      <c r="F1030" s="6"/>
      <c r="G1030" s="6"/>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6"/>
      <c r="AX1030" s="6"/>
      <c r="AY1030" s="6"/>
      <c r="AZ1030" s="6"/>
      <c r="BA1030" s="6"/>
      <c r="BB1030" s="6"/>
      <c r="BC1030" s="6"/>
    </row>
    <row r="1031" spans="1:55" ht="15">
      <c r="A1031" s="1"/>
      <c r="B1031" s="6"/>
      <c r="C1031" s="6"/>
      <c r="D1031" s="1"/>
      <c r="E1031" s="1"/>
      <c r="F1031" s="6"/>
      <c r="G1031" s="6"/>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6"/>
      <c r="AX1031" s="6"/>
      <c r="AY1031" s="6"/>
      <c r="AZ1031" s="6"/>
      <c r="BA1031" s="6"/>
      <c r="BB1031" s="6"/>
      <c r="BC1031" s="6"/>
    </row>
    <row r="1032" spans="1:55" ht="15">
      <c r="A1032" s="1"/>
      <c r="B1032" s="6"/>
      <c r="C1032" s="6"/>
      <c r="D1032" s="1"/>
      <c r="E1032" s="1"/>
      <c r="F1032" s="6"/>
      <c r="G1032" s="6"/>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6"/>
      <c r="AX1032" s="6"/>
      <c r="AY1032" s="6"/>
      <c r="AZ1032" s="6"/>
      <c r="BA1032" s="6"/>
      <c r="BB1032" s="6"/>
      <c r="BC1032" s="6"/>
    </row>
    <row r="1033" spans="1:55" ht="15">
      <c r="A1033" s="1"/>
      <c r="B1033" s="6"/>
      <c r="C1033" s="6"/>
      <c r="D1033" s="1"/>
      <c r="E1033" s="1"/>
      <c r="F1033" s="6"/>
      <c r="G1033" s="6"/>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6"/>
      <c r="AX1033" s="6"/>
      <c r="AY1033" s="6"/>
      <c r="AZ1033" s="6"/>
      <c r="BA1033" s="6"/>
      <c r="BB1033" s="6"/>
      <c r="BC1033" s="6"/>
    </row>
    <row r="1034" spans="1:55" ht="15">
      <c r="A1034" s="1"/>
      <c r="B1034" s="6"/>
      <c r="C1034" s="6"/>
      <c r="D1034" s="1"/>
      <c r="E1034" s="1"/>
      <c r="F1034" s="6"/>
      <c r="G1034" s="6"/>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6"/>
      <c r="AX1034" s="6"/>
      <c r="AY1034" s="6"/>
      <c r="AZ1034" s="6"/>
      <c r="BA1034" s="6"/>
      <c r="BB1034" s="6"/>
      <c r="BC1034" s="6"/>
    </row>
    <row r="1035" spans="1:55" ht="15">
      <c r="A1035" s="1"/>
      <c r="B1035" s="6"/>
      <c r="C1035" s="6"/>
      <c r="D1035" s="1"/>
      <c r="E1035" s="1"/>
      <c r="F1035" s="6"/>
      <c r="G1035" s="6"/>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6"/>
      <c r="AX1035" s="6"/>
      <c r="AY1035" s="6"/>
      <c r="AZ1035" s="6"/>
      <c r="BA1035" s="6"/>
      <c r="BB1035" s="6"/>
      <c r="BC1035" s="6"/>
    </row>
    <row r="1036" spans="1:55" ht="15">
      <c r="A1036" s="1"/>
      <c r="B1036" s="6"/>
      <c r="C1036" s="6"/>
      <c r="D1036" s="1"/>
      <c r="E1036" s="1"/>
      <c r="F1036" s="6"/>
      <c r="G1036" s="6"/>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6"/>
      <c r="AX1036" s="6"/>
      <c r="AY1036" s="6"/>
      <c r="AZ1036" s="6"/>
      <c r="BA1036" s="6"/>
      <c r="BB1036" s="6"/>
      <c r="BC1036" s="6"/>
    </row>
    <row r="1037" spans="1:55" ht="15">
      <c r="A1037" s="1"/>
      <c r="B1037" s="6"/>
      <c r="C1037" s="6"/>
      <c r="D1037" s="1"/>
      <c r="E1037" s="1"/>
      <c r="F1037" s="6"/>
      <c r="G1037" s="6"/>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6"/>
      <c r="AX1037" s="6"/>
      <c r="AY1037" s="6"/>
      <c r="AZ1037" s="6"/>
      <c r="BA1037" s="6"/>
      <c r="BB1037" s="6"/>
      <c r="BC1037" s="6"/>
    </row>
    <row r="1038" spans="1:55" ht="15">
      <c r="A1038" s="1"/>
      <c r="B1038" s="6"/>
      <c r="C1038" s="6"/>
      <c r="D1038" s="1"/>
      <c r="E1038" s="1"/>
      <c r="F1038" s="6"/>
      <c r="G1038" s="6"/>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6"/>
      <c r="AX1038" s="6"/>
      <c r="AY1038" s="6"/>
      <c r="AZ1038" s="6"/>
      <c r="BA1038" s="6"/>
      <c r="BB1038" s="6"/>
      <c r="BC1038" s="6"/>
    </row>
    <row r="1039" spans="1:55" ht="15">
      <c r="A1039" s="1"/>
      <c r="B1039" s="6"/>
      <c r="C1039" s="6"/>
      <c r="D1039" s="1"/>
      <c r="E1039" s="1"/>
      <c r="F1039" s="6"/>
      <c r="G1039" s="6"/>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6"/>
      <c r="AX1039" s="6"/>
      <c r="AY1039" s="6"/>
      <c r="AZ1039" s="6"/>
      <c r="BA1039" s="6"/>
      <c r="BB1039" s="6"/>
      <c r="BC1039" s="6"/>
    </row>
    <row r="1040" spans="1:55" ht="15">
      <c r="A1040" s="1"/>
      <c r="B1040" s="6"/>
      <c r="C1040" s="6"/>
      <c r="D1040" s="1"/>
      <c r="E1040" s="1"/>
      <c r="F1040" s="6"/>
      <c r="G1040" s="6"/>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6"/>
      <c r="AX1040" s="6"/>
      <c r="AY1040" s="6"/>
      <c r="AZ1040" s="6"/>
      <c r="BA1040" s="6"/>
      <c r="BB1040" s="6"/>
      <c r="BC1040" s="6"/>
    </row>
    <row r="1041" spans="1:55" ht="15">
      <c r="A1041" s="1"/>
      <c r="B1041" s="6"/>
      <c r="C1041" s="6"/>
      <c r="D1041" s="1"/>
      <c r="E1041" s="1"/>
      <c r="F1041" s="6"/>
      <c r="G1041" s="6"/>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6"/>
      <c r="AX1041" s="6"/>
      <c r="AY1041" s="6"/>
      <c r="AZ1041" s="6"/>
      <c r="BA1041" s="6"/>
      <c r="BB1041" s="6"/>
      <c r="BC1041" s="6"/>
    </row>
    <row r="1042" spans="1:55" ht="15">
      <c r="A1042" s="1"/>
      <c r="B1042" s="6"/>
      <c r="C1042" s="6"/>
      <c r="D1042" s="1"/>
      <c r="E1042" s="1"/>
      <c r="F1042" s="6"/>
      <c r="G1042" s="6"/>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6"/>
      <c r="AX1042" s="6"/>
      <c r="AY1042" s="6"/>
      <c r="AZ1042" s="6"/>
      <c r="BA1042" s="6"/>
      <c r="BB1042" s="6"/>
      <c r="BC1042" s="6"/>
    </row>
    <row r="1043" spans="1:55" ht="15">
      <c r="A1043" s="1"/>
      <c r="B1043" s="6"/>
      <c r="C1043" s="6"/>
      <c r="D1043" s="1"/>
      <c r="E1043" s="1"/>
      <c r="F1043" s="6"/>
      <c r="G1043" s="6"/>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6"/>
      <c r="AX1043" s="6"/>
      <c r="AY1043" s="6"/>
      <c r="AZ1043" s="6"/>
      <c r="BA1043" s="6"/>
      <c r="BB1043" s="6"/>
      <c r="BC1043" s="6"/>
    </row>
    <row r="1044" spans="1:55" ht="15">
      <c r="A1044" s="1"/>
      <c r="B1044" s="6"/>
      <c r="C1044" s="6"/>
      <c r="D1044" s="1"/>
      <c r="E1044" s="1"/>
      <c r="F1044" s="6"/>
      <c r="G1044" s="6"/>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6"/>
      <c r="AX1044" s="6"/>
      <c r="AY1044" s="6"/>
      <c r="AZ1044" s="6"/>
      <c r="BA1044" s="6"/>
      <c r="BB1044" s="6"/>
      <c r="BC1044" s="6"/>
    </row>
    <row r="1045" spans="1:55" ht="15">
      <c r="A1045" s="1"/>
      <c r="B1045" s="6"/>
      <c r="C1045" s="6"/>
      <c r="D1045" s="1"/>
      <c r="E1045" s="1"/>
      <c r="F1045" s="6"/>
      <c r="G1045" s="6"/>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6"/>
      <c r="AX1045" s="6"/>
      <c r="AY1045" s="6"/>
      <c r="AZ1045" s="6"/>
      <c r="BA1045" s="6"/>
      <c r="BB1045" s="6"/>
      <c r="BC1045" s="6"/>
    </row>
    <row r="1046" spans="1:55" ht="15">
      <c r="A1046" s="1"/>
      <c r="B1046" s="6"/>
      <c r="C1046" s="6"/>
      <c r="D1046" s="1"/>
      <c r="E1046" s="1"/>
      <c r="F1046" s="6"/>
      <c r="G1046" s="6"/>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6"/>
      <c r="AX1046" s="6"/>
      <c r="AY1046" s="6"/>
      <c r="AZ1046" s="6"/>
      <c r="BA1046" s="6"/>
      <c r="BB1046" s="6"/>
      <c r="BC1046" s="6"/>
    </row>
  </sheetData>
  <mergeCells count="11">
    <mergeCell ref="AG1:AL1"/>
    <mergeCell ref="AM1:AO1"/>
    <mergeCell ref="N1:P1"/>
    <mergeCell ref="AS1:AV1"/>
    <mergeCell ref="AP1:AR1"/>
    <mergeCell ref="AD1:AF1"/>
    <mergeCell ref="E1:G1"/>
    <mergeCell ref="L1:M1"/>
    <mergeCell ref="Q1:U1"/>
    <mergeCell ref="H1:K1"/>
    <mergeCell ref="V1:AC1"/>
  </mergeCells>
  <phoneticPr fontId="18" type="noConversion"/>
  <printOptions horizontalCentered="1" gridLines="1"/>
  <pageMargins left="0.7" right="0.7" top="0.75" bottom="0.75" header="0" footer="0"/>
  <pageSetup paperSize="9" pageOrder="overThenDown" orientation="portrait" cellComments="atEnd"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7"/>
  <sheetViews>
    <sheetView workbookViewId="0">
      <selection activeCell="G5" sqref="G5"/>
    </sheetView>
  </sheetViews>
  <sheetFormatPr defaultRowHeight="12.75"/>
  <cols>
    <col min="2" max="2" width="35.42578125" customWidth="1"/>
    <col min="3" max="4" width="16" customWidth="1"/>
    <col min="5" max="5" width="32" customWidth="1"/>
    <col min="6" max="6" width="23.140625" customWidth="1"/>
    <col min="7" max="7" width="17.5703125" customWidth="1"/>
    <col min="10" max="10" width="14.42578125" customWidth="1"/>
  </cols>
  <sheetData>
    <row r="1" spans="1:15" ht="13.5" thickBot="1">
      <c r="A1" s="73"/>
    </row>
    <row r="2" spans="1:15" ht="13.5" thickBot="1">
      <c r="B2" s="105" t="s">
        <v>266</v>
      </c>
      <c r="C2" s="106" t="s">
        <v>267</v>
      </c>
      <c r="D2" s="90"/>
      <c r="J2" s="169"/>
      <c r="K2" s="169"/>
      <c r="L2" s="169"/>
      <c r="M2" s="169"/>
      <c r="N2" s="169"/>
      <c r="O2" s="169"/>
    </row>
    <row r="3" spans="1:15">
      <c r="B3" s="86" t="s">
        <v>270</v>
      </c>
      <c r="C3" s="88">
        <v>1</v>
      </c>
      <c r="D3" s="91"/>
    </row>
    <row r="4" spans="1:15">
      <c r="B4" s="86" t="s">
        <v>271</v>
      </c>
      <c r="C4" s="88">
        <v>2</v>
      </c>
      <c r="D4" s="91"/>
    </row>
    <row r="5" spans="1:15">
      <c r="A5" s="74"/>
      <c r="B5" s="86" t="s">
        <v>272</v>
      </c>
      <c r="C5" s="88">
        <v>3</v>
      </c>
      <c r="D5" s="91"/>
    </row>
    <row r="6" spans="1:15">
      <c r="B6" s="86" t="s">
        <v>273</v>
      </c>
      <c r="C6" s="88">
        <v>4</v>
      </c>
      <c r="D6" s="91"/>
    </row>
    <row r="7" spans="1:15" ht="13.5" thickBot="1">
      <c r="B7" s="87" t="s">
        <v>274</v>
      </c>
      <c r="C7" s="89">
        <v>5</v>
      </c>
      <c r="D7" s="91"/>
    </row>
    <row r="8" spans="1:15" ht="13.5" thickBot="1"/>
    <row r="9" spans="1:15" ht="25.5">
      <c r="B9" s="79" t="s">
        <v>276</v>
      </c>
      <c r="C9" s="80" t="s">
        <v>269</v>
      </c>
      <c r="D9" s="80" t="s">
        <v>268</v>
      </c>
      <c r="E9" s="81" t="s">
        <v>267</v>
      </c>
    </row>
    <row r="10" spans="1:15" ht="25.5">
      <c r="B10" s="71" t="s">
        <v>253</v>
      </c>
      <c r="C10" s="77">
        <v>2.2896039603960396</v>
      </c>
      <c r="D10" s="92">
        <f>3-C10</f>
        <v>0.71039603960396036</v>
      </c>
      <c r="E10" s="82">
        <v>3</v>
      </c>
    </row>
    <row r="11" spans="1:15" ht="25.5">
      <c r="B11" s="71" t="s">
        <v>254</v>
      </c>
      <c r="C11" s="77">
        <v>2.1818181818181817</v>
      </c>
      <c r="D11" s="92">
        <f t="shared" ref="D11:D19" si="0">3-C11</f>
        <v>0.81818181818181834</v>
      </c>
      <c r="E11" s="82">
        <v>3</v>
      </c>
      <c r="G11" s="94"/>
    </row>
    <row r="12" spans="1:15">
      <c r="B12" s="71" t="s">
        <v>255</v>
      </c>
      <c r="C12" s="77">
        <v>1.5346534653465345</v>
      </c>
      <c r="D12" s="92">
        <f t="shared" si="0"/>
        <v>1.4653465346534655</v>
      </c>
      <c r="E12" s="82">
        <v>5</v>
      </c>
      <c r="G12" s="94"/>
    </row>
    <row r="13" spans="1:15">
      <c r="B13" s="71" t="s">
        <v>256</v>
      </c>
      <c r="C13" s="77">
        <v>2.106930693069307</v>
      </c>
      <c r="D13" s="92">
        <f t="shared" si="0"/>
        <v>0.89306930693069297</v>
      </c>
      <c r="E13" s="82">
        <v>4</v>
      </c>
    </row>
    <row r="14" spans="1:15" ht="38.25">
      <c r="B14" s="71" t="s">
        <v>257</v>
      </c>
      <c r="C14" s="77">
        <v>1.8085808580858085</v>
      </c>
      <c r="D14" s="92">
        <f t="shared" si="0"/>
        <v>1.1914191419141915</v>
      </c>
      <c r="E14" s="82">
        <v>5</v>
      </c>
    </row>
    <row r="15" spans="1:15">
      <c r="B15" s="71" t="s">
        <v>258</v>
      </c>
      <c r="C15" s="77">
        <v>1.778877887788779</v>
      </c>
      <c r="D15" s="92">
        <f t="shared" si="0"/>
        <v>1.221122112211221</v>
      </c>
      <c r="E15" s="82">
        <v>5</v>
      </c>
    </row>
    <row r="16" spans="1:15" ht="51">
      <c r="B16" s="71" t="s">
        <v>259</v>
      </c>
      <c r="C16" s="77">
        <v>2.2607260726072607</v>
      </c>
      <c r="D16" s="92">
        <f t="shared" si="0"/>
        <v>0.73927392739273934</v>
      </c>
      <c r="E16" s="82">
        <v>3</v>
      </c>
    </row>
    <row r="17" spans="2:7" ht="25.5">
      <c r="B17" s="71" t="s">
        <v>260</v>
      </c>
      <c r="C17" s="77">
        <v>2.5808580858085808</v>
      </c>
      <c r="D17" s="92">
        <f t="shared" si="0"/>
        <v>0.41914191419141922</v>
      </c>
      <c r="E17" s="82">
        <v>2</v>
      </c>
    </row>
    <row r="18" spans="2:7">
      <c r="B18" s="71" t="s">
        <v>261</v>
      </c>
      <c r="C18" s="77">
        <v>2.2013201320132016</v>
      </c>
      <c r="D18" s="92">
        <f t="shared" si="0"/>
        <v>0.79867986798679835</v>
      </c>
      <c r="E18" s="82">
        <v>3</v>
      </c>
    </row>
    <row r="19" spans="2:7" ht="26.25" thickBot="1">
      <c r="B19" s="72" t="s">
        <v>262</v>
      </c>
      <c r="C19" s="78">
        <v>2.1582425742574256</v>
      </c>
      <c r="D19" s="93">
        <f t="shared" si="0"/>
        <v>0.84175742574257439</v>
      </c>
      <c r="E19" s="84">
        <v>4</v>
      </c>
    </row>
    <row r="20" spans="2:7" ht="13.5" thickBot="1"/>
    <row r="21" spans="2:7">
      <c r="B21" s="79" t="s">
        <v>276</v>
      </c>
      <c r="C21" s="80" t="s">
        <v>277</v>
      </c>
      <c r="D21" s="80" t="s">
        <v>278</v>
      </c>
      <c r="E21" s="81" t="s">
        <v>279</v>
      </c>
      <c r="F21" s="81" t="s">
        <v>280</v>
      </c>
      <c r="G21" s="81" t="s">
        <v>267</v>
      </c>
    </row>
    <row r="22" spans="2:7" ht="25.5">
      <c r="B22" s="98" t="s">
        <v>254</v>
      </c>
      <c r="C22" s="99">
        <f>MODE(Data_survey!M4:M104)</f>
        <v>1</v>
      </c>
      <c r="D22" s="100">
        <f>COUNTIF(Data_survey!M4:M104,1)</f>
        <v>51</v>
      </c>
      <c r="E22" s="101">
        <f>COUNT(Data_survey!M4:M104)</f>
        <v>101</v>
      </c>
      <c r="F22" s="102">
        <f>D22/E22</f>
        <v>0.50495049504950495</v>
      </c>
      <c r="G22" s="101">
        <v>3</v>
      </c>
    </row>
    <row r="23" spans="2:7" ht="38.25">
      <c r="B23" s="103" t="s">
        <v>281</v>
      </c>
      <c r="C23" s="95">
        <f>MODE(Data_survey!V4:V104)</f>
        <v>3</v>
      </c>
      <c r="D23" s="96">
        <f>COUNTIF(Data_survey!V4:V104,3)</f>
        <v>55</v>
      </c>
      <c r="E23" s="82">
        <f>COUNT(Data_survey!V4:V104)</f>
        <v>100</v>
      </c>
      <c r="F23" s="97">
        <f>D23/E23</f>
        <v>0.55000000000000004</v>
      </c>
      <c r="G23" s="107" t="s">
        <v>22</v>
      </c>
    </row>
    <row r="24" spans="2:7" ht="38.25">
      <c r="B24" s="103" t="s">
        <v>282</v>
      </c>
      <c r="C24" s="95">
        <f>MODE(Data_survey!W4:W104)</f>
        <v>2</v>
      </c>
      <c r="D24" s="96">
        <f>COUNTIF(Data_survey!W4:W104,2)</f>
        <v>99</v>
      </c>
      <c r="E24" s="82">
        <f>COUNT(Data_survey!W4:W104)</f>
        <v>101</v>
      </c>
      <c r="F24" s="97">
        <f t="shared" ref="F24:F26" si="1">D24/E24</f>
        <v>0.98019801980198018</v>
      </c>
      <c r="G24" s="107" t="s">
        <v>22</v>
      </c>
    </row>
    <row r="25" spans="2:7" ht="38.25">
      <c r="B25" s="103" t="s">
        <v>283</v>
      </c>
      <c r="C25" s="95">
        <f>MODE(Data_survey!X19:X104)</f>
        <v>3</v>
      </c>
      <c r="D25" s="96">
        <f>COUNTIF(Data_survey!X19:X104,3)</f>
        <v>49</v>
      </c>
      <c r="E25" s="82">
        <f>COUNT(Data_survey!X4:X104)</f>
        <v>85</v>
      </c>
      <c r="F25" s="97">
        <f t="shared" si="1"/>
        <v>0.57647058823529407</v>
      </c>
      <c r="G25" s="107" t="s">
        <v>22</v>
      </c>
    </row>
    <row r="26" spans="2:7" ht="38.25">
      <c r="B26" s="103" t="s">
        <v>284</v>
      </c>
      <c r="C26" s="95">
        <f>MODE(Data_survey!Z4:Z104)</f>
        <v>1</v>
      </c>
      <c r="D26" s="92">
        <f>COUNTIF(Data_survey!Z4:Z104,1)</f>
        <v>47</v>
      </c>
      <c r="E26" s="82">
        <f>COUNT(Data_survey!Z4:Z104)</f>
        <v>101</v>
      </c>
      <c r="F26" s="97">
        <f t="shared" si="1"/>
        <v>0.46534653465346537</v>
      </c>
      <c r="G26" s="107" t="s">
        <v>22</v>
      </c>
    </row>
    <row r="27" spans="2:7" ht="38.25">
      <c r="B27" s="104" t="s">
        <v>285</v>
      </c>
      <c r="C27" s="108" t="s">
        <v>22</v>
      </c>
      <c r="D27" s="109" t="s">
        <v>22</v>
      </c>
      <c r="E27" s="110" t="s">
        <v>22</v>
      </c>
      <c r="F27" s="102">
        <f>AVERAGE(F23:F26)</f>
        <v>0.6430037856726849</v>
      </c>
      <c r="G27" s="101">
        <v>4</v>
      </c>
    </row>
  </sheetData>
  <mergeCells count="1">
    <mergeCell ref="J2:O2"/>
  </mergeCells>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selection activeCell="D2" sqref="D2"/>
    </sheetView>
  </sheetViews>
  <sheetFormatPr defaultColWidth="9" defaultRowHeight="12.75"/>
  <cols>
    <col min="1" max="1" width="31.7109375" style="75" customWidth="1"/>
    <col min="2" max="2" width="29.42578125" style="76" customWidth="1"/>
    <col min="3" max="4" width="25.5703125" style="76" customWidth="1"/>
    <col min="5" max="16384" width="9" style="75"/>
  </cols>
  <sheetData>
    <row r="1" spans="1:5" ht="26.25" thickBot="1">
      <c r="A1" s="79" t="s">
        <v>263</v>
      </c>
      <c r="B1" s="80" t="s">
        <v>275</v>
      </c>
      <c r="C1" s="81" t="s">
        <v>264</v>
      </c>
      <c r="D1" s="85" t="s">
        <v>265</v>
      </c>
    </row>
    <row r="2" spans="1:5" ht="25.5">
      <c r="A2" s="71" t="s">
        <v>253</v>
      </c>
      <c r="B2" s="77">
        <v>3</v>
      </c>
      <c r="C2" s="82">
        <v>0</v>
      </c>
      <c r="D2" s="111">
        <f>IF(C2=0,B2,AVERAGE(B2,C2))</f>
        <v>3</v>
      </c>
      <c r="E2" s="83"/>
    </row>
    <row r="3" spans="1:5" ht="25.5">
      <c r="A3" s="71" t="s">
        <v>254</v>
      </c>
      <c r="B3" s="77">
        <v>3</v>
      </c>
      <c r="C3" s="82">
        <v>3</v>
      </c>
      <c r="D3" s="112">
        <f t="shared" ref="D3:D11" si="0">IF(C3=0,B3,AVERAGE(B3,C3))</f>
        <v>3</v>
      </c>
    </row>
    <row r="4" spans="1:5">
      <c r="A4" s="71" t="s">
        <v>255</v>
      </c>
      <c r="B4" s="77">
        <v>5</v>
      </c>
      <c r="C4" s="82">
        <v>0</v>
      </c>
      <c r="D4" s="112">
        <f t="shared" si="0"/>
        <v>5</v>
      </c>
    </row>
    <row r="5" spans="1:5">
      <c r="A5" s="71" t="s">
        <v>256</v>
      </c>
      <c r="B5" s="77">
        <v>4</v>
      </c>
      <c r="C5" s="82">
        <v>0</v>
      </c>
      <c r="D5" s="112">
        <f t="shared" si="0"/>
        <v>4</v>
      </c>
    </row>
    <row r="6" spans="1:5" ht="38.25">
      <c r="A6" s="71" t="s">
        <v>257</v>
      </c>
      <c r="B6" s="77">
        <v>5</v>
      </c>
      <c r="C6" s="82">
        <v>4</v>
      </c>
      <c r="D6" s="112">
        <f t="shared" si="0"/>
        <v>4.5</v>
      </c>
    </row>
    <row r="7" spans="1:5">
      <c r="A7" s="71" t="s">
        <v>258</v>
      </c>
      <c r="B7" s="77">
        <v>5</v>
      </c>
      <c r="C7" s="82">
        <v>0</v>
      </c>
      <c r="D7" s="112">
        <f t="shared" si="0"/>
        <v>5</v>
      </c>
    </row>
    <row r="8" spans="1:5" ht="51">
      <c r="A8" s="71" t="s">
        <v>259</v>
      </c>
      <c r="B8" s="77">
        <v>3</v>
      </c>
      <c r="C8" s="82">
        <v>0</v>
      </c>
      <c r="D8" s="112">
        <f t="shared" si="0"/>
        <v>3</v>
      </c>
    </row>
    <row r="9" spans="1:5" ht="38.25">
      <c r="A9" s="71" t="s">
        <v>260</v>
      </c>
      <c r="B9" s="77">
        <v>2</v>
      </c>
      <c r="C9" s="82">
        <v>0</v>
      </c>
      <c r="D9" s="112">
        <f t="shared" si="0"/>
        <v>2</v>
      </c>
    </row>
    <row r="10" spans="1:5">
      <c r="A10" s="71" t="s">
        <v>261</v>
      </c>
      <c r="B10" s="77">
        <v>3</v>
      </c>
      <c r="C10" s="82">
        <v>0</v>
      </c>
      <c r="D10" s="112">
        <f t="shared" si="0"/>
        <v>3</v>
      </c>
    </row>
    <row r="11" spans="1:5" ht="26.25" thickBot="1">
      <c r="A11" s="72" t="s">
        <v>262</v>
      </c>
      <c r="B11" s="78">
        <v>4</v>
      </c>
      <c r="C11" s="84">
        <v>0</v>
      </c>
      <c r="D11" s="113">
        <f t="shared" si="0"/>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7"/>
  <sheetViews>
    <sheetView workbookViewId="0">
      <selection activeCell="F4" sqref="F4"/>
    </sheetView>
  </sheetViews>
  <sheetFormatPr defaultRowHeight="12.75"/>
  <cols>
    <col min="1" max="1" width="18.85546875" bestFit="1" customWidth="1"/>
    <col min="2" max="2" width="25.85546875" bestFit="1" customWidth="1"/>
    <col min="3" max="3" width="24" customWidth="1"/>
    <col min="4" max="4" width="25" bestFit="1" customWidth="1"/>
    <col min="5" max="5" width="16.28515625" bestFit="1" customWidth="1"/>
    <col min="6" max="6" width="19" bestFit="1" customWidth="1"/>
    <col min="7" max="7" width="13.5703125" bestFit="1" customWidth="1"/>
    <col min="8" max="8" width="17.7109375" bestFit="1" customWidth="1"/>
    <col min="9" max="9" width="21.140625" bestFit="1" customWidth="1"/>
    <col min="10" max="10" width="16.140625" bestFit="1" customWidth="1"/>
    <col min="11" max="11" width="20.7109375" bestFit="1" customWidth="1"/>
    <col min="12" max="12" width="10.85546875" customWidth="1"/>
  </cols>
  <sheetData>
    <row r="1" spans="1:12" ht="15.75" thickBot="1">
      <c r="A1" s="170" t="s">
        <v>287</v>
      </c>
      <c r="B1" s="171"/>
      <c r="C1" s="171"/>
      <c r="D1" s="171"/>
      <c r="E1" s="171"/>
      <c r="F1" s="171"/>
      <c r="G1" s="171"/>
      <c r="H1" s="171"/>
      <c r="I1" s="171"/>
      <c r="J1" s="171"/>
      <c r="K1" s="171"/>
    </row>
    <row r="2" spans="1:12">
      <c r="A2" s="114"/>
      <c r="B2" s="122" t="s">
        <v>253</v>
      </c>
      <c r="C2" s="123" t="s">
        <v>254</v>
      </c>
      <c r="D2" s="123" t="s">
        <v>255</v>
      </c>
      <c r="E2" s="123" t="s">
        <v>256</v>
      </c>
      <c r="F2" s="123" t="s">
        <v>257</v>
      </c>
      <c r="G2" s="123" t="s">
        <v>258</v>
      </c>
      <c r="H2" s="123" t="s">
        <v>259</v>
      </c>
      <c r="I2" s="123" t="s">
        <v>260</v>
      </c>
      <c r="J2" s="123" t="s">
        <v>261</v>
      </c>
      <c r="K2" s="124" t="s">
        <v>262</v>
      </c>
    </row>
    <row r="3" spans="1:12">
      <c r="A3" s="126" t="s">
        <v>253</v>
      </c>
      <c r="B3" s="116">
        <f>'Importance Mapping'!D2/'Importance Mapping'!$D$2</f>
        <v>1</v>
      </c>
      <c r="C3" s="69">
        <f>'Importance Mapping'!D2/'Importance Mapping'!$D$3</f>
        <v>1</v>
      </c>
      <c r="D3" s="69">
        <f>'Importance Mapping'!D2/'Importance Mapping'!$D$4</f>
        <v>0.6</v>
      </c>
      <c r="E3" s="69">
        <f>'Importance Mapping'!D2/'Importance Mapping'!$D$5</f>
        <v>0.75</v>
      </c>
      <c r="F3" s="69">
        <f>'Importance Mapping'!D2/'Importance Mapping'!$D$6</f>
        <v>0.66666666666666663</v>
      </c>
      <c r="G3" s="69">
        <f>'Importance Mapping'!D2/'Importance Mapping'!$D$7</f>
        <v>0.6</v>
      </c>
      <c r="H3" s="69">
        <f>'Importance Mapping'!D2/'Importance Mapping'!$D$8</f>
        <v>1</v>
      </c>
      <c r="I3" s="69">
        <f>'Importance Mapping'!D2/'Importance Mapping'!$D$9</f>
        <v>1.5</v>
      </c>
      <c r="J3" s="69">
        <f>'Importance Mapping'!D2/'Importance Mapping'!$D$10</f>
        <v>1</v>
      </c>
      <c r="K3" s="70">
        <f>'Importance Mapping'!D2/'Importance Mapping'!$D$11</f>
        <v>0.75</v>
      </c>
    </row>
    <row r="4" spans="1:12">
      <c r="A4" s="126" t="s">
        <v>254</v>
      </c>
      <c r="B4" s="116">
        <f>'Importance Mapping'!D3/'Importance Mapping'!$D$2</f>
        <v>1</v>
      </c>
      <c r="C4" s="69">
        <f>'Importance Mapping'!D3/'Importance Mapping'!$D$3</f>
        <v>1</v>
      </c>
      <c r="D4" s="69">
        <f>'Importance Mapping'!D3/'Importance Mapping'!$D$4</f>
        <v>0.6</v>
      </c>
      <c r="E4" s="69">
        <f>'Importance Mapping'!D3/'Importance Mapping'!$D$5</f>
        <v>0.75</v>
      </c>
      <c r="F4" s="69">
        <f>'Importance Mapping'!D3/'Importance Mapping'!$D$6</f>
        <v>0.66666666666666663</v>
      </c>
      <c r="G4" s="69">
        <f>'Importance Mapping'!D3/'Importance Mapping'!$D$7</f>
        <v>0.6</v>
      </c>
      <c r="H4" s="69">
        <f>'Importance Mapping'!D3/'Importance Mapping'!$D$8</f>
        <v>1</v>
      </c>
      <c r="I4" s="69">
        <f>'Importance Mapping'!D3/'Importance Mapping'!$D$9</f>
        <v>1.5</v>
      </c>
      <c r="J4" s="69">
        <f>'Importance Mapping'!D3/'Importance Mapping'!$D$10</f>
        <v>1</v>
      </c>
      <c r="K4" s="70">
        <f>'Importance Mapping'!D3/'Importance Mapping'!$D$11</f>
        <v>0.75</v>
      </c>
    </row>
    <row r="5" spans="1:12">
      <c r="A5" s="126" t="s">
        <v>255</v>
      </c>
      <c r="B5" s="115">
        <f>'Importance Mapping'!D4/'Importance Mapping'!$D$2</f>
        <v>1.6666666666666667</v>
      </c>
      <c r="C5" s="69">
        <f>'Importance Mapping'!D4/'Importance Mapping'!$D$3</f>
        <v>1.6666666666666667</v>
      </c>
      <c r="D5" s="69">
        <f>'Importance Mapping'!D4/'Importance Mapping'!$D$4</f>
        <v>1</v>
      </c>
      <c r="E5" s="69">
        <f>'Importance Mapping'!D4/'Importance Mapping'!$D$5</f>
        <v>1.25</v>
      </c>
      <c r="F5" s="69">
        <f>'Importance Mapping'!D4/'Importance Mapping'!$D$6</f>
        <v>1.1111111111111112</v>
      </c>
      <c r="G5" s="69">
        <f>'Importance Mapping'!D4/'Importance Mapping'!$D$7</f>
        <v>1</v>
      </c>
      <c r="H5" s="69">
        <f>'Importance Mapping'!D4/'Importance Mapping'!$D$8</f>
        <v>1.6666666666666667</v>
      </c>
      <c r="I5" s="69">
        <f>'Importance Mapping'!D4/'Importance Mapping'!$D$9</f>
        <v>2.5</v>
      </c>
      <c r="J5" s="69">
        <f>'Importance Mapping'!D4/'Importance Mapping'!$D$10</f>
        <v>1.6666666666666667</v>
      </c>
      <c r="K5" s="70">
        <f>'Importance Mapping'!D4/'Importance Mapping'!$D$11</f>
        <v>1.25</v>
      </c>
    </row>
    <row r="6" spans="1:12">
      <c r="A6" s="126" t="s">
        <v>256</v>
      </c>
      <c r="B6" s="115">
        <f>'Importance Mapping'!D5/'Importance Mapping'!$D$2</f>
        <v>1.3333333333333333</v>
      </c>
      <c r="C6" s="69">
        <f>'Importance Mapping'!D5/'Importance Mapping'!$D$3</f>
        <v>1.3333333333333333</v>
      </c>
      <c r="D6" s="69">
        <f>'Importance Mapping'!D5/'Importance Mapping'!$D$4</f>
        <v>0.8</v>
      </c>
      <c r="E6" s="69">
        <f>'Importance Mapping'!D5/'Importance Mapping'!$D$5</f>
        <v>1</v>
      </c>
      <c r="F6" s="69">
        <f>'Importance Mapping'!D5/'Importance Mapping'!$D$6</f>
        <v>0.88888888888888884</v>
      </c>
      <c r="G6" s="69">
        <f>'Importance Mapping'!D5/'Importance Mapping'!$D$7</f>
        <v>0.8</v>
      </c>
      <c r="H6" s="69">
        <f>'Importance Mapping'!D5/'Importance Mapping'!$D$8</f>
        <v>1.3333333333333333</v>
      </c>
      <c r="I6" s="69">
        <f>'Importance Mapping'!D5/'Importance Mapping'!$D$9</f>
        <v>2</v>
      </c>
      <c r="J6" s="69">
        <f>'Importance Mapping'!D5/'Importance Mapping'!$D$10</f>
        <v>1.3333333333333333</v>
      </c>
      <c r="K6" s="70">
        <f>'Importance Mapping'!D5/'Importance Mapping'!$D$11</f>
        <v>1</v>
      </c>
    </row>
    <row r="7" spans="1:12">
      <c r="A7" s="126" t="s">
        <v>257</v>
      </c>
      <c r="B7" s="115">
        <f>'Importance Mapping'!D6/'Importance Mapping'!$D$2</f>
        <v>1.5</v>
      </c>
      <c r="C7" s="69">
        <f>'Importance Mapping'!D6/'Importance Mapping'!$D$3</f>
        <v>1.5</v>
      </c>
      <c r="D7" s="69">
        <f>'Importance Mapping'!D6/'Importance Mapping'!$D$4</f>
        <v>0.9</v>
      </c>
      <c r="E7" s="69">
        <f>'Importance Mapping'!D6/'Importance Mapping'!$D$5</f>
        <v>1.125</v>
      </c>
      <c r="F7" s="69">
        <f>'Importance Mapping'!D6/'Importance Mapping'!$D$6</f>
        <v>1</v>
      </c>
      <c r="G7" s="69">
        <f>'Importance Mapping'!D6/'Importance Mapping'!$D$7</f>
        <v>0.9</v>
      </c>
      <c r="H7" s="69">
        <f>'Importance Mapping'!D6/'Importance Mapping'!$D$8</f>
        <v>1.5</v>
      </c>
      <c r="I7" s="69">
        <f>'Importance Mapping'!D6/'Importance Mapping'!$D$9</f>
        <v>2.25</v>
      </c>
      <c r="J7" s="69">
        <f>'Importance Mapping'!D6/'Importance Mapping'!$D$10</f>
        <v>1.5</v>
      </c>
      <c r="K7" s="70">
        <f>'Importance Mapping'!D6/'Importance Mapping'!$D$11</f>
        <v>1.125</v>
      </c>
    </row>
    <row r="8" spans="1:12">
      <c r="A8" s="126" t="s">
        <v>258</v>
      </c>
      <c r="B8" s="115">
        <f>'Importance Mapping'!D7/'Importance Mapping'!$D$2</f>
        <v>1.6666666666666667</v>
      </c>
      <c r="C8" s="69">
        <f>'Importance Mapping'!D7/'Importance Mapping'!$D$3</f>
        <v>1.6666666666666667</v>
      </c>
      <c r="D8" s="69">
        <f>'Importance Mapping'!D7/'Importance Mapping'!$D$4</f>
        <v>1</v>
      </c>
      <c r="E8" s="69">
        <f>'Importance Mapping'!D7/'Importance Mapping'!$D$5</f>
        <v>1.25</v>
      </c>
      <c r="F8" s="69">
        <f>'Importance Mapping'!D7/'Importance Mapping'!$D$6</f>
        <v>1.1111111111111112</v>
      </c>
      <c r="G8" s="69">
        <f>'Importance Mapping'!D7/'Importance Mapping'!$D$7</f>
        <v>1</v>
      </c>
      <c r="H8" s="69">
        <f>'Importance Mapping'!D7/'Importance Mapping'!$D$8</f>
        <v>1.6666666666666667</v>
      </c>
      <c r="I8" s="69">
        <f>'Importance Mapping'!D7/'Importance Mapping'!$D$9</f>
        <v>2.5</v>
      </c>
      <c r="J8" s="69">
        <f>'Importance Mapping'!D7/'Importance Mapping'!$D$10</f>
        <v>1.6666666666666667</v>
      </c>
      <c r="K8" s="70">
        <f>'Importance Mapping'!D7/'Importance Mapping'!$D$11</f>
        <v>1.25</v>
      </c>
    </row>
    <row r="9" spans="1:12">
      <c r="A9" s="126" t="s">
        <v>259</v>
      </c>
      <c r="B9" s="115">
        <f>'Importance Mapping'!D8/'Importance Mapping'!$D$2</f>
        <v>1</v>
      </c>
      <c r="C9" s="69">
        <f>'Importance Mapping'!D8/'Importance Mapping'!$D$3</f>
        <v>1</v>
      </c>
      <c r="D9" s="69">
        <f>'Importance Mapping'!D8/'Importance Mapping'!$D$4</f>
        <v>0.6</v>
      </c>
      <c r="E9" s="69">
        <f>'Importance Mapping'!D8/'Importance Mapping'!$D$5</f>
        <v>0.75</v>
      </c>
      <c r="F9" s="69">
        <f>'Importance Mapping'!D8/'Importance Mapping'!$D$6</f>
        <v>0.66666666666666663</v>
      </c>
      <c r="G9" s="69">
        <f>'Importance Mapping'!D8/'Importance Mapping'!$D$7</f>
        <v>0.6</v>
      </c>
      <c r="H9" s="69">
        <f>'Importance Mapping'!D8/'Importance Mapping'!$D$8</f>
        <v>1</v>
      </c>
      <c r="I9" s="69">
        <f>'Importance Mapping'!D8/'Importance Mapping'!$D$9</f>
        <v>1.5</v>
      </c>
      <c r="J9" s="69">
        <f>'Importance Mapping'!D8/'Importance Mapping'!$D$10</f>
        <v>1</v>
      </c>
      <c r="K9" s="70">
        <f>'Importance Mapping'!D8/'Importance Mapping'!$D$11</f>
        <v>0.75</v>
      </c>
    </row>
    <row r="10" spans="1:12">
      <c r="A10" s="126" t="s">
        <v>260</v>
      </c>
      <c r="B10" s="115">
        <f>'Importance Mapping'!D9/'Importance Mapping'!$D$2</f>
        <v>0.66666666666666663</v>
      </c>
      <c r="C10" s="69">
        <f>'Importance Mapping'!D9/'Importance Mapping'!$D$3</f>
        <v>0.66666666666666663</v>
      </c>
      <c r="D10" s="69">
        <f>'Importance Mapping'!D9/'Importance Mapping'!$D$4</f>
        <v>0.4</v>
      </c>
      <c r="E10" s="69">
        <f>'Importance Mapping'!D9/'Importance Mapping'!$D$5</f>
        <v>0.5</v>
      </c>
      <c r="F10" s="69">
        <f>'Importance Mapping'!D9/'Importance Mapping'!$D$6</f>
        <v>0.44444444444444442</v>
      </c>
      <c r="G10" s="69">
        <f>'Importance Mapping'!D9/'Importance Mapping'!$D$7</f>
        <v>0.4</v>
      </c>
      <c r="H10" s="69">
        <f>'Importance Mapping'!D9/'Importance Mapping'!$D$8</f>
        <v>0.66666666666666663</v>
      </c>
      <c r="I10" s="69">
        <f>'Importance Mapping'!D9/'Importance Mapping'!$D$9</f>
        <v>1</v>
      </c>
      <c r="J10" s="69">
        <f>'Importance Mapping'!D9/'Importance Mapping'!$D$10</f>
        <v>0.66666666666666663</v>
      </c>
      <c r="K10" s="70">
        <f>'Importance Mapping'!D9/'Importance Mapping'!$D$11</f>
        <v>0.5</v>
      </c>
    </row>
    <row r="11" spans="1:12">
      <c r="A11" s="126" t="s">
        <v>261</v>
      </c>
      <c r="B11" s="115">
        <f>'Importance Mapping'!D10/'Importance Mapping'!$D$2</f>
        <v>1</v>
      </c>
      <c r="C11" s="69">
        <f>'Importance Mapping'!D10/'Importance Mapping'!$D$3</f>
        <v>1</v>
      </c>
      <c r="D11" s="69">
        <f>'Importance Mapping'!D10/'Importance Mapping'!$D$4</f>
        <v>0.6</v>
      </c>
      <c r="E11" s="69">
        <f>'Importance Mapping'!D10/'Importance Mapping'!$D$5</f>
        <v>0.75</v>
      </c>
      <c r="F11" s="69">
        <f>'Importance Mapping'!D10/'Importance Mapping'!$D$6</f>
        <v>0.66666666666666663</v>
      </c>
      <c r="G11" s="69">
        <f>'Importance Mapping'!D10/'Importance Mapping'!$D$7</f>
        <v>0.6</v>
      </c>
      <c r="H11" s="69">
        <f>'Importance Mapping'!D10/'Importance Mapping'!$D$8</f>
        <v>1</v>
      </c>
      <c r="I11" s="69">
        <f>'Importance Mapping'!D10/'Importance Mapping'!$D$9</f>
        <v>1.5</v>
      </c>
      <c r="J11" s="69">
        <f>'Importance Mapping'!D10/'Importance Mapping'!$D$10</f>
        <v>1</v>
      </c>
      <c r="K11" s="70">
        <f>'Importance Mapping'!D10/'Importance Mapping'!$D$11</f>
        <v>0.75</v>
      </c>
    </row>
    <row r="12" spans="1:12" ht="13.5" thickBot="1">
      <c r="A12" s="127" t="s">
        <v>262</v>
      </c>
      <c r="B12" s="117">
        <f>'Importance Mapping'!D11/'Importance Mapping'!$D$2</f>
        <v>1.3333333333333333</v>
      </c>
      <c r="C12" s="118">
        <f>'Importance Mapping'!D11/'Importance Mapping'!$D$3</f>
        <v>1.3333333333333333</v>
      </c>
      <c r="D12" s="118">
        <f>'Importance Mapping'!D11/'Importance Mapping'!$D$4</f>
        <v>0.8</v>
      </c>
      <c r="E12" s="118">
        <f>'Importance Mapping'!D11/'Importance Mapping'!$D$5</f>
        <v>1</v>
      </c>
      <c r="F12" s="118">
        <f>'Importance Mapping'!D11/'Importance Mapping'!$D$6</f>
        <v>0.88888888888888884</v>
      </c>
      <c r="G12" s="118">
        <f>'Importance Mapping'!D11/'Importance Mapping'!$D$7</f>
        <v>0.8</v>
      </c>
      <c r="H12" s="118">
        <f>'Importance Mapping'!D11/'Importance Mapping'!$D$8</f>
        <v>1.3333333333333333</v>
      </c>
      <c r="I12" s="118">
        <f>'Importance Mapping'!D11/'Importance Mapping'!$D$9</f>
        <v>2</v>
      </c>
      <c r="J12" s="118">
        <f>'Importance Mapping'!D11/'Importance Mapping'!$D$10</f>
        <v>1.3333333333333333</v>
      </c>
      <c r="K12" s="119">
        <f>'Importance Mapping'!D11/'Importance Mapping'!$D$11</f>
        <v>1</v>
      </c>
    </row>
    <row r="13" spans="1:12" ht="13.5" thickBot="1">
      <c r="A13" s="125" t="s">
        <v>286</v>
      </c>
      <c r="B13" s="120">
        <f>SUM(B3:B12)</f>
        <v>12.166666666666666</v>
      </c>
      <c r="C13" s="120">
        <f t="shared" ref="C13:K13" si="0">SUM(C3:C12)</f>
        <v>12.166666666666666</v>
      </c>
      <c r="D13" s="120">
        <f t="shared" si="0"/>
        <v>7.3</v>
      </c>
      <c r="E13" s="120">
        <f t="shared" si="0"/>
        <v>9.125</v>
      </c>
      <c r="F13" s="120">
        <f t="shared" si="0"/>
        <v>8.1111111111111125</v>
      </c>
      <c r="G13" s="120">
        <f t="shared" si="0"/>
        <v>7.3</v>
      </c>
      <c r="H13" s="120">
        <f t="shared" si="0"/>
        <v>12.166666666666666</v>
      </c>
      <c r="I13" s="120">
        <f t="shared" si="0"/>
        <v>18.25</v>
      </c>
      <c r="J13" s="120">
        <f t="shared" si="0"/>
        <v>12.166666666666666</v>
      </c>
      <c r="K13" s="121">
        <f t="shared" si="0"/>
        <v>9.125</v>
      </c>
    </row>
    <row r="15" spans="1:12" ht="14.25" customHeight="1" thickBot="1">
      <c r="A15" s="172" t="s">
        <v>288</v>
      </c>
      <c r="B15" s="173"/>
      <c r="C15" s="173"/>
      <c r="D15" s="173"/>
      <c r="E15" s="173"/>
      <c r="F15" s="173"/>
      <c r="G15" s="173"/>
      <c r="H15" s="173"/>
      <c r="I15" s="173"/>
      <c r="J15" s="173"/>
      <c r="K15" s="173"/>
      <c r="L15" s="173"/>
    </row>
    <row r="16" spans="1:12">
      <c r="A16" s="114"/>
      <c r="B16" s="122" t="s">
        <v>253</v>
      </c>
      <c r="C16" s="123" t="s">
        <v>254</v>
      </c>
      <c r="D16" s="123" t="s">
        <v>255</v>
      </c>
      <c r="E16" s="123" t="s">
        <v>256</v>
      </c>
      <c r="F16" s="123" t="s">
        <v>257</v>
      </c>
      <c r="G16" s="123" t="s">
        <v>258</v>
      </c>
      <c r="H16" s="123" t="s">
        <v>259</v>
      </c>
      <c r="I16" s="123" t="s">
        <v>260</v>
      </c>
      <c r="J16" s="123" t="s">
        <v>261</v>
      </c>
      <c r="K16" s="124" t="s">
        <v>262</v>
      </c>
      <c r="L16" s="128" t="s">
        <v>289</v>
      </c>
    </row>
    <row r="17" spans="1:13">
      <c r="A17" s="126" t="s">
        <v>253</v>
      </c>
      <c r="B17" s="133">
        <f>B3/$B$13</f>
        <v>8.2191780821917818E-2</v>
      </c>
      <c r="C17" s="69">
        <f>C3/$C$13</f>
        <v>8.2191780821917818E-2</v>
      </c>
      <c r="D17" s="69">
        <f>D3/$D$13</f>
        <v>8.2191780821917804E-2</v>
      </c>
      <c r="E17" s="69">
        <f>E3/$E$13</f>
        <v>8.2191780821917804E-2</v>
      </c>
      <c r="F17" s="69">
        <f>F3/$F$13</f>
        <v>8.219178082191779E-2</v>
      </c>
      <c r="G17" s="69">
        <f>G3/$G$13</f>
        <v>8.2191780821917804E-2</v>
      </c>
      <c r="H17" s="69">
        <f>H3/$H$13</f>
        <v>8.2191780821917818E-2</v>
      </c>
      <c r="I17" s="69">
        <f>I3/$I$13</f>
        <v>8.2191780821917804E-2</v>
      </c>
      <c r="J17" s="129">
        <f>J3/$J$13</f>
        <v>8.2191780821917818E-2</v>
      </c>
      <c r="K17" s="69">
        <f>K3/$K$13</f>
        <v>8.2191780821917804E-2</v>
      </c>
      <c r="L17" s="134">
        <f>AVERAGE(B17:K17)</f>
        <v>8.2191780821917804E-2</v>
      </c>
    </row>
    <row r="18" spans="1:13">
      <c r="A18" s="126" t="s">
        <v>254</v>
      </c>
      <c r="B18" s="133">
        <f t="shared" ref="B18:B26" si="1">B4/$B$13</f>
        <v>8.2191780821917818E-2</v>
      </c>
      <c r="C18" s="69">
        <f t="shared" ref="C18:C26" si="2">C4/$C$13</f>
        <v>8.2191780821917818E-2</v>
      </c>
      <c r="D18" s="69">
        <f t="shared" ref="D18:D26" si="3">D4/$D$13</f>
        <v>8.2191780821917804E-2</v>
      </c>
      <c r="E18" s="69">
        <f t="shared" ref="E18:E26" si="4">E4/$E$13</f>
        <v>8.2191780821917804E-2</v>
      </c>
      <c r="F18" s="69">
        <f t="shared" ref="F18:F26" si="5">F4/$F$13</f>
        <v>8.219178082191779E-2</v>
      </c>
      <c r="G18" s="69">
        <f t="shared" ref="G18:G26" si="6">G4/$G$13</f>
        <v>8.2191780821917804E-2</v>
      </c>
      <c r="H18" s="69">
        <f t="shared" ref="H18:H26" si="7">H4/$H$13</f>
        <v>8.2191780821917818E-2</v>
      </c>
      <c r="I18" s="69">
        <f t="shared" ref="I18:I26" si="8">I4/$I$13</f>
        <v>8.2191780821917804E-2</v>
      </c>
      <c r="J18" s="129">
        <f t="shared" ref="J18:J26" si="9">J4/$J$13</f>
        <v>8.2191780821917818E-2</v>
      </c>
      <c r="K18" s="69">
        <f t="shared" ref="K18:K26" si="10">K4/$K$13</f>
        <v>8.2191780821917804E-2</v>
      </c>
      <c r="L18" s="134">
        <f t="shared" ref="L18:L26" si="11">AVERAGE(B18:K18)</f>
        <v>8.2191780821917804E-2</v>
      </c>
    </row>
    <row r="19" spans="1:13">
      <c r="A19" s="126" t="s">
        <v>255</v>
      </c>
      <c r="B19" s="133">
        <f t="shared" si="1"/>
        <v>0.13698630136986303</v>
      </c>
      <c r="C19" s="69">
        <f t="shared" si="2"/>
        <v>0.13698630136986303</v>
      </c>
      <c r="D19" s="69">
        <f t="shared" si="3"/>
        <v>0.13698630136986301</v>
      </c>
      <c r="E19" s="69">
        <f t="shared" si="4"/>
        <v>0.13698630136986301</v>
      </c>
      <c r="F19" s="69">
        <f t="shared" si="5"/>
        <v>0.13698630136986301</v>
      </c>
      <c r="G19" s="69">
        <f t="shared" si="6"/>
        <v>0.13698630136986301</v>
      </c>
      <c r="H19" s="69">
        <f t="shared" si="7"/>
        <v>0.13698630136986303</v>
      </c>
      <c r="I19" s="69">
        <f t="shared" si="8"/>
        <v>0.13698630136986301</v>
      </c>
      <c r="J19" s="129">
        <f t="shared" si="9"/>
        <v>0.13698630136986303</v>
      </c>
      <c r="K19" s="69">
        <f t="shared" si="10"/>
        <v>0.13698630136986301</v>
      </c>
      <c r="L19" s="136">
        <f t="shared" si="11"/>
        <v>0.13698630136986303</v>
      </c>
      <c r="M19" s="73" t="s">
        <v>291</v>
      </c>
    </row>
    <row r="20" spans="1:13">
      <c r="A20" s="126" t="s">
        <v>256</v>
      </c>
      <c r="B20" s="133">
        <f t="shared" si="1"/>
        <v>0.1095890410958904</v>
      </c>
      <c r="C20" s="69">
        <f t="shared" si="2"/>
        <v>0.1095890410958904</v>
      </c>
      <c r="D20" s="69">
        <f t="shared" si="3"/>
        <v>0.10958904109589042</v>
      </c>
      <c r="E20" s="69">
        <f t="shared" si="4"/>
        <v>0.1095890410958904</v>
      </c>
      <c r="F20" s="69">
        <f t="shared" si="5"/>
        <v>0.10958904109589039</v>
      </c>
      <c r="G20" s="69">
        <f t="shared" si="6"/>
        <v>0.10958904109589042</v>
      </c>
      <c r="H20" s="69">
        <f t="shared" si="7"/>
        <v>0.1095890410958904</v>
      </c>
      <c r="I20" s="69">
        <f t="shared" si="8"/>
        <v>0.1095890410958904</v>
      </c>
      <c r="J20" s="129">
        <f t="shared" si="9"/>
        <v>0.1095890410958904</v>
      </c>
      <c r="K20" s="69">
        <f t="shared" si="10"/>
        <v>0.1095890410958904</v>
      </c>
      <c r="L20" s="138">
        <f t="shared" si="11"/>
        <v>0.1095890410958904</v>
      </c>
    </row>
    <row r="21" spans="1:13">
      <c r="A21" s="126" t="s">
        <v>257</v>
      </c>
      <c r="B21" s="133">
        <f t="shared" si="1"/>
        <v>0.12328767123287672</v>
      </c>
      <c r="C21" s="69">
        <f t="shared" si="2"/>
        <v>0.12328767123287672</v>
      </c>
      <c r="D21" s="69">
        <f t="shared" si="3"/>
        <v>0.12328767123287672</v>
      </c>
      <c r="E21" s="69">
        <f t="shared" si="4"/>
        <v>0.12328767123287671</v>
      </c>
      <c r="F21" s="69">
        <f t="shared" si="5"/>
        <v>0.12328767123287669</v>
      </c>
      <c r="G21" s="69">
        <f t="shared" si="6"/>
        <v>0.12328767123287672</v>
      </c>
      <c r="H21" s="69">
        <f t="shared" si="7"/>
        <v>0.12328767123287672</v>
      </c>
      <c r="I21" s="69">
        <f t="shared" si="8"/>
        <v>0.12328767123287671</v>
      </c>
      <c r="J21" s="129">
        <f t="shared" si="9"/>
        <v>0.12328767123287672</v>
      </c>
      <c r="K21" s="69">
        <f t="shared" si="10"/>
        <v>0.12328767123287671</v>
      </c>
      <c r="L21" s="137">
        <f t="shared" si="11"/>
        <v>0.12328767123287673</v>
      </c>
    </row>
    <row r="22" spans="1:13">
      <c r="A22" s="126" t="s">
        <v>258</v>
      </c>
      <c r="B22" s="133">
        <f t="shared" si="1"/>
        <v>0.13698630136986303</v>
      </c>
      <c r="C22" s="69">
        <f t="shared" si="2"/>
        <v>0.13698630136986303</v>
      </c>
      <c r="D22" s="69">
        <f t="shared" si="3"/>
        <v>0.13698630136986301</v>
      </c>
      <c r="E22" s="69">
        <f t="shared" si="4"/>
        <v>0.13698630136986301</v>
      </c>
      <c r="F22" s="69">
        <f t="shared" si="5"/>
        <v>0.13698630136986301</v>
      </c>
      <c r="G22" s="69">
        <f t="shared" si="6"/>
        <v>0.13698630136986301</v>
      </c>
      <c r="H22" s="69">
        <f t="shared" si="7"/>
        <v>0.13698630136986303</v>
      </c>
      <c r="I22" s="69">
        <f t="shared" si="8"/>
        <v>0.13698630136986301</v>
      </c>
      <c r="J22" s="129">
        <f t="shared" si="9"/>
        <v>0.13698630136986303</v>
      </c>
      <c r="K22" s="69">
        <f t="shared" si="10"/>
        <v>0.13698630136986301</v>
      </c>
      <c r="L22" s="136">
        <f t="shared" si="11"/>
        <v>0.13698630136986303</v>
      </c>
      <c r="M22" s="73" t="s">
        <v>291</v>
      </c>
    </row>
    <row r="23" spans="1:13">
      <c r="A23" s="126" t="s">
        <v>259</v>
      </c>
      <c r="B23" s="133">
        <f t="shared" si="1"/>
        <v>8.2191780821917818E-2</v>
      </c>
      <c r="C23" s="69">
        <f t="shared" si="2"/>
        <v>8.2191780821917818E-2</v>
      </c>
      <c r="D23" s="69">
        <f t="shared" si="3"/>
        <v>8.2191780821917804E-2</v>
      </c>
      <c r="E23" s="69">
        <f t="shared" si="4"/>
        <v>8.2191780821917804E-2</v>
      </c>
      <c r="F23" s="69">
        <f t="shared" si="5"/>
        <v>8.219178082191779E-2</v>
      </c>
      <c r="G23" s="69">
        <f t="shared" si="6"/>
        <v>8.2191780821917804E-2</v>
      </c>
      <c r="H23" s="69">
        <f t="shared" si="7"/>
        <v>8.2191780821917818E-2</v>
      </c>
      <c r="I23" s="69">
        <f t="shared" si="8"/>
        <v>8.2191780821917804E-2</v>
      </c>
      <c r="J23" s="129">
        <f t="shared" si="9"/>
        <v>8.2191780821917818E-2</v>
      </c>
      <c r="K23" s="69">
        <f t="shared" si="10"/>
        <v>8.2191780821917804E-2</v>
      </c>
      <c r="L23" s="134">
        <f t="shared" si="11"/>
        <v>8.2191780821917804E-2</v>
      </c>
    </row>
    <row r="24" spans="1:13">
      <c r="A24" s="126" t="s">
        <v>260</v>
      </c>
      <c r="B24" s="133">
        <f t="shared" si="1"/>
        <v>5.4794520547945202E-2</v>
      </c>
      <c r="C24" s="69">
        <f t="shared" si="2"/>
        <v>5.4794520547945202E-2</v>
      </c>
      <c r="D24" s="69">
        <f t="shared" si="3"/>
        <v>5.4794520547945209E-2</v>
      </c>
      <c r="E24" s="69">
        <f t="shared" si="4"/>
        <v>5.4794520547945202E-2</v>
      </c>
      <c r="F24" s="69">
        <f t="shared" si="5"/>
        <v>5.4794520547945195E-2</v>
      </c>
      <c r="G24" s="69">
        <f t="shared" si="6"/>
        <v>5.4794520547945209E-2</v>
      </c>
      <c r="H24" s="69">
        <f t="shared" si="7"/>
        <v>5.4794520547945202E-2</v>
      </c>
      <c r="I24" s="69">
        <f t="shared" si="8"/>
        <v>5.4794520547945202E-2</v>
      </c>
      <c r="J24" s="129">
        <f t="shared" si="9"/>
        <v>5.4794520547945202E-2</v>
      </c>
      <c r="K24" s="69">
        <f t="shared" si="10"/>
        <v>5.4794520547945202E-2</v>
      </c>
      <c r="L24" s="139">
        <f t="shared" si="11"/>
        <v>5.4794520547945202E-2</v>
      </c>
      <c r="M24" s="73" t="s">
        <v>290</v>
      </c>
    </row>
    <row r="25" spans="1:13">
      <c r="A25" s="126" t="s">
        <v>261</v>
      </c>
      <c r="B25" s="133">
        <f t="shared" si="1"/>
        <v>8.2191780821917818E-2</v>
      </c>
      <c r="C25" s="69">
        <f t="shared" si="2"/>
        <v>8.2191780821917818E-2</v>
      </c>
      <c r="D25" s="69">
        <f t="shared" si="3"/>
        <v>8.2191780821917804E-2</v>
      </c>
      <c r="E25" s="69">
        <f t="shared" si="4"/>
        <v>8.2191780821917804E-2</v>
      </c>
      <c r="F25" s="69">
        <f t="shared" si="5"/>
        <v>8.219178082191779E-2</v>
      </c>
      <c r="G25" s="69">
        <f t="shared" si="6"/>
        <v>8.2191780821917804E-2</v>
      </c>
      <c r="H25" s="69">
        <f t="shared" si="7"/>
        <v>8.2191780821917818E-2</v>
      </c>
      <c r="I25" s="69">
        <f t="shared" si="8"/>
        <v>8.2191780821917804E-2</v>
      </c>
      <c r="J25" s="129">
        <f t="shared" si="9"/>
        <v>8.2191780821917818E-2</v>
      </c>
      <c r="K25" s="69">
        <f t="shared" si="10"/>
        <v>8.2191780821917804E-2</v>
      </c>
      <c r="L25" s="134">
        <f t="shared" si="11"/>
        <v>8.2191780821917804E-2</v>
      </c>
    </row>
    <row r="26" spans="1:13" ht="13.5" thickBot="1">
      <c r="A26" s="131" t="s">
        <v>262</v>
      </c>
      <c r="B26" s="133">
        <f t="shared" si="1"/>
        <v>0.1095890410958904</v>
      </c>
      <c r="C26" s="69">
        <f t="shared" si="2"/>
        <v>0.1095890410958904</v>
      </c>
      <c r="D26" s="69">
        <f t="shared" si="3"/>
        <v>0.10958904109589042</v>
      </c>
      <c r="E26" s="69">
        <f t="shared" si="4"/>
        <v>0.1095890410958904</v>
      </c>
      <c r="F26" s="69">
        <f t="shared" si="5"/>
        <v>0.10958904109589039</v>
      </c>
      <c r="G26" s="69">
        <f t="shared" si="6"/>
        <v>0.10958904109589042</v>
      </c>
      <c r="H26" s="69">
        <f t="shared" si="7"/>
        <v>0.1095890410958904</v>
      </c>
      <c r="I26" s="69">
        <f t="shared" si="8"/>
        <v>0.1095890410958904</v>
      </c>
      <c r="J26" s="129">
        <f t="shared" si="9"/>
        <v>0.1095890410958904</v>
      </c>
      <c r="K26" s="69">
        <f t="shared" si="10"/>
        <v>0.1095890410958904</v>
      </c>
      <c r="L26" s="138">
        <f t="shared" si="11"/>
        <v>0.1095890410958904</v>
      </c>
    </row>
    <row r="27" spans="1:13" ht="13.5" thickBot="1">
      <c r="A27" s="125" t="s">
        <v>286</v>
      </c>
      <c r="B27" s="120">
        <f>SUM(B17:B26)</f>
        <v>1</v>
      </c>
      <c r="C27" s="120">
        <f t="shared" ref="C27" si="12">SUM(C17:C26)</f>
        <v>1</v>
      </c>
      <c r="D27" s="120">
        <f t="shared" ref="D27" si="13">SUM(D17:D26)</f>
        <v>1</v>
      </c>
      <c r="E27" s="120">
        <f t="shared" ref="E27" si="14">SUM(E17:E26)</f>
        <v>0.99999999999999989</v>
      </c>
      <c r="F27" s="120">
        <f t="shared" ref="F27" si="15">SUM(F17:F26)</f>
        <v>0.99999999999999989</v>
      </c>
      <c r="G27" s="120">
        <f t="shared" ref="G27" si="16">SUM(G17:G26)</f>
        <v>1</v>
      </c>
      <c r="H27" s="120">
        <f t="shared" ref="H27" si="17">SUM(H17:H26)</f>
        <v>1</v>
      </c>
      <c r="I27" s="120">
        <f t="shared" ref="I27" si="18">SUM(I17:I26)</f>
        <v>0.99999999999999989</v>
      </c>
      <c r="J27" s="130">
        <f t="shared" ref="J27" si="19">SUM(J17:J26)</f>
        <v>1</v>
      </c>
      <c r="K27" s="132">
        <f t="shared" ref="K27:L27" si="20">SUM(K17:K26)</f>
        <v>0.99999999999999989</v>
      </c>
      <c r="L27" s="135">
        <f t="shared" si="20"/>
        <v>1</v>
      </c>
    </row>
  </sheetData>
  <mergeCells count="2">
    <mergeCell ref="A1:K1"/>
    <mergeCell ref="A15:L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
  <sheetViews>
    <sheetView tabSelected="1" topLeftCell="F5" zoomScale="90" zoomScaleNormal="90" workbookViewId="0">
      <selection sqref="A1:XFD1"/>
    </sheetView>
  </sheetViews>
  <sheetFormatPr defaultRowHeight="12.75"/>
  <cols>
    <col min="1" max="1" width="24.28515625" customWidth="1"/>
    <col min="2" max="2" width="15.28515625" bestFit="1" customWidth="1"/>
    <col min="3" max="3" width="13.85546875" bestFit="1" customWidth="1"/>
    <col min="4" max="5" width="13" bestFit="1" customWidth="1"/>
    <col min="6" max="6" width="19.85546875" bestFit="1" customWidth="1"/>
    <col min="7" max="7" width="13" bestFit="1" customWidth="1"/>
    <col min="8" max="8" width="21.140625" bestFit="1" customWidth="1"/>
    <col min="9" max="9" width="13.42578125" bestFit="1" customWidth="1"/>
    <col min="10" max="10" width="13.85546875" bestFit="1" customWidth="1"/>
    <col min="11" max="11" width="14.140625" customWidth="1"/>
    <col min="12" max="12" width="14.28515625" bestFit="1" customWidth="1"/>
    <col min="13" max="13" width="13" bestFit="1" customWidth="1"/>
    <col min="14" max="14" width="12.85546875" customWidth="1"/>
    <col min="15" max="15" width="18.7109375" bestFit="1" customWidth="1"/>
    <col min="16" max="16" width="13.85546875" bestFit="1" customWidth="1"/>
  </cols>
  <sheetData>
    <row r="1" spans="1:16" ht="18.75" thickBot="1">
      <c r="A1" s="182" t="s">
        <v>287</v>
      </c>
      <c r="B1" s="183"/>
      <c r="C1" s="183"/>
      <c r="D1" s="183"/>
      <c r="E1" s="183"/>
      <c r="F1" s="183"/>
      <c r="G1" s="183"/>
      <c r="H1" s="183"/>
      <c r="I1" s="183"/>
      <c r="J1" s="183"/>
      <c r="K1" s="183"/>
      <c r="L1" s="183"/>
      <c r="M1" s="183"/>
      <c r="N1" s="174"/>
      <c r="O1" s="174"/>
      <c r="P1" s="174"/>
    </row>
    <row r="2" spans="1:16" ht="77.25" thickBot="1">
      <c r="A2" s="175"/>
      <c r="B2" s="176" t="s">
        <v>298</v>
      </c>
      <c r="C2" s="177" t="s">
        <v>295</v>
      </c>
      <c r="D2" s="177" t="s">
        <v>255</v>
      </c>
      <c r="E2" s="177" t="s">
        <v>256</v>
      </c>
      <c r="F2" s="177" t="s">
        <v>257</v>
      </c>
      <c r="G2" s="177" t="s">
        <v>297</v>
      </c>
      <c r="H2" s="177" t="s">
        <v>292</v>
      </c>
      <c r="I2" s="177" t="s">
        <v>294</v>
      </c>
      <c r="J2" s="177" t="s">
        <v>261</v>
      </c>
      <c r="K2" s="178" t="s">
        <v>293</v>
      </c>
      <c r="L2" s="191" t="s">
        <v>299</v>
      </c>
      <c r="M2" s="177" t="s">
        <v>300</v>
      </c>
      <c r="N2" s="177" t="s">
        <v>301</v>
      </c>
      <c r="O2" s="177" t="s">
        <v>302</v>
      </c>
      <c r="P2" s="178" t="s">
        <v>303</v>
      </c>
    </row>
    <row r="3" spans="1:16" ht="25.5">
      <c r="A3" s="179" t="s">
        <v>253</v>
      </c>
      <c r="B3" s="196">
        <f>'Importance Mapping'!D2/'Importance Mapping'!$D$2</f>
        <v>1</v>
      </c>
      <c r="C3" s="197">
        <f>'Importance Mapping'!D2/'Importance Mapping'!$D$3</f>
        <v>1</v>
      </c>
      <c r="D3" s="197">
        <f>'Importance Mapping'!D2/'Importance Mapping'!$D$4</f>
        <v>0.6</v>
      </c>
      <c r="E3" s="197">
        <f>'Importance Mapping'!D2/'Importance Mapping'!$D$5</f>
        <v>0.75</v>
      </c>
      <c r="F3" s="197">
        <f>'Importance Mapping'!D2/'Importance Mapping'!$D$6</f>
        <v>0.66666666666666663</v>
      </c>
      <c r="G3" s="197">
        <f>'Importance Mapping'!D2/'Importance Mapping'!$D$7</f>
        <v>0.6</v>
      </c>
      <c r="H3" s="197">
        <f>'Importance Mapping'!D2/'Importance Mapping'!$D$8</f>
        <v>1</v>
      </c>
      <c r="I3" s="197">
        <f>'Importance Mapping'!D2/'Importance Mapping'!$D$9</f>
        <v>1.5</v>
      </c>
      <c r="J3" s="197">
        <f>'Importance Mapping'!D2/'Importance Mapping'!$D$10</f>
        <v>1</v>
      </c>
      <c r="K3" s="198">
        <f>'Importance Mapping'!D2/'Importance Mapping'!$D$11</f>
        <v>0.75</v>
      </c>
      <c r="L3" s="199">
        <f>PRODUCT(B3:K3)</f>
        <v>0.20249999999999996</v>
      </c>
      <c r="M3" s="200">
        <f>POWER(L3,0.1)</f>
        <v>0.85239815840382582</v>
      </c>
      <c r="N3" s="201">
        <f>M3/$M$13</f>
        <v>8.219178082191779E-2</v>
      </c>
      <c r="O3" s="200">
        <f>(B3*N3+C3*N4+D3*N5+E3*N6+F3*N7+G3*N8+H3*N9+I3*N10+J3*N11+K3*N12)</f>
        <v>0.82191780821917793</v>
      </c>
      <c r="P3" s="202">
        <f>O3/N3</f>
        <v>10</v>
      </c>
    </row>
    <row r="4" spans="1:16" ht="38.25">
      <c r="A4" s="180" t="s">
        <v>295</v>
      </c>
      <c r="B4" s="203">
        <f>'Importance Mapping'!D3/'Importance Mapping'!$D$2</f>
        <v>1</v>
      </c>
      <c r="C4" s="204">
        <f>'Importance Mapping'!D3/'Importance Mapping'!$D$3</f>
        <v>1</v>
      </c>
      <c r="D4" s="205">
        <f>'Importance Mapping'!D3/'Importance Mapping'!$D$4</f>
        <v>0.6</v>
      </c>
      <c r="E4" s="205">
        <f>'Importance Mapping'!D3/'Importance Mapping'!$D$5</f>
        <v>0.75</v>
      </c>
      <c r="F4" s="205">
        <f>'Importance Mapping'!D3/'Importance Mapping'!$D$6</f>
        <v>0.66666666666666663</v>
      </c>
      <c r="G4" s="205">
        <f>'Importance Mapping'!D3/'Importance Mapping'!$D$7</f>
        <v>0.6</v>
      </c>
      <c r="H4" s="205">
        <f>'Importance Mapping'!D3/'Importance Mapping'!$D$8</f>
        <v>1</v>
      </c>
      <c r="I4" s="205">
        <f>'Importance Mapping'!D3/'Importance Mapping'!$D$9</f>
        <v>1.5</v>
      </c>
      <c r="J4" s="205">
        <f>'Importance Mapping'!D3/'Importance Mapping'!$D$10</f>
        <v>1</v>
      </c>
      <c r="K4" s="206">
        <f>'Importance Mapping'!D3/'Importance Mapping'!$D$11</f>
        <v>0.75</v>
      </c>
      <c r="L4" s="207">
        <f>PRODUCT(B4:K4)</f>
        <v>0.20249999999999996</v>
      </c>
      <c r="M4" s="208">
        <f>POWER(L4,0.1)</f>
        <v>0.85239815840382582</v>
      </c>
      <c r="N4" s="209">
        <f>M4/$M$13</f>
        <v>8.219178082191779E-2</v>
      </c>
      <c r="O4" s="208">
        <f>B4*N3+C4*N4+D4*N5+E4*N6+F4*N7+G4*N8+H4*N9+I4*N10+J4*N11+K4*N12</f>
        <v>0.82191780821917793</v>
      </c>
      <c r="P4" s="210">
        <f t="shared" ref="P4:P12" si="0">O4/N4</f>
        <v>10</v>
      </c>
    </row>
    <row r="5" spans="1:16" ht="25.5">
      <c r="A5" s="180" t="s">
        <v>255</v>
      </c>
      <c r="B5" s="203">
        <f>'Importance Mapping'!D4/'Importance Mapping'!$D$2</f>
        <v>1.6666666666666667</v>
      </c>
      <c r="C5" s="205">
        <f>'Importance Mapping'!D4/'Importance Mapping'!$D$3</f>
        <v>1.6666666666666667</v>
      </c>
      <c r="D5" s="204">
        <f>'Importance Mapping'!D4/'Importance Mapping'!$D$4</f>
        <v>1</v>
      </c>
      <c r="E5" s="205">
        <f>'Importance Mapping'!D4/'Importance Mapping'!$D$5</f>
        <v>1.25</v>
      </c>
      <c r="F5" s="205">
        <f>'Importance Mapping'!D4/'Importance Mapping'!$D$6</f>
        <v>1.1111111111111112</v>
      </c>
      <c r="G5" s="205">
        <f>'Importance Mapping'!D4/'Importance Mapping'!$D$7</f>
        <v>1</v>
      </c>
      <c r="H5" s="205">
        <f>'Importance Mapping'!D4/'Importance Mapping'!$D$8</f>
        <v>1.6666666666666667</v>
      </c>
      <c r="I5" s="205">
        <f>'Importance Mapping'!D4/'Importance Mapping'!$D$9</f>
        <v>2.5</v>
      </c>
      <c r="J5" s="205">
        <f>'Importance Mapping'!D4/'Importance Mapping'!$D$10</f>
        <v>1.6666666666666667</v>
      </c>
      <c r="K5" s="206">
        <f>'Importance Mapping'!D4/'Importance Mapping'!$D$11</f>
        <v>1.25</v>
      </c>
      <c r="L5" s="207">
        <f>PRODUCT(B5:K5)</f>
        <v>33.48979766803842</v>
      </c>
      <c r="M5" s="208">
        <f>POWER(L5,0.1)</f>
        <v>1.4206635973397097</v>
      </c>
      <c r="N5" s="209">
        <f>M5/$M$13</f>
        <v>0.13698630136986298</v>
      </c>
      <c r="O5" s="208">
        <f>B5*N3+C5*N4+D5*N5+E5*N6+F5*N7+G5*N8+H5*N9+I5*N10+J5*N11+K5*N12</f>
        <v>1.3698630136986296</v>
      </c>
      <c r="P5" s="210">
        <f t="shared" si="0"/>
        <v>9.9999999999999982</v>
      </c>
    </row>
    <row r="6" spans="1:16">
      <c r="A6" s="180" t="s">
        <v>256</v>
      </c>
      <c r="B6" s="203">
        <f>'Importance Mapping'!D5/'Importance Mapping'!$D$2</f>
        <v>1.3333333333333333</v>
      </c>
      <c r="C6" s="205">
        <f>'Importance Mapping'!D5/'Importance Mapping'!$D$3</f>
        <v>1.3333333333333333</v>
      </c>
      <c r="D6" s="205">
        <f>'Importance Mapping'!D5/'Importance Mapping'!$D$4</f>
        <v>0.8</v>
      </c>
      <c r="E6" s="204">
        <f>'Importance Mapping'!D5/'Importance Mapping'!$D$5</f>
        <v>1</v>
      </c>
      <c r="F6" s="205">
        <f>'Importance Mapping'!D5/'Importance Mapping'!$D$6</f>
        <v>0.88888888888888884</v>
      </c>
      <c r="G6" s="205">
        <f>'Importance Mapping'!D5/'Importance Mapping'!$D$7</f>
        <v>0.8</v>
      </c>
      <c r="H6" s="205">
        <f>'Importance Mapping'!D5/'Importance Mapping'!$D$8</f>
        <v>1.3333333333333333</v>
      </c>
      <c r="I6" s="205">
        <f>'Importance Mapping'!D5/'Importance Mapping'!$D$9</f>
        <v>2</v>
      </c>
      <c r="J6" s="205">
        <f>'Importance Mapping'!D5/'Importance Mapping'!$D$10</f>
        <v>1.3333333333333333</v>
      </c>
      <c r="K6" s="206">
        <f>'Importance Mapping'!D5/'Importance Mapping'!$D$11</f>
        <v>1</v>
      </c>
      <c r="L6" s="207">
        <f>PRODUCT(B6:K6)</f>
        <v>3.5959396433470503</v>
      </c>
      <c r="M6" s="208">
        <f>POWER(L6,0.1)</f>
        <v>1.1365308778717678</v>
      </c>
      <c r="N6" s="209">
        <f>M6/$M$13</f>
        <v>0.10958904109589039</v>
      </c>
      <c r="O6" s="208">
        <f>B6*N3+C6*N4+D6*N5+E6*N6+F6*N7+G6*N8+H6*N9+I6*N10+J6*N11+K6*N12</f>
        <v>1.0958904109589038</v>
      </c>
      <c r="P6" s="210">
        <f t="shared" si="0"/>
        <v>10</v>
      </c>
    </row>
    <row r="7" spans="1:16" ht="51">
      <c r="A7" s="180" t="s">
        <v>296</v>
      </c>
      <c r="B7" s="203">
        <f>'Importance Mapping'!D6/'Importance Mapping'!$D$2</f>
        <v>1.5</v>
      </c>
      <c r="C7" s="205">
        <f>'Importance Mapping'!D6/'Importance Mapping'!$D$3</f>
        <v>1.5</v>
      </c>
      <c r="D7" s="205">
        <f>'Importance Mapping'!D6/'Importance Mapping'!$D$4</f>
        <v>0.9</v>
      </c>
      <c r="E7" s="205">
        <f>'Importance Mapping'!D6/'Importance Mapping'!$D$5</f>
        <v>1.125</v>
      </c>
      <c r="F7" s="204">
        <f>'Importance Mapping'!D6/'Importance Mapping'!$D$6</f>
        <v>1</v>
      </c>
      <c r="G7" s="205">
        <f>'Importance Mapping'!D6/'Importance Mapping'!$D$7</f>
        <v>0.9</v>
      </c>
      <c r="H7" s="205">
        <f>'Importance Mapping'!D6/'Importance Mapping'!$D$8</f>
        <v>1.5</v>
      </c>
      <c r="I7" s="205">
        <f>'Importance Mapping'!D6/'Importance Mapping'!$D$9</f>
        <v>2.25</v>
      </c>
      <c r="J7" s="205">
        <f>'Importance Mapping'!D6/'Importance Mapping'!$D$10</f>
        <v>1.5</v>
      </c>
      <c r="K7" s="206">
        <f>'Importance Mapping'!D6/'Importance Mapping'!$D$11</f>
        <v>1.125</v>
      </c>
      <c r="L7" s="207">
        <f>PRODUCT(B7:K7)</f>
        <v>11.677170410156251</v>
      </c>
      <c r="M7" s="208">
        <f>POWER(L7,0.1)</f>
        <v>1.2785972376057388</v>
      </c>
      <c r="N7" s="209">
        <f>M7/$M$13</f>
        <v>0.12328767123287669</v>
      </c>
      <c r="O7" s="208">
        <f>B7*N3+C7*N4+D7*N5+E7*N6+F7*N7+G7*N8+H7*N9+I7*N10+J7*N11+K7*N12</f>
        <v>1.2328767123287669</v>
      </c>
      <c r="P7" s="210">
        <f t="shared" si="0"/>
        <v>10</v>
      </c>
    </row>
    <row r="8" spans="1:16" ht="25.5">
      <c r="A8" s="180" t="s">
        <v>258</v>
      </c>
      <c r="B8" s="203">
        <f>'Importance Mapping'!D7/'Importance Mapping'!$D$2</f>
        <v>1.6666666666666667</v>
      </c>
      <c r="C8" s="205">
        <f>'Importance Mapping'!D7/'Importance Mapping'!$D$3</f>
        <v>1.6666666666666667</v>
      </c>
      <c r="D8" s="205">
        <f>'Importance Mapping'!D7/'Importance Mapping'!$D$4</f>
        <v>1</v>
      </c>
      <c r="E8" s="205">
        <f>'Importance Mapping'!D7/'Importance Mapping'!$D$5</f>
        <v>1.25</v>
      </c>
      <c r="F8" s="205">
        <f>'Importance Mapping'!D7/'Importance Mapping'!$D$6</f>
        <v>1.1111111111111112</v>
      </c>
      <c r="G8" s="204">
        <f>'Importance Mapping'!D7/'Importance Mapping'!$D$7</f>
        <v>1</v>
      </c>
      <c r="H8" s="205">
        <f>'Importance Mapping'!D7/'Importance Mapping'!$D$8</f>
        <v>1.6666666666666667</v>
      </c>
      <c r="I8" s="205">
        <f>'Importance Mapping'!D7/'Importance Mapping'!$D$9</f>
        <v>2.5</v>
      </c>
      <c r="J8" s="205">
        <f>'Importance Mapping'!D7/'Importance Mapping'!$D$10</f>
        <v>1.6666666666666667</v>
      </c>
      <c r="K8" s="206">
        <f>'Importance Mapping'!D7/'Importance Mapping'!$D$11</f>
        <v>1.25</v>
      </c>
      <c r="L8" s="207">
        <f>PRODUCT(B8:K8)</f>
        <v>33.48979766803842</v>
      </c>
      <c r="M8" s="208">
        <f>POWER(L8,0.1)</f>
        <v>1.4206635973397097</v>
      </c>
      <c r="N8" s="209">
        <f t="shared" ref="N8:N12" si="1">M8/$M$13</f>
        <v>0.13698630136986298</v>
      </c>
      <c r="O8" s="208">
        <f>B8*N3+C8*N4+D8*N5+E8*N6+F8*N7+G8*N8+H8*N9+I8*N10+J8*N11+K8*N12</f>
        <v>1.3698630136986296</v>
      </c>
      <c r="P8" s="210">
        <f t="shared" si="0"/>
        <v>9.9999999999999982</v>
      </c>
    </row>
    <row r="9" spans="1:16" ht="63.75">
      <c r="A9" s="180" t="s">
        <v>292</v>
      </c>
      <c r="B9" s="203">
        <f>'Importance Mapping'!D8/'Importance Mapping'!$D$2</f>
        <v>1</v>
      </c>
      <c r="C9" s="205">
        <f>'Importance Mapping'!D8/'Importance Mapping'!$D$3</f>
        <v>1</v>
      </c>
      <c r="D9" s="205">
        <f>'Importance Mapping'!D8/'Importance Mapping'!$D$4</f>
        <v>0.6</v>
      </c>
      <c r="E9" s="205">
        <f>'Importance Mapping'!D8/'Importance Mapping'!$D$5</f>
        <v>0.75</v>
      </c>
      <c r="F9" s="205">
        <f>'Importance Mapping'!D8/'Importance Mapping'!$D$6</f>
        <v>0.66666666666666663</v>
      </c>
      <c r="G9" s="205">
        <f>'Importance Mapping'!D8/'Importance Mapping'!$D$7</f>
        <v>0.6</v>
      </c>
      <c r="H9" s="204">
        <f>'Importance Mapping'!D8/'Importance Mapping'!$D$8</f>
        <v>1</v>
      </c>
      <c r="I9" s="205">
        <f>'Importance Mapping'!D8/'Importance Mapping'!$D$9</f>
        <v>1.5</v>
      </c>
      <c r="J9" s="205">
        <f>'Importance Mapping'!D8/'Importance Mapping'!$D$10</f>
        <v>1</v>
      </c>
      <c r="K9" s="206">
        <f>'Importance Mapping'!D8/'Importance Mapping'!$D$11</f>
        <v>0.75</v>
      </c>
      <c r="L9" s="207">
        <f>PRODUCT(B9:K9)</f>
        <v>0.20249999999999996</v>
      </c>
      <c r="M9" s="208">
        <f>POWER(L9,0.1)</f>
        <v>0.85239815840382582</v>
      </c>
      <c r="N9" s="209">
        <f t="shared" si="1"/>
        <v>8.219178082191779E-2</v>
      </c>
      <c r="O9" s="208">
        <f>B9*N3+C9*N4+D9*N5+E9*N6+F9*N7+G9*N8+H9*N9+I9*N10+J9*N11+K9*N12</f>
        <v>0.82191780821917793</v>
      </c>
      <c r="P9" s="210">
        <f t="shared" si="0"/>
        <v>10</v>
      </c>
    </row>
    <row r="10" spans="1:16" ht="38.25">
      <c r="A10" s="180" t="s">
        <v>294</v>
      </c>
      <c r="B10" s="203">
        <f>'Importance Mapping'!D9/'Importance Mapping'!$D$2</f>
        <v>0.66666666666666663</v>
      </c>
      <c r="C10" s="205">
        <f>'Importance Mapping'!D9/'Importance Mapping'!$D$3</f>
        <v>0.66666666666666663</v>
      </c>
      <c r="D10" s="205">
        <f>'Importance Mapping'!D9/'Importance Mapping'!$D$4</f>
        <v>0.4</v>
      </c>
      <c r="E10" s="205">
        <f>'Importance Mapping'!D9/'Importance Mapping'!$D$5</f>
        <v>0.5</v>
      </c>
      <c r="F10" s="205">
        <f>'Importance Mapping'!D9/'Importance Mapping'!$D$6</f>
        <v>0.44444444444444442</v>
      </c>
      <c r="G10" s="205">
        <f>'Importance Mapping'!D9/'Importance Mapping'!$D$7</f>
        <v>0.4</v>
      </c>
      <c r="H10" s="205">
        <f>'Importance Mapping'!D9/'Importance Mapping'!$D$8</f>
        <v>0.66666666666666663</v>
      </c>
      <c r="I10" s="204">
        <f>'Importance Mapping'!D9/'Importance Mapping'!$D$9</f>
        <v>1</v>
      </c>
      <c r="J10" s="205">
        <f>'Importance Mapping'!D9/'Importance Mapping'!$D$10</f>
        <v>0.66666666666666663</v>
      </c>
      <c r="K10" s="206">
        <f>'Importance Mapping'!D9/'Importance Mapping'!$D$11</f>
        <v>0.5</v>
      </c>
      <c r="L10" s="207">
        <f>PRODUCT(B10:K10)</f>
        <v>3.5116598079561038E-3</v>
      </c>
      <c r="M10" s="208">
        <f>POWER(L10,0.1)</f>
        <v>0.56826543893588388</v>
      </c>
      <c r="N10" s="209">
        <f t="shared" si="1"/>
        <v>5.4794520547945195E-2</v>
      </c>
      <c r="O10" s="208">
        <f>B10*N3+C10*N4+D10*N5+E10*N6+F10*N7+G10*N8+H10*N9+I10*N10+J10*N11+K10*N12</f>
        <v>0.54794520547945191</v>
      </c>
      <c r="P10" s="210">
        <f t="shared" si="0"/>
        <v>10</v>
      </c>
    </row>
    <row r="11" spans="1:16" ht="16.5" customHeight="1">
      <c r="A11" s="180" t="s">
        <v>261</v>
      </c>
      <c r="B11" s="203">
        <f>'Importance Mapping'!D10/'Importance Mapping'!$D$2</f>
        <v>1</v>
      </c>
      <c r="C11" s="205">
        <f>'Importance Mapping'!D10/'Importance Mapping'!$D$3</f>
        <v>1</v>
      </c>
      <c r="D11" s="205">
        <f>'Importance Mapping'!D10/'Importance Mapping'!$D$4</f>
        <v>0.6</v>
      </c>
      <c r="E11" s="205">
        <f>'Importance Mapping'!D10/'Importance Mapping'!$D$5</f>
        <v>0.75</v>
      </c>
      <c r="F11" s="205">
        <f>'Importance Mapping'!D10/'Importance Mapping'!$D$6</f>
        <v>0.66666666666666663</v>
      </c>
      <c r="G11" s="205">
        <f>'Importance Mapping'!D10/'Importance Mapping'!$D$7</f>
        <v>0.6</v>
      </c>
      <c r="H11" s="205">
        <f>'Importance Mapping'!D10/'Importance Mapping'!$D$8</f>
        <v>1</v>
      </c>
      <c r="I11" s="205">
        <f>'Importance Mapping'!D10/'Importance Mapping'!$D$9</f>
        <v>1.5</v>
      </c>
      <c r="J11" s="204">
        <f>'Importance Mapping'!D10/'Importance Mapping'!$D$10</f>
        <v>1</v>
      </c>
      <c r="K11" s="206">
        <f>'Importance Mapping'!D10/'Importance Mapping'!$D$11</f>
        <v>0.75</v>
      </c>
      <c r="L11" s="207">
        <f>PRODUCT(B11:K11)</f>
        <v>0.20249999999999996</v>
      </c>
      <c r="M11" s="208">
        <f>POWER(L11,0.1)</f>
        <v>0.85239815840382582</v>
      </c>
      <c r="N11" s="209">
        <f t="shared" si="1"/>
        <v>8.219178082191779E-2</v>
      </c>
      <c r="O11" s="208">
        <f>B11*N3+C11*N4+D11*N5+E11*N6+F11*N7+G11*N8+H11*N9+I11*N10+J11*N11+K11*N12</f>
        <v>0.82191780821917793</v>
      </c>
      <c r="P11" s="210">
        <f t="shared" si="0"/>
        <v>10</v>
      </c>
    </row>
    <row r="12" spans="1:16" ht="39" thickBot="1">
      <c r="A12" s="192" t="s">
        <v>293</v>
      </c>
      <c r="B12" s="211">
        <f>'Importance Mapping'!D11/'Importance Mapping'!$D$2</f>
        <v>1.3333333333333333</v>
      </c>
      <c r="C12" s="212">
        <f>'Importance Mapping'!D11/'Importance Mapping'!$D$3</f>
        <v>1.3333333333333333</v>
      </c>
      <c r="D12" s="212">
        <f>'Importance Mapping'!D11/'Importance Mapping'!$D$4</f>
        <v>0.8</v>
      </c>
      <c r="E12" s="212">
        <f>'Importance Mapping'!D11/'Importance Mapping'!$D$5</f>
        <v>1</v>
      </c>
      <c r="F12" s="212">
        <f>'Importance Mapping'!D11/'Importance Mapping'!$D$6</f>
        <v>0.88888888888888884</v>
      </c>
      <c r="G12" s="212">
        <f>'Importance Mapping'!D11/'Importance Mapping'!$D$7</f>
        <v>0.8</v>
      </c>
      <c r="H12" s="212">
        <f>'Importance Mapping'!D11/'Importance Mapping'!$D$8</f>
        <v>1.3333333333333333</v>
      </c>
      <c r="I12" s="212">
        <f>'Importance Mapping'!D11/'Importance Mapping'!$D$9</f>
        <v>2</v>
      </c>
      <c r="J12" s="212">
        <f>'Importance Mapping'!D11/'Importance Mapping'!$D$10</f>
        <v>1.3333333333333333</v>
      </c>
      <c r="K12" s="213">
        <f>'Importance Mapping'!D11/'Importance Mapping'!$D$11</f>
        <v>1</v>
      </c>
      <c r="L12" s="214">
        <f>PRODUCT(B12:K12)</f>
        <v>3.5959396433470503</v>
      </c>
      <c r="M12" s="215">
        <f>POWER(L12,0.1)</f>
        <v>1.1365308778717678</v>
      </c>
      <c r="N12" s="216">
        <f t="shared" si="1"/>
        <v>0.10958904109589039</v>
      </c>
      <c r="O12" s="215">
        <f>B12*N3+C12*N4+D12*N5+E12*N6+F12*N7+G12*N8+H12*N9+I12*N10+J12*N11+K12*N12</f>
        <v>1.0958904109589038</v>
      </c>
      <c r="P12" s="217">
        <f t="shared" si="0"/>
        <v>10</v>
      </c>
    </row>
    <row r="13" spans="1:16" ht="18.75" thickBot="1">
      <c r="A13" s="193"/>
      <c r="B13" s="194"/>
      <c r="C13" s="194"/>
      <c r="D13" s="194"/>
      <c r="E13" s="194"/>
      <c r="F13" s="194"/>
      <c r="G13" s="194"/>
      <c r="H13" s="194"/>
      <c r="I13" s="194"/>
      <c r="J13" s="194"/>
      <c r="K13" s="195"/>
      <c r="L13" s="187"/>
      <c r="M13" s="188">
        <f>SUM(M3:M12)</f>
        <v>10.370844260579883</v>
      </c>
      <c r="N13" s="188">
        <f>SUM(N3:N12)</f>
        <v>0.99999999999999989</v>
      </c>
      <c r="O13" s="189" t="s">
        <v>304</v>
      </c>
      <c r="P13" s="190">
        <f>SUM(P3:P12)/10</f>
        <v>10</v>
      </c>
    </row>
    <row r="14" spans="1:16" ht="13.5" thickBot="1"/>
    <row r="15" spans="1:16" ht="16.5" customHeight="1" thickBot="1">
      <c r="A15" s="219" t="s">
        <v>313</v>
      </c>
      <c r="B15" s="218">
        <v>8.219178082191779E-2</v>
      </c>
      <c r="C15" s="218">
        <v>8.219178082191779E-2</v>
      </c>
      <c r="D15" s="218">
        <v>0.13698630136986298</v>
      </c>
      <c r="E15" s="218">
        <v>0.10958904109589039</v>
      </c>
      <c r="F15" s="218">
        <v>0.12328767123287669</v>
      </c>
      <c r="G15" s="218">
        <v>0.13698630136986298</v>
      </c>
      <c r="H15" s="218">
        <v>8.219178082191779E-2</v>
      </c>
      <c r="I15" s="218">
        <v>5.4794520547945195E-2</v>
      </c>
      <c r="J15" s="218">
        <v>8.219178082191779E-2</v>
      </c>
      <c r="K15" s="218">
        <v>0.10958904109589039</v>
      </c>
      <c r="L15" s="188">
        <f>SUM(B15:K15)</f>
        <v>0.99999999999999989</v>
      </c>
      <c r="O15" s="184" t="s">
        <v>305</v>
      </c>
      <c r="P15" s="181">
        <f>(P13-10)/9</f>
        <v>0</v>
      </c>
    </row>
    <row r="16" spans="1:16" ht="13.5" thickBot="1">
      <c r="O16" s="184" t="s">
        <v>306</v>
      </c>
      <c r="P16" s="5">
        <v>1.49</v>
      </c>
    </row>
    <row r="17" spans="1:16" ht="33" customHeight="1" thickBot="1">
      <c r="A17" s="226" t="s">
        <v>314</v>
      </c>
      <c r="B17" s="227"/>
      <c r="C17" s="228"/>
      <c r="F17" s="220" t="s">
        <v>311</v>
      </c>
      <c r="G17" s="221"/>
      <c r="H17" s="221"/>
      <c r="I17" s="221"/>
      <c r="J17" s="221"/>
      <c r="K17" s="222"/>
      <c r="O17" s="184" t="s">
        <v>307</v>
      </c>
      <c r="P17" s="5">
        <f>P15/P16</f>
        <v>0</v>
      </c>
    </row>
    <row r="18" spans="1:16" ht="15.75" thickBot="1">
      <c r="F18" s="223" t="s">
        <v>312</v>
      </c>
      <c r="G18" s="224"/>
      <c r="H18" s="224"/>
      <c r="I18" s="224"/>
      <c r="J18" s="224"/>
      <c r="K18" s="225"/>
      <c r="M18" s="185" t="s">
        <v>308</v>
      </c>
      <c r="N18" s="186"/>
    </row>
    <row r="19" spans="1:16" ht="15.75" thickBot="1">
      <c r="M19" s="185" t="s">
        <v>309</v>
      </c>
      <c r="N19" s="186"/>
    </row>
    <row r="20" spans="1:16" ht="15.75" thickBot="1">
      <c r="M20" s="185" t="s">
        <v>310</v>
      </c>
      <c r="N20" s="186"/>
    </row>
  </sheetData>
  <mergeCells count="7">
    <mergeCell ref="A17:C17"/>
    <mergeCell ref="A1:M1"/>
    <mergeCell ref="M18:N18"/>
    <mergeCell ref="M19:N19"/>
    <mergeCell ref="M20:N20"/>
    <mergeCell ref="F17:K17"/>
    <mergeCell ref="F18:K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Data_Survey_Jan2026</vt:lpstr>
      <vt:lpstr>Data_survey</vt:lpstr>
      <vt:lpstr>Method</vt:lpstr>
      <vt:lpstr>Importance Mapping</vt:lpstr>
      <vt:lpstr>Relative Imp Matrix</vt:lpstr>
      <vt:lpstr>AHP</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BAMACHARAN KOLE</dc:creator>
  <cp:lastModifiedBy>Tamoghna</cp:lastModifiedBy>
  <cp:lastPrinted>2025-01-06T06:13:08Z</cp:lastPrinted>
  <dcterms:created xsi:type="dcterms:W3CDTF">2024-02-26T12:14:07Z</dcterms:created>
  <dcterms:modified xsi:type="dcterms:W3CDTF">2026-02-14T15:44:18Z</dcterms:modified>
</cp:coreProperties>
</file>