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843" lockStructure="1" lockWindows="1"/>
  <bookViews>
    <workbookView xWindow="390" yWindow="510" windowWidth="11175" windowHeight="13740"/>
  </bookViews>
  <sheets>
    <sheet name="President" sheetId="1" r:id="rId1"/>
    <sheet name="Straight Party" sheetId="2" r:id="rId2"/>
    <sheet name="U.S. Senate" sheetId="3" r:id="rId3"/>
    <sheet name="U.S. House" sheetId="4" r:id="rId4"/>
    <sheet name="Constitutional" sheetId="5" r:id="rId5"/>
    <sheet name="Multi-County Senate" sheetId="6" r:id="rId6"/>
    <sheet name="Single-County Senate" sheetId="7" r:id="rId7"/>
    <sheet name="Multi-County House" sheetId="8" r:id="rId8"/>
    <sheet name="Single-County House" sheetId="9" r:id="rId9"/>
    <sheet name="School Board" sheetId="10" r:id="rId10"/>
    <sheet name="Judicial" sheetId="11" r:id="rId11"/>
    <sheet name="Constitutional Amendments" sheetId="12" r:id="rId12"/>
  </sheets>
  <calcPr calcId="145621"/>
</workbook>
</file>

<file path=xl/calcChain.xml><?xml version="1.0" encoding="utf-8"?>
<calcChain xmlns="http://schemas.openxmlformats.org/spreadsheetml/2006/main">
  <c r="H32" i="12" l="1"/>
  <c r="G32" i="12"/>
  <c r="F32" i="12"/>
  <c r="E32" i="12"/>
  <c r="C28" i="12"/>
  <c r="B28" i="12"/>
  <c r="C27" i="12"/>
  <c r="B27" i="12"/>
  <c r="C26" i="12"/>
  <c r="B26" i="12"/>
  <c r="C24" i="12"/>
  <c r="B24" i="12"/>
  <c r="C23" i="12"/>
  <c r="B23" i="12"/>
  <c r="C22" i="12"/>
  <c r="B22" i="12"/>
  <c r="C21" i="12"/>
  <c r="B21" i="12"/>
  <c r="D20" i="12"/>
  <c r="C20" i="12"/>
  <c r="B20" i="12"/>
  <c r="C19" i="12"/>
  <c r="B19" i="12"/>
  <c r="C18" i="12"/>
  <c r="B18" i="12"/>
  <c r="D17" i="12"/>
  <c r="C17" i="12"/>
  <c r="B17" i="12"/>
  <c r="C16" i="12"/>
  <c r="B16" i="12"/>
  <c r="C15" i="12"/>
  <c r="B15" i="12"/>
  <c r="C14" i="12"/>
  <c r="B14" i="12"/>
  <c r="C13" i="12"/>
  <c r="B13" i="12"/>
  <c r="C12" i="12"/>
  <c r="B12" i="12"/>
  <c r="C11" i="12"/>
  <c r="B11" i="12"/>
  <c r="C10" i="12"/>
  <c r="B10" i="12"/>
  <c r="C9" i="12"/>
  <c r="B9" i="12"/>
  <c r="C8" i="12"/>
  <c r="B8" i="12"/>
  <c r="C7" i="12"/>
  <c r="B7" i="12"/>
  <c r="C6" i="12"/>
  <c r="B6" i="12"/>
  <c r="D5" i="12"/>
  <c r="C5" i="12"/>
  <c r="B5" i="12"/>
  <c r="C4" i="12"/>
  <c r="B4" i="12"/>
  <c r="C3" i="12"/>
  <c r="B3" i="12"/>
  <c r="AE34" i="11"/>
  <c r="AU33" i="11"/>
  <c r="AV34" i="11" s="1"/>
  <c r="AS33" i="11"/>
  <c r="AT34" i="11" s="1"/>
  <c r="AO33" i="11"/>
  <c r="AP34" i="11" s="1"/>
  <c r="AM33" i="11"/>
  <c r="AE33" i="11"/>
  <c r="AF34" i="11" s="1"/>
  <c r="Y33" i="11"/>
  <c r="Z34" i="11" s="1"/>
  <c r="O33" i="11"/>
  <c r="P34" i="11" s="1"/>
  <c r="I33" i="11"/>
  <c r="J34" i="11" s="1"/>
  <c r="G33" i="11"/>
  <c r="AX32" i="11"/>
  <c r="AW32" i="11"/>
  <c r="AV32" i="11"/>
  <c r="AU32" i="11"/>
  <c r="AT32" i="11"/>
  <c r="AS32" i="11"/>
  <c r="AR32" i="11"/>
  <c r="AQ32" i="11"/>
  <c r="AQ33" i="11" s="1"/>
  <c r="AQ34" i="11" s="1"/>
  <c r="AP32" i="11"/>
  <c r="AO32" i="11"/>
  <c r="AN32" i="11"/>
  <c r="AN34" i="11" s="1"/>
  <c r="AM32" i="11"/>
  <c r="AM34" i="11" s="1"/>
  <c r="AL32" i="11"/>
  <c r="AK32" i="11"/>
  <c r="AJ32" i="11"/>
  <c r="AI32" i="11"/>
  <c r="AI33" i="11" s="1"/>
  <c r="AI34" i="11" s="1"/>
  <c r="AH32" i="11"/>
  <c r="AG32" i="11"/>
  <c r="AF32" i="11"/>
  <c r="AE32" i="11"/>
  <c r="AD32" i="11"/>
  <c r="AC32" i="11"/>
  <c r="AB32" i="11"/>
  <c r="AA32" i="11"/>
  <c r="AA33" i="11" s="1"/>
  <c r="AA34" i="11" s="1"/>
  <c r="Z32" i="11"/>
  <c r="Y32" i="11"/>
  <c r="X32" i="11"/>
  <c r="W32" i="11"/>
  <c r="V32" i="11"/>
  <c r="U32" i="11"/>
  <c r="T32" i="11"/>
  <c r="S32" i="11"/>
  <c r="S33" i="11" s="1"/>
  <c r="S34" i="11" s="1"/>
  <c r="R32" i="11"/>
  <c r="Q32" i="11"/>
  <c r="P32" i="11"/>
  <c r="O32" i="11"/>
  <c r="N32" i="11"/>
  <c r="M32" i="11"/>
  <c r="L32" i="11"/>
  <c r="K32" i="11"/>
  <c r="K33" i="11" s="1"/>
  <c r="K34" i="11" s="1"/>
  <c r="J32" i="11"/>
  <c r="I32" i="11"/>
  <c r="H32" i="11"/>
  <c r="G32" i="11"/>
  <c r="F32" i="11"/>
  <c r="E32" i="11"/>
  <c r="C31" i="11"/>
  <c r="B31" i="11"/>
  <c r="C30" i="11"/>
  <c r="B30" i="11"/>
  <c r="C29" i="11"/>
  <c r="B29" i="11"/>
  <c r="C28" i="11"/>
  <c r="B28" i="11"/>
  <c r="D27" i="11"/>
  <c r="C27" i="11"/>
  <c r="B27" i="11"/>
  <c r="C26" i="11"/>
  <c r="B26" i="11"/>
  <c r="C25" i="11"/>
  <c r="B25" i="11"/>
  <c r="C24" i="11"/>
  <c r="B24" i="11"/>
  <c r="C23" i="11"/>
  <c r="B23" i="11"/>
  <c r="C22" i="11"/>
  <c r="B22" i="11"/>
  <c r="C21" i="11"/>
  <c r="B21" i="11"/>
  <c r="C20" i="11"/>
  <c r="B20" i="11"/>
  <c r="C19" i="11"/>
  <c r="B19" i="11"/>
  <c r="C18" i="11"/>
  <c r="B18" i="11"/>
  <c r="C17" i="11"/>
  <c r="B17" i="11"/>
  <c r="C16" i="11"/>
  <c r="B16" i="11"/>
  <c r="C15" i="11"/>
  <c r="B15" i="11"/>
  <c r="C14" i="11"/>
  <c r="B14" i="11"/>
  <c r="C13" i="11"/>
  <c r="B13" i="11"/>
  <c r="C12" i="11"/>
  <c r="B12" i="11"/>
  <c r="D11" i="11"/>
  <c r="C11" i="11"/>
  <c r="B11" i="11"/>
  <c r="C10" i="11"/>
  <c r="B10" i="11"/>
  <c r="C9" i="11"/>
  <c r="B9" i="11"/>
  <c r="C8" i="11"/>
  <c r="B8" i="11"/>
  <c r="C7" i="11"/>
  <c r="B7" i="11"/>
  <c r="C6" i="11"/>
  <c r="B6" i="11"/>
  <c r="C5" i="11"/>
  <c r="B5" i="11"/>
  <c r="C4" i="11"/>
  <c r="B4" i="11"/>
  <c r="D3" i="11"/>
  <c r="C3" i="11"/>
  <c r="B3" i="11"/>
  <c r="K34" i="10"/>
  <c r="I34" i="10"/>
  <c r="U33" i="10"/>
  <c r="U34" i="10" s="1"/>
  <c r="S33" i="10"/>
  <c r="T34" i="10" s="1"/>
  <c r="V32" i="10"/>
  <c r="U32" i="10"/>
  <c r="T32" i="10"/>
  <c r="S32" i="10"/>
  <c r="S34" i="10" s="1"/>
  <c r="R32" i="10"/>
  <c r="R34" i="10" s="1"/>
  <c r="Q32" i="10"/>
  <c r="Q33" i="10" s="1"/>
  <c r="Q34" i="10" s="1"/>
  <c r="P32" i="10"/>
  <c r="O32" i="10"/>
  <c r="N32" i="10"/>
  <c r="M32" i="10"/>
  <c r="L32" i="10"/>
  <c r="L34" i="10" s="1"/>
  <c r="K32" i="10"/>
  <c r="K33" i="10" s="1"/>
  <c r="J32" i="10"/>
  <c r="J34" i="10" s="1"/>
  <c r="I32" i="10"/>
  <c r="I33" i="10" s="1"/>
  <c r="H32" i="10"/>
  <c r="G32" i="10"/>
  <c r="F32" i="10"/>
  <c r="E32" i="10"/>
  <c r="C31" i="10"/>
  <c r="B31" i="10"/>
  <c r="C30" i="10"/>
  <c r="B30" i="10"/>
  <c r="D29" i="10"/>
  <c r="C29" i="10"/>
  <c r="B29" i="10"/>
  <c r="C28" i="10"/>
  <c r="B28" i="10"/>
  <c r="C27" i="10"/>
  <c r="B27" i="10"/>
  <c r="C26" i="10"/>
  <c r="B26" i="10"/>
  <c r="C25" i="10"/>
  <c r="B25" i="10"/>
  <c r="C24" i="10"/>
  <c r="B24" i="10"/>
  <c r="C23" i="10"/>
  <c r="B23" i="10"/>
  <c r="C22" i="10"/>
  <c r="B22" i="10"/>
  <c r="C21" i="10"/>
  <c r="B21" i="10"/>
  <c r="C20" i="10"/>
  <c r="B20" i="10"/>
  <c r="C19" i="10"/>
  <c r="B19" i="10"/>
  <c r="C18" i="10"/>
  <c r="B18" i="10"/>
  <c r="C17" i="10"/>
  <c r="B17" i="10"/>
  <c r="C16" i="10"/>
  <c r="B16" i="10"/>
  <c r="C15" i="10"/>
  <c r="B15" i="10"/>
  <c r="C14" i="10"/>
  <c r="B14" i="10"/>
  <c r="C13" i="10"/>
  <c r="B13" i="10"/>
  <c r="C12" i="10"/>
  <c r="B12" i="10"/>
  <c r="C11" i="10"/>
  <c r="B11" i="10"/>
  <c r="C10" i="10"/>
  <c r="B10" i="10"/>
  <c r="C9" i="10"/>
  <c r="B9" i="10"/>
  <c r="C8" i="10"/>
  <c r="B8" i="10"/>
  <c r="C7" i="10"/>
  <c r="B7" i="10"/>
  <c r="C6" i="10"/>
  <c r="B6" i="10"/>
  <c r="C5" i="10"/>
  <c r="B5" i="10"/>
  <c r="C4" i="10"/>
  <c r="B4" i="10"/>
  <c r="C3" i="10"/>
  <c r="B3" i="10"/>
  <c r="DP34" i="9"/>
  <c r="DO34" i="9"/>
  <c r="DM34" i="9"/>
  <c r="DL34" i="9"/>
  <c r="DH34" i="9"/>
  <c r="CY34" i="9"/>
  <c r="CR34" i="9"/>
  <c r="CJ34" i="9"/>
  <c r="CF34" i="9"/>
  <c r="CB34" i="9"/>
  <c r="BT34" i="9"/>
  <c r="BS34" i="9"/>
  <c r="BL34" i="9"/>
  <c r="BD34" i="9"/>
  <c r="BC34" i="9"/>
  <c r="AZ34" i="9"/>
  <c r="AS34" i="9"/>
  <c r="AM34" i="9"/>
  <c r="AF34" i="9"/>
  <c r="X34" i="9"/>
  <c r="W34" i="9"/>
  <c r="U34" i="9"/>
  <c r="T34" i="9"/>
  <c r="H34" i="9"/>
  <c r="DW33" i="9"/>
  <c r="DX34" i="9" s="1"/>
  <c r="DO33" i="9"/>
  <c r="DM33" i="9"/>
  <c r="DH33" i="9"/>
  <c r="DI34" i="9" s="1"/>
  <c r="CY33" i="9"/>
  <c r="CZ34" i="9" s="1"/>
  <c r="CV33" i="9"/>
  <c r="CW34" i="9" s="1"/>
  <c r="CR33" i="9"/>
  <c r="CS34" i="9" s="1"/>
  <c r="CP33" i="9"/>
  <c r="CH33" i="9"/>
  <c r="CI34" i="9" s="1"/>
  <c r="CB33" i="9"/>
  <c r="BS33" i="9"/>
  <c r="BQ33" i="9"/>
  <c r="BQ34" i="9" s="1"/>
  <c r="BL33" i="9"/>
  <c r="BM34" i="9" s="1"/>
  <c r="BJ33" i="9"/>
  <c r="BB33" i="9"/>
  <c r="AS33" i="9"/>
  <c r="AJ33" i="9"/>
  <c r="AK34" i="9" s="1"/>
  <c r="AC33" i="9"/>
  <c r="AC34" i="9" s="1"/>
  <c r="AA33" i="9"/>
  <c r="U33" i="9"/>
  <c r="J33" i="9"/>
  <c r="E33" i="9"/>
  <c r="EA32" i="9"/>
  <c r="DZ32" i="9"/>
  <c r="DY32" i="9"/>
  <c r="DX32" i="9"/>
  <c r="DW32" i="9"/>
  <c r="DV32" i="9"/>
  <c r="DU32" i="9"/>
  <c r="DU33" i="9" s="1"/>
  <c r="DU34" i="9" s="1"/>
  <c r="DT32" i="9"/>
  <c r="DS32" i="9"/>
  <c r="DR32" i="9"/>
  <c r="DQ32" i="9"/>
  <c r="DP32" i="9"/>
  <c r="DO32" i="9"/>
  <c r="DN32" i="9"/>
  <c r="DN34" i="9" s="1"/>
  <c r="DM32" i="9"/>
  <c r="DL32" i="9"/>
  <c r="DL33" i="9" s="1"/>
  <c r="DK32" i="9"/>
  <c r="DJ32" i="9"/>
  <c r="DI32" i="9"/>
  <c r="DH32" i="9"/>
  <c r="DG32" i="9"/>
  <c r="DF32" i="9"/>
  <c r="DE32" i="9"/>
  <c r="DD32" i="9"/>
  <c r="DC32" i="9"/>
  <c r="DB32" i="9"/>
  <c r="DA32" i="9"/>
  <c r="CZ32" i="9"/>
  <c r="CY32" i="9"/>
  <c r="CX32" i="9"/>
  <c r="CW32" i="9"/>
  <c r="CV32" i="9"/>
  <c r="CV34" i="9" s="1"/>
  <c r="CU32" i="9"/>
  <c r="CT32" i="9"/>
  <c r="CS32" i="9"/>
  <c r="CR32" i="9"/>
  <c r="CQ32" i="9"/>
  <c r="CQ34" i="9" s="1"/>
  <c r="CP32" i="9"/>
  <c r="CO32" i="9"/>
  <c r="CO33" i="9" s="1"/>
  <c r="CO34" i="9" s="1"/>
  <c r="CN32" i="9"/>
  <c r="CM32" i="9"/>
  <c r="CL32" i="9"/>
  <c r="CK32" i="9"/>
  <c r="CJ32" i="9"/>
  <c r="CJ33" i="9" s="1"/>
  <c r="CK34" i="9" s="1"/>
  <c r="CI32" i="9"/>
  <c r="CH32" i="9"/>
  <c r="CG32" i="9"/>
  <c r="CF32" i="9"/>
  <c r="CE32" i="9"/>
  <c r="CE33" i="9" s="1"/>
  <c r="CG34" i="9" s="1"/>
  <c r="CD32" i="9"/>
  <c r="CC32" i="9"/>
  <c r="CB32" i="9"/>
  <c r="CA32" i="9"/>
  <c r="BZ32" i="9"/>
  <c r="BY32" i="9"/>
  <c r="BY33" i="9" s="1"/>
  <c r="BY34" i="9" s="1"/>
  <c r="BX32" i="9"/>
  <c r="BW32" i="9"/>
  <c r="BV32" i="9"/>
  <c r="BU32" i="9"/>
  <c r="BT32" i="9"/>
  <c r="BS32" i="9"/>
  <c r="BR32" i="9"/>
  <c r="BQ32" i="9"/>
  <c r="BP32" i="9"/>
  <c r="BO32" i="9"/>
  <c r="BN32" i="9"/>
  <c r="BM32" i="9"/>
  <c r="BL32" i="9"/>
  <c r="BK32" i="9"/>
  <c r="BJ32" i="9"/>
  <c r="BI32" i="9"/>
  <c r="BH32" i="9"/>
  <c r="BG32" i="9"/>
  <c r="BF32" i="9"/>
  <c r="BE32" i="9"/>
  <c r="BD32" i="9"/>
  <c r="BD33" i="9" s="1"/>
  <c r="BE34" i="9" s="1"/>
  <c r="BC32" i="9"/>
  <c r="BB32" i="9"/>
  <c r="BA32" i="9"/>
  <c r="AZ32" i="9"/>
  <c r="AY32" i="9"/>
  <c r="AY33" i="9" s="1"/>
  <c r="BA34" i="9" s="1"/>
  <c r="AX32" i="9"/>
  <c r="AW32" i="9"/>
  <c r="AV32" i="9"/>
  <c r="AU32" i="9"/>
  <c r="AT32" i="9"/>
  <c r="AT34" i="9" s="1"/>
  <c r="AS32" i="9"/>
  <c r="AR32" i="9"/>
  <c r="AQ32" i="9"/>
  <c r="AP32" i="9"/>
  <c r="AO32" i="9"/>
  <c r="AN32" i="9"/>
  <c r="AM32" i="9"/>
  <c r="AL33" i="9" s="1"/>
  <c r="AL32" i="9"/>
  <c r="AK32" i="9"/>
  <c r="AJ32" i="9"/>
  <c r="AI32" i="9"/>
  <c r="AH32" i="9"/>
  <c r="AH33" i="9" s="1"/>
  <c r="AG32" i="9"/>
  <c r="AF32" i="9"/>
  <c r="AF33" i="9" s="1"/>
  <c r="AG34" i="9" s="1"/>
  <c r="AE32" i="9"/>
  <c r="AE34" i="9" s="1"/>
  <c r="AD32" i="9"/>
  <c r="AC32" i="9"/>
  <c r="AB32" i="9"/>
  <c r="AA32" i="9"/>
  <c r="Z32" i="9"/>
  <c r="Y32" i="9"/>
  <c r="X32" i="9"/>
  <c r="W32" i="9"/>
  <c r="W33" i="9" s="1"/>
  <c r="V32" i="9"/>
  <c r="V34" i="9" s="1"/>
  <c r="U32" i="9"/>
  <c r="T32" i="9"/>
  <c r="S32" i="9"/>
  <c r="S33" i="9" s="1"/>
  <c r="R32" i="9"/>
  <c r="Q32" i="9"/>
  <c r="P32" i="9"/>
  <c r="O32" i="9"/>
  <c r="N32" i="9"/>
  <c r="M32" i="9"/>
  <c r="L32" i="9"/>
  <c r="K32" i="9"/>
  <c r="J32" i="9"/>
  <c r="I32" i="9"/>
  <c r="H32" i="9"/>
  <c r="H33" i="9" s="1"/>
  <c r="I34" i="9" s="1"/>
  <c r="G32" i="9"/>
  <c r="F32" i="9"/>
  <c r="E32" i="9"/>
  <c r="C31" i="9"/>
  <c r="B31" i="9"/>
  <c r="C30" i="9"/>
  <c r="B30" i="9"/>
  <c r="D29" i="9"/>
  <c r="C29" i="9"/>
  <c r="B29" i="9"/>
  <c r="C28" i="9"/>
  <c r="B28" i="9"/>
  <c r="C27" i="9"/>
  <c r="B27" i="9"/>
  <c r="D26" i="9"/>
  <c r="C26" i="9"/>
  <c r="B26" i="9"/>
  <c r="C25" i="9"/>
  <c r="B25" i="9"/>
  <c r="C24" i="9"/>
  <c r="B24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D8" i="9"/>
  <c r="C8" i="9"/>
  <c r="B8" i="9"/>
  <c r="C7" i="9"/>
  <c r="B7" i="9"/>
  <c r="C6" i="9"/>
  <c r="B6" i="9"/>
  <c r="C5" i="9"/>
  <c r="B5" i="9"/>
  <c r="C4" i="9"/>
  <c r="B4" i="9"/>
  <c r="C3" i="9"/>
  <c r="B3" i="9"/>
  <c r="Z34" i="8"/>
  <c r="Y34" i="8"/>
  <c r="S34" i="8"/>
  <c r="O34" i="8"/>
  <c r="N34" i="8"/>
  <c r="F34" i="8"/>
  <c r="AC33" i="8"/>
  <c r="AD34" i="8" s="1"/>
  <c r="X33" i="8"/>
  <c r="T33" i="8"/>
  <c r="S33" i="8"/>
  <c r="N33" i="8"/>
  <c r="J33" i="8"/>
  <c r="K34" i="8" s="1"/>
  <c r="E33" i="8"/>
  <c r="G34" i="8" s="1"/>
  <c r="AG32" i="8"/>
  <c r="AF32" i="8"/>
  <c r="AE32" i="8"/>
  <c r="AD32" i="8"/>
  <c r="AC32" i="8"/>
  <c r="AB32" i="8"/>
  <c r="AA32" i="8"/>
  <c r="Z32" i="8"/>
  <c r="Z33" i="8" s="1"/>
  <c r="AA34" i="8" s="1"/>
  <c r="Y32" i="8"/>
  <c r="X32" i="8"/>
  <c r="X34" i="8" s="1"/>
  <c r="W32" i="8"/>
  <c r="V32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C31" i="8"/>
  <c r="B31" i="8"/>
  <c r="D30" i="8"/>
  <c r="C30" i="8"/>
  <c r="B30" i="8"/>
  <c r="C29" i="8"/>
  <c r="B29" i="8"/>
  <c r="C28" i="8"/>
  <c r="B28" i="8"/>
  <c r="D27" i="8"/>
  <c r="C27" i="8"/>
  <c r="B27" i="8"/>
  <c r="C26" i="8"/>
  <c r="B26" i="8"/>
  <c r="C25" i="8"/>
  <c r="B25" i="8"/>
  <c r="C24" i="8"/>
  <c r="B24" i="8"/>
  <c r="C23" i="8"/>
  <c r="B23" i="8"/>
  <c r="D22" i="8"/>
  <c r="C22" i="8"/>
  <c r="B22" i="8"/>
  <c r="C21" i="8"/>
  <c r="B21" i="8"/>
  <c r="C20" i="8"/>
  <c r="B20" i="8"/>
  <c r="C19" i="8"/>
  <c r="B19" i="8"/>
  <c r="C18" i="8"/>
  <c r="B18" i="8"/>
  <c r="C17" i="8"/>
  <c r="B17" i="8"/>
  <c r="C16" i="8"/>
  <c r="B16" i="8"/>
  <c r="C15" i="8"/>
  <c r="B15" i="8"/>
  <c r="C14" i="8"/>
  <c r="B14" i="8"/>
  <c r="C13" i="8"/>
  <c r="B13" i="8"/>
  <c r="C12" i="8"/>
  <c r="B12" i="8"/>
  <c r="C11" i="8"/>
  <c r="B11" i="8"/>
  <c r="C10" i="8"/>
  <c r="B10" i="8"/>
  <c r="C9" i="8"/>
  <c r="B9" i="8"/>
  <c r="C8" i="8"/>
  <c r="B8" i="8"/>
  <c r="C7" i="8"/>
  <c r="B7" i="8"/>
  <c r="D6" i="8"/>
  <c r="C6" i="8"/>
  <c r="B6" i="8"/>
  <c r="C5" i="8"/>
  <c r="B5" i="8"/>
  <c r="D4" i="8"/>
  <c r="C4" i="8"/>
  <c r="B4" i="8"/>
  <c r="D3" i="8"/>
  <c r="C3" i="8"/>
  <c r="B3" i="8"/>
  <c r="N34" i="7"/>
  <c r="M34" i="7"/>
  <c r="M33" i="7"/>
  <c r="L33" i="7"/>
  <c r="E33" i="7"/>
  <c r="O32" i="7"/>
  <c r="N32" i="7"/>
  <c r="N33" i="7" s="1"/>
  <c r="O34" i="7" s="1"/>
  <c r="M32" i="7"/>
  <c r="L32" i="7"/>
  <c r="K32" i="7"/>
  <c r="J32" i="7"/>
  <c r="I32" i="7"/>
  <c r="I33" i="7" s="1"/>
  <c r="H32" i="7"/>
  <c r="G32" i="7"/>
  <c r="F32" i="7"/>
  <c r="F34" i="7" s="1"/>
  <c r="E32" i="7"/>
  <c r="E34" i="7" s="1"/>
  <c r="C31" i="7"/>
  <c r="B31" i="7"/>
  <c r="C30" i="7"/>
  <c r="B30" i="7"/>
  <c r="D29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D14" i="7"/>
  <c r="C14" i="7"/>
  <c r="B14" i="7"/>
  <c r="C13" i="7"/>
  <c r="B13" i="7"/>
  <c r="D12" i="7"/>
  <c r="C12" i="7"/>
  <c r="B12" i="7"/>
  <c r="D11" i="7"/>
  <c r="C11" i="7"/>
  <c r="B11" i="7"/>
  <c r="C10" i="7"/>
  <c r="B10" i="7"/>
  <c r="D9" i="7"/>
  <c r="C9" i="7"/>
  <c r="B9" i="7"/>
  <c r="C8" i="7"/>
  <c r="B8" i="7"/>
  <c r="C7" i="7"/>
  <c r="B7" i="7"/>
  <c r="D6" i="7"/>
  <c r="C6" i="7"/>
  <c r="B6" i="7"/>
  <c r="C5" i="7"/>
  <c r="B5" i="7"/>
  <c r="C4" i="7"/>
  <c r="B4" i="7"/>
  <c r="D3" i="7"/>
  <c r="C3" i="7"/>
  <c r="B3" i="7"/>
  <c r="R34" i="6"/>
  <c r="I34" i="6"/>
  <c r="R33" i="6"/>
  <c r="S34" i="6" s="1"/>
  <c r="L33" i="6"/>
  <c r="I33" i="6"/>
  <c r="K34" i="6" s="1"/>
  <c r="F33" i="6"/>
  <c r="F34" i="6" s="1"/>
  <c r="U32" i="6"/>
  <c r="T32" i="6"/>
  <c r="S32" i="6"/>
  <c r="R32" i="6"/>
  <c r="Q32" i="6"/>
  <c r="Q33" i="6" s="1"/>
  <c r="Q34" i="6" s="1"/>
  <c r="P32" i="6"/>
  <c r="O32" i="6"/>
  <c r="N32" i="6"/>
  <c r="M32" i="6"/>
  <c r="L32" i="6"/>
  <c r="K32" i="6"/>
  <c r="J32" i="6"/>
  <c r="J34" i="6" s="1"/>
  <c r="I32" i="6"/>
  <c r="H32" i="6"/>
  <c r="H34" i="6" s="1"/>
  <c r="G32" i="6"/>
  <c r="G34" i="6" s="1"/>
  <c r="F32" i="6"/>
  <c r="E32" i="6"/>
  <c r="E33" i="6" s="1"/>
  <c r="C31" i="6"/>
  <c r="B31" i="6"/>
  <c r="C30" i="6"/>
  <c r="B30" i="6"/>
  <c r="D29" i="6"/>
  <c r="C29" i="6"/>
  <c r="B29" i="6"/>
  <c r="C28" i="6"/>
  <c r="B28" i="6"/>
  <c r="D27" i="6"/>
  <c r="C27" i="6"/>
  <c r="B27" i="6"/>
  <c r="C26" i="6"/>
  <c r="B26" i="6"/>
  <c r="D25" i="6"/>
  <c r="C25" i="6"/>
  <c r="B25" i="6"/>
  <c r="C24" i="6"/>
  <c r="B24" i="6"/>
  <c r="C23" i="6"/>
  <c r="B23" i="6"/>
  <c r="C22" i="6"/>
  <c r="B22" i="6"/>
  <c r="C21" i="6"/>
  <c r="B21" i="6"/>
  <c r="C20" i="6"/>
  <c r="B20" i="6"/>
  <c r="D19" i="6"/>
  <c r="C19" i="6"/>
  <c r="B19" i="6"/>
  <c r="C18" i="6"/>
  <c r="B18" i="6"/>
  <c r="C17" i="6"/>
  <c r="B17" i="6"/>
  <c r="C16" i="6"/>
  <c r="B16" i="6"/>
  <c r="C15" i="6"/>
  <c r="B15" i="6"/>
  <c r="C14" i="6"/>
  <c r="B14" i="6"/>
  <c r="D13" i="6"/>
  <c r="C13" i="6"/>
  <c r="B13" i="6"/>
  <c r="C12" i="6"/>
  <c r="B12" i="6"/>
  <c r="D11" i="6"/>
  <c r="C11" i="6"/>
  <c r="B11" i="6"/>
  <c r="C10" i="6"/>
  <c r="B10" i="6"/>
  <c r="C9" i="6"/>
  <c r="B9" i="6"/>
  <c r="C8" i="6"/>
  <c r="B8" i="6"/>
  <c r="C7" i="6"/>
  <c r="B7" i="6"/>
  <c r="C6" i="6"/>
  <c r="B6" i="6"/>
  <c r="D5" i="6"/>
  <c r="C5" i="6"/>
  <c r="B5" i="6"/>
  <c r="C4" i="6"/>
  <c r="B4" i="6"/>
  <c r="C3" i="6"/>
  <c r="B3" i="6"/>
  <c r="L34" i="5"/>
  <c r="K34" i="5"/>
  <c r="Q33" i="5"/>
  <c r="T34" i="5" s="1"/>
  <c r="K33" i="5"/>
  <c r="T32" i="5"/>
  <c r="S32" i="5"/>
  <c r="R32" i="5"/>
  <c r="Q32" i="5"/>
  <c r="P32" i="5"/>
  <c r="O32" i="5"/>
  <c r="N32" i="5"/>
  <c r="M32" i="5"/>
  <c r="M34" i="5" s="1"/>
  <c r="L32" i="5"/>
  <c r="K32" i="5"/>
  <c r="J32" i="5"/>
  <c r="I32" i="5"/>
  <c r="H32" i="5"/>
  <c r="G32" i="5"/>
  <c r="F32" i="5"/>
  <c r="E32" i="5"/>
  <c r="C31" i="5"/>
  <c r="B31" i="5"/>
  <c r="C30" i="5"/>
  <c r="B30" i="5"/>
  <c r="D29" i="5"/>
  <c r="C29" i="5"/>
  <c r="B29" i="5"/>
  <c r="C28" i="5"/>
  <c r="B28" i="5"/>
  <c r="D27" i="5"/>
  <c r="C27" i="5"/>
  <c r="B27" i="5"/>
  <c r="C26" i="5"/>
  <c r="B26" i="5"/>
  <c r="D25" i="5"/>
  <c r="C25" i="5"/>
  <c r="B25" i="5"/>
  <c r="C24" i="5"/>
  <c r="B24" i="5"/>
  <c r="C23" i="5"/>
  <c r="B23" i="5"/>
  <c r="D22" i="5"/>
  <c r="C22" i="5"/>
  <c r="B22" i="5"/>
  <c r="C21" i="5"/>
  <c r="B21" i="5"/>
  <c r="C20" i="5"/>
  <c r="B20" i="5"/>
  <c r="D19" i="5"/>
  <c r="C19" i="5"/>
  <c r="B19" i="5"/>
  <c r="C18" i="5"/>
  <c r="B18" i="5"/>
  <c r="C17" i="5"/>
  <c r="B17" i="5"/>
  <c r="C16" i="5"/>
  <c r="B16" i="5"/>
  <c r="D15" i="5"/>
  <c r="C15" i="5"/>
  <c r="B15" i="5"/>
  <c r="C14" i="5"/>
  <c r="B14" i="5"/>
  <c r="D13" i="5"/>
  <c r="C13" i="5"/>
  <c r="B13" i="5"/>
  <c r="C12" i="5"/>
  <c r="B12" i="5"/>
  <c r="D11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Q32" i="4"/>
  <c r="P32" i="4"/>
  <c r="O32" i="4"/>
  <c r="N32" i="4"/>
  <c r="M32" i="4"/>
  <c r="L32" i="4"/>
  <c r="K32" i="4"/>
  <c r="J32" i="4"/>
  <c r="I32" i="4"/>
  <c r="H32" i="4"/>
  <c r="H33" i="4" s="1"/>
  <c r="L34" i="4" s="1"/>
  <c r="G32" i="4"/>
  <c r="F32" i="4"/>
  <c r="E33" i="4" s="1"/>
  <c r="G34" i="4" s="1"/>
  <c r="E32" i="4"/>
  <c r="C31" i="4"/>
  <c r="B31" i="4"/>
  <c r="D30" i="4"/>
  <c r="C30" i="4"/>
  <c r="B30" i="4"/>
  <c r="C29" i="4"/>
  <c r="B29" i="4"/>
  <c r="D28" i="4"/>
  <c r="C28" i="4"/>
  <c r="B28" i="4"/>
  <c r="D27" i="4"/>
  <c r="C27" i="4"/>
  <c r="B27" i="4"/>
  <c r="C26" i="4"/>
  <c r="B26" i="4"/>
  <c r="D25" i="4"/>
  <c r="C25" i="4"/>
  <c r="B25" i="4"/>
  <c r="C24" i="4"/>
  <c r="B24" i="4"/>
  <c r="C23" i="4"/>
  <c r="B23" i="4"/>
  <c r="D22" i="4"/>
  <c r="C22" i="4"/>
  <c r="B22" i="4"/>
  <c r="C21" i="4"/>
  <c r="B21" i="4"/>
  <c r="C20" i="4"/>
  <c r="B20" i="4"/>
  <c r="D19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J32" i="3"/>
  <c r="I32" i="3"/>
  <c r="H32" i="3"/>
  <c r="G32" i="3"/>
  <c r="F32" i="3"/>
  <c r="E32" i="3"/>
  <c r="C31" i="3"/>
  <c r="B31" i="3"/>
  <c r="D30" i="3"/>
  <c r="C30" i="3"/>
  <c r="B30" i="3"/>
  <c r="C29" i="3"/>
  <c r="B29" i="3"/>
  <c r="D28" i="3"/>
  <c r="C28" i="3"/>
  <c r="B28" i="3"/>
  <c r="D27" i="3"/>
  <c r="C27" i="3"/>
  <c r="B27" i="3"/>
  <c r="C26" i="3"/>
  <c r="B26" i="3"/>
  <c r="D25" i="3"/>
  <c r="C25" i="3"/>
  <c r="B25" i="3"/>
  <c r="C24" i="3"/>
  <c r="B24" i="3"/>
  <c r="C23" i="3"/>
  <c r="B23" i="3"/>
  <c r="D22" i="3"/>
  <c r="C22" i="3"/>
  <c r="B22" i="3"/>
  <c r="C21" i="3"/>
  <c r="B21" i="3"/>
  <c r="C20" i="3"/>
  <c r="B20" i="3"/>
  <c r="D19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O32" i="2"/>
  <c r="M32" i="2"/>
  <c r="K32" i="2"/>
  <c r="I32" i="2"/>
  <c r="G32" i="2"/>
  <c r="E32" i="2"/>
  <c r="R31" i="2"/>
  <c r="C31" i="2"/>
  <c r="B31" i="2"/>
  <c r="R30" i="2"/>
  <c r="P30" i="2"/>
  <c r="N30" i="2"/>
  <c r="L30" i="2"/>
  <c r="R29" i="2"/>
  <c r="C29" i="2"/>
  <c r="B29" i="2"/>
  <c r="Q28" i="2"/>
  <c r="F28" i="2" s="1"/>
  <c r="N28" i="2"/>
  <c r="C28" i="2"/>
  <c r="B28" i="2"/>
  <c r="Q27" i="2"/>
  <c r="D27" i="2"/>
  <c r="C27" i="2"/>
  <c r="B27" i="2"/>
  <c r="R26" i="2"/>
  <c r="Q26" i="2"/>
  <c r="C26" i="2"/>
  <c r="B26" i="2"/>
  <c r="Q25" i="2"/>
  <c r="N25" i="2"/>
  <c r="L25" i="2"/>
  <c r="C25" i="2"/>
  <c r="B25" i="2"/>
  <c r="Q24" i="2"/>
  <c r="C24" i="2"/>
  <c r="R24" i="2" s="1"/>
  <c r="B24" i="2"/>
  <c r="Q23" i="2"/>
  <c r="N23" i="2" s="1"/>
  <c r="P23" i="2"/>
  <c r="L23" i="2"/>
  <c r="H23" i="2"/>
  <c r="C23" i="2"/>
  <c r="B23" i="2"/>
  <c r="R22" i="2"/>
  <c r="D22" i="2"/>
  <c r="C22" i="2"/>
  <c r="B22" i="2"/>
  <c r="Q21" i="2"/>
  <c r="C21" i="2"/>
  <c r="B21" i="2"/>
  <c r="R20" i="2"/>
  <c r="Q20" i="2"/>
  <c r="N20" i="2" s="1"/>
  <c r="P20" i="2"/>
  <c r="L20" i="2"/>
  <c r="J20" i="2"/>
  <c r="H20" i="2"/>
  <c r="F20" i="2"/>
  <c r="C20" i="2"/>
  <c r="B20" i="2"/>
  <c r="Q19" i="2"/>
  <c r="R19" i="2" s="1"/>
  <c r="L19" i="2"/>
  <c r="J19" i="2"/>
  <c r="H19" i="2"/>
  <c r="F19" i="2"/>
  <c r="C19" i="2"/>
  <c r="B19" i="2"/>
  <c r="R18" i="2"/>
  <c r="Q18" i="2"/>
  <c r="P18" i="2"/>
  <c r="N18" i="2"/>
  <c r="L18" i="2"/>
  <c r="H18" i="2"/>
  <c r="C18" i="2"/>
  <c r="B18" i="2"/>
  <c r="Q17" i="2"/>
  <c r="J17" i="2"/>
  <c r="H17" i="2"/>
  <c r="C17" i="2"/>
  <c r="B17" i="2"/>
  <c r="Q16" i="2"/>
  <c r="N16" i="2"/>
  <c r="L16" i="2"/>
  <c r="J16" i="2"/>
  <c r="H16" i="2"/>
  <c r="C16" i="2"/>
  <c r="B16" i="2"/>
  <c r="C15" i="2"/>
  <c r="R15" i="2" s="1"/>
  <c r="B15" i="2"/>
  <c r="R14" i="2"/>
  <c r="C14" i="2"/>
  <c r="B14" i="2"/>
  <c r="R13" i="2"/>
  <c r="C13" i="2"/>
  <c r="B13" i="2"/>
  <c r="C12" i="2"/>
  <c r="R12" i="2" s="1"/>
  <c r="B12" i="2"/>
  <c r="R11" i="2"/>
  <c r="D11" i="2"/>
  <c r="C11" i="2"/>
  <c r="B11" i="2"/>
  <c r="P10" i="2"/>
  <c r="N10" i="2"/>
  <c r="L10" i="2"/>
  <c r="J10" i="2"/>
  <c r="H10" i="2"/>
  <c r="F10" i="2"/>
  <c r="C10" i="2"/>
  <c r="R10" i="2" s="1"/>
  <c r="B10" i="2"/>
  <c r="R9" i="2"/>
  <c r="C9" i="2"/>
  <c r="B9" i="2"/>
  <c r="R8" i="2"/>
  <c r="C8" i="2"/>
  <c r="B8" i="2"/>
  <c r="C7" i="2"/>
  <c r="R7" i="2" s="1"/>
  <c r="B7" i="2"/>
  <c r="R6" i="2"/>
  <c r="D6" i="2"/>
  <c r="C6" i="2"/>
  <c r="B6" i="2"/>
  <c r="C5" i="2"/>
  <c r="R5" i="2" s="1"/>
  <c r="B5" i="2"/>
  <c r="C4" i="2"/>
  <c r="R4" i="2" s="1"/>
  <c r="B4" i="2"/>
  <c r="R3" i="2"/>
  <c r="Q3" i="2"/>
  <c r="P3" i="2"/>
  <c r="N3" i="2"/>
  <c r="L3" i="2"/>
  <c r="J3" i="2"/>
  <c r="H3" i="2"/>
  <c r="F3" i="2"/>
  <c r="D3" i="2"/>
  <c r="C3" i="2"/>
  <c r="B3" i="2"/>
  <c r="V32" i="1"/>
  <c r="T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C32" i="1"/>
  <c r="C32" i="10" s="1"/>
  <c r="B32" i="1"/>
  <c r="D31" i="1"/>
  <c r="D30" i="1"/>
  <c r="D30" i="5" s="1"/>
  <c r="D29" i="1"/>
  <c r="D29" i="2" s="1"/>
  <c r="D28" i="1"/>
  <c r="D28" i="9" s="1"/>
  <c r="D27" i="1"/>
  <c r="D26" i="1"/>
  <c r="D25" i="1"/>
  <c r="D25" i="7" s="1"/>
  <c r="D24" i="1"/>
  <c r="D23" i="1"/>
  <c r="D22" i="1"/>
  <c r="D21" i="1"/>
  <c r="D21" i="6" s="1"/>
  <c r="D20" i="1"/>
  <c r="D20" i="4" s="1"/>
  <c r="D19" i="1"/>
  <c r="D18" i="1"/>
  <c r="D17" i="1"/>
  <c r="D17" i="2" s="1"/>
  <c r="D16" i="1"/>
  <c r="D16" i="8" s="1"/>
  <c r="D15" i="1"/>
  <c r="D15" i="7" s="1"/>
  <c r="D14" i="1"/>
  <c r="D14" i="4" s="1"/>
  <c r="D13" i="1"/>
  <c r="D13" i="2" s="1"/>
  <c r="D12" i="1"/>
  <c r="D12" i="8" s="1"/>
  <c r="D11" i="1"/>
  <c r="D10" i="1"/>
  <c r="D9" i="1"/>
  <c r="D9" i="4" s="1"/>
  <c r="D8" i="1"/>
  <c r="D8" i="7" s="1"/>
  <c r="D7" i="1"/>
  <c r="D7" i="8" s="1"/>
  <c r="D6" i="1"/>
  <c r="D5" i="1"/>
  <c r="D4" i="1"/>
  <c r="D4" i="5" s="1"/>
  <c r="D3" i="1"/>
  <c r="C32" i="5" l="1"/>
  <c r="D21" i="2"/>
  <c r="F34" i="1"/>
  <c r="J27" i="2"/>
  <c r="F27" i="2"/>
  <c r="P27" i="2"/>
  <c r="N27" i="2"/>
  <c r="L27" i="2"/>
  <c r="R27" i="2"/>
  <c r="H27" i="2"/>
  <c r="H34" i="3"/>
  <c r="F34" i="4"/>
  <c r="M33" i="6"/>
  <c r="N34" i="6" s="1"/>
  <c r="D7" i="12"/>
  <c r="D7" i="9"/>
  <c r="D7" i="10"/>
  <c r="D7" i="11"/>
  <c r="D7" i="7"/>
  <c r="D7" i="3"/>
  <c r="D7" i="2"/>
  <c r="D7" i="6"/>
  <c r="D7" i="4"/>
  <c r="D7" i="5"/>
  <c r="D15" i="12"/>
  <c r="D15" i="9"/>
  <c r="D15" i="10"/>
  <c r="D15" i="11"/>
  <c r="D15" i="6"/>
  <c r="D15" i="3"/>
  <c r="D15" i="4"/>
  <c r="D15" i="8"/>
  <c r="D15" i="2"/>
  <c r="D23" i="12"/>
  <c r="D23" i="9"/>
  <c r="D23" i="10"/>
  <c r="D23" i="11"/>
  <c r="D23" i="5"/>
  <c r="D23" i="8"/>
  <c r="D23" i="6"/>
  <c r="D23" i="3"/>
  <c r="D23" i="7"/>
  <c r="D23" i="4"/>
  <c r="D23" i="2"/>
  <c r="D31" i="9"/>
  <c r="D31" i="10"/>
  <c r="D31" i="11"/>
  <c r="D31" i="7"/>
  <c r="D31" i="5"/>
  <c r="D31" i="6"/>
  <c r="D31" i="3"/>
  <c r="D31" i="4"/>
  <c r="D31" i="2"/>
  <c r="D31" i="8"/>
  <c r="P34" i="6"/>
  <c r="B32" i="7"/>
  <c r="B32" i="10"/>
  <c r="B32" i="11"/>
  <c r="B32" i="5"/>
  <c r="B32" i="6"/>
  <c r="B32" i="3"/>
  <c r="B32" i="4"/>
  <c r="D10" i="7"/>
  <c r="D10" i="10"/>
  <c r="D10" i="11"/>
  <c r="D10" i="9"/>
  <c r="D10" i="12"/>
  <c r="D10" i="3"/>
  <c r="D10" i="4"/>
  <c r="D18" i="7"/>
  <c r="D18" i="10"/>
  <c r="D18" i="11"/>
  <c r="D18" i="9"/>
  <c r="D18" i="3"/>
  <c r="D18" i="4"/>
  <c r="D26" i="7"/>
  <c r="D26" i="12"/>
  <c r="D26" i="10"/>
  <c r="D26" i="11"/>
  <c r="D26" i="6"/>
  <c r="D26" i="5"/>
  <c r="D26" i="2"/>
  <c r="D26" i="8"/>
  <c r="D26" i="3"/>
  <c r="D26" i="4"/>
  <c r="D32" i="1"/>
  <c r="E33" i="1"/>
  <c r="I34" i="1" s="1"/>
  <c r="D10" i="2"/>
  <c r="P17" i="2"/>
  <c r="L17" i="2"/>
  <c r="J25" i="2"/>
  <c r="F25" i="2"/>
  <c r="I34" i="4"/>
  <c r="D10" i="5"/>
  <c r="N34" i="5"/>
  <c r="R34" i="5"/>
  <c r="D4" i="7"/>
  <c r="H34" i="7"/>
  <c r="D18" i="8"/>
  <c r="AE34" i="8"/>
  <c r="D20" i="9"/>
  <c r="D8" i="11"/>
  <c r="E33" i="11"/>
  <c r="F34" i="11" s="1"/>
  <c r="E34" i="11"/>
  <c r="U33" i="11"/>
  <c r="V34" i="11" s="1"/>
  <c r="AC33" i="11"/>
  <c r="AD34" i="11" s="1"/>
  <c r="AK33" i="11"/>
  <c r="AL34" i="11" s="1"/>
  <c r="AK34" i="11"/>
  <c r="AS34" i="11"/>
  <c r="M33" i="11"/>
  <c r="N34" i="11" s="1"/>
  <c r="D18" i="12"/>
  <c r="D21" i="12"/>
  <c r="D3" i="10"/>
  <c r="D3" i="12"/>
  <c r="D3" i="9"/>
  <c r="D3" i="6"/>
  <c r="D3" i="5"/>
  <c r="D11" i="10"/>
  <c r="D11" i="12"/>
  <c r="D11" i="9"/>
  <c r="D11" i="8"/>
  <c r="D19" i="10"/>
  <c r="D19" i="12"/>
  <c r="D19" i="9"/>
  <c r="D19" i="7"/>
  <c r="D19" i="2"/>
  <c r="D8" i="2"/>
  <c r="R16" i="2"/>
  <c r="P16" i="2"/>
  <c r="R17" i="2"/>
  <c r="J18" i="2"/>
  <c r="F18" i="2"/>
  <c r="R25" i="2"/>
  <c r="D8" i="3"/>
  <c r="D11" i="3"/>
  <c r="D14" i="3"/>
  <c r="D17" i="3"/>
  <c r="D20" i="3"/>
  <c r="D11" i="4"/>
  <c r="D17" i="4"/>
  <c r="O33" i="4"/>
  <c r="O34" i="4" s="1"/>
  <c r="J34" i="4"/>
  <c r="O34" i="5"/>
  <c r="N33" i="5"/>
  <c r="S34" i="5"/>
  <c r="G33" i="7"/>
  <c r="G34" i="7" s="1"/>
  <c r="B32" i="8"/>
  <c r="D17" i="9"/>
  <c r="AW33" i="9"/>
  <c r="AW34" i="9" s="1"/>
  <c r="CC33" i="9"/>
  <c r="CC34" i="9" s="1"/>
  <c r="D25" i="11"/>
  <c r="D28" i="11"/>
  <c r="O34" i="11"/>
  <c r="AU34" i="11"/>
  <c r="D24" i="5"/>
  <c r="D24" i="12"/>
  <c r="D24" i="10"/>
  <c r="D24" i="4"/>
  <c r="D24" i="2"/>
  <c r="D24" i="9"/>
  <c r="D24" i="7"/>
  <c r="R28" i="2"/>
  <c r="P28" i="2"/>
  <c r="D16" i="3"/>
  <c r="D12" i="10"/>
  <c r="D12" i="9"/>
  <c r="D12" i="6"/>
  <c r="D12" i="5"/>
  <c r="D12" i="2"/>
  <c r="H28" i="2"/>
  <c r="H34" i="5"/>
  <c r="D24" i="6"/>
  <c r="J34" i="9"/>
  <c r="Y33" i="9"/>
  <c r="Y34" i="9" s="1"/>
  <c r="BF33" i="9"/>
  <c r="BF34" i="9" s="1"/>
  <c r="CD34" i="9"/>
  <c r="DA33" i="9"/>
  <c r="DA34" i="9" s="1"/>
  <c r="D13" i="8"/>
  <c r="D13" i="11"/>
  <c r="D13" i="9"/>
  <c r="D13" i="12"/>
  <c r="D13" i="3"/>
  <c r="D13" i="7"/>
  <c r="D13" i="4"/>
  <c r="D29" i="8"/>
  <c r="D29" i="11"/>
  <c r="D29" i="3"/>
  <c r="D29" i="4"/>
  <c r="J28" i="2"/>
  <c r="B32" i="2"/>
  <c r="Q34" i="5"/>
  <c r="D18" i="6"/>
  <c r="D28" i="7"/>
  <c r="C32" i="7"/>
  <c r="J33" i="7"/>
  <c r="J34" i="7" s="1"/>
  <c r="D19" i="8"/>
  <c r="D25" i="9"/>
  <c r="B32" i="9"/>
  <c r="AJ34" i="9"/>
  <c r="D13" i="10"/>
  <c r="D9" i="11"/>
  <c r="D12" i="11"/>
  <c r="D19" i="11"/>
  <c r="H34" i="11"/>
  <c r="X34" i="11"/>
  <c r="B32" i="12"/>
  <c r="D9" i="12"/>
  <c r="D16" i="5"/>
  <c r="D16" i="12"/>
  <c r="D16" i="7"/>
  <c r="D16" i="4"/>
  <c r="D16" i="2"/>
  <c r="D16" i="6"/>
  <c r="D4" i="10"/>
  <c r="D4" i="9"/>
  <c r="D4" i="11"/>
  <c r="D20" i="8"/>
  <c r="D20" i="10"/>
  <c r="D20" i="7"/>
  <c r="D20" i="11"/>
  <c r="D20" i="6"/>
  <c r="D20" i="5"/>
  <c r="D28" i="8"/>
  <c r="D28" i="12"/>
  <c r="D28" i="10"/>
  <c r="D28" i="2"/>
  <c r="D28" i="6"/>
  <c r="D28" i="5"/>
  <c r="P34" i="5"/>
  <c r="D8" i="6"/>
  <c r="P33" i="9"/>
  <c r="AH34" i="9"/>
  <c r="AX34" i="9"/>
  <c r="BN33" i="9"/>
  <c r="BO34" i="9" s="1"/>
  <c r="BN34" i="9"/>
  <c r="BV34" i="9"/>
  <c r="BU33" i="9"/>
  <c r="BU34" i="9" s="1"/>
  <c r="CL33" i="9"/>
  <c r="CL34" i="9" s="1"/>
  <c r="CT33" i="9"/>
  <c r="CT34" i="9"/>
  <c r="DJ33" i="9"/>
  <c r="DK34" i="9" s="1"/>
  <c r="DR34" i="9"/>
  <c r="DQ33" i="9"/>
  <c r="DQ34" i="9" s="1"/>
  <c r="DY33" i="9"/>
  <c r="DY34" i="9" s="1"/>
  <c r="D16" i="10"/>
  <c r="G34" i="11"/>
  <c r="D12" i="12"/>
  <c r="D5" i="8"/>
  <c r="D5" i="11"/>
  <c r="D5" i="10"/>
  <c r="D5" i="7"/>
  <c r="D5" i="3"/>
  <c r="D5" i="4"/>
  <c r="D5" i="9"/>
  <c r="D5" i="2"/>
  <c r="D21" i="8"/>
  <c r="D21" i="11"/>
  <c r="D21" i="10"/>
  <c r="D21" i="9"/>
  <c r="D21" i="3"/>
  <c r="D21" i="4"/>
  <c r="D21" i="7"/>
  <c r="G34" i="1"/>
  <c r="D4" i="2"/>
  <c r="J23" i="2"/>
  <c r="F23" i="2"/>
  <c r="D25" i="2"/>
  <c r="D24" i="3"/>
  <c r="D6" i="11"/>
  <c r="D6" i="6"/>
  <c r="D6" i="12"/>
  <c r="D6" i="9"/>
  <c r="D6" i="10"/>
  <c r="D6" i="5"/>
  <c r="D14" i="11"/>
  <c r="D14" i="6"/>
  <c r="D14" i="12"/>
  <c r="D14" i="9"/>
  <c r="D14" i="2"/>
  <c r="D14" i="10"/>
  <c r="D14" i="8"/>
  <c r="D14" i="5"/>
  <c r="D22" i="11"/>
  <c r="D22" i="6"/>
  <c r="D22" i="12"/>
  <c r="D22" i="9"/>
  <c r="D22" i="10"/>
  <c r="D30" i="11"/>
  <c r="D30" i="6"/>
  <c r="D30" i="9"/>
  <c r="D30" i="7"/>
  <c r="D30" i="10"/>
  <c r="F16" i="2"/>
  <c r="D18" i="2"/>
  <c r="D20" i="2"/>
  <c r="R23" i="2"/>
  <c r="H25" i="2"/>
  <c r="L28" i="2"/>
  <c r="D3" i="3"/>
  <c r="D6" i="3"/>
  <c r="D9" i="3"/>
  <c r="D12" i="3"/>
  <c r="J34" i="3"/>
  <c r="D3" i="4"/>
  <c r="D6" i="4"/>
  <c r="D12" i="4"/>
  <c r="D5" i="5"/>
  <c r="D18" i="5"/>
  <c r="D21" i="5"/>
  <c r="L34" i="6"/>
  <c r="T33" i="6"/>
  <c r="U34" i="6" s="1"/>
  <c r="T34" i="6"/>
  <c r="D22" i="7"/>
  <c r="L34" i="7"/>
  <c r="I34" i="7"/>
  <c r="D10" i="8"/>
  <c r="L33" i="9"/>
  <c r="M34" i="9" s="1"/>
  <c r="AB34" i="9"/>
  <c r="AR34" i="9"/>
  <c r="BH33" i="9"/>
  <c r="BI34" i="9" s="1"/>
  <c r="BH34" i="9"/>
  <c r="E33" i="10"/>
  <c r="E34" i="10" s="1"/>
  <c r="N34" i="10"/>
  <c r="M33" i="10"/>
  <c r="M34" i="10" s="1"/>
  <c r="V34" i="10"/>
  <c r="D16" i="11"/>
  <c r="H34" i="8"/>
  <c r="D8" i="5"/>
  <c r="D8" i="12"/>
  <c r="D8" i="10"/>
  <c r="D8" i="4"/>
  <c r="D8" i="8"/>
  <c r="I34" i="8"/>
  <c r="D16" i="9"/>
  <c r="D24" i="11"/>
  <c r="D9" i="8"/>
  <c r="D9" i="10"/>
  <c r="D9" i="9"/>
  <c r="D9" i="6"/>
  <c r="D9" i="5"/>
  <c r="D9" i="2"/>
  <c r="D17" i="8"/>
  <c r="D17" i="7"/>
  <c r="D17" i="11"/>
  <c r="D17" i="10"/>
  <c r="D17" i="6"/>
  <c r="D17" i="5"/>
  <c r="D25" i="8"/>
  <c r="D25" i="10"/>
  <c r="C32" i="8"/>
  <c r="C32" i="11"/>
  <c r="C32" i="9"/>
  <c r="C32" i="6"/>
  <c r="C32" i="3"/>
  <c r="C32" i="4"/>
  <c r="C32" i="2"/>
  <c r="Q32" i="2"/>
  <c r="N17" i="2"/>
  <c r="R21" i="2"/>
  <c r="P25" i="2"/>
  <c r="D4" i="3"/>
  <c r="E33" i="3"/>
  <c r="D4" i="4"/>
  <c r="E34" i="4"/>
  <c r="H34" i="4"/>
  <c r="E33" i="5"/>
  <c r="F34" i="5" s="1"/>
  <c r="D4" i="6"/>
  <c r="D10" i="6"/>
  <c r="O33" i="6"/>
  <c r="O34" i="6"/>
  <c r="D24" i="8"/>
  <c r="J34" i="8"/>
  <c r="O34" i="9"/>
  <c r="AU34" i="9"/>
  <c r="BK34" i="9"/>
  <c r="DW34" i="9"/>
  <c r="D4" i="12"/>
  <c r="D27" i="12"/>
  <c r="D27" i="10"/>
  <c r="D27" i="9"/>
  <c r="K34" i="4"/>
  <c r="L34" i="8"/>
  <c r="T34" i="8"/>
  <c r="AB34" i="8"/>
  <c r="L33" i="8"/>
  <c r="N34" i="9"/>
  <c r="AD34" i="9"/>
  <c r="AL34" i="9"/>
  <c r="BB34" i="9"/>
  <c r="BJ34" i="9"/>
  <c r="BR34" i="9"/>
  <c r="BZ34" i="9"/>
  <c r="CH34" i="9"/>
  <c r="CP34" i="9"/>
  <c r="CX34" i="9"/>
  <c r="DF34" i="9"/>
  <c r="DV34" i="9"/>
  <c r="CA33" i="9"/>
  <c r="CA34" i="9" s="1"/>
  <c r="G34" i="10"/>
  <c r="G33" i="10"/>
  <c r="H34" i="10" s="1"/>
  <c r="O34" i="10"/>
  <c r="W33" i="11"/>
  <c r="W34" i="11" s="1"/>
  <c r="C32" i="12"/>
  <c r="D27" i="7"/>
  <c r="E34" i="8"/>
  <c r="M34" i="8"/>
  <c r="U33" i="8"/>
  <c r="U34" i="8" s="1"/>
  <c r="AC34" i="8"/>
  <c r="AU33" i="9"/>
  <c r="AV34" i="9" s="1"/>
  <c r="M33" i="4"/>
  <c r="M34" i="4" s="1"/>
  <c r="AN33" i="9"/>
  <c r="AP34" i="9" s="1"/>
  <c r="O33" i="10"/>
  <c r="P34" i="10" s="1"/>
  <c r="I34" i="11"/>
  <c r="Y34" i="11"/>
  <c r="AG34" i="11"/>
  <c r="AO34" i="11"/>
  <c r="AW34" i="11"/>
  <c r="Q33" i="8"/>
  <c r="Q34" i="8" s="1"/>
  <c r="K34" i="9"/>
  <c r="S34" i="9"/>
  <c r="AA34" i="9"/>
  <c r="AI34" i="9"/>
  <c r="AQ33" i="9"/>
  <c r="AQ34" i="9" s="1"/>
  <c r="AY34" i="9"/>
  <c r="BG34" i="9"/>
  <c r="BW33" i="9"/>
  <c r="BX34" i="9" s="1"/>
  <c r="CE34" i="9"/>
  <c r="CM34" i="9"/>
  <c r="CU34" i="9"/>
  <c r="DC33" i="9"/>
  <c r="DE34" i="9" s="1"/>
  <c r="DS33" i="9"/>
  <c r="DT34" i="9" s="1"/>
  <c r="L34" i="11"/>
  <c r="T34" i="11"/>
  <c r="AB34" i="11"/>
  <c r="AJ34" i="11"/>
  <c r="AR34" i="11"/>
  <c r="Q33" i="11"/>
  <c r="R34" i="11" s="1"/>
  <c r="AG33" i="11"/>
  <c r="AH34" i="11" s="1"/>
  <c r="AW33" i="11"/>
  <c r="AX34" i="11" s="1"/>
  <c r="P33" i="8"/>
  <c r="P34" i="8" s="1"/>
  <c r="AF33" i="8"/>
  <c r="AF34" i="8" s="1"/>
  <c r="F33" i="9"/>
  <c r="G34" i="9" s="1"/>
  <c r="E33" i="12"/>
  <c r="E34" i="12" s="1"/>
  <c r="DF33" i="9"/>
  <c r="DG34" i="9" s="1"/>
  <c r="G33" i="12"/>
  <c r="G34" i="12" s="1"/>
  <c r="H33" i="8"/>
  <c r="N33" i="9"/>
  <c r="DC34" i="9" l="1"/>
  <c r="F34" i="10"/>
  <c r="F34" i="9"/>
  <c r="E34" i="5"/>
  <c r="DD34" i="9"/>
  <c r="L34" i="9"/>
  <c r="M34" i="6"/>
  <c r="EA34" i="9"/>
  <c r="R32" i="2"/>
  <c r="AG34" i="8"/>
  <c r="F34" i="12"/>
  <c r="CN34" i="9"/>
  <c r="K34" i="7"/>
  <c r="Z34" i="9"/>
  <c r="AO34" i="9"/>
  <c r="AN34" i="9"/>
  <c r="R34" i="8"/>
  <c r="D32" i="12"/>
  <c r="M34" i="11"/>
  <c r="J34" i="5"/>
  <c r="I34" i="5"/>
  <c r="W34" i="8"/>
  <c r="V34" i="8"/>
  <c r="Q34" i="9"/>
  <c r="P34" i="9"/>
  <c r="H34" i="1"/>
  <c r="K34" i="1"/>
  <c r="P34" i="4"/>
  <c r="BW34" i="9"/>
  <c r="DZ34" i="9"/>
  <c r="R34" i="9"/>
  <c r="G34" i="5"/>
  <c r="H34" i="12"/>
  <c r="AC34" i="11"/>
  <c r="D32" i="5"/>
  <c r="D32" i="4"/>
  <c r="D32" i="11"/>
  <c r="D32" i="10"/>
  <c r="D32" i="2"/>
  <c r="D32" i="8"/>
  <c r="D32" i="9"/>
  <c r="D32" i="7"/>
  <c r="D32" i="6"/>
  <c r="D32" i="3"/>
  <c r="BP34" i="9"/>
  <c r="DJ34" i="9"/>
  <c r="Q34" i="11"/>
  <c r="DS34" i="9"/>
  <c r="G34" i="3"/>
  <c r="F34" i="3"/>
  <c r="I34" i="3"/>
  <c r="E34" i="3"/>
  <c r="DB34" i="9"/>
  <c r="E34" i="1"/>
  <c r="U34" i="11"/>
  <c r="N34" i="4"/>
  <c r="J34" i="1"/>
  <c r="Q34" i="4"/>
</calcChain>
</file>

<file path=xl/sharedStrings.xml><?xml version="1.0" encoding="utf-8"?>
<sst xmlns="http://schemas.openxmlformats.org/spreadsheetml/2006/main" count="906" uniqueCount="445">
  <si>
    <t>2012 General Election</t>
  </si>
  <si>
    <t>President</t>
  </si>
  <si>
    <t>President - Write-In Candidates</t>
  </si>
  <si>
    <t>COUNTY</t>
  </si>
  <si>
    <t>ACTIVE REGISTERED VOTERS</t>
  </si>
  <si>
    <t>BALLOTS CAST</t>
  </si>
  <si>
    <t>PERCENT</t>
  </si>
  <si>
    <t>Jill Stein,      Cheri Honkala (G)</t>
  </si>
  <si>
    <t>Gloria La Riva, Filberto Ramirez, Jr. (U)</t>
  </si>
  <si>
    <t>Mitt Romney, Paul Ryan (R)</t>
  </si>
  <si>
    <t>Barack Obama, Joseph R. Biden, Jr. (D)</t>
  </si>
  <si>
    <t>Gary Johnson, James P. Gray (L)</t>
  </si>
  <si>
    <t>Virgil Goode, Jim Clymer (C)</t>
  </si>
  <si>
    <t>Ross C. "Rocky" Anderson, Luis J. Rodriguez (J)</t>
  </si>
  <si>
    <t>Roseanne Barr, Cindy Sheehan</t>
  </si>
  <si>
    <t>Stephen Durham, Christina Lopez</t>
  </si>
  <si>
    <t>Jill Reed, Tom Cary</t>
  </si>
  <si>
    <t>Andre Barnett, Ken Cross</t>
  </si>
  <si>
    <t>Will Christensen, Kenn Gibbs</t>
  </si>
  <si>
    <t>Justin Myers</t>
  </si>
  <si>
    <t>Shelia Samm Tittle, Matthew Allen Turner</t>
  </si>
  <si>
    <t>Erin Kent Magee, William Thomas Harney</t>
  </si>
  <si>
    <t>Dean Morstad, Josh Franke-Hyland</t>
  </si>
  <si>
    <t>Nelson Keyton, Jay Jennelle</t>
  </si>
  <si>
    <t>Darrell Hykes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</si>
  <si>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</si>
  <si>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</si>
  <si>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</si>
  <si>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</si>
  <si>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</si>
  <si>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</si>
  <si>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</si>
  <si>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</si>
  <si>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</si>
  <si>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</si>
  <si>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</si>
  <si>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</si>
  <si>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</si>
  <si>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</si>
  <si>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</si>
  <si>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</si>
  <si>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</si>
  <si>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</si>
  <si>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</si>
  <si>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</si>
  <si>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</si>
  <si>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</si>
  <si>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</si>
  <si>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</si>
  <si>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Utah</t>
  </si>
  <si>
    <t>Wasatch</t>
  </si>
  <si>
    <t>Washington</t>
  </si>
  <si>
    <t>Wayne</t>
  </si>
  <si>
    <t>Weber</t>
  </si>
  <si>
    <t>TOTAL</t>
  </si>
  <si>
    <t>OFFICE SUM</t>
  </si>
  <si>
    <t>PERCENTAGES</t>
  </si>
  <si>
    <t>Constitution</t>
  </si>
  <si>
    <t>Libertarian</t>
  </si>
  <si>
    <t>Democratic</t>
  </si>
  <si>
    <t>Republican</t>
  </si>
  <si>
    <t>Justice</t>
  </si>
  <si>
    <t>Green</t>
  </si>
  <si>
    <t>Total</t>
  </si>
  <si>
    <t>Ballots Cast</t>
  </si>
  <si>
    <t>Percent</t>
  </si>
  <si>
    <t>% of Ballots</t>
  </si>
  <si>
    <t>U.S. Senate</t>
  </si>
  <si>
    <t>Shaun Lynn McCausland (C)</t>
  </si>
  <si>
    <t>Scott Howell (D)</t>
  </si>
  <si>
    <t>Orrin G. Hatch (R)</t>
  </si>
  <si>
    <t>Daniel Geery (J)</t>
  </si>
  <si>
    <t>Bill Barron (U)</t>
  </si>
  <si>
    <t>JoAnn Secrist (write-in)</t>
  </si>
  <si>
    <t>U.S. House District 1</t>
  </si>
  <si>
    <t>U.S. House District 2</t>
  </si>
  <si>
    <t>U.S. House District 3</t>
  </si>
  <si>
    <t>U.S. House District 4</t>
  </si>
  <si>
    <t>Sherry Phipps (C)</t>
  </si>
  <si>
    <t>Donna M. McAleer (D)</t>
  </si>
  <si>
    <t>Rob Bishop (R)</t>
  </si>
  <si>
    <t>Chris Stewart (R)</t>
  </si>
  <si>
    <t>Jay Seegmiller (D)</t>
  </si>
  <si>
    <t>Charles E Kimball (U)</t>
  </si>
  <si>
    <t>Jonathan D. Garrard (C)</t>
  </si>
  <si>
    <t>Joseph Andrade (U)</t>
  </si>
  <si>
    <t>Jason Chaffetz (R)</t>
  </si>
  <si>
    <t>Soren D. Simonsen (D)</t>
  </si>
  <si>
    <t>Mia B.Love (R)</t>
  </si>
  <si>
    <t>Jim L Vein (L)</t>
  </si>
  <si>
    <t>Jim Matheson (D)</t>
  </si>
  <si>
    <t>PERCENTAGE</t>
  </si>
  <si>
    <t>Governor</t>
  </si>
  <si>
    <t>Attorney General</t>
  </si>
  <si>
    <t>State Auditor</t>
  </si>
  <si>
    <t>State Treasurer</t>
  </si>
  <si>
    <t>Peter S Cooke, Vincent C. Rampton (D)</t>
  </si>
  <si>
    <t>Ken Larsen,              J. Robert Latham (L)</t>
  </si>
  <si>
    <t>Kirk D Pearson,        Tim Aalders (C)</t>
  </si>
  <si>
    <t>Gary R. Herbert,      Greg Bell (R)</t>
  </si>
  <si>
    <t>David J Cannon (write-in)</t>
  </si>
  <si>
    <t>Dennis C. Owen (write-in)</t>
  </si>
  <si>
    <t>Dee W. Smith (D)</t>
  </si>
  <si>
    <t>John Swallow (R)</t>
  </si>
  <si>
    <t>W. Andrew McCullough (L)</t>
  </si>
  <si>
    <t>Mark Sage (D)</t>
  </si>
  <si>
    <t>John Dougall (R)</t>
  </si>
  <si>
    <t>Richard Proctor (C)</t>
  </si>
  <si>
    <t>Christopher Stout (D)</t>
  </si>
  <si>
    <t>Vincent C. Marcus III (L)</t>
  </si>
  <si>
    <t>Richard K. Ellis (R)</t>
  </si>
  <si>
    <t>Warren Rogers (write-in)</t>
  </si>
  <si>
    <t>State Senate 13</t>
  </si>
  <si>
    <t>State Senate 16</t>
  </si>
  <si>
    <t>State Senate 19</t>
  </si>
  <si>
    <t>State Senate 20</t>
  </si>
  <si>
    <t>State Senate 23</t>
  </si>
  <si>
    <t>State Senate 24</t>
  </si>
  <si>
    <t>State Senate 25</t>
  </si>
  <si>
    <t>State Senate 27</t>
  </si>
  <si>
    <t>State Senate 28</t>
  </si>
  <si>
    <t>Mark Benson Madsen (R)</t>
  </si>
  <si>
    <t>Gregory C. Duerden (D)</t>
  </si>
  <si>
    <t>Curt Bramble (R)</t>
  </si>
  <si>
    <t>Aaron Heineman (write-in)</t>
  </si>
  <si>
    <t>Peter C. Clemens (D)</t>
  </si>
  <si>
    <t>Allen M. Christensen (R)</t>
  </si>
  <si>
    <t>Courtney White (L)</t>
  </si>
  <si>
    <t>Scott K Jenkins (R)</t>
  </si>
  <si>
    <t>Todd Weiler (R)</t>
  </si>
  <si>
    <t>Breck England (D)</t>
  </si>
  <si>
    <t>Ralph Okerlund (R)</t>
  </si>
  <si>
    <t>Trestin Meacham (C)</t>
  </si>
  <si>
    <t>Lyle W. Hillyard (R)</t>
  </si>
  <si>
    <t>David P. Hinkins (R)</t>
  </si>
  <si>
    <t>Michael L."Mike" Binyon (D)</t>
  </si>
  <si>
    <t>Geoffrey L. Chesnut (D)</t>
  </si>
  <si>
    <t>Evan J. Vickers (R)</t>
  </si>
  <si>
    <t>2012 General Election Single-County Senate</t>
  </si>
  <si>
    <t>State Senate 1</t>
  </si>
  <si>
    <t>State Senate 6</t>
  </si>
  <si>
    <t>State Senate 7</t>
  </si>
  <si>
    <t>State Senate 8</t>
  </si>
  <si>
    <t>State Senate 10</t>
  </si>
  <si>
    <t>State Senate 14</t>
  </si>
  <si>
    <t>State Senate 29</t>
  </si>
  <si>
    <t>Luz Robles (D)</t>
  </si>
  <si>
    <t>Chelsea Woodruff (R)</t>
  </si>
  <si>
    <t>John Rendell (D)</t>
  </si>
  <si>
    <t>Wayne A. Harper (R)</t>
  </si>
  <si>
    <t>Deidre Henderson (R)</t>
  </si>
  <si>
    <t>Brian E Shiozawa (R)</t>
  </si>
  <si>
    <t>Josie Valdez (D)</t>
  </si>
  <si>
    <t>Aaron V. Osmond (R)</t>
  </si>
  <si>
    <t>John L. Valentine (R)</t>
  </si>
  <si>
    <t>Steve Urquhart (R)</t>
  </si>
  <si>
    <t>Terence W. Moore (D)</t>
  </si>
  <si>
    <t>State House 1</t>
  </si>
  <si>
    <t>State House 11</t>
  </si>
  <si>
    <t>State House 12</t>
  </si>
  <si>
    <t>State House 28</t>
  </si>
  <si>
    <t>State House 29</t>
  </si>
  <si>
    <t>State House 53</t>
  </si>
  <si>
    <t>State House 54</t>
  </si>
  <si>
    <t>State House 55</t>
  </si>
  <si>
    <t>State House 58</t>
  </si>
  <si>
    <t>State House 68</t>
  </si>
  <si>
    <t>State House 69</t>
  </si>
  <si>
    <t>State House 70</t>
  </si>
  <si>
    <t>State House 71</t>
  </si>
  <si>
    <t>State House 73</t>
  </si>
  <si>
    <t>DeLoy W Mecham (D)</t>
  </si>
  <si>
    <t>Ronda Rudd Menlove (R)</t>
  </si>
  <si>
    <t>Becky Maddox (C)</t>
  </si>
  <si>
    <t>Brad Dee (R)</t>
  </si>
  <si>
    <t>Pamela Udy (D)</t>
  </si>
  <si>
    <t>Benjamin Pales (D)</t>
  </si>
  <si>
    <t>Richard A. Greenwood (R)</t>
  </si>
  <si>
    <t>Rick Raile (R)</t>
  </si>
  <si>
    <t>Brian S. King (D)</t>
  </si>
  <si>
    <t>Lee B Perry (R)</t>
  </si>
  <si>
    <t>Heidi Bitton (D)</t>
  </si>
  <si>
    <t>Melvin R. Brown (R)</t>
  </si>
  <si>
    <t>Chris Robinson (D)</t>
  </si>
  <si>
    <t>Kraig Powell (R)</t>
  </si>
  <si>
    <t>John G. Mathis (R)</t>
  </si>
  <si>
    <t>Spencer J. Cox (R)</t>
  </si>
  <si>
    <t>Merrill Nelson (R)</t>
  </si>
  <si>
    <t>Thomas E. Nedreberg (D)</t>
  </si>
  <si>
    <t>Paul J. McCollaum, Jr. (C)</t>
  </si>
  <si>
    <t>Christine F. Watkins (D)</t>
  </si>
  <si>
    <t>Jerry B. Anderson (R)</t>
  </si>
  <si>
    <t>Kay L. McIff (R)</t>
  </si>
  <si>
    <t>Wayne Y. Hoskisson (D)</t>
  </si>
  <si>
    <t>L.S. Brown (C)</t>
  </si>
  <si>
    <t>Paul Sevy (C)</t>
  </si>
  <si>
    <t>Brad Last (R)</t>
  </si>
  <si>
    <t>Billy Kehl (D)</t>
  </si>
  <si>
    <t>Michael Noel (R)</t>
  </si>
  <si>
    <t>Ty Markham (J)</t>
  </si>
  <si>
    <t>2012 General Election Single-County House</t>
  </si>
  <si>
    <t>State House 2</t>
  </si>
  <si>
    <t>State House 3</t>
  </si>
  <si>
    <t>State House 4</t>
  </si>
  <si>
    <t>State House 5</t>
  </si>
  <si>
    <t>State House 6</t>
  </si>
  <si>
    <t>State House 7</t>
  </si>
  <si>
    <t>State House 8</t>
  </si>
  <si>
    <t>State House 9</t>
  </si>
  <si>
    <t>State House 10</t>
  </si>
  <si>
    <t>State House 13</t>
  </si>
  <si>
    <t>State House 14</t>
  </si>
  <si>
    <t>State House 15</t>
  </si>
  <si>
    <t>State House 16</t>
  </si>
  <si>
    <t>State House 17</t>
  </si>
  <si>
    <t>State House 18</t>
  </si>
  <si>
    <t>State House 19</t>
  </si>
  <si>
    <t>State House 20</t>
  </si>
  <si>
    <t>State House 21</t>
  </si>
  <si>
    <t>State House 22</t>
  </si>
  <si>
    <t>State House 23</t>
  </si>
  <si>
    <t>State House 24</t>
  </si>
  <si>
    <t>State House 25</t>
  </si>
  <si>
    <t>State House 26</t>
  </si>
  <si>
    <t>State House 27</t>
  </si>
  <si>
    <t>State House 30</t>
  </si>
  <si>
    <t>State House 31</t>
  </si>
  <si>
    <t>State House 32</t>
  </si>
  <si>
    <t>State House 33</t>
  </si>
  <si>
    <t>State House 34</t>
  </si>
  <si>
    <t>State House 35</t>
  </si>
  <si>
    <t>State House 36</t>
  </si>
  <si>
    <t>State House 37</t>
  </si>
  <si>
    <t>State House 38</t>
  </si>
  <si>
    <t>State House 39</t>
  </si>
  <si>
    <t>State House 40</t>
  </si>
  <si>
    <t>State House 41</t>
  </si>
  <si>
    <t>State House 42</t>
  </si>
  <si>
    <t>State House 43</t>
  </si>
  <si>
    <t>State House 44</t>
  </si>
  <si>
    <t>State House 45</t>
  </si>
  <si>
    <t>State House 46</t>
  </si>
  <si>
    <t>State House 47</t>
  </si>
  <si>
    <t>State House 48</t>
  </si>
  <si>
    <t>State House 49</t>
  </si>
  <si>
    <t>State House 50</t>
  </si>
  <si>
    <t>State House 51</t>
  </si>
  <si>
    <t>State House 52</t>
  </si>
  <si>
    <t>State House 56</t>
  </si>
  <si>
    <t>State House 57</t>
  </si>
  <si>
    <t>State House 59</t>
  </si>
  <si>
    <t>State House 60</t>
  </si>
  <si>
    <t>State House 61</t>
  </si>
  <si>
    <t>State House 62</t>
  </si>
  <si>
    <t>State House 63</t>
  </si>
  <si>
    <t>State House 64</t>
  </si>
  <si>
    <t>State House 65</t>
  </si>
  <si>
    <t>State House 66</t>
  </si>
  <si>
    <t>State House 67</t>
  </si>
  <si>
    <t>State House 72</t>
  </si>
  <si>
    <t>State House 74</t>
  </si>
  <si>
    <t>State House 75</t>
  </si>
  <si>
    <t>David E. Lifferth (R)</t>
  </si>
  <si>
    <t>Jack R. Draxler (R)</t>
  </si>
  <si>
    <t>Roger Donohoe (D)</t>
  </si>
  <si>
    <t>Doug Thompson (D)</t>
  </si>
  <si>
    <t>Edward Redd (R)</t>
  </si>
  <si>
    <t>Al Snyder (D)</t>
  </si>
  <si>
    <t>R. Curt Webb (R)</t>
  </si>
  <si>
    <t>Gabrielle Hodson (D)</t>
  </si>
  <si>
    <t>Jake Anderegg (R)</t>
  </si>
  <si>
    <t>Linda Protzman (D)</t>
  </si>
  <si>
    <t>Ryan D. Wilcox (R)</t>
  </si>
  <si>
    <t>Jared Paul Stratton (L)</t>
  </si>
  <si>
    <t>Gage Froerer (R)</t>
  </si>
  <si>
    <t>Nicholas A. "Nick" Velis (D)</t>
  </si>
  <si>
    <t>Jeremy Peterson (R)</t>
  </si>
  <si>
    <t>Neil Hansen (D)</t>
  </si>
  <si>
    <t>Dixon M. Pitcher (R)</t>
  </si>
  <si>
    <t>Christopher Winn (D)</t>
  </si>
  <si>
    <t>Paul Ray (R)</t>
  </si>
  <si>
    <t>K. Bradley Asay (D)</t>
  </si>
  <si>
    <t>Jon Christensen (D)</t>
  </si>
  <si>
    <t>Curtis Oda (R)</t>
  </si>
  <si>
    <t>Gibbs M. Smith (D)</t>
  </si>
  <si>
    <t>Brad R Wilson (R)</t>
  </si>
  <si>
    <t>Douglas M. Sill (D)</t>
  </si>
  <si>
    <t>Steve Handy (R)</t>
  </si>
  <si>
    <t>Kevin Bryan (L)</t>
  </si>
  <si>
    <t>Bonnie Peterson Flint (D)</t>
  </si>
  <si>
    <t>Stewart E. Barlow (R)</t>
  </si>
  <si>
    <t>Doug Macdonald (D)</t>
  </si>
  <si>
    <t>Roger E. Barrus (R)</t>
  </si>
  <si>
    <t>Jim Nielson (R)</t>
  </si>
  <si>
    <t>Lynn Anderson (D)</t>
  </si>
  <si>
    <t>Daniel N. Donahoe (D)</t>
  </si>
  <si>
    <t>Becky Edwards (R)</t>
  </si>
  <si>
    <t>David Lowe Swan (D)</t>
  </si>
  <si>
    <t>Douglas V. Sagers (R)</t>
  </si>
  <si>
    <t>William R. Bodine (C)</t>
  </si>
  <si>
    <t>Susan "Sue" Duckworth (D)</t>
  </si>
  <si>
    <t>Marilee Roose (C)</t>
  </si>
  <si>
    <t>Jennifer "Jen" Seelig (D)</t>
  </si>
  <si>
    <t>Richard D.M. Barnes (R)</t>
  </si>
  <si>
    <t>Rebecca Chavez-Houck (D)</t>
  </si>
  <si>
    <t>J.P. Hughes (R)</t>
  </si>
  <si>
    <t>Sinama Meli (R)</t>
  </si>
  <si>
    <t>Joel K. Briscoe (D)</t>
  </si>
  <si>
    <t>Angela Romero (D)</t>
  </si>
  <si>
    <t>Andres Paredes (R)</t>
  </si>
  <si>
    <t>Mark Dee Whitaker (G)</t>
  </si>
  <si>
    <t>Mike Kennedy (R)</t>
  </si>
  <si>
    <t>Scott Morgan (C)</t>
  </si>
  <si>
    <t>Fred C. Cox (R)</t>
  </si>
  <si>
    <t>Janice Fisher (D)</t>
  </si>
  <si>
    <t>Larry Wiley (D)</t>
  </si>
  <si>
    <t>Fred C Johnson (R)</t>
  </si>
  <si>
    <t>LaVar Christensen (R)</t>
  </si>
  <si>
    <t>Alain Balmanno (D)</t>
  </si>
  <si>
    <t>Liz Muniz (D)</t>
  </si>
  <si>
    <t>Craig Hall (R)</t>
  </si>
  <si>
    <t>Celina L. Milner (D)</t>
  </si>
  <si>
    <t>Johnny Anderson (R)</t>
  </si>
  <si>
    <t>Chelsea Travis (L)</t>
  </si>
  <si>
    <t>Casey R Fitts (R)</t>
  </si>
  <si>
    <t>Mark A. Wheatley (D)</t>
  </si>
  <si>
    <t>Dana Dickson (R)</t>
  </si>
  <si>
    <t>Patrice Arent (D)</t>
  </si>
  <si>
    <t>Carol Spackman Moss (D)</t>
  </si>
  <si>
    <t>Anne-Marie Lampropoulos (R)</t>
  </si>
  <si>
    <t>Elias S. McGraw (D)</t>
  </si>
  <si>
    <t>Eric Hutchings (R)</t>
  </si>
  <si>
    <t>Jim Dunnigan (R)</t>
  </si>
  <si>
    <t>Barbara Eubanks (D)</t>
  </si>
  <si>
    <t>Grace Sperry (R)</t>
  </si>
  <si>
    <t>Lynn N. Hemingway (D)</t>
  </si>
  <si>
    <t>Dan McCay (R)</t>
  </si>
  <si>
    <t>Jim Bird (R)</t>
  </si>
  <si>
    <t>Earl Tanner (R)</t>
  </si>
  <si>
    <t>Jeff Bell (D)</t>
  </si>
  <si>
    <t>Tim M. Cosgrove (D)</t>
  </si>
  <si>
    <t>John Jackson (U)</t>
  </si>
  <si>
    <t>Christy Achziger (R)</t>
  </si>
  <si>
    <t>Gary T Forbush (D)</t>
  </si>
  <si>
    <t>Steve Eliason (R)</t>
  </si>
  <si>
    <t>Wyatt J. Christensen (R)</t>
  </si>
  <si>
    <t>Marie H. Poulson (D)</t>
  </si>
  <si>
    <t>Chase Lantis (L)</t>
  </si>
  <si>
    <t>Ken Ivory (R)</t>
  </si>
  <si>
    <t>Joseph S. Huey (D)</t>
  </si>
  <si>
    <t>Keven J. Stratton (R)</t>
  </si>
  <si>
    <t>Mark Quigley (D)</t>
  </si>
  <si>
    <t>Derek Brown (R)</t>
  </si>
  <si>
    <t>Rich Cunningham (R)</t>
  </si>
  <si>
    <t>Billie Gay Larson (D)</t>
  </si>
  <si>
    <t>Sonja L. Jorgensen (D)</t>
  </si>
  <si>
    <t>Greg Hughes (R)</t>
  </si>
  <si>
    <t>Aaron M. Davis (U)</t>
  </si>
  <si>
    <t>John Knotwell (R)</t>
  </si>
  <si>
    <t>Daniel Paget (D)</t>
  </si>
  <si>
    <t>Kay J Christofferson (R)</t>
  </si>
  <si>
    <t>Leslie M. Dalton (D)</t>
  </si>
  <si>
    <t>Scott A. Gygi (D)</t>
  </si>
  <si>
    <t>Brian M. Greene (R)</t>
  </si>
  <si>
    <t>Val Peterson (R)</t>
  </si>
  <si>
    <t>Benjamin Norton (C)</t>
  </si>
  <si>
    <t>Kenny Barlow (L)</t>
  </si>
  <si>
    <t>Dana Layton (R)</t>
  </si>
  <si>
    <t>Emmanuel D. Kepas (D)</t>
  </si>
  <si>
    <t>Robert C. Patterson (D)</t>
  </si>
  <si>
    <t>Keith Grover (R)</t>
  </si>
  <si>
    <t>Jon Stanard (R)</t>
  </si>
  <si>
    <t>Brent Holloway (D)</t>
  </si>
  <si>
    <t>Dean Sanpei (R)</t>
  </si>
  <si>
    <t>Becky Lockhart (R)</t>
  </si>
  <si>
    <t>Boyd Jay Petersen (D)</t>
  </si>
  <si>
    <t>Francis D. Gibson (R)</t>
  </si>
  <si>
    <t>Ken Bowers (C)</t>
  </si>
  <si>
    <t>Mike McKell (R)</t>
  </si>
  <si>
    <t>Brian Hauglid (D)</t>
  </si>
  <si>
    <t>Marc Roberts (R)</t>
  </si>
  <si>
    <t>Scott R. Parkin (D)</t>
  </si>
  <si>
    <t>Barry Evan Short (L)</t>
  </si>
  <si>
    <t>John R. Westwood (R)</t>
  </si>
  <si>
    <t>V. Lowry Snow (R)</t>
  </si>
  <si>
    <t>Lee Ann Riddoch (D)</t>
  </si>
  <si>
    <t>Cimarron Chacon (D)</t>
  </si>
  <si>
    <t>Don L. Ipson (R)</t>
  </si>
  <si>
    <t>Randall Hinton (C)</t>
  </si>
  <si>
    <t>School Board 1</t>
  </si>
  <si>
    <t>School Board 4</t>
  </si>
  <si>
    <t>School Board 7</t>
  </si>
  <si>
    <t>School Board 8</t>
  </si>
  <si>
    <t>School Board 10</t>
  </si>
  <si>
    <t>School Board 11</t>
  </si>
  <si>
    <t>School Board 12</t>
  </si>
  <si>
    <t>School Board 13</t>
  </si>
  <si>
    <t>School Board 15</t>
  </si>
  <si>
    <t>D. Alan Shakespear</t>
  </si>
  <si>
    <t>Tami W. Pyfer</t>
  </si>
  <si>
    <t>David "Dave" L. Thomas</t>
  </si>
  <si>
    <t>Bruce Davis</t>
  </si>
  <si>
    <t>Leslie Brooks Castle</t>
  </si>
  <si>
    <t>Carlton A. Getz</t>
  </si>
  <si>
    <t>Chris Williams</t>
  </si>
  <si>
    <t>Jennifer A. Johnson</t>
  </si>
  <si>
    <t>Dave Crandall</t>
  </si>
  <si>
    <t>Nina Marie Welker</t>
  </si>
  <si>
    <t>Sergio X. Vasquez</t>
  </si>
  <si>
    <t>Jefferson Moss</t>
  </si>
  <si>
    <t>Wendy Simmerman</t>
  </si>
  <si>
    <t>Dixie L. Allen</t>
  </si>
  <si>
    <t>Ken Parkinson</t>
  </si>
  <si>
    <t>C. Mark Openshaw</t>
  </si>
  <si>
    <t>Barbara W Corry</t>
  </si>
  <si>
    <t>Bette Oveson Arial</t>
  </si>
  <si>
    <t>Kevin K. Allen, First Judicial District</t>
  </si>
  <si>
    <t>Jeffrey R. Burbank, First Juvenile Court District</t>
  </si>
  <si>
    <t>David M. Connors, Second Judicial District</t>
  </si>
  <si>
    <t>Mark R. DeCaria, Second Judicial District</t>
  </si>
  <si>
    <t>Michael D. DiReda, Second Judicial District</t>
  </si>
  <si>
    <t>Janice L. Frost, Second Juvenile Court District</t>
  </si>
  <si>
    <t>Scott M. Hadley, Second Judicial District</t>
  </si>
  <si>
    <t>W. Brent West, Second Judicial District</t>
  </si>
  <si>
    <t>Charles D. Behrens, Jr., Third Juvenile Court District</t>
  </si>
  <si>
    <t>Ann Boyden, Third Judicial District</t>
  </si>
  <si>
    <t>Royal I. Hansen, Third Judicial District</t>
  </si>
  <si>
    <t>Elizabeth A. Lindsley, Third Juvenile Court District</t>
  </si>
  <si>
    <t>C. Dane Nolan, Third Juvenile Court District</t>
  </si>
  <si>
    <t>Anthony B. Quinn, Third Judicial District</t>
  </si>
  <si>
    <t>Christine S. Johnson, Fourth Judicial District</t>
  </si>
  <si>
    <t>Mary T. Noonan, Fourth Juvenile Court District</t>
  </si>
  <si>
    <t>Derek P. Pullan, Fourth Judicial District</t>
  </si>
  <si>
    <t>Eric A. Ludlow, Fifth Judicial District</t>
  </si>
  <si>
    <t>James L. Shumate, Fifth Judicial District</t>
  </si>
  <si>
    <t>G. Michael Westfall, Fifth Judicial District</t>
  </si>
  <si>
    <t>Marvin D Bagley, Sixth Judicial District</t>
  </si>
  <si>
    <t>Edwin T. Peterson, Eighth Judicial District</t>
  </si>
  <si>
    <t>Larry A. Steele, Eighth Juvenile Court District</t>
  </si>
  <si>
    <t>Yes</t>
  </si>
  <si>
    <t>No</t>
  </si>
  <si>
    <t>Constitutional Amendment A</t>
  </si>
  <si>
    <t>Constitutional Amendment B</t>
  </si>
  <si>
    <t>For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</si>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</sst>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#,##0"/>
  </numFmts>
  <fonts count="89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6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0000"/>
        <bgColor indexed="64"/>
      </patternFill>
    </fill>
  </fills>
  <borders count="10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3">
    <xf numFmtId="0" fontId="0" fillId="0" borderId="0" xfId="0" applyAlignment="1">
      <alignment wrapText="1"/>
    </xf>
    <xf numFmtId="164" fontId="1" fillId="0" borderId="1" xfId="0" applyNumberFormat="1" applyFon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wrapText="1"/>
    </xf>
    <xf numFmtId="10" fontId="2" fillId="2" borderId="4" xfId="0" applyNumberFormat="1" applyFont="1" applyFill="1" applyBorder="1"/>
    <xf numFmtId="10" fontId="3" fillId="3" borderId="5" xfId="0" applyNumberFormat="1" applyFont="1" applyFill="1" applyBorder="1"/>
    <xf numFmtId="3" fontId="6" fillId="0" borderId="8" xfId="0" applyNumberFormat="1" applyFont="1" applyBorder="1"/>
    <xf numFmtId="0" fontId="10" fillId="8" borderId="12" xfId="0" applyFont="1" applyFill="1" applyBorder="1" applyAlignment="1">
      <alignment horizontal="center" vertical="center" wrapText="1"/>
    </xf>
    <xf numFmtId="0" fontId="11" fillId="0" borderId="13" xfId="0" applyFont="1" applyBorder="1"/>
    <xf numFmtId="0" fontId="12" fillId="0" borderId="14" xfId="0" applyFont="1" applyBorder="1" applyAlignment="1">
      <alignment horizontal="center"/>
    </xf>
    <xf numFmtId="0" fontId="0" fillId="0" borderId="15" xfId="0" applyBorder="1" applyAlignment="1">
      <alignment wrapText="1"/>
    </xf>
    <xf numFmtId="0" fontId="0" fillId="0" borderId="17" xfId="0" applyBorder="1" applyAlignment="1">
      <alignment wrapText="1"/>
    </xf>
    <xf numFmtId="0" fontId="14" fillId="10" borderId="19" xfId="0" applyFont="1" applyFill="1" applyBorder="1" applyAlignment="1">
      <alignment horizontal="center" vertical="center" wrapText="1"/>
    </xf>
    <xf numFmtId="3" fontId="15" fillId="11" borderId="20" xfId="0" applyNumberFormat="1" applyFont="1" applyFill="1" applyBorder="1"/>
    <xf numFmtId="10" fontId="16" fillId="12" borderId="21" xfId="0" applyNumberFormat="1" applyFont="1" applyFill="1" applyBorder="1" applyAlignment="1">
      <alignment horizontal="right"/>
    </xf>
    <xf numFmtId="37" fontId="18" fillId="0" borderId="23" xfId="0" applyNumberFormat="1" applyFont="1" applyBorder="1"/>
    <xf numFmtId="3" fontId="19" fillId="14" borderId="24" xfId="0" applyNumberFormat="1" applyFont="1" applyFill="1" applyBorder="1"/>
    <xf numFmtId="37" fontId="20" fillId="0" borderId="25" xfId="0" applyNumberFormat="1" applyFont="1" applyBorder="1"/>
    <xf numFmtId="0" fontId="21" fillId="15" borderId="27" xfId="0" applyFont="1" applyFill="1" applyBorder="1" applyAlignment="1">
      <alignment horizontal="center" vertical="center" wrapText="1"/>
    </xf>
    <xf numFmtId="3" fontId="23" fillId="0" borderId="29" xfId="0" applyNumberFormat="1" applyFont="1" applyBorder="1"/>
    <xf numFmtId="164" fontId="24" fillId="0" borderId="30" xfId="0" applyNumberFormat="1" applyFont="1" applyBorder="1"/>
    <xf numFmtId="0" fontId="0" fillId="0" borderId="31" xfId="0" applyBorder="1" applyAlignment="1">
      <alignment horizontal="center" wrapText="1"/>
    </xf>
    <xf numFmtId="10" fontId="26" fillId="0" borderId="33" xfId="0" applyNumberFormat="1" applyFont="1" applyBorder="1"/>
    <xf numFmtId="10" fontId="27" fillId="0" borderId="34" xfId="0" applyNumberFormat="1" applyFont="1" applyBorder="1"/>
    <xf numFmtId="164" fontId="28" fillId="18" borderId="35" xfId="0" applyNumberFormat="1" applyFont="1" applyFill="1" applyBorder="1"/>
    <xf numFmtId="10" fontId="31" fillId="0" borderId="39" xfId="0" applyNumberFormat="1" applyFont="1" applyBorder="1" applyAlignment="1">
      <alignment horizontal="right"/>
    </xf>
    <xf numFmtId="0" fontId="32" fillId="22" borderId="40" xfId="0" applyFont="1" applyFill="1" applyBorder="1"/>
    <xf numFmtId="0" fontId="0" fillId="0" borderId="41" xfId="0" applyBorder="1" applyAlignment="1">
      <alignment wrapText="1"/>
    </xf>
    <xf numFmtId="10" fontId="34" fillId="24" borderId="43" xfId="0" applyNumberFormat="1" applyFont="1" applyFill="1" applyBorder="1"/>
    <xf numFmtId="0" fontId="36" fillId="26" borderId="46" xfId="0" applyFont="1" applyFill="1" applyBorder="1" applyAlignment="1">
      <alignment horizontal="center" wrapText="1"/>
    </xf>
    <xf numFmtId="164" fontId="38" fillId="28" borderId="48" xfId="0" applyNumberFormat="1" applyFont="1" applyFill="1" applyBorder="1"/>
    <xf numFmtId="0" fontId="39" fillId="29" borderId="49" xfId="0" applyFont="1" applyFill="1" applyBorder="1"/>
    <xf numFmtId="0" fontId="0" fillId="0" borderId="52" xfId="0" applyBorder="1" applyAlignment="1">
      <alignment wrapText="1"/>
    </xf>
    <xf numFmtId="0" fontId="42" fillId="0" borderId="53" xfId="0" applyFont="1" applyBorder="1" applyAlignment="1">
      <alignment horizontal="center" wrapText="1"/>
    </xf>
    <xf numFmtId="0" fontId="43" fillId="0" borderId="54" xfId="0" applyFont="1" applyBorder="1" applyAlignment="1">
      <alignment horizontal="center" wrapText="1"/>
    </xf>
    <xf numFmtId="3" fontId="44" fillId="0" borderId="56" xfId="0" applyNumberFormat="1" applyFont="1" applyBorder="1"/>
    <xf numFmtId="0" fontId="45" fillId="0" borderId="57" xfId="0" applyFont="1" applyBorder="1" applyAlignment="1">
      <alignment horizontal="center"/>
    </xf>
    <xf numFmtId="10" fontId="47" fillId="0" borderId="59" xfId="0" applyNumberFormat="1" applyFont="1" applyBorder="1"/>
    <xf numFmtId="0" fontId="0" fillId="0" borderId="61" xfId="0" applyBorder="1" applyAlignment="1">
      <alignment wrapText="1"/>
    </xf>
    <xf numFmtId="164" fontId="49" fillId="35" borderId="62" xfId="0" applyNumberFormat="1" applyFont="1" applyFill="1" applyBorder="1"/>
    <xf numFmtId="3" fontId="50" fillId="36" borderId="63" xfId="0" applyNumberFormat="1" applyFont="1" applyFill="1" applyBorder="1"/>
    <xf numFmtId="164" fontId="51" fillId="0" borderId="64" xfId="0" applyNumberFormat="1" applyFont="1" applyBorder="1"/>
    <xf numFmtId="10" fontId="52" fillId="37" borderId="65" xfId="0" applyNumberFormat="1" applyFont="1" applyFill="1" applyBorder="1"/>
    <xf numFmtId="0" fontId="53" fillId="38" borderId="66" xfId="0" applyFont="1" applyFill="1" applyBorder="1" applyAlignment="1">
      <alignment horizontal="center" wrapText="1"/>
    </xf>
    <xf numFmtId="10" fontId="55" fillId="0" borderId="68" xfId="0" applyNumberFormat="1" applyFont="1" applyBorder="1"/>
    <xf numFmtId="0" fontId="57" fillId="40" borderId="70" xfId="0" applyFont="1" applyFill="1" applyBorder="1" applyAlignment="1">
      <alignment horizontal="center" wrapText="1"/>
    </xf>
    <xf numFmtId="0" fontId="58" fillId="41" borderId="71" xfId="0" applyFont="1" applyFill="1" applyBorder="1" applyAlignment="1">
      <alignment horizontal="center" vertical="center" wrapText="1"/>
    </xf>
    <xf numFmtId="3" fontId="59" fillId="42" borderId="72" xfId="0" applyNumberFormat="1" applyFont="1" applyFill="1" applyBorder="1"/>
    <xf numFmtId="0" fontId="60" fillId="0" borderId="73" xfId="0" applyFont="1" applyBorder="1" applyAlignment="1">
      <alignment horizontal="center" wrapText="1"/>
    </xf>
    <xf numFmtId="0" fontId="61" fillId="43" borderId="74" xfId="0" applyFont="1" applyFill="1" applyBorder="1" applyAlignment="1">
      <alignment horizontal="center" vertical="center" wrapText="1"/>
    </xf>
    <xf numFmtId="10" fontId="62" fillId="0" borderId="75" xfId="0" applyNumberFormat="1" applyFont="1" applyBorder="1" applyAlignment="1">
      <alignment horizontal="center" wrapText="1"/>
    </xf>
    <xf numFmtId="3" fontId="63" fillId="44" borderId="76" xfId="0" applyNumberFormat="1" applyFont="1" applyFill="1" applyBorder="1"/>
    <xf numFmtId="3" fontId="65" fillId="0" borderId="79" xfId="0" applyNumberFormat="1" applyFont="1" applyBorder="1"/>
    <xf numFmtId="3" fontId="66" fillId="0" borderId="80" xfId="0" applyNumberFormat="1" applyFont="1" applyBorder="1"/>
    <xf numFmtId="10" fontId="68" fillId="47" borderId="82" xfId="0" applyNumberFormat="1" applyFont="1" applyFill="1" applyBorder="1"/>
    <xf numFmtId="10" fontId="69" fillId="0" borderId="83" xfId="0" applyNumberFormat="1" applyFont="1" applyBorder="1" applyAlignment="1">
      <alignment horizontal="right" wrapText="1"/>
    </xf>
    <xf numFmtId="0" fontId="71" fillId="49" borderId="85" xfId="0" applyFont="1" applyFill="1" applyBorder="1"/>
    <xf numFmtId="0" fontId="72" fillId="50" borderId="86" xfId="0" applyFont="1" applyFill="1" applyBorder="1"/>
    <xf numFmtId="164" fontId="73" fillId="51" borderId="87" xfId="0" applyNumberFormat="1" applyFont="1" applyFill="1" applyBorder="1"/>
    <xf numFmtId="3" fontId="75" fillId="53" borderId="90" xfId="0" applyNumberFormat="1" applyFont="1" applyFill="1" applyBorder="1"/>
    <xf numFmtId="0" fontId="0" fillId="0" borderId="92" xfId="0" applyBorder="1" applyAlignment="1">
      <alignment wrapText="1"/>
    </xf>
    <xf numFmtId="3" fontId="79" fillId="58" borderId="96" xfId="0" applyNumberFormat="1" applyFont="1" applyFill="1" applyBorder="1"/>
    <xf numFmtId="0" fontId="0" fillId="0" borderId="97" xfId="0" applyBorder="1" applyAlignment="1">
      <alignment horizontal="center" wrapText="1"/>
    </xf>
    <xf numFmtId="3" fontId="80" fillId="59" borderId="98" xfId="0" applyNumberFormat="1" applyFont="1" applyFill="1" applyBorder="1"/>
    <xf numFmtId="0" fontId="81" fillId="60" borderId="99" xfId="0" applyFont="1" applyFill="1" applyBorder="1" applyAlignment="1">
      <alignment horizontal="center" wrapText="1"/>
    </xf>
    <xf numFmtId="0" fontId="82" fillId="61" borderId="100" xfId="0" applyFont="1" applyFill="1" applyBorder="1"/>
    <xf numFmtId="10" fontId="83" fillId="0" borderId="101" xfId="0" applyNumberFormat="1" applyFont="1" applyBorder="1" applyAlignment="1">
      <alignment horizontal="center"/>
    </xf>
    <xf numFmtId="3" fontId="84" fillId="62" borderId="102" xfId="0" applyNumberFormat="1" applyFont="1" applyFill="1" applyBorder="1"/>
    <xf numFmtId="164" fontId="85" fillId="0" borderId="103" xfId="0" applyNumberFormat="1" applyFont="1" applyBorder="1"/>
    <xf numFmtId="3" fontId="86" fillId="64" borderId="105" xfId="0" applyNumberFormat="1" applyFont="1" applyFill="1" applyBorder="1"/>
    <xf numFmtId="3" fontId="87" fillId="65" borderId="106" xfId="0" applyNumberFormat="1" applyFont="1" applyFill="1" applyBorder="1"/>
    <xf numFmtId="0" fontId="88" fillId="66" borderId="107" xfId="0" applyFont="1" applyFill="1" applyBorder="1"/>
    <xf numFmtId="0" fontId="17" fillId="13" borderId="22" xfId="0" applyFont="1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26" xfId="0" applyBorder="1" applyAlignment="1">
      <alignment horizontal="right" wrapText="1"/>
    </xf>
    <xf numFmtId="0" fontId="70" fillId="48" borderId="84" xfId="0" applyFont="1" applyFill="1" applyBorder="1" applyAlignment="1">
      <alignment horizontal="center" vertical="center" wrapText="1"/>
    </xf>
    <xf numFmtId="0" fontId="0" fillId="0" borderId="45" xfId="0" applyBorder="1" applyAlignment="1">
      <alignment wrapText="1"/>
    </xf>
    <xf numFmtId="0" fontId="7" fillId="5" borderId="9" xfId="0" applyFont="1" applyFill="1" applyBorder="1" applyAlignment="1">
      <alignment horizontal="center" vertical="center" wrapText="1"/>
    </xf>
    <xf numFmtId="0" fontId="0" fillId="63" borderId="104" xfId="0" applyFill="1" applyBorder="1" applyAlignment="1">
      <alignment wrapText="1"/>
    </xf>
    <xf numFmtId="0" fontId="0" fillId="32" borderId="55" xfId="0" applyFill="1" applyBorder="1" applyAlignment="1">
      <alignment wrapText="1"/>
    </xf>
    <xf numFmtId="164" fontId="9" fillId="7" borderId="11" xfId="0" applyNumberFormat="1" applyFont="1" applyFill="1" applyBorder="1"/>
    <xf numFmtId="0" fontId="0" fillId="57" borderId="95" xfId="0" applyFill="1" applyBorder="1" applyAlignment="1">
      <alignment wrapText="1"/>
    </xf>
    <xf numFmtId="0" fontId="35" fillId="25" borderId="44" xfId="0" applyFont="1" applyFill="1" applyBorder="1" applyAlignment="1">
      <alignment horizontal="center" vertical="center"/>
    </xf>
    <xf numFmtId="0" fontId="56" fillId="39" borderId="69" xfId="0" applyFont="1" applyFill="1" applyBorder="1"/>
    <xf numFmtId="0" fontId="0" fillId="0" borderId="52" xfId="0" applyBorder="1" applyAlignment="1">
      <alignment wrapText="1"/>
    </xf>
    <xf numFmtId="3" fontId="77" fillId="55" borderId="93" xfId="0" applyNumberFormat="1" applyFont="1" applyFill="1" applyBorder="1"/>
    <xf numFmtId="3" fontId="29" fillId="20" borderId="37" xfId="0" applyNumberFormat="1" applyFont="1" applyFill="1" applyBorder="1"/>
    <xf numFmtId="3" fontId="87" fillId="65" borderId="106" xfId="0" applyNumberFormat="1" applyFont="1" applyFill="1" applyBorder="1"/>
    <xf numFmtId="3" fontId="64" fillId="45" borderId="78" xfId="0" applyNumberFormat="1" applyFont="1" applyFill="1" applyBorder="1"/>
    <xf numFmtId="3" fontId="15" fillId="11" borderId="20" xfId="0" applyNumberFormat="1" applyFont="1" applyFill="1" applyBorder="1"/>
    <xf numFmtId="3" fontId="74" fillId="52" borderId="89" xfId="0" applyNumberFormat="1" applyFont="1" applyFill="1" applyBorder="1"/>
    <xf numFmtId="0" fontId="8" fillId="6" borderId="1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54" fillId="0" borderId="67" xfId="0" applyFont="1" applyBorder="1" applyAlignment="1">
      <alignment wrapText="1"/>
    </xf>
    <xf numFmtId="164" fontId="13" fillId="9" borderId="18" xfId="0" applyNumberFormat="1" applyFont="1" applyFill="1" applyBorder="1" applyAlignment="1">
      <alignment horizontal="right"/>
    </xf>
    <xf numFmtId="0" fontId="0" fillId="19" borderId="36" xfId="0" applyFill="1" applyBorder="1" applyAlignment="1">
      <alignment wrapText="1"/>
    </xf>
    <xf numFmtId="0" fontId="0" fillId="0" borderId="15" xfId="0" applyBorder="1" applyAlignment="1">
      <alignment wrapText="1"/>
    </xf>
    <xf numFmtId="0" fontId="40" fillId="30" borderId="50" xfId="0" applyFont="1" applyFill="1" applyBorder="1" applyAlignment="1">
      <alignment horizontal="center" vertical="center" wrapText="1"/>
    </xf>
    <xf numFmtId="0" fontId="78" fillId="56" borderId="94" xfId="0" applyFont="1" applyFill="1" applyBorder="1" applyAlignment="1">
      <alignment horizontal="center" vertical="center" wrapText="1"/>
    </xf>
    <xf numFmtId="3" fontId="30" fillId="21" borderId="38" xfId="0" applyNumberFormat="1" applyFont="1" applyFill="1" applyBorder="1"/>
    <xf numFmtId="0" fontId="37" fillId="27" borderId="47" xfId="0" applyFont="1" applyFill="1" applyBorder="1"/>
    <xf numFmtId="3" fontId="0" fillId="0" borderId="77" xfId="0" applyNumberFormat="1" applyBorder="1" applyAlignment="1">
      <alignment wrapText="1"/>
    </xf>
    <xf numFmtId="0" fontId="22" fillId="16" borderId="28" xfId="0" applyFont="1" applyFill="1" applyBorder="1" applyAlignment="1">
      <alignment horizontal="center" vertical="center" wrapText="1"/>
    </xf>
    <xf numFmtId="0" fontId="46" fillId="33" borderId="58" xfId="0" applyFont="1" applyFill="1" applyBorder="1" applyAlignment="1">
      <alignment horizontal="center" vertical="center" wrapText="1"/>
    </xf>
    <xf numFmtId="0" fontId="0" fillId="0" borderId="88" xfId="0" applyBorder="1" applyAlignment="1">
      <alignment wrapText="1"/>
    </xf>
    <xf numFmtId="0" fontId="67" fillId="46" borderId="81" xfId="0" applyFont="1" applyFill="1" applyBorder="1" applyAlignment="1">
      <alignment horizontal="center" vertical="center" wrapText="1"/>
    </xf>
    <xf numFmtId="0" fontId="41" fillId="31" borderId="51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71" fillId="49" borderId="85" xfId="0" applyFont="1" applyFill="1" applyBorder="1"/>
    <xf numFmtId="0" fontId="33" fillId="23" borderId="42" xfId="0" applyFont="1" applyFill="1" applyBorder="1"/>
    <xf numFmtId="0" fontId="25" fillId="17" borderId="32" xfId="0" applyFont="1" applyFill="1" applyBorder="1"/>
    <xf numFmtId="0" fontId="76" fillId="54" borderId="91" xfId="0" applyFont="1" applyFill="1" applyBorder="1"/>
    <xf numFmtId="0" fontId="48" fillId="34" borderId="6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indowProtection="1" tabSelected="1" workbookViewId="0">
      <selection activeCell="D21" sqref="D21"/>
    </sheetView>
  </sheetViews>
  <sheetFormatPr defaultColWidth="9.140625" defaultRowHeight="12.75" customHeight="1" x14ac:dyDescent="0.2"/>
  <cols>
    <col min="1" max="22" width="15" customWidth="1"/>
  </cols>
  <sheetData>
    <row r="1" spans="1:22" ht="42" customHeight="1" x14ac:dyDescent="0.2">
      <c r="A1" s="72" t="s">
        <v>0</v>
      </c>
      <c r="B1" s="73"/>
      <c r="C1" s="73"/>
      <c r="D1" s="74"/>
      <c r="E1" s="75" t="s">
        <v>1</v>
      </c>
      <c r="F1" s="73"/>
      <c r="G1" s="73"/>
      <c r="H1" s="73"/>
      <c r="I1" s="73"/>
      <c r="J1" s="73"/>
      <c r="K1" s="76"/>
      <c r="L1" s="77" t="s">
        <v>2</v>
      </c>
      <c r="M1" s="73"/>
      <c r="N1" s="73"/>
      <c r="O1" s="73"/>
      <c r="P1" s="73"/>
      <c r="Q1" s="73"/>
      <c r="R1" s="76"/>
      <c r="S1" s="78"/>
      <c r="T1" s="79"/>
      <c r="U1" s="79"/>
      <c r="V1" s="79"/>
    </row>
    <row r="2" spans="1:22" ht="40.5" customHeight="1" x14ac:dyDescent="0.2">
      <c r="A2" s="36" t="s">
        <v>3</v>
      </c>
      <c r="B2" s="33" t="s">
        <v>4</v>
      </c>
      <c r="C2" s="33" t="s">
        <v>5</v>
      </c>
      <c r="D2" s="55" t="s">
        <v>6</v>
      </c>
      <c r="E2" s="48" t="s">
        <v>7</v>
      </c>
      <c r="F2" s="48" t="s">
        <v>8</v>
      </c>
      <c r="G2" s="48" t="s">
        <v>9</v>
      </c>
      <c r="H2" s="48" t="s">
        <v>10</v>
      </c>
      <c r="I2" s="48" t="s">
        <v>11</v>
      </c>
      <c r="J2" s="48" t="s">
        <v>12</v>
      </c>
      <c r="K2" s="34" t="s">
        <v>13</v>
      </c>
      <c r="L2" s="3" t="s">
        <v>14</v>
      </c>
      <c r="M2" s="21" t="s">
        <v>15</v>
      </c>
      <c r="N2" s="21" t="s">
        <v>16</v>
      </c>
      <c r="O2" s="21" t="s">
        <v>17</v>
      </c>
      <c r="P2" s="21" t="s">
        <v>18</v>
      </c>
      <c r="Q2" s="21" t="s">
        <v>19</v>
      </c>
      <c r="R2" s="21" t="s">
        <v>20</v>
      </c>
      <c r="S2" s="21" t="s">
        <v>21</v>
      </c>
      <c r="T2" s="21" t="s">
        <v>22</v>
      </c>
      <c r="U2" s="21" t="s">
        <v>23</v>
      </c>
      <c r="V2" s="21" t="s">
        <v>24</v>
      </c>
    </row>
    <row r="3" spans="1:22" x14ac:dyDescent="0.2">
      <c r="A3" s="15" t="s">
        <v>25</v>
      </c>
      <c r="B3" s="1">
        <v>3423</v>
      </c>
      <c r="C3" s="1">
        <v>2597</v>
      </c>
      <c r="D3" s="25">
        <f t="shared" ref="D3:D32" si="0">C3/B3</f>
        <v>0.75869120654396727</v>
      </c>
      <c r="E3" s="1">
        <v>4</v>
      </c>
      <c r="F3" s="1">
        <v>0</v>
      </c>
      <c r="G3" s="1">
        <v>2174</v>
      </c>
      <c r="H3" s="1">
        <v>346</v>
      </c>
      <c r="I3" s="1">
        <v>17</v>
      </c>
      <c r="J3" s="1">
        <v>8</v>
      </c>
      <c r="K3" s="68">
        <v>11</v>
      </c>
      <c r="L3" s="10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15" t="s">
        <v>26</v>
      </c>
      <c r="B4" s="1">
        <v>26108</v>
      </c>
      <c r="C4" s="1">
        <v>19525</v>
      </c>
      <c r="D4" s="25">
        <f t="shared" si="0"/>
        <v>0.74785506358204379</v>
      </c>
      <c r="E4" s="8">
        <v>36</v>
      </c>
      <c r="F4" s="1">
        <v>6</v>
      </c>
      <c r="G4" s="1">
        <v>17101</v>
      </c>
      <c r="H4" s="1">
        <v>1984</v>
      </c>
      <c r="I4" s="1">
        <v>150</v>
      </c>
      <c r="J4" s="1">
        <v>72</v>
      </c>
      <c r="K4" s="68">
        <v>56</v>
      </c>
      <c r="L4" s="10">
        <v>1</v>
      </c>
      <c r="M4" s="2"/>
      <c r="N4" s="2"/>
      <c r="O4" s="2"/>
      <c r="P4" s="2">
        <v>2</v>
      </c>
      <c r="Q4" s="2"/>
      <c r="R4" s="2"/>
      <c r="S4" s="2"/>
      <c r="T4" s="2"/>
      <c r="U4" s="2"/>
      <c r="V4" s="2"/>
    </row>
    <row r="5" spans="1:22" x14ac:dyDescent="0.2">
      <c r="A5" s="15" t="s">
        <v>27</v>
      </c>
      <c r="B5" s="1">
        <v>57163</v>
      </c>
      <c r="C5" s="1">
        <v>42933</v>
      </c>
      <c r="D5" s="25">
        <f t="shared" si="0"/>
        <v>0.75106275038049086</v>
      </c>
      <c r="E5" s="1">
        <v>138</v>
      </c>
      <c r="F5" s="1">
        <v>15</v>
      </c>
      <c r="G5" s="1">
        <v>35039</v>
      </c>
      <c r="H5" s="1">
        <v>6244</v>
      </c>
      <c r="I5" s="1">
        <v>543</v>
      </c>
      <c r="J5" s="1">
        <v>142</v>
      </c>
      <c r="K5" s="68">
        <v>172</v>
      </c>
      <c r="L5" s="10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15" t="s">
        <v>28</v>
      </c>
      <c r="B6" s="1">
        <v>9629</v>
      </c>
      <c r="C6" s="1">
        <v>7724</v>
      </c>
      <c r="D6" s="25">
        <f t="shared" si="0"/>
        <v>0.80216014124000412</v>
      </c>
      <c r="E6" s="1">
        <v>23</v>
      </c>
      <c r="F6" s="1">
        <v>7</v>
      </c>
      <c r="G6" s="1">
        <v>5090</v>
      </c>
      <c r="H6" s="1">
        <v>2275</v>
      </c>
      <c r="I6" s="1">
        <v>88</v>
      </c>
      <c r="J6" s="1">
        <v>35</v>
      </c>
      <c r="K6" s="68">
        <v>49</v>
      </c>
      <c r="L6" s="10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15" t="s">
        <v>29</v>
      </c>
      <c r="B7" s="1">
        <v>669</v>
      </c>
      <c r="C7" s="1">
        <v>525</v>
      </c>
      <c r="D7" s="25">
        <f t="shared" si="0"/>
        <v>0.7847533632286996</v>
      </c>
      <c r="E7" s="1">
        <v>1</v>
      </c>
      <c r="F7" s="1">
        <v>1</v>
      </c>
      <c r="G7" s="1">
        <v>406</v>
      </c>
      <c r="H7" s="1">
        <v>94</v>
      </c>
      <c r="I7" s="1">
        <v>16</v>
      </c>
      <c r="J7" s="1">
        <v>1</v>
      </c>
      <c r="K7" s="68">
        <v>1</v>
      </c>
      <c r="L7" s="10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15" t="s">
        <v>30</v>
      </c>
      <c r="B8" s="19">
        <v>157896</v>
      </c>
      <c r="C8" s="27">
        <v>121946</v>
      </c>
      <c r="D8" s="25">
        <f t="shared" si="0"/>
        <v>0.77231848811876169</v>
      </c>
      <c r="E8" s="1">
        <v>330</v>
      </c>
      <c r="F8" s="1">
        <v>32</v>
      </c>
      <c r="G8" s="1">
        <v>96861</v>
      </c>
      <c r="H8" s="1">
        <v>21889</v>
      </c>
      <c r="I8" s="1">
        <v>1217</v>
      </c>
      <c r="J8" s="1">
        <v>331</v>
      </c>
      <c r="K8" s="68">
        <v>408</v>
      </c>
      <c r="L8" s="10">
        <v>1</v>
      </c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15" t="s">
        <v>31</v>
      </c>
      <c r="B9" s="1">
        <v>7756</v>
      </c>
      <c r="C9" s="1">
        <v>6432</v>
      </c>
      <c r="D9" s="25">
        <f t="shared" si="0"/>
        <v>0.82929345023207834</v>
      </c>
      <c r="E9" s="1">
        <v>9</v>
      </c>
      <c r="F9" s="1">
        <v>1</v>
      </c>
      <c r="G9" s="1">
        <v>5698</v>
      </c>
      <c r="H9" s="1">
        <v>581</v>
      </c>
      <c r="I9" s="1">
        <v>41</v>
      </c>
      <c r="J9" s="1">
        <v>31</v>
      </c>
      <c r="K9" s="68">
        <v>18</v>
      </c>
      <c r="L9" s="10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">
      <c r="A10" s="15" t="s">
        <v>32</v>
      </c>
      <c r="B10" s="1">
        <v>6474</v>
      </c>
      <c r="C10" s="1">
        <v>4543</v>
      </c>
      <c r="D10" s="25">
        <f t="shared" si="0"/>
        <v>0.7017299969107198</v>
      </c>
      <c r="E10" s="1">
        <v>10</v>
      </c>
      <c r="F10" s="1">
        <v>4</v>
      </c>
      <c r="G10" s="1">
        <v>3777</v>
      </c>
      <c r="H10" s="1">
        <v>569</v>
      </c>
      <c r="I10" s="1">
        <v>48</v>
      </c>
      <c r="J10" s="1">
        <v>17</v>
      </c>
      <c r="K10" s="68">
        <v>24</v>
      </c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15" t="s">
        <v>33</v>
      </c>
      <c r="B11" s="1">
        <v>2942</v>
      </c>
      <c r="C11" s="1">
        <v>2224</v>
      </c>
      <c r="D11" s="25">
        <f t="shared" si="0"/>
        <v>0.75594833446634946</v>
      </c>
      <c r="E11" s="1">
        <v>10</v>
      </c>
      <c r="F11" s="1">
        <v>0</v>
      </c>
      <c r="G11" s="1">
        <v>1832</v>
      </c>
      <c r="H11" s="1">
        <v>308</v>
      </c>
      <c r="I11" s="1">
        <v>17</v>
      </c>
      <c r="J11" s="1">
        <v>4</v>
      </c>
      <c r="K11" s="68">
        <v>11</v>
      </c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15" t="s">
        <v>34</v>
      </c>
      <c r="B12" s="1">
        <v>5535</v>
      </c>
      <c r="C12" s="1">
        <v>4005</v>
      </c>
      <c r="D12" s="25">
        <f t="shared" si="0"/>
        <v>0.72357723577235777</v>
      </c>
      <c r="E12" s="1">
        <v>66</v>
      </c>
      <c r="F12" s="1">
        <v>3</v>
      </c>
      <c r="G12" s="1">
        <v>1996</v>
      </c>
      <c r="H12" s="1">
        <v>1727</v>
      </c>
      <c r="I12" s="1">
        <v>71</v>
      </c>
      <c r="J12" s="1">
        <v>10</v>
      </c>
      <c r="K12" s="68">
        <v>77</v>
      </c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15" t="s">
        <v>35</v>
      </c>
      <c r="B13" s="1">
        <v>20656</v>
      </c>
      <c r="C13" s="1">
        <v>16932</v>
      </c>
      <c r="D13" s="25">
        <f t="shared" si="0"/>
        <v>0.81971340046475605</v>
      </c>
      <c r="E13" s="1">
        <v>43</v>
      </c>
      <c r="F13" s="1">
        <v>4</v>
      </c>
      <c r="G13" s="1">
        <v>14200</v>
      </c>
      <c r="H13" s="1">
        <v>2148</v>
      </c>
      <c r="I13" s="1">
        <v>202</v>
      </c>
      <c r="J13" s="1">
        <v>66</v>
      </c>
      <c r="K13" s="68">
        <v>38</v>
      </c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15" t="s">
        <v>36</v>
      </c>
      <c r="B14" s="39">
        <v>5502</v>
      </c>
      <c r="C14" s="39">
        <v>4041</v>
      </c>
      <c r="D14" s="25">
        <f t="shared" si="0"/>
        <v>0.73446019629225734</v>
      </c>
      <c r="E14" s="1">
        <v>9</v>
      </c>
      <c r="F14" s="1">
        <v>0</v>
      </c>
      <c r="G14" s="1">
        <v>3448</v>
      </c>
      <c r="H14" s="1">
        <v>451</v>
      </c>
      <c r="I14" s="1">
        <v>27</v>
      </c>
      <c r="J14" s="1">
        <v>21</v>
      </c>
      <c r="K14" s="68">
        <v>16</v>
      </c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15" t="s">
        <v>37</v>
      </c>
      <c r="B15" s="1">
        <v>3928</v>
      </c>
      <c r="C15" s="1">
        <v>3448</v>
      </c>
      <c r="D15" s="25">
        <f t="shared" si="0"/>
        <v>0.87780040733197551</v>
      </c>
      <c r="E15" s="1">
        <v>21</v>
      </c>
      <c r="F15" s="1">
        <v>3</v>
      </c>
      <c r="G15" s="1">
        <v>2522</v>
      </c>
      <c r="H15" s="1">
        <v>744</v>
      </c>
      <c r="I15" s="1">
        <v>47</v>
      </c>
      <c r="J15" s="1">
        <v>14</v>
      </c>
      <c r="K15" s="68">
        <v>20</v>
      </c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15" t="s">
        <v>38</v>
      </c>
      <c r="B16" s="1">
        <v>6456</v>
      </c>
      <c r="C16" s="1">
        <v>5116</v>
      </c>
      <c r="D16" s="25">
        <f t="shared" si="0"/>
        <v>0.79244114002478316</v>
      </c>
      <c r="E16" s="1">
        <v>4</v>
      </c>
      <c r="F16" s="1">
        <v>1</v>
      </c>
      <c r="G16" s="1">
        <v>4478</v>
      </c>
      <c r="H16" s="1">
        <v>431</v>
      </c>
      <c r="I16" s="1">
        <v>43</v>
      </c>
      <c r="J16" s="1">
        <v>50</v>
      </c>
      <c r="K16" s="68">
        <v>19</v>
      </c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15" t="s">
        <v>39</v>
      </c>
      <c r="B17" s="1">
        <v>5768</v>
      </c>
      <c r="C17" s="1">
        <v>4617</v>
      </c>
      <c r="D17" s="25">
        <f t="shared" si="0"/>
        <v>0.80045076282940364</v>
      </c>
      <c r="E17" s="1">
        <v>6</v>
      </c>
      <c r="F17" s="1">
        <v>1</v>
      </c>
      <c r="G17" s="1">
        <v>4114</v>
      </c>
      <c r="H17" s="1">
        <v>403</v>
      </c>
      <c r="I17" s="1">
        <v>36</v>
      </c>
      <c r="J17" s="1">
        <v>24</v>
      </c>
      <c r="K17" s="68">
        <v>13</v>
      </c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15" t="s">
        <v>40</v>
      </c>
      <c r="B18" s="1">
        <v>976</v>
      </c>
      <c r="C18" s="1">
        <v>798</v>
      </c>
      <c r="D18" s="25">
        <f t="shared" si="0"/>
        <v>0.81762295081967218</v>
      </c>
      <c r="E18" s="1">
        <v>0</v>
      </c>
      <c r="F18" s="1">
        <v>0</v>
      </c>
      <c r="G18" s="1">
        <v>697</v>
      </c>
      <c r="H18" s="1">
        <v>74</v>
      </c>
      <c r="I18" s="1">
        <v>5</v>
      </c>
      <c r="J18" s="1">
        <v>4</v>
      </c>
      <c r="K18" s="68">
        <v>2</v>
      </c>
      <c r="L18" s="10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15" t="s">
        <v>41</v>
      </c>
      <c r="B19" s="1">
        <v>1310</v>
      </c>
      <c r="C19" s="1">
        <v>1026</v>
      </c>
      <c r="D19" s="25">
        <f t="shared" si="0"/>
        <v>0.78320610687022896</v>
      </c>
      <c r="E19" s="1">
        <v>1</v>
      </c>
      <c r="F19" s="1">
        <v>0</v>
      </c>
      <c r="G19" s="1">
        <v>915</v>
      </c>
      <c r="H19" s="1">
        <v>83</v>
      </c>
      <c r="I19" s="1">
        <v>6</v>
      </c>
      <c r="J19" s="1">
        <v>1</v>
      </c>
      <c r="K19" s="68">
        <v>1</v>
      </c>
      <c r="L19" s="10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15" t="s">
        <v>42</v>
      </c>
      <c r="B20" s="1">
        <v>444196</v>
      </c>
      <c r="C20" s="1">
        <v>386729</v>
      </c>
      <c r="D20" s="25">
        <f t="shared" si="0"/>
        <v>0.87062693045412387</v>
      </c>
      <c r="E20" s="1">
        <v>2047</v>
      </c>
      <c r="F20" s="1">
        <v>157</v>
      </c>
      <c r="G20" s="1">
        <v>223811</v>
      </c>
      <c r="H20" s="1">
        <v>146147</v>
      </c>
      <c r="I20" s="1">
        <v>5521</v>
      </c>
      <c r="J20" s="1">
        <v>805</v>
      </c>
      <c r="K20" s="68">
        <v>3283</v>
      </c>
      <c r="L20" s="10">
        <v>16</v>
      </c>
      <c r="M20" s="2">
        <v>1</v>
      </c>
      <c r="N20" s="2">
        <v>5</v>
      </c>
      <c r="O20" s="2">
        <v>2</v>
      </c>
      <c r="P20" s="2">
        <v>2</v>
      </c>
      <c r="Q20" s="2">
        <v>1</v>
      </c>
      <c r="R20" s="2"/>
      <c r="S20" s="2"/>
      <c r="T20" s="2">
        <v>1</v>
      </c>
      <c r="U20" s="2"/>
      <c r="V20" s="2"/>
    </row>
    <row r="21" spans="1:22" x14ac:dyDescent="0.2">
      <c r="A21" s="15" t="s">
        <v>43</v>
      </c>
      <c r="B21" s="1">
        <v>7686</v>
      </c>
      <c r="C21" s="1">
        <v>5349</v>
      </c>
      <c r="D21" s="25">
        <f t="shared" si="0"/>
        <v>0.69594067135050741</v>
      </c>
      <c r="E21" s="1">
        <v>11</v>
      </c>
      <c r="F21" s="1">
        <v>6</v>
      </c>
      <c r="G21" s="1">
        <v>3074</v>
      </c>
      <c r="H21" s="1">
        <v>2139</v>
      </c>
      <c r="I21" s="1">
        <v>42</v>
      </c>
      <c r="J21" s="1">
        <v>19</v>
      </c>
      <c r="K21" s="68">
        <v>16</v>
      </c>
      <c r="L21" s="10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15" t="s">
        <v>44</v>
      </c>
      <c r="B22" s="1">
        <v>11407</v>
      </c>
      <c r="C22" s="1">
        <v>9655</v>
      </c>
      <c r="D22" s="25">
        <f t="shared" si="0"/>
        <v>0.8464100990619795</v>
      </c>
      <c r="E22" s="1">
        <v>14</v>
      </c>
      <c r="F22" s="1">
        <v>4</v>
      </c>
      <c r="G22" s="1">
        <v>8406</v>
      </c>
      <c r="H22" s="1">
        <v>980</v>
      </c>
      <c r="I22" s="1">
        <v>69</v>
      </c>
      <c r="J22" s="1">
        <v>53</v>
      </c>
      <c r="K22" s="68">
        <v>21</v>
      </c>
      <c r="L22" s="10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15" t="s">
        <v>45</v>
      </c>
      <c r="B23" s="1">
        <v>9958</v>
      </c>
      <c r="C23" s="1">
        <v>8153</v>
      </c>
      <c r="D23" s="25">
        <f t="shared" si="0"/>
        <v>0.81873870255071302</v>
      </c>
      <c r="E23" s="1">
        <v>10</v>
      </c>
      <c r="F23" s="1">
        <v>5</v>
      </c>
      <c r="G23" s="1">
        <v>7207</v>
      </c>
      <c r="H23" s="1">
        <v>738</v>
      </c>
      <c r="I23" s="1">
        <v>56</v>
      </c>
      <c r="J23" s="1">
        <v>30</v>
      </c>
      <c r="K23" s="68">
        <v>23</v>
      </c>
      <c r="L23" s="10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15" t="s">
        <v>46</v>
      </c>
      <c r="B24" s="1">
        <v>26160</v>
      </c>
      <c r="C24" s="1">
        <v>17644</v>
      </c>
      <c r="D24" s="25">
        <f t="shared" si="0"/>
        <v>0.6744648318042813</v>
      </c>
      <c r="E24" s="1">
        <v>78</v>
      </c>
      <c r="F24" s="1">
        <v>3</v>
      </c>
      <c r="G24" s="1">
        <v>8884</v>
      </c>
      <c r="H24" s="1">
        <v>8072</v>
      </c>
      <c r="I24" s="1">
        <v>301</v>
      </c>
      <c r="J24" s="1">
        <v>34</v>
      </c>
      <c r="K24" s="68">
        <v>116</v>
      </c>
      <c r="L24" s="10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15" t="s">
        <v>47</v>
      </c>
      <c r="B25" s="1">
        <v>26484</v>
      </c>
      <c r="C25" s="1">
        <v>19387</v>
      </c>
      <c r="D25" s="25">
        <f t="shared" si="0"/>
        <v>0.73202688415647188</v>
      </c>
      <c r="E25" s="1">
        <v>53</v>
      </c>
      <c r="F25" s="1">
        <v>10</v>
      </c>
      <c r="G25" s="1">
        <v>14268</v>
      </c>
      <c r="H25" s="1">
        <v>4524</v>
      </c>
      <c r="I25" s="1">
        <v>232</v>
      </c>
      <c r="J25" s="1">
        <v>90</v>
      </c>
      <c r="K25" s="68">
        <v>84</v>
      </c>
      <c r="L25" s="10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15" t="s">
        <v>48</v>
      </c>
      <c r="B26" s="1">
        <v>16546</v>
      </c>
      <c r="C26" s="1">
        <v>11690</v>
      </c>
      <c r="D26" s="25">
        <f t="shared" si="0"/>
        <v>0.70651516982956608</v>
      </c>
      <c r="E26" s="1">
        <v>19</v>
      </c>
      <c r="F26" s="1">
        <v>4</v>
      </c>
      <c r="G26" s="1">
        <v>10421</v>
      </c>
      <c r="H26" s="1">
        <v>997</v>
      </c>
      <c r="I26" s="1">
        <v>71</v>
      </c>
      <c r="J26" s="1">
        <v>51</v>
      </c>
      <c r="K26" s="68">
        <v>20</v>
      </c>
      <c r="L26" s="10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15" t="s">
        <v>49</v>
      </c>
      <c r="B27" s="1">
        <v>226906</v>
      </c>
      <c r="C27" s="1">
        <v>179641</v>
      </c>
      <c r="D27" s="25">
        <f t="shared" si="0"/>
        <v>0.7916978837051466</v>
      </c>
      <c r="E27" s="1">
        <v>480</v>
      </c>
      <c r="F27" s="1">
        <v>50</v>
      </c>
      <c r="G27" s="1">
        <v>156950</v>
      </c>
      <c r="H27" s="1">
        <v>17281</v>
      </c>
      <c r="I27" s="1">
        <v>2120</v>
      </c>
      <c r="J27" s="1">
        <v>482</v>
      </c>
      <c r="K27" s="68">
        <v>343</v>
      </c>
      <c r="L27" s="10"/>
      <c r="M27" s="2"/>
      <c r="N27" s="2">
        <v>1</v>
      </c>
      <c r="O27" s="2">
        <v>3</v>
      </c>
      <c r="P27" s="2">
        <v>1</v>
      </c>
      <c r="Q27" s="2">
        <v>1</v>
      </c>
      <c r="R27" s="2"/>
      <c r="S27" s="2"/>
      <c r="T27" s="2"/>
      <c r="U27" s="2"/>
      <c r="V27" s="2">
        <v>1</v>
      </c>
    </row>
    <row r="28" spans="1:22" x14ac:dyDescent="0.2">
      <c r="A28" s="15" t="s">
        <v>50</v>
      </c>
      <c r="B28" s="1">
        <v>13472</v>
      </c>
      <c r="C28" s="1">
        <v>9722</v>
      </c>
      <c r="D28" s="25">
        <f t="shared" si="0"/>
        <v>0.72164489311163893</v>
      </c>
      <c r="E28" s="1">
        <v>21</v>
      </c>
      <c r="F28" s="1">
        <v>5</v>
      </c>
      <c r="G28" s="1">
        <v>7220</v>
      </c>
      <c r="H28" s="1">
        <v>2191</v>
      </c>
      <c r="I28" s="1">
        <v>90</v>
      </c>
      <c r="J28" s="1">
        <v>21</v>
      </c>
      <c r="K28" s="68">
        <v>41</v>
      </c>
      <c r="L28" s="10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15" t="s">
        <v>51</v>
      </c>
      <c r="B29" s="1">
        <v>67505</v>
      </c>
      <c r="C29" s="1">
        <v>54505</v>
      </c>
      <c r="D29" s="25">
        <f t="shared" si="0"/>
        <v>0.807421672468706</v>
      </c>
      <c r="E29" s="1">
        <v>120</v>
      </c>
      <c r="F29" s="1">
        <v>24</v>
      </c>
      <c r="G29" s="1">
        <v>44698</v>
      </c>
      <c r="H29" s="1">
        <v>8337</v>
      </c>
      <c r="I29" s="1">
        <v>541</v>
      </c>
      <c r="J29" s="1">
        <v>175</v>
      </c>
      <c r="K29" s="68">
        <v>117</v>
      </c>
      <c r="L29" s="10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15" t="s">
        <v>52</v>
      </c>
      <c r="B30" s="1">
        <v>1812</v>
      </c>
      <c r="C30" s="1">
        <v>1355</v>
      </c>
      <c r="D30" s="25">
        <f t="shared" si="0"/>
        <v>0.74779249448123619</v>
      </c>
      <c r="E30" s="1">
        <v>4</v>
      </c>
      <c r="F30" s="1">
        <v>1</v>
      </c>
      <c r="G30" s="1">
        <v>1089</v>
      </c>
      <c r="H30" s="1">
        <v>215</v>
      </c>
      <c r="I30" s="1">
        <v>6</v>
      </c>
      <c r="J30" s="1">
        <v>3</v>
      </c>
      <c r="K30" s="68">
        <v>9</v>
      </c>
      <c r="L30" s="10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15" t="s">
        <v>53</v>
      </c>
      <c r="B31" s="1">
        <v>109203</v>
      </c>
      <c r="C31" s="1">
        <v>76524</v>
      </c>
      <c r="D31" s="25">
        <f t="shared" si="0"/>
        <v>0.70074997939617045</v>
      </c>
      <c r="E31" s="1">
        <v>249</v>
      </c>
      <c r="F31" s="1">
        <v>46</v>
      </c>
      <c r="G31" s="1">
        <v>54224</v>
      </c>
      <c r="H31" s="1">
        <v>19841</v>
      </c>
      <c r="I31" s="1">
        <v>949</v>
      </c>
      <c r="J31" s="1">
        <v>277</v>
      </c>
      <c r="K31" s="68">
        <v>326</v>
      </c>
      <c r="L31" s="10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17" t="s">
        <v>54</v>
      </c>
      <c r="B32" s="1">
        <f>SUM(B3:B31)</f>
        <v>1283526</v>
      </c>
      <c r="C32" s="1">
        <f>SUM(C3:C31)</f>
        <v>1028786</v>
      </c>
      <c r="D32" s="25">
        <f t="shared" si="0"/>
        <v>0.80153109481225937</v>
      </c>
      <c r="E32" s="1">
        <f t="shared" ref="E32:K32" si="1">SUM(E3:E31)</f>
        <v>3817</v>
      </c>
      <c r="F32" s="1">
        <f t="shared" si="1"/>
        <v>393</v>
      </c>
      <c r="G32" s="1">
        <f t="shared" si="1"/>
        <v>740600</v>
      </c>
      <c r="H32" s="1">
        <f t="shared" si="1"/>
        <v>251813</v>
      </c>
      <c r="I32" s="1">
        <f t="shared" si="1"/>
        <v>12572</v>
      </c>
      <c r="J32" s="1">
        <f t="shared" si="1"/>
        <v>2871</v>
      </c>
      <c r="K32" s="68">
        <f t="shared" si="1"/>
        <v>5335</v>
      </c>
      <c r="L32" s="10">
        <f>(L4+L8)+L20</f>
        <v>18</v>
      </c>
      <c r="M32" s="11">
        <f>M20</f>
        <v>1</v>
      </c>
      <c r="N32" s="11">
        <f>N20+N27</f>
        <v>6</v>
      </c>
      <c r="O32" s="11">
        <f>O20+O27</f>
        <v>5</v>
      </c>
      <c r="P32" s="11">
        <f>(P4+P20)+P27</f>
        <v>5</v>
      </c>
      <c r="Q32" s="11">
        <f>Q20+Q27</f>
        <v>2</v>
      </c>
      <c r="R32" s="11"/>
      <c r="S32" s="11"/>
      <c r="T32" s="11">
        <f>T20</f>
        <v>1</v>
      </c>
      <c r="U32" s="11"/>
      <c r="V32" s="11">
        <f>V27</f>
        <v>1</v>
      </c>
    </row>
    <row r="33" spans="1:22" x14ac:dyDescent="0.2">
      <c r="A33" s="17" t="s">
        <v>55</v>
      </c>
      <c r="B33" s="30"/>
      <c r="C33" s="30"/>
      <c r="D33" s="14"/>
      <c r="E33" s="80">
        <f>(((((((((((((E32+F32)+G32)+H32)+I32)+J32)+K32)+L32)+M32)+N32)+O32)+P32)+Q32)+T32)+V32</f>
        <v>1017440</v>
      </c>
      <c r="F33" s="73"/>
      <c r="G33" s="73"/>
      <c r="H33" s="73"/>
      <c r="I33" s="73"/>
      <c r="J33" s="73"/>
      <c r="K33" s="76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</row>
    <row r="34" spans="1:22" x14ac:dyDescent="0.2">
      <c r="A34" s="17" t="s">
        <v>56</v>
      </c>
      <c r="B34" s="65"/>
      <c r="C34" s="65"/>
      <c r="D34" s="14"/>
      <c r="E34" s="23">
        <f>E32/E33</f>
        <v>3.7515725743041358E-3</v>
      </c>
      <c r="F34" s="23">
        <f>F32/E33</f>
        <v>3.8626356345337318E-4</v>
      </c>
      <c r="G34" s="23">
        <f>G32/E33</f>
        <v>0.72790533102689103</v>
      </c>
      <c r="H34" s="23">
        <f>H32/E33</f>
        <v>0.24749665827960371</v>
      </c>
      <c r="I34" s="23">
        <f>I32/E33</f>
        <v>1.2356502594747602E-2</v>
      </c>
      <c r="J34" s="23">
        <f>J32/E33</f>
        <v>2.8217880169838024E-3</v>
      </c>
      <c r="K34" s="22">
        <f>K32/E33</f>
        <v>5.2435524453530429E-3</v>
      </c>
      <c r="L34" s="60">
        <v>0</v>
      </c>
      <c r="M34" s="60">
        <v>0</v>
      </c>
      <c r="N34" s="60">
        <v>0</v>
      </c>
      <c r="O34" s="60">
        <v>0</v>
      </c>
      <c r="P34" s="60">
        <v>0</v>
      </c>
      <c r="Q34" s="60">
        <v>0</v>
      </c>
      <c r="R34" s="60">
        <v>0</v>
      </c>
      <c r="S34" s="60">
        <v>0</v>
      </c>
      <c r="T34" s="60">
        <v>0</v>
      </c>
      <c r="U34" s="60">
        <v>0</v>
      </c>
      <c r="V34" s="60">
        <v>0</v>
      </c>
    </row>
  </sheetData>
  <mergeCells count="5">
    <mergeCell ref="A1:D1"/>
    <mergeCell ref="E1:K1"/>
    <mergeCell ref="L1:V1"/>
    <mergeCell ref="E33:K33"/>
    <mergeCell ref="L33:V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indowProtection="1" workbookViewId="0">
      <selection sqref="A1:D1"/>
    </sheetView>
  </sheetViews>
  <sheetFormatPr defaultColWidth="9.140625" defaultRowHeight="12.75" customHeight="1" x14ac:dyDescent="0.2"/>
  <cols>
    <col min="1" max="4" width="15" customWidth="1"/>
    <col min="5" max="18" width="12.85546875" customWidth="1"/>
  </cols>
  <sheetData>
    <row r="1" spans="1:18" ht="37.5" customHeight="1" x14ac:dyDescent="0.2">
      <c r="A1" s="72" t="s">
        <v>0</v>
      </c>
      <c r="B1" s="73"/>
      <c r="C1" s="73"/>
      <c r="D1" s="76"/>
      <c r="E1" s="82" t="s">
        <v>57</v>
      </c>
      <c r="F1" s="76"/>
      <c r="G1" s="82" t="s">
        <v>58</v>
      </c>
      <c r="H1" s="76"/>
      <c r="I1" s="82" t="s">
        <v>59</v>
      </c>
      <c r="J1" s="76"/>
      <c r="K1" s="82" t="s">
        <v>60</v>
      </c>
      <c r="L1" s="76"/>
      <c r="M1" s="82" t="s">
        <v>61</v>
      </c>
      <c r="N1" s="76"/>
      <c r="O1" s="82" t="s">
        <v>62</v>
      </c>
      <c r="P1" s="76"/>
      <c r="Q1" s="82" t="s">
        <v>63</v>
      </c>
      <c r="R1" s="76"/>
    </row>
    <row r="2" spans="1:18" ht="25.5" customHeight="1" x14ac:dyDescent="0.2">
      <c r="A2" s="36" t="s">
        <v>3</v>
      </c>
      <c r="B2" s="33" t="s">
        <v>4</v>
      </c>
      <c r="C2" s="33" t="s">
        <v>5</v>
      </c>
      <c r="D2" s="50" t="s">
        <v>6</v>
      </c>
      <c r="E2" s="9" t="s">
        <v>64</v>
      </c>
      <c r="F2" s="66" t="s">
        <v>65</v>
      </c>
      <c r="G2" s="9" t="s">
        <v>64</v>
      </c>
      <c r="H2" s="66" t="s">
        <v>65</v>
      </c>
      <c r="I2" s="9" t="s">
        <v>64</v>
      </c>
      <c r="J2" s="9" t="s">
        <v>65</v>
      </c>
      <c r="K2" s="9" t="s">
        <v>64</v>
      </c>
      <c r="L2" s="66" t="s">
        <v>65</v>
      </c>
      <c r="M2" s="9" t="s">
        <v>64</v>
      </c>
      <c r="N2" s="66" t="s">
        <v>65</v>
      </c>
      <c r="O2" s="9" t="s">
        <v>64</v>
      </c>
      <c r="P2" s="66" t="s">
        <v>65</v>
      </c>
      <c r="Q2" s="9" t="s">
        <v>63</v>
      </c>
      <c r="R2" s="8" t="s">
        <v>66</v>
      </c>
    </row>
    <row r="3" spans="1:18" x14ac:dyDescent="0.2">
      <c r="A3" s="15" t="s">
        <v>25</v>
      </c>
      <c r="B3" s="1">
        <f>President!B3</f>
        <v>3423</v>
      </c>
      <c r="C3" s="1">
        <f>President!C3</f>
        <v>2597</v>
      </c>
      <c r="D3" s="23">
        <f>President!D3</f>
        <v>0.75869120654396727</v>
      </c>
      <c r="E3" s="8">
        <v>7</v>
      </c>
      <c r="F3" s="23">
        <f>E3/Q3</f>
        <v>9.0206185567010301E-3</v>
      </c>
      <c r="G3" s="8">
        <v>9</v>
      </c>
      <c r="H3" s="23">
        <f>G3/Q3</f>
        <v>1.1597938144329897E-2</v>
      </c>
      <c r="I3" s="8">
        <v>135</v>
      </c>
      <c r="J3" s="23">
        <f>I3/Q3</f>
        <v>0.17396907216494845</v>
      </c>
      <c r="K3" s="8">
        <v>617</v>
      </c>
      <c r="L3" s="23">
        <f>K3/Q3</f>
        <v>0.79510309278350511</v>
      </c>
      <c r="M3" s="8">
        <v>4</v>
      </c>
      <c r="N3" s="23">
        <f>M3/Q3</f>
        <v>5.1546391752577319E-3</v>
      </c>
      <c r="O3" s="8">
        <v>4</v>
      </c>
      <c r="P3" s="23">
        <f>O3/Q3</f>
        <v>5.1546391752577319E-3</v>
      </c>
      <c r="Q3" s="8">
        <f>((((K3+I3)+E3)+M3)+G3)+O3</f>
        <v>776</v>
      </c>
      <c r="R3" s="23">
        <f t="shared" ref="R3:R32" si="0">Q3/C3</f>
        <v>0.29880631497882171</v>
      </c>
    </row>
    <row r="4" spans="1:18" x14ac:dyDescent="0.2">
      <c r="A4" s="15" t="s">
        <v>26</v>
      </c>
      <c r="B4" s="1">
        <f>President!B4</f>
        <v>26108</v>
      </c>
      <c r="C4" s="1">
        <f>President!C4</f>
        <v>19525</v>
      </c>
      <c r="D4" s="23">
        <f>President!D4</f>
        <v>0.74785506358204379</v>
      </c>
      <c r="E4" s="8">
        <v>41</v>
      </c>
      <c r="F4" s="8">
        <v>6.4999999999999997E-3</v>
      </c>
      <c r="G4" s="8">
        <v>66</v>
      </c>
      <c r="H4" s="8">
        <v>1.0500000000000001E-2</v>
      </c>
      <c r="I4" s="8">
        <v>718</v>
      </c>
      <c r="J4" s="8">
        <v>0.1138</v>
      </c>
      <c r="K4" s="8">
        <v>5466</v>
      </c>
      <c r="L4" s="8">
        <v>0.86670000000000003</v>
      </c>
      <c r="M4" s="8">
        <v>2</v>
      </c>
      <c r="N4" s="8">
        <v>2.9999999999999997E-4</v>
      </c>
      <c r="O4" s="8">
        <v>14</v>
      </c>
      <c r="P4" s="8">
        <v>2.2000000000000001E-3</v>
      </c>
      <c r="Q4" s="8">
        <v>6307</v>
      </c>
      <c r="R4" s="23">
        <f t="shared" si="0"/>
        <v>0.32302176696542895</v>
      </c>
    </row>
    <row r="5" spans="1:18" x14ac:dyDescent="0.2">
      <c r="A5" s="15" t="s">
        <v>27</v>
      </c>
      <c r="B5" s="1">
        <f>President!B5</f>
        <v>57163</v>
      </c>
      <c r="C5" s="1">
        <f>President!C5</f>
        <v>42933</v>
      </c>
      <c r="D5" s="23">
        <f>President!D5</f>
        <v>0.75106275038049086</v>
      </c>
      <c r="E5" s="8">
        <v>113</v>
      </c>
      <c r="F5" s="8">
        <v>6.7000000000000002E-3</v>
      </c>
      <c r="G5" s="8">
        <v>193</v>
      </c>
      <c r="H5" s="8">
        <v>1.15E-2</v>
      </c>
      <c r="I5" s="8">
        <v>2413</v>
      </c>
      <c r="J5" s="8">
        <v>0.14380000000000001</v>
      </c>
      <c r="K5" s="8">
        <v>13989</v>
      </c>
      <c r="L5" s="8">
        <v>0.83350000000000002</v>
      </c>
      <c r="M5" s="8">
        <v>25</v>
      </c>
      <c r="N5" s="8">
        <v>1.5E-3</v>
      </c>
      <c r="O5" s="8">
        <v>50</v>
      </c>
      <c r="P5" s="8">
        <v>3.0000000000000001E-3</v>
      </c>
      <c r="Q5" s="8">
        <v>16783</v>
      </c>
      <c r="R5" s="23">
        <f t="shared" si="0"/>
        <v>0.39091142011972141</v>
      </c>
    </row>
    <row r="6" spans="1:18" x14ac:dyDescent="0.2">
      <c r="A6" s="15" t="s">
        <v>28</v>
      </c>
      <c r="B6" s="1">
        <f>President!B6</f>
        <v>9629</v>
      </c>
      <c r="C6" s="1">
        <f>President!C6</f>
        <v>7724</v>
      </c>
      <c r="D6" s="23">
        <f>President!D6</f>
        <v>0.80216014124000412</v>
      </c>
      <c r="E6" s="8">
        <v>38</v>
      </c>
      <c r="F6" s="8">
        <v>1.43E-2</v>
      </c>
      <c r="G6" s="8">
        <v>49</v>
      </c>
      <c r="H6" s="8">
        <v>1.8499999999999999E-2</v>
      </c>
      <c r="I6" s="8">
        <v>1134</v>
      </c>
      <c r="J6" s="8">
        <v>0.42709999999999998</v>
      </c>
      <c r="K6" s="8">
        <v>1408</v>
      </c>
      <c r="L6" s="8">
        <v>0.53029999999999999</v>
      </c>
      <c r="M6" s="8">
        <v>9</v>
      </c>
      <c r="N6" s="8">
        <v>3.3999999999999998E-3</v>
      </c>
      <c r="O6" s="8">
        <v>17</v>
      </c>
      <c r="P6" s="8">
        <v>6.4000000000000003E-3</v>
      </c>
      <c r="Q6" s="8">
        <v>2655</v>
      </c>
      <c r="R6" s="23">
        <f t="shared" si="0"/>
        <v>0.34373381667529779</v>
      </c>
    </row>
    <row r="7" spans="1:18" x14ac:dyDescent="0.2">
      <c r="A7" s="15" t="s">
        <v>29</v>
      </c>
      <c r="B7" s="1">
        <f>President!B7</f>
        <v>669</v>
      </c>
      <c r="C7" s="1">
        <f>President!C7</f>
        <v>525</v>
      </c>
      <c r="D7" s="23">
        <f>President!D7</f>
        <v>0.7847533632286996</v>
      </c>
      <c r="E7" s="8">
        <v>0</v>
      </c>
      <c r="F7" s="8">
        <v>0</v>
      </c>
      <c r="G7" s="8">
        <v>1</v>
      </c>
      <c r="H7" s="8">
        <v>8.6E-3</v>
      </c>
      <c r="I7" s="8">
        <v>20</v>
      </c>
      <c r="J7" s="8">
        <v>0.1724</v>
      </c>
      <c r="K7" s="8">
        <v>94</v>
      </c>
      <c r="L7" s="8">
        <v>0.81030000000000002</v>
      </c>
      <c r="M7" s="8">
        <v>0</v>
      </c>
      <c r="N7" s="8">
        <v>0</v>
      </c>
      <c r="O7" s="8">
        <v>1</v>
      </c>
      <c r="P7" s="8">
        <v>8.6E-3</v>
      </c>
      <c r="Q7" s="8">
        <v>116</v>
      </c>
      <c r="R7" s="23">
        <f t="shared" si="0"/>
        <v>0.22095238095238096</v>
      </c>
    </row>
    <row r="8" spans="1:18" x14ac:dyDescent="0.2">
      <c r="A8" s="15" t="s">
        <v>30</v>
      </c>
      <c r="B8" s="1">
        <f>President!B8</f>
        <v>157896</v>
      </c>
      <c r="C8" s="1">
        <f>President!C8</f>
        <v>121946</v>
      </c>
      <c r="D8" s="23">
        <f>President!D8</f>
        <v>0.77231848811876169</v>
      </c>
      <c r="E8" s="8">
        <v>259</v>
      </c>
      <c r="F8" s="8">
        <v>5.7000000000000002E-3</v>
      </c>
      <c r="G8" s="8">
        <v>497</v>
      </c>
      <c r="H8" s="8">
        <v>1.0999999999999999E-2</v>
      </c>
      <c r="I8" s="8">
        <v>9204</v>
      </c>
      <c r="J8" s="8">
        <v>0.20380000000000001</v>
      </c>
      <c r="K8" s="8">
        <v>34965</v>
      </c>
      <c r="L8" s="8">
        <v>0.77429999999999999</v>
      </c>
      <c r="M8" s="8">
        <v>84</v>
      </c>
      <c r="N8" s="8">
        <v>1.9E-3</v>
      </c>
      <c r="O8" s="8">
        <v>148</v>
      </c>
      <c r="P8" s="8">
        <v>3.3E-3</v>
      </c>
      <c r="Q8" s="8">
        <v>45157</v>
      </c>
      <c r="R8" s="23">
        <f t="shared" si="0"/>
        <v>0.37030324897905631</v>
      </c>
    </row>
    <row r="9" spans="1:18" x14ac:dyDescent="0.2">
      <c r="A9" s="15" t="s">
        <v>31</v>
      </c>
      <c r="B9" s="1">
        <f>President!B9</f>
        <v>7756</v>
      </c>
      <c r="C9" s="1">
        <f>President!C9</f>
        <v>6432</v>
      </c>
      <c r="D9" s="23">
        <f>President!D9</f>
        <v>0.82929345023207834</v>
      </c>
      <c r="E9" s="8">
        <v>17</v>
      </c>
      <c r="F9" s="8">
        <v>9.9000000000000008E-3</v>
      </c>
      <c r="G9" s="8">
        <v>15</v>
      </c>
      <c r="H9" s="8">
        <v>8.8000000000000005E-3</v>
      </c>
      <c r="I9" s="8">
        <v>177</v>
      </c>
      <c r="J9" s="8">
        <v>0.1036</v>
      </c>
      <c r="K9" s="8">
        <v>1469</v>
      </c>
      <c r="L9" s="8">
        <v>0.85960000000000003</v>
      </c>
      <c r="M9" s="8">
        <v>1</v>
      </c>
      <c r="N9" s="8">
        <v>5.9999999999999995E-4</v>
      </c>
      <c r="O9" s="8">
        <v>30</v>
      </c>
      <c r="P9" s="8">
        <v>1.7600000000000001E-2</v>
      </c>
      <c r="Q9" s="8">
        <v>1709</v>
      </c>
      <c r="R9" s="23">
        <f t="shared" si="0"/>
        <v>0.26570273631840796</v>
      </c>
    </row>
    <row r="10" spans="1:18" x14ac:dyDescent="0.2">
      <c r="A10" s="15" t="s">
        <v>32</v>
      </c>
      <c r="B10" s="1">
        <f>President!B10</f>
        <v>6474</v>
      </c>
      <c r="C10" s="1">
        <f>President!C10</f>
        <v>4543</v>
      </c>
      <c r="D10" s="23">
        <f>President!D10</f>
        <v>0.7017299969107198</v>
      </c>
      <c r="E10" s="8">
        <v>11</v>
      </c>
      <c r="F10" s="23">
        <f>E10/Q10</f>
        <v>7.7958894401133948E-3</v>
      </c>
      <c r="G10" s="8">
        <v>24</v>
      </c>
      <c r="H10" s="23">
        <f>G10/Q10</f>
        <v>1.7009213323883769E-2</v>
      </c>
      <c r="I10" s="8">
        <v>248</v>
      </c>
      <c r="J10" s="23">
        <f>I10/Q10</f>
        <v>0.17576187101346563</v>
      </c>
      <c r="K10" s="8">
        <v>1113</v>
      </c>
      <c r="L10" s="23">
        <f>K10/Q10</f>
        <v>0.78880226789510988</v>
      </c>
      <c r="M10" s="8">
        <v>6</v>
      </c>
      <c r="N10" s="23">
        <f>M10/Q10</f>
        <v>4.2523033309709423E-3</v>
      </c>
      <c r="O10" s="8">
        <v>9</v>
      </c>
      <c r="P10" s="23">
        <f>O10/Q10</f>
        <v>6.3784549964564135E-3</v>
      </c>
      <c r="Q10" s="8">
        <v>1411</v>
      </c>
      <c r="R10" s="23">
        <f t="shared" si="0"/>
        <v>0.31058771736737839</v>
      </c>
    </row>
    <row r="11" spans="1:18" x14ac:dyDescent="0.2">
      <c r="A11" s="15" t="s">
        <v>33</v>
      </c>
      <c r="B11" s="1">
        <f>President!B11</f>
        <v>2942</v>
      </c>
      <c r="C11" s="1">
        <f>President!C11</f>
        <v>2224</v>
      </c>
      <c r="D11" s="23">
        <f>President!D11</f>
        <v>0.75594833446634946</v>
      </c>
      <c r="E11" s="8">
        <v>5</v>
      </c>
      <c r="F11" s="8">
        <v>5.4999999999999997E-3</v>
      </c>
      <c r="G11" s="8">
        <v>3</v>
      </c>
      <c r="H11" s="8">
        <v>3.3E-3</v>
      </c>
      <c r="I11" s="8">
        <v>90</v>
      </c>
      <c r="J11" s="8">
        <v>9.8100000000000007E-2</v>
      </c>
      <c r="K11" s="8">
        <v>815</v>
      </c>
      <c r="L11" s="8">
        <v>0.88880000000000003</v>
      </c>
      <c r="M11" s="8">
        <v>1</v>
      </c>
      <c r="N11" s="8">
        <v>1.1000000000000001E-3</v>
      </c>
      <c r="O11" s="8">
        <v>3</v>
      </c>
      <c r="P11" s="8">
        <v>3.3E-3</v>
      </c>
      <c r="Q11" s="8">
        <v>917</v>
      </c>
      <c r="R11" s="23">
        <f t="shared" si="0"/>
        <v>0.41232014388489208</v>
      </c>
    </row>
    <row r="12" spans="1:18" x14ac:dyDescent="0.2">
      <c r="A12" s="15" t="s">
        <v>34</v>
      </c>
      <c r="B12" s="1">
        <f>President!B12</f>
        <v>5535</v>
      </c>
      <c r="C12" s="1">
        <f>President!C12</f>
        <v>4005</v>
      </c>
      <c r="D12" s="23">
        <f>President!D12</f>
        <v>0.72357723577235777</v>
      </c>
      <c r="E12" s="8">
        <v>6</v>
      </c>
      <c r="F12" s="8">
        <v>4.3E-3</v>
      </c>
      <c r="G12" s="8">
        <v>18</v>
      </c>
      <c r="H12" s="8">
        <v>1.2999999999999999E-2</v>
      </c>
      <c r="I12" s="8">
        <v>551</v>
      </c>
      <c r="J12" s="8">
        <v>0.39779999999999999</v>
      </c>
      <c r="K12" s="8">
        <v>791</v>
      </c>
      <c r="L12" s="8">
        <v>0.57110000000000005</v>
      </c>
      <c r="M12" s="8">
        <v>5</v>
      </c>
      <c r="N12" s="8">
        <v>3.5999999999999999E-3</v>
      </c>
      <c r="O12" s="8">
        <v>14</v>
      </c>
      <c r="P12" s="8">
        <v>1.01</v>
      </c>
      <c r="Q12" s="8">
        <v>1385</v>
      </c>
      <c r="R12" s="23">
        <f t="shared" si="0"/>
        <v>0.34581772784019976</v>
      </c>
    </row>
    <row r="13" spans="1:18" x14ac:dyDescent="0.2">
      <c r="A13" s="15" t="s">
        <v>35</v>
      </c>
      <c r="B13" s="1">
        <f>President!B13</f>
        <v>20656</v>
      </c>
      <c r="C13" s="1">
        <f>President!C13</f>
        <v>16932</v>
      </c>
      <c r="D13" s="23">
        <f>President!D13</f>
        <v>0.81971340046475605</v>
      </c>
      <c r="E13" s="8">
        <v>44</v>
      </c>
      <c r="F13" s="8">
        <v>6.6E-3</v>
      </c>
      <c r="G13" s="8">
        <v>67</v>
      </c>
      <c r="H13" s="8">
        <v>0.01</v>
      </c>
      <c r="I13" s="8">
        <v>875</v>
      </c>
      <c r="J13" s="8">
        <v>0.13100000000000001</v>
      </c>
      <c r="K13" s="8">
        <v>5664</v>
      </c>
      <c r="L13" s="8">
        <v>0.84819999999999995</v>
      </c>
      <c r="M13" s="8">
        <v>14</v>
      </c>
      <c r="N13" s="8">
        <v>2.0999999999999999E-3</v>
      </c>
      <c r="O13" s="8">
        <v>14</v>
      </c>
      <c r="P13" s="8">
        <v>2.0999999999999999E-3</v>
      </c>
      <c r="Q13" s="8">
        <v>6678</v>
      </c>
      <c r="R13" s="23">
        <f t="shared" si="0"/>
        <v>0.39440113394755494</v>
      </c>
    </row>
    <row r="14" spans="1:18" x14ac:dyDescent="0.2">
      <c r="A14" s="15" t="s">
        <v>36</v>
      </c>
      <c r="B14" s="1">
        <f>President!B14</f>
        <v>5502</v>
      </c>
      <c r="C14" s="1">
        <f>President!C14</f>
        <v>4041</v>
      </c>
      <c r="D14" s="23">
        <f>President!D14</f>
        <v>0.73446019629225734</v>
      </c>
      <c r="E14" s="8">
        <v>13</v>
      </c>
      <c r="F14" s="8">
        <v>1.2999999999999999E-2</v>
      </c>
      <c r="G14" s="8">
        <v>8</v>
      </c>
      <c r="H14" s="8">
        <v>8.0000000000000002E-3</v>
      </c>
      <c r="I14" s="8">
        <v>167</v>
      </c>
      <c r="J14" s="8">
        <v>0.16669999999999999</v>
      </c>
      <c r="K14" s="8">
        <v>809</v>
      </c>
      <c r="L14" s="8">
        <v>0.80740000000000001</v>
      </c>
      <c r="M14" s="8">
        <v>3</v>
      </c>
      <c r="N14" s="8">
        <v>3.0000000000000001E-3</v>
      </c>
      <c r="O14" s="8">
        <v>2</v>
      </c>
      <c r="P14" s="8">
        <v>2E-3</v>
      </c>
      <c r="Q14" s="8">
        <v>1002</v>
      </c>
      <c r="R14" s="23">
        <f t="shared" si="0"/>
        <v>0.2479584261321455</v>
      </c>
    </row>
    <row r="15" spans="1:18" x14ac:dyDescent="0.2">
      <c r="A15" s="15" t="s">
        <v>37</v>
      </c>
      <c r="B15" s="1">
        <f>President!B15</f>
        <v>3928</v>
      </c>
      <c r="C15" s="1">
        <f>President!C15</f>
        <v>3448</v>
      </c>
      <c r="D15" s="23">
        <f>President!D15</f>
        <v>0.87780040733197551</v>
      </c>
      <c r="E15" s="8">
        <v>13</v>
      </c>
      <c r="F15" s="8">
        <v>9.9000000000000008E-3</v>
      </c>
      <c r="G15" s="8">
        <v>9</v>
      </c>
      <c r="H15" s="8">
        <v>6.8999999999999999E-3</v>
      </c>
      <c r="I15" s="8">
        <v>206</v>
      </c>
      <c r="J15" s="8">
        <v>0.15709999999999999</v>
      </c>
      <c r="K15" s="8">
        <v>1075</v>
      </c>
      <c r="L15" s="8">
        <v>0.82</v>
      </c>
      <c r="M15" s="8">
        <v>2</v>
      </c>
      <c r="N15" s="8">
        <v>1.5E-3</v>
      </c>
      <c r="O15" s="8">
        <v>6</v>
      </c>
      <c r="P15" s="8">
        <v>4.5999999999999999E-3</v>
      </c>
      <c r="Q15" s="8">
        <v>1311</v>
      </c>
      <c r="R15" s="23">
        <f t="shared" si="0"/>
        <v>0.38022041763341069</v>
      </c>
    </row>
    <row r="16" spans="1:18" x14ac:dyDescent="0.2">
      <c r="A16" s="15" t="s">
        <v>38</v>
      </c>
      <c r="B16" s="1">
        <f>President!B16</f>
        <v>6456</v>
      </c>
      <c r="C16" s="1">
        <f>President!C16</f>
        <v>5116</v>
      </c>
      <c r="D16" s="23">
        <f>President!D16</f>
        <v>0.79244114002478316</v>
      </c>
      <c r="E16" s="8">
        <v>19</v>
      </c>
      <c r="F16" s="23">
        <f>E16/Q16</f>
        <v>1.5650741350906095E-2</v>
      </c>
      <c r="G16" s="8">
        <v>6</v>
      </c>
      <c r="H16" s="23">
        <f>G16/Q16</f>
        <v>4.9423393739703456E-3</v>
      </c>
      <c r="I16" s="8">
        <v>149</v>
      </c>
      <c r="J16" s="23">
        <f>I16/Q16</f>
        <v>0.12273476112026359</v>
      </c>
      <c r="K16" s="8">
        <v>1032</v>
      </c>
      <c r="L16" s="23">
        <f>K16/Q16</f>
        <v>0.85008237232289952</v>
      </c>
      <c r="M16" s="8">
        <v>5</v>
      </c>
      <c r="N16" s="23">
        <f>M16/Q16</f>
        <v>4.1186161449752881E-3</v>
      </c>
      <c r="O16" s="8">
        <v>3</v>
      </c>
      <c r="P16" s="23">
        <f>O16/Q16</f>
        <v>2.4711696869851728E-3</v>
      </c>
      <c r="Q16" s="8">
        <f t="shared" ref="Q16:Q21" si="1">((((E16+G16)+I16)+K16)+M16)+O16</f>
        <v>1214</v>
      </c>
      <c r="R16" s="23">
        <f t="shared" si="0"/>
        <v>0.23729476153244722</v>
      </c>
    </row>
    <row r="17" spans="1:18" x14ac:dyDescent="0.2">
      <c r="A17" s="15" t="s">
        <v>39</v>
      </c>
      <c r="B17" s="1">
        <f>President!B17</f>
        <v>5768</v>
      </c>
      <c r="C17" s="1">
        <f>President!C17</f>
        <v>4617</v>
      </c>
      <c r="D17" s="23">
        <f>President!D17</f>
        <v>0.80045076282940364</v>
      </c>
      <c r="E17" s="8">
        <v>6</v>
      </c>
      <c r="F17" s="8">
        <v>4.0000000000000001E-3</v>
      </c>
      <c r="G17" s="8">
        <v>11</v>
      </c>
      <c r="H17" s="23">
        <f>G17/Q17</f>
        <v>7.3333333333333332E-3</v>
      </c>
      <c r="I17" s="8">
        <v>155</v>
      </c>
      <c r="J17" s="23">
        <f>I17/Q17</f>
        <v>0.10333333333333333</v>
      </c>
      <c r="K17" s="8">
        <v>1322</v>
      </c>
      <c r="L17" s="23">
        <f>K17/Q17</f>
        <v>0.8813333333333333</v>
      </c>
      <c r="M17" s="8">
        <v>0</v>
      </c>
      <c r="N17" s="8">
        <f>M17/Q17</f>
        <v>0</v>
      </c>
      <c r="O17" s="8">
        <v>6</v>
      </c>
      <c r="P17" s="23">
        <f>O17/Q17</f>
        <v>4.0000000000000001E-3</v>
      </c>
      <c r="Q17" s="8">
        <f t="shared" si="1"/>
        <v>1500</v>
      </c>
      <c r="R17" s="23">
        <f t="shared" si="0"/>
        <v>0.32488628979857048</v>
      </c>
    </row>
    <row r="18" spans="1:18" x14ac:dyDescent="0.2">
      <c r="A18" s="15" t="s">
        <v>40</v>
      </c>
      <c r="B18" s="1">
        <f>President!B18</f>
        <v>976</v>
      </c>
      <c r="C18" s="1">
        <f>President!C18</f>
        <v>798</v>
      </c>
      <c r="D18" s="23">
        <f>President!D18</f>
        <v>0.81762295081967218</v>
      </c>
      <c r="E18" s="8">
        <v>1</v>
      </c>
      <c r="F18" s="23">
        <f>E18/Q18</f>
        <v>4.3859649122807015E-3</v>
      </c>
      <c r="G18" s="8">
        <v>2</v>
      </c>
      <c r="H18" s="23">
        <f>G18/Q18</f>
        <v>8.771929824561403E-3</v>
      </c>
      <c r="I18" s="8">
        <v>23</v>
      </c>
      <c r="J18" s="23">
        <f>I18/Q18</f>
        <v>0.10087719298245613</v>
      </c>
      <c r="K18" s="8">
        <v>201</v>
      </c>
      <c r="L18" s="23">
        <f>K18/Q18</f>
        <v>0.88157894736842102</v>
      </c>
      <c r="M18" s="8">
        <v>0</v>
      </c>
      <c r="N18" s="8">
        <f>M18/Q18</f>
        <v>0</v>
      </c>
      <c r="O18" s="8">
        <v>1</v>
      </c>
      <c r="P18" s="23">
        <f>O18/Q18</f>
        <v>4.3859649122807015E-3</v>
      </c>
      <c r="Q18" s="8">
        <f t="shared" si="1"/>
        <v>228</v>
      </c>
      <c r="R18" s="23">
        <f t="shared" si="0"/>
        <v>0.2857142857142857</v>
      </c>
    </row>
    <row r="19" spans="1:18" x14ac:dyDescent="0.2">
      <c r="A19" s="15" t="s">
        <v>41</v>
      </c>
      <c r="B19" s="1">
        <f>President!B19</f>
        <v>1310</v>
      </c>
      <c r="C19" s="1">
        <f>President!C19</f>
        <v>1026</v>
      </c>
      <c r="D19" s="23">
        <f>President!D19</f>
        <v>0.78320610687022896</v>
      </c>
      <c r="E19" s="8">
        <v>1</v>
      </c>
      <c r="F19" s="23">
        <f>E19/Q19</f>
        <v>3.952569169960474E-3</v>
      </c>
      <c r="G19" s="8">
        <v>2</v>
      </c>
      <c r="H19" s="23">
        <f>G19/Q19</f>
        <v>7.9051383399209481E-3</v>
      </c>
      <c r="I19" s="8">
        <v>27</v>
      </c>
      <c r="J19" s="23">
        <f>I19/Q19</f>
        <v>0.1067193675889328</v>
      </c>
      <c r="K19" s="8">
        <v>223</v>
      </c>
      <c r="L19" s="23">
        <f>K19/Q19</f>
        <v>0.88142292490118579</v>
      </c>
      <c r="M19" s="8">
        <v>0</v>
      </c>
      <c r="N19" s="8">
        <v>0</v>
      </c>
      <c r="O19" s="8">
        <v>0</v>
      </c>
      <c r="P19" s="23">
        <v>0</v>
      </c>
      <c r="Q19" s="8">
        <f t="shared" si="1"/>
        <v>253</v>
      </c>
      <c r="R19" s="23">
        <f t="shared" si="0"/>
        <v>0.246588693957115</v>
      </c>
    </row>
    <row r="20" spans="1:18" x14ac:dyDescent="0.2">
      <c r="A20" s="15" t="s">
        <v>42</v>
      </c>
      <c r="B20" s="1">
        <f>President!B20</f>
        <v>444196</v>
      </c>
      <c r="C20" s="1">
        <f>President!C20</f>
        <v>386729</v>
      </c>
      <c r="D20" s="23">
        <f>President!D20</f>
        <v>0.87062693045412387</v>
      </c>
      <c r="E20" s="8">
        <v>581</v>
      </c>
      <c r="F20" s="23">
        <f>E20/Q20</f>
        <v>4.0998355831857345E-3</v>
      </c>
      <c r="G20" s="8">
        <v>1599</v>
      </c>
      <c r="H20" s="23">
        <f>G20/Q20</f>
        <v>1.1283368498302908E-2</v>
      </c>
      <c r="I20" s="8">
        <v>66980</v>
      </c>
      <c r="J20" s="23">
        <f>I20/Q20</f>
        <v>0.47264541714592168</v>
      </c>
      <c r="K20" s="8">
        <v>71808</v>
      </c>
      <c r="L20" s="23">
        <f>K20/Q20</f>
        <v>0.50671427462547547</v>
      </c>
      <c r="M20" s="8">
        <v>258</v>
      </c>
      <c r="N20" s="23">
        <f>M20/Q20</f>
        <v>1.8205810334972798E-3</v>
      </c>
      <c r="O20" s="8">
        <v>487</v>
      </c>
      <c r="P20" s="23">
        <f>O20/Q20</f>
        <v>3.4365231136169582E-3</v>
      </c>
      <c r="Q20" s="8">
        <f t="shared" si="1"/>
        <v>141713</v>
      </c>
      <c r="R20" s="23">
        <f t="shared" si="0"/>
        <v>0.36644006526534084</v>
      </c>
    </row>
    <row r="21" spans="1:18" x14ac:dyDescent="0.2">
      <c r="A21" s="15" t="s">
        <v>43</v>
      </c>
      <c r="B21" s="1">
        <f>President!B21</f>
        <v>7686</v>
      </c>
      <c r="C21" s="1">
        <f>President!C21</f>
        <v>5349</v>
      </c>
      <c r="D21" s="23">
        <f>President!D21</f>
        <v>0.69594067135050741</v>
      </c>
      <c r="E21" s="8">
        <v>17</v>
      </c>
      <c r="F21" s="23">
        <v>6.4999999999999997E-3</v>
      </c>
      <c r="G21" s="8">
        <v>20</v>
      </c>
      <c r="H21" s="23">
        <v>7.6E-3</v>
      </c>
      <c r="I21" s="8">
        <v>1465</v>
      </c>
      <c r="J21" s="23">
        <v>0.55679999999999996</v>
      </c>
      <c r="K21" s="8">
        <v>1110</v>
      </c>
      <c r="L21" s="23">
        <v>0.4219</v>
      </c>
      <c r="M21" s="8">
        <v>13</v>
      </c>
      <c r="N21" s="8">
        <v>4.8999999999999998E-3</v>
      </c>
      <c r="O21" s="8">
        <v>6</v>
      </c>
      <c r="P21" s="23">
        <v>2.3E-3</v>
      </c>
      <c r="Q21" s="8">
        <f t="shared" si="1"/>
        <v>2631</v>
      </c>
      <c r="R21" s="23">
        <f t="shared" si="0"/>
        <v>0.49186763881099271</v>
      </c>
    </row>
    <row r="22" spans="1:18" x14ac:dyDescent="0.2">
      <c r="A22" s="15" t="s">
        <v>44</v>
      </c>
      <c r="B22" s="1">
        <f>President!B22</f>
        <v>11407</v>
      </c>
      <c r="C22" s="1">
        <f>President!C22</f>
        <v>9655</v>
      </c>
      <c r="D22" s="23">
        <f>President!D22</f>
        <v>0.8464100990619795</v>
      </c>
      <c r="E22" s="8">
        <v>33</v>
      </c>
      <c r="F22" s="23">
        <v>1.14E-2</v>
      </c>
      <c r="G22" s="8">
        <v>15</v>
      </c>
      <c r="H22" s="23">
        <v>5.1999999999999998E-3</v>
      </c>
      <c r="I22" s="8">
        <v>360</v>
      </c>
      <c r="J22" s="23">
        <v>0.1249</v>
      </c>
      <c r="K22" s="8">
        <v>2467</v>
      </c>
      <c r="L22" s="23">
        <v>0.85570000000000002</v>
      </c>
      <c r="M22" s="8">
        <v>5</v>
      </c>
      <c r="N22" s="8">
        <v>1.6999999999999999E-3</v>
      </c>
      <c r="O22" s="8">
        <v>3</v>
      </c>
      <c r="P22" s="23">
        <v>1E-3</v>
      </c>
      <c r="Q22" s="8">
        <v>2883</v>
      </c>
      <c r="R22" s="23">
        <f t="shared" si="0"/>
        <v>0.29860176074572758</v>
      </c>
    </row>
    <row r="23" spans="1:18" x14ac:dyDescent="0.2">
      <c r="A23" s="15" t="s">
        <v>45</v>
      </c>
      <c r="B23" s="1">
        <f>President!B23</f>
        <v>9958</v>
      </c>
      <c r="C23" s="1">
        <f>President!C23</f>
        <v>8153</v>
      </c>
      <c r="D23" s="23">
        <f>President!D23</f>
        <v>0.81873870255071302</v>
      </c>
      <c r="E23" s="8">
        <v>24</v>
      </c>
      <c r="F23" s="23">
        <f>E23/Q23</f>
        <v>7.6997112608277194E-3</v>
      </c>
      <c r="G23" s="8">
        <v>18</v>
      </c>
      <c r="H23" s="23">
        <f>G23/Q23</f>
        <v>5.7747834456207889E-3</v>
      </c>
      <c r="I23" s="8">
        <v>288</v>
      </c>
      <c r="J23" s="23">
        <f>I23/Q23</f>
        <v>9.2396535129932622E-2</v>
      </c>
      <c r="K23" s="8">
        <v>2775</v>
      </c>
      <c r="L23" s="23">
        <f>K23/Q23</f>
        <v>0.89027911453320496</v>
      </c>
      <c r="M23" s="8">
        <v>2</v>
      </c>
      <c r="N23" s="23">
        <f>M23/Q23</f>
        <v>6.4164260506897658E-4</v>
      </c>
      <c r="O23" s="8">
        <v>10</v>
      </c>
      <c r="P23" s="23">
        <f>O23/Q23</f>
        <v>3.208213025344883E-3</v>
      </c>
      <c r="Q23" s="8">
        <f t="shared" ref="Q23:Q28" si="2">((((E23+G23)+I23)+K23)+M23)+O23</f>
        <v>3117</v>
      </c>
      <c r="R23" s="23">
        <f t="shared" si="0"/>
        <v>0.38231325892309581</v>
      </c>
    </row>
    <row r="24" spans="1:18" x14ac:dyDescent="0.2">
      <c r="A24" s="15" t="s">
        <v>46</v>
      </c>
      <c r="B24" s="1">
        <f>President!B24</f>
        <v>26160</v>
      </c>
      <c r="C24" s="1">
        <f>President!C24</f>
        <v>17644</v>
      </c>
      <c r="D24" s="23">
        <f>President!D24</f>
        <v>0.6744648318042813</v>
      </c>
      <c r="E24" s="8">
        <v>42</v>
      </c>
      <c r="F24" s="23">
        <v>7.6E-3</v>
      </c>
      <c r="G24" s="8">
        <v>88</v>
      </c>
      <c r="H24" s="23">
        <v>1.6E-2</v>
      </c>
      <c r="I24" s="8">
        <v>2723</v>
      </c>
      <c r="J24" s="23">
        <v>0.49399999999999999</v>
      </c>
      <c r="K24" s="8">
        <v>2616</v>
      </c>
      <c r="L24" s="23">
        <v>0.47460000000000002</v>
      </c>
      <c r="M24" s="8">
        <v>13</v>
      </c>
      <c r="N24" s="8">
        <v>2.3999999999999998E-3</v>
      </c>
      <c r="O24" s="8">
        <v>30</v>
      </c>
      <c r="P24" s="23">
        <v>5.4000000000000003E-3</v>
      </c>
      <c r="Q24" s="8">
        <f t="shared" si="2"/>
        <v>5512</v>
      </c>
      <c r="R24" s="23">
        <f t="shared" si="0"/>
        <v>0.31240081614146453</v>
      </c>
    </row>
    <row r="25" spans="1:18" x14ac:dyDescent="0.2">
      <c r="A25" s="15" t="s">
        <v>47</v>
      </c>
      <c r="B25" s="1">
        <f>President!B25</f>
        <v>26484</v>
      </c>
      <c r="C25" s="1">
        <f>President!C25</f>
        <v>19387</v>
      </c>
      <c r="D25" s="23">
        <f>President!D25</f>
        <v>0.73202688415647188</v>
      </c>
      <c r="E25" s="8">
        <v>74</v>
      </c>
      <c r="F25" s="23">
        <f>E25/Q25</f>
        <v>1.098901098901099E-2</v>
      </c>
      <c r="G25" s="8">
        <v>75</v>
      </c>
      <c r="H25" s="23">
        <f>G25/Q25</f>
        <v>1.1137511137511137E-2</v>
      </c>
      <c r="I25" s="8">
        <v>2054</v>
      </c>
      <c r="J25" s="23">
        <f>I25/Q25</f>
        <v>0.30501930501930502</v>
      </c>
      <c r="K25" s="8">
        <v>4507</v>
      </c>
      <c r="L25" s="23">
        <f>K25/Q25</f>
        <v>0.66929016929016927</v>
      </c>
      <c r="M25" s="8">
        <v>3</v>
      </c>
      <c r="N25" s="23">
        <f>M25/Q25</f>
        <v>4.4550044550044549E-4</v>
      </c>
      <c r="O25" s="8">
        <v>21</v>
      </c>
      <c r="P25" s="23">
        <f>O25/Q25</f>
        <v>3.1185031185031187E-3</v>
      </c>
      <c r="Q25" s="8">
        <f t="shared" si="2"/>
        <v>6734</v>
      </c>
      <c r="R25" s="23">
        <f t="shared" si="0"/>
        <v>0.34734615979780264</v>
      </c>
    </row>
    <row r="26" spans="1:18" x14ac:dyDescent="0.2">
      <c r="A26" s="15" t="s">
        <v>48</v>
      </c>
      <c r="B26" s="1">
        <f>President!B26</f>
        <v>16546</v>
      </c>
      <c r="C26" s="1">
        <f>President!C26</f>
        <v>11690</v>
      </c>
      <c r="D26" s="23">
        <f>President!D26</f>
        <v>0.70651516982956608</v>
      </c>
      <c r="E26" s="8">
        <v>52</v>
      </c>
      <c r="F26" s="23">
        <v>8.8999999999999999E-3</v>
      </c>
      <c r="G26" s="8">
        <v>44</v>
      </c>
      <c r="H26" s="23">
        <v>7.6E-3</v>
      </c>
      <c r="I26" s="8">
        <v>473</v>
      </c>
      <c r="J26" s="23">
        <v>8.1199999999999994E-2</v>
      </c>
      <c r="K26" s="8">
        <v>5238</v>
      </c>
      <c r="L26" s="23">
        <v>0.89139999999999997</v>
      </c>
      <c r="M26" s="8">
        <v>9</v>
      </c>
      <c r="N26" s="8">
        <v>1.5E-3</v>
      </c>
      <c r="O26" s="8">
        <v>8</v>
      </c>
      <c r="P26" s="23">
        <v>1.4E-3</v>
      </c>
      <c r="Q26" s="8">
        <f t="shared" si="2"/>
        <v>5824</v>
      </c>
      <c r="R26" s="23">
        <f t="shared" si="0"/>
        <v>0.49820359281437127</v>
      </c>
    </row>
    <row r="27" spans="1:18" x14ac:dyDescent="0.2">
      <c r="A27" s="15" t="s">
        <v>49</v>
      </c>
      <c r="B27" s="1">
        <f>President!B27</f>
        <v>226906</v>
      </c>
      <c r="C27" s="1">
        <f>President!C27</f>
        <v>179641</v>
      </c>
      <c r="D27" s="23">
        <f>President!D27</f>
        <v>0.7916978837051466</v>
      </c>
      <c r="E27" s="8">
        <v>205</v>
      </c>
      <c r="F27" s="23">
        <f>E27/Q27</f>
        <v>3.3481413732279349E-3</v>
      </c>
      <c r="G27" s="8">
        <v>468</v>
      </c>
      <c r="H27" s="23">
        <f>G27/Q27</f>
        <v>7.6435617691252367E-3</v>
      </c>
      <c r="I27" s="8">
        <v>6472</v>
      </c>
      <c r="J27" s="23">
        <f>I27/Q27</f>
        <v>0.10570327301234729</v>
      </c>
      <c r="K27" s="8">
        <v>53899</v>
      </c>
      <c r="L27" s="23">
        <f>K27/Q27</f>
        <v>0.88029986280786565</v>
      </c>
      <c r="M27" s="8">
        <v>64</v>
      </c>
      <c r="N27" s="23">
        <f>M27/Q27</f>
        <v>1.0452734043248186E-3</v>
      </c>
      <c r="O27" s="8">
        <v>120</v>
      </c>
      <c r="P27" s="23">
        <f>O27/Q27</f>
        <v>1.9598876331090353E-3</v>
      </c>
      <c r="Q27" s="8">
        <f t="shared" si="2"/>
        <v>61228</v>
      </c>
      <c r="R27" s="23">
        <f t="shared" si="0"/>
        <v>0.34083533269131211</v>
      </c>
    </row>
    <row r="28" spans="1:18" x14ac:dyDescent="0.2">
      <c r="A28" s="15" t="s">
        <v>50</v>
      </c>
      <c r="B28" s="1">
        <f>President!B28</f>
        <v>13472</v>
      </c>
      <c r="C28" s="1">
        <f>President!C28</f>
        <v>9722</v>
      </c>
      <c r="D28" s="23">
        <f>President!D28</f>
        <v>0.72164489311163893</v>
      </c>
      <c r="E28" s="8">
        <v>13</v>
      </c>
      <c r="F28" s="23">
        <f>E28/Q28</f>
        <v>4.067584480600751E-3</v>
      </c>
      <c r="G28" s="8">
        <v>30</v>
      </c>
      <c r="H28" s="23">
        <f>G28/Q28</f>
        <v>9.3867334167709645E-3</v>
      </c>
      <c r="I28" s="8">
        <v>836</v>
      </c>
      <c r="J28" s="23">
        <f>I28/Q28</f>
        <v>0.26157697121401752</v>
      </c>
      <c r="K28" s="8">
        <v>2307</v>
      </c>
      <c r="L28" s="23">
        <f>K28/Q28</f>
        <v>0.72183979974968715</v>
      </c>
      <c r="M28" s="8">
        <v>2</v>
      </c>
      <c r="N28" s="23">
        <f>M28/Q28</f>
        <v>6.2578222778473093E-4</v>
      </c>
      <c r="O28" s="8">
        <v>8</v>
      </c>
      <c r="P28" s="23">
        <f>O28/Q28</f>
        <v>2.5031289111389237E-3</v>
      </c>
      <c r="Q28" s="8">
        <f t="shared" si="2"/>
        <v>3196</v>
      </c>
      <c r="R28" s="23">
        <f t="shared" si="0"/>
        <v>0.3287389426044024</v>
      </c>
    </row>
    <row r="29" spans="1:18" x14ac:dyDescent="0.2">
      <c r="A29" s="15" t="s">
        <v>51</v>
      </c>
      <c r="B29" s="1">
        <f>President!B29</f>
        <v>67505</v>
      </c>
      <c r="C29" s="1">
        <f>President!C29</f>
        <v>54505</v>
      </c>
      <c r="D29" s="23">
        <f>President!D29</f>
        <v>0.807421672468706</v>
      </c>
      <c r="E29" s="8">
        <v>146</v>
      </c>
      <c r="F29" s="23">
        <v>6.1000000000000004E-3</v>
      </c>
      <c r="G29" s="8">
        <v>209</v>
      </c>
      <c r="H29" s="23">
        <v>8.6999999999999994E-3</v>
      </c>
      <c r="I29" s="8">
        <v>4053</v>
      </c>
      <c r="J29" s="23">
        <v>0.16850000000000001</v>
      </c>
      <c r="K29" s="8">
        <v>19567</v>
      </c>
      <c r="L29" s="23">
        <v>0.81330000000000002</v>
      </c>
      <c r="M29" s="8">
        <v>42</v>
      </c>
      <c r="N29" s="8">
        <v>1.6999999999999999E-3</v>
      </c>
      <c r="O29" s="8">
        <v>43</v>
      </c>
      <c r="P29" s="23">
        <v>1.8E-3</v>
      </c>
      <c r="Q29" s="8">
        <v>24060</v>
      </c>
      <c r="R29" s="23">
        <f t="shared" si="0"/>
        <v>0.44142739198238695</v>
      </c>
    </row>
    <row r="30" spans="1:18" x14ac:dyDescent="0.2">
      <c r="A30" s="15" t="s">
        <v>52</v>
      </c>
      <c r="B30" s="1">
        <v>1812</v>
      </c>
      <c r="C30" s="1">
        <v>1355</v>
      </c>
      <c r="D30" s="23">
        <v>0.74780000000000002</v>
      </c>
      <c r="E30" s="8">
        <v>1</v>
      </c>
      <c r="F30" s="8">
        <v>2.5000000000000001E-3</v>
      </c>
      <c r="G30" s="8">
        <v>2</v>
      </c>
      <c r="H30" s="8">
        <v>5.1000000000000004E-3</v>
      </c>
      <c r="I30" s="8">
        <v>57</v>
      </c>
      <c r="J30" s="8">
        <v>0.14430000000000001</v>
      </c>
      <c r="K30" s="8">
        <v>335</v>
      </c>
      <c r="L30" s="23">
        <f>K30/Q30</f>
        <v>0.84810126582278478</v>
      </c>
      <c r="M30" s="8">
        <v>0</v>
      </c>
      <c r="N30" s="8">
        <f>M30/Q30</f>
        <v>0</v>
      </c>
      <c r="O30" s="8">
        <v>0</v>
      </c>
      <c r="P30" s="23">
        <f>O30/Q30</f>
        <v>0</v>
      </c>
      <c r="Q30" s="8">
        <v>395</v>
      </c>
      <c r="R30" s="23">
        <f t="shared" si="0"/>
        <v>0.29151291512915128</v>
      </c>
    </row>
    <row r="31" spans="1:18" x14ac:dyDescent="0.2">
      <c r="A31" s="15" t="s">
        <v>53</v>
      </c>
      <c r="B31" s="1">
        <f>President!B31</f>
        <v>109203</v>
      </c>
      <c r="C31" s="1">
        <f>President!C31</f>
        <v>76524</v>
      </c>
      <c r="D31" s="23">
        <f>President!D31</f>
        <v>0.70074997939617045</v>
      </c>
      <c r="E31" s="8">
        <v>248</v>
      </c>
      <c r="F31" s="8">
        <v>8.3000000000000001E-3</v>
      </c>
      <c r="G31" s="8">
        <v>406</v>
      </c>
      <c r="H31" s="8">
        <v>1.3599999999999999E-2</v>
      </c>
      <c r="I31" s="8">
        <v>9107</v>
      </c>
      <c r="J31" s="8">
        <v>0.3054</v>
      </c>
      <c r="K31" s="8">
        <v>19886</v>
      </c>
      <c r="L31" s="8">
        <v>0.66690000000000005</v>
      </c>
      <c r="M31" s="8">
        <v>60</v>
      </c>
      <c r="N31" s="8">
        <v>2E-3</v>
      </c>
      <c r="O31" s="8">
        <v>112</v>
      </c>
      <c r="P31" s="8">
        <v>3.8E-3</v>
      </c>
      <c r="Q31" s="8">
        <v>29819</v>
      </c>
      <c r="R31" s="23">
        <f t="shared" si="0"/>
        <v>0.38966860070043385</v>
      </c>
    </row>
    <row r="32" spans="1:18" x14ac:dyDescent="0.2">
      <c r="A32" s="17" t="s">
        <v>54</v>
      </c>
      <c r="B32" s="1">
        <f>President!B32</f>
        <v>1283526</v>
      </c>
      <c r="C32" s="1">
        <f>President!C32</f>
        <v>1028786</v>
      </c>
      <c r="D32" s="23">
        <f>President!D32</f>
        <v>0.80153109481225937</v>
      </c>
      <c r="E32" s="8">
        <f>SUM(E3:E31)</f>
        <v>2030</v>
      </c>
      <c r="F32" s="8"/>
      <c r="G32" s="8">
        <f>SUM(G3:G31)</f>
        <v>3954</v>
      </c>
      <c r="H32" s="8"/>
      <c r="I32" s="8">
        <f>SUM(I3:I31)</f>
        <v>111160</v>
      </c>
      <c r="J32" s="8"/>
      <c r="K32" s="8">
        <f>SUM(K3:K31)</f>
        <v>257568</v>
      </c>
      <c r="L32" s="8"/>
      <c r="M32" s="8">
        <f>SUM(M3:M31)</f>
        <v>632</v>
      </c>
      <c r="N32" s="8"/>
      <c r="O32" s="8">
        <f>SUM(O3:O31)</f>
        <v>1170</v>
      </c>
      <c r="P32" s="8"/>
      <c r="Q32" s="8">
        <f>SUM(Q3:Q31)</f>
        <v>376514</v>
      </c>
      <c r="R32" s="23">
        <f t="shared" si="0"/>
        <v>0.36597893050644159</v>
      </c>
    </row>
    <row r="33" spans="1:18" x14ac:dyDescent="0.2">
      <c r="A33" s="17" t="s">
        <v>55</v>
      </c>
      <c r="B33" s="58"/>
      <c r="C33" s="58"/>
      <c r="D33" s="4"/>
      <c r="E33" s="83"/>
      <c r="F33" s="84"/>
      <c r="G33" s="83"/>
      <c r="H33" s="84"/>
      <c r="I33" s="83"/>
      <c r="J33" s="84"/>
      <c r="K33" s="83"/>
      <c r="L33" s="84"/>
      <c r="M33" s="83"/>
      <c r="N33" s="84"/>
      <c r="O33" s="83"/>
      <c r="P33" s="84"/>
      <c r="Q33" s="31"/>
      <c r="R33" s="31"/>
    </row>
    <row r="34" spans="1:18" x14ac:dyDescent="0.2">
      <c r="A34" s="17" t="s">
        <v>56</v>
      </c>
      <c r="B34" s="65"/>
      <c r="C34" s="65"/>
      <c r="D34" s="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</sheetData>
  <mergeCells count="14">
    <mergeCell ref="A1:D1"/>
    <mergeCell ref="E1:F1"/>
    <mergeCell ref="G1:H1"/>
    <mergeCell ref="I1:J1"/>
    <mergeCell ref="K1:L1"/>
    <mergeCell ref="M1:N1"/>
    <mergeCell ref="O1:P1"/>
    <mergeCell ref="Q1:R1"/>
    <mergeCell ref="E33:F33"/>
    <mergeCell ref="G33:H33"/>
    <mergeCell ref="I33:J33"/>
    <mergeCell ref="K33:L33"/>
    <mergeCell ref="M33:N33"/>
    <mergeCell ref="O33:P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indowProtection="1" workbookViewId="0">
      <selection sqref="A1:D1"/>
    </sheetView>
  </sheetViews>
  <sheetFormatPr defaultColWidth="9.140625" defaultRowHeight="12.75" customHeight="1" x14ac:dyDescent="0.2"/>
  <cols>
    <col min="1" max="4" width="15" customWidth="1"/>
    <col min="5" max="10" width="12.85546875" customWidth="1"/>
  </cols>
  <sheetData>
    <row r="1" spans="1:10" ht="35.25" customHeight="1" x14ac:dyDescent="0.2">
      <c r="A1" s="72" t="s">
        <v>0</v>
      </c>
      <c r="B1" s="73"/>
      <c r="C1" s="73"/>
      <c r="D1" s="76"/>
      <c r="E1" s="75" t="s">
        <v>67</v>
      </c>
      <c r="F1" s="73"/>
      <c r="G1" s="73"/>
      <c r="H1" s="73"/>
      <c r="I1" s="73"/>
      <c r="J1" s="76"/>
    </row>
    <row r="2" spans="1:10" ht="25.5" customHeight="1" x14ac:dyDescent="0.2">
      <c r="A2" s="36" t="s">
        <v>3</v>
      </c>
      <c r="B2" s="33" t="s">
        <v>4</v>
      </c>
      <c r="C2" s="33" t="s">
        <v>5</v>
      </c>
      <c r="D2" s="50" t="s">
        <v>6</v>
      </c>
      <c r="E2" s="48" t="s">
        <v>68</v>
      </c>
      <c r="F2" s="48" t="s">
        <v>69</v>
      </c>
      <c r="G2" s="48" t="s">
        <v>70</v>
      </c>
      <c r="H2" s="48" t="s">
        <v>71</v>
      </c>
      <c r="I2" s="34" t="s">
        <v>72</v>
      </c>
      <c r="J2" s="62" t="s">
        <v>73</v>
      </c>
    </row>
    <row r="3" spans="1:10" x14ac:dyDescent="0.2">
      <c r="A3" s="15" t="s">
        <v>25</v>
      </c>
      <c r="B3" s="1">
        <f>President!B3</f>
        <v>3423</v>
      </c>
      <c r="C3" s="1">
        <f>President!C3</f>
        <v>2597</v>
      </c>
      <c r="D3" s="23">
        <f>President!D3</f>
        <v>0.75869120654396727</v>
      </c>
      <c r="E3" s="1">
        <v>81</v>
      </c>
      <c r="F3" s="1">
        <v>437</v>
      </c>
      <c r="G3" s="1">
        <v>1953</v>
      </c>
      <c r="H3" s="1">
        <v>25</v>
      </c>
      <c r="I3" s="68">
        <v>14</v>
      </c>
      <c r="J3" s="38"/>
    </row>
    <row r="4" spans="1:10" x14ac:dyDescent="0.2">
      <c r="A4" s="15" t="s">
        <v>26</v>
      </c>
      <c r="B4" s="1">
        <f>President!B4</f>
        <v>26108</v>
      </c>
      <c r="C4" s="1">
        <f>President!C4</f>
        <v>19525</v>
      </c>
      <c r="D4" s="23">
        <f>President!D4</f>
        <v>0.74785506358204379</v>
      </c>
      <c r="E4" s="8">
        <v>629</v>
      </c>
      <c r="F4" s="1">
        <v>3379</v>
      </c>
      <c r="G4" s="1">
        <v>14971</v>
      </c>
      <c r="H4" s="1">
        <v>125</v>
      </c>
      <c r="I4" s="68">
        <v>86</v>
      </c>
      <c r="J4" s="38"/>
    </row>
    <row r="5" spans="1:10" x14ac:dyDescent="0.2">
      <c r="A5" s="15" t="s">
        <v>27</v>
      </c>
      <c r="B5" s="1">
        <f>President!B5</f>
        <v>57163</v>
      </c>
      <c r="C5" s="1">
        <f>President!C5</f>
        <v>42933</v>
      </c>
      <c r="D5" s="23">
        <f>President!D5</f>
        <v>0.75106275038049086</v>
      </c>
      <c r="E5" s="1">
        <v>1492</v>
      </c>
      <c r="F5" s="1">
        <v>8446</v>
      </c>
      <c r="G5" s="1">
        <v>31347</v>
      </c>
      <c r="H5" s="1">
        <v>351</v>
      </c>
      <c r="I5" s="68">
        <v>178</v>
      </c>
      <c r="J5" s="38"/>
    </row>
    <row r="6" spans="1:10" x14ac:dyDescent="0.2">
      <c r="A6" s="15" t="s">
        <v>28</v>
      </c>
      <c r="B6" s="1">
        <f>President!B6</f>
        <v>9629</v>
      </c>
      <c r="C6" s="1">
        <f>President!C6</f>
        <v>7724</v>
      </c>
      <c r="D6" s="23">
        <f>President!D6</f>
        <v>0.80216014124000412</v>
      </c>
      <c r="E6" s="1">
        <v>178</v>
      </c>
      <c r="F6" s="1">
        <v>2774</v>
      </c>
      <c r="G6" s="1">
        <v>4429</v>
      </c>
      <c r="H6" s="1">
        <v>48</v>
      </c>
      <c r="I6" s="68">
        <v>75</v>
      </c>
      <c r="J6" s="38"/>
    </row>
    <row r="7" spans="1:10" x14ac:dyDescent="0.2">
      <c r="A7" s="15" t="s">
        <v>29</v>
      </c>
      <c r="B7" s="1">
        <f>President!B7</f>
        <v>669</v>
      </c>
      <c r="C7" s="1">
        <f>President!C7</f>
        <v>525</v>
      </c>
      <c r="D7" s="23">
        <f>President!D7</f>
        <v>0.7847533632286996</v>
      </c>
      <c r="E7" s="1">
        <v>13</v>
      </c>
      <c r="F7" s="1">
        <v>132</v>
      </c>
      <c r="G7" s="1">
        <v>352</v>
      </c>
      <c r="H7" s="1">
        <v>4</v>
      </c>
      <c r="I7" s="68">
        <v>1</v>
      </c>
      <c r="J7" s="38"/>
    </row>
    <row r="8" spans="1:10" x14ac:dyDescent="0.2">
      <c r="A8" s="15" t="s">
        <v>30</v>
      </c>
      <c r="B8" s="1">
        <f>President!B8</f>
        <v>157896</v>
      </c>
      <c r="C8" s="1">
        <f>President!C8</f>
        <v>121946</v>
      </c>
      <c r="D8" s="23">
        <f>President!D8</f>
        <v>0.77231848811876169</v>
      </c>
      <c r="E8" s="1">
        <v>3471</v>
      </c>
      <c r="F8" s="1">
        <v>28877</v>
      </c>
      <c r="G8" s="1">
        <v>86244</v>
      </c>
      <c r="H8" s="1">
        <v>840</v>
      </c>
      <c r="I8" s="68">
        <v>576</v>
      </c>
      <c r="J8" s="38"/>
    </row>
    <row r="9" spans="1:10" x14ac:dyDescent="0.2">
      <c r="A9" s="15" t="s">
        <v>31</v>
      </c>
      <c r="B9" s="1">
        <f>President!B9</f>
        <v>7756</v>
      </c>
      <c r="C9" s="1">
        <f>President!C9</f>
        <v>6432</v>
      </c>
      <c r="D9" s="23">
        <f>President!D9</f>
        <v>0.82929345023207834</v>
      </c>
      <c r="E9" s="1">
        <v>285</v>
      </c>
      <c r="F9" s="1">
        <v>831</v>
      </c>
      <c r="G9" s="1">
        <v>5123</v>
      </c>
      <c r="H9" s="1">
        <v>36</v>
      </c>
      <c r="I9" s="68">
        <v>44</v>
      </c>
      <c r="J9" s="38"/>
    </row>
    <row r="10" spans="1:10" x14ac:dyDescent="0.2">
      <c r="A10" s="15" t="s">
        <v>32</v>
      </c>
      <c r="B10" s="1">
        <f>President!B10</f>
        <v>6474</v>
      </c>
      <c r="C10" s="1">
        <f>President!C10</f>
        <v>4543</v>
      </c>
      <c r="D10" s="23">
        <f>President!D10</f>
        <v>0.7017299969107198</v>
      </c>
      <c r="E10" s="1">
        <v>113</v>
      </c>
      <c r="F10" s="1">
        <v>884</v>
      </c>
      <c r="G10" s="1">
        <v>3379</v>
      </c>
      <c r="H10" s="1">
        <v>23</v>
      </c>
      <c r="I10" s="68">
        <v>22</v>
      </c>
      <c r="J10" s="38"/>
    </row>
    <row r="11" spans="1:10" x14ac:dyDescent="0.2">
      <c r="A11" s="15" t="s">
        <v>33</v>
      </c>
      <c r="B11" s="1">
        <f>President!B11</f>
        <v>2942</v>
      </c>
      <c r="C11" s="1">
        <f>President!C11</f>
        <v>2224</v>
      </c>
      <c r="D11" s="23">
        <f>President!D11</f>
        <v>0.75594833446634946</v>
      </c>
      <c r="E11" s="1">
        <v>71</v>
      </c>
      <c r="F11" s="1">
        <v>366</v>
      </c>
      <c r="G11" s="1">
        <v>1672</v>
      </c>
      <c r="H11" s="1">
        <v>15</v>
      </c>
      <c r="I11" s="68">
        <v>19</v>
      </c>
      <c r="J11" s="38"/>
    </row>
    <row r="12" spans="1:10" x14ac:dyDescent="0.2">
      <c r="A12" s="15" t="s">
        <v>34</v>
      </c>
      <c r="B12" s="1">
        <f>President!B12</f>
        <v>5535</v>
      </c>
      <c r="C12" s="1">
        <f>President!C12</f>
        <v>4005</v>
      </c>
      <c r="D12" s="23">
        <f>President!D12</f>
        <v>0.72357723577235777</v>
      </c>
      <c r="E12" s="1">
        <v>68</v>
      </c>
      <c r="F12" s="1">
        <v>1717</v>
      </c>
      <c r="G12" s="1">
        <v>1938</v>
      </c>
      <c r="H12" s="1">
        <v>63</v>
      </c>
      <c r="I12" s="68">
        <v>91</v>
      </c>
      <c r="J12" s="38"/>
    </row>
    <row r="13" spans="1:10" x14ac:dyDescent="0.2">
      <c r="A13" s="15" t="s">
        <v>35</v>
      </c>
      <c r="B13" s="1">
        <f>President!B13</f>
        <v>20656</v>
      </c>
      <c r="C13" s="1">
        <f>President!C13</f>
        <v>16932</v>
      </c>
      <c r="D13" s="23">
        <f>President!D13</f>
        <v>0.81971340046475605</v>
      </c>
      <c r="E13" s="1">
        <v>970</v>
      </c>
      <c r="F13" s="1">
        <v>2821</v>
      </c>
      <c r="G13" s="1">
        <v>12399</v>
      </c>
      <c r="H13" s="1">
        <v>153</v>
      </c>
      <c r="I13" s="68">
        <v>175</v>
      </c>
      <c r="J13" s="38"/>
    </row>
    <row r="14" spans="1:10" x14ac:dyDescent="0.2">
      <c r="A14" s="15" t="s">
        <v>36</v>
      </c>
      <c r="B14" s="1">
        <f>President!B14</f>
        <v>5502</v>
      </c>
      <c r="C14" s="1">
        <f>President!C14</f>
        <v>4041</v>
      </c>
      <c r="D14" s="23">
        <f>President!D14</f>
        <v>0.73446019629225734</v>
      </c>
      <c r="E14" s="1">
        <v>176</v>
      </c>
      <c r="F14" s="1">
        <v>780</v>
      </c>
      <c r="G14" s="1">
        <v>2925</v>
      </c>
      <c r="H14" s="1">
        <v>33</v>
      </c>
      <c r="I14" s="68">
        <v>32</v>
      </c>
      <c r="J14" s="38"/>
    </row>
    <row r="15" spans="1:10" x14ac:dyDescent="0.2">
      <c r="A15" s="15" t="s">
        <v>37</v>
      </c>
      <c r="B15" s="1">
        <f>President!B15</f>
        <v>3928</v>
      </c>
      <c r="C15" s="1">
        <f>President!C15</f>
        <v>3448</v>
      </c>
      <c r="D15" s="23">
        <f>President!D15</f>
        <v>0.87780040733197551</v>
      </c>
      <c r="E15" s="1">
        <v>138</v>
      </c>
      <c r="F15" s="1">
        <v>853</v>
      </c>
      <c r="G15" s="1">
        <v>2234</v>
      </c>
      <c r="H15" s="1">
        <v>42</v>
      </c>
      <c r="I15" s="68">
        <v>41</v>
      </c>
      <c r="J15" s="38"/>
    </row>
    <row r="16" spans="1:10" x14ac:dyDescent="0.2">
      <c r="A16" s="15" t="s">
        <v>38</v>
      </c>
      <c r="B16" s="1">
        <f>President!B16</f>
        <v>6456</v>
      </c>
      <c r="C16" s="1">
        <f>President!C16</f>
        <v>5116</v>
      </c>
      <c r="D16" s="23">
        <f>President!D16</f>
        <v>0.79244114002478316</v>
      </c>
      <c r="E16" s="1">
        <v>332</v>
      </c>
      <c r="F16" s="1">
        <v>857</v>
      </c>
      <c r="G16" s="1">
        <v>3771</v>
      </c>
      <c r="H16" s="1">
        <v>31</v>
      </c>
      <c r="I16" s="68">
        <v>27</v>
      </c>
      <c r="J16" s="38"/>
    </row>
    <row r="17" spans="1:10" x14ac:dyDescent="0.2">
      <c r="A17" s="15" t="s">
        <v>39</v>
      </c>
      <c r="B17" s="1">
        <f>President!B17</f>
        <v>5768</v>
      </c>
      <c r="C17" s="1">
        <f>President!C17</f>
        <v>4617</v>
      </c>
      <c r="D17" s="23">
        <f>President!D17</f>
        <v>0.80045076282940364</v>
      </c>
      <c r="E17" s="1">
        <v>155</v>
      </c>
      <c r="F17" s="1">
        <v>866</v>
      </c>
      <c r="G17" s="1">
        <v>3491</v>
      </c>
      <c r="H17" s="1">
        <v>22</v>
      </c>
      <c r="I17" s="68">
        <v>13</v>
      </c>
      <c r="J17" s="38"/>
    </row>
    <row r="18" spans="1:10" x14ac:dyDescent="0.2">
      <c r="A18" s="15" t="s">
        <v>40</v>
      </c>
      <c r="B18" s="1">
        <f>President!B18</f>
        <v>976</v>
      </c>
      <c r="C18" s="1">
        <f>President!C18</f>
        <v>798</v>
      </c>
      <c r="D18" s="23">
        <f>President!D18</f>
        <v>0.81762295081967218</v>
      </c>
      <c r="E18" s="1">
        <v>23</v>
      </c>
      <c r="F18" s="1">
        <v>95</v>
      </c>
      <c r="G18" s="1">
        <v>636</v>
      </c>
      <c r="H18" s="1">
        <v>5</v>
      </c>
      <c r="I18" s="68">
        <v>5</v>
      </c>
      <c r="J18" s="38"/>
    </row>
    <row r="19" spans="1:10" x14ac:dyDescent="0.2">
      <c r="A19" s="15" t="s">
        <v>41</v>
      </c>
      <c r="B19" s="1">
        <f>President!B19</f>
        <v>1310</v>
      </c>
      <c r="C19" s="1">
        <f>President!C19</f>
        <v>1026</v>
      </c>
      <c r="D19" s="23">
        <f>President!D19</f>
        <v>0.78320610687022896</v>
      </c>
      <c r="E19" s="1">
        <v>17</v>
      </c>
      <c r="F19" s="1">
        <v>148</v>
      </c>
      <c r="G19" s="1">
        <v>821</v>
      </c>
      <c r="H19" s="1">
        <v>4</v>
      </c>
      <c r="I19" s="68">
        <v>6</v>
      </c>
      <c r="J19" s="38"/>
    </row>
    <row r="20" spans="1:10" x14ac:dyDescent="0.2">
      <c r="A20" s="15" t="s">
        <v>42</v>
      </c>
      <c r="B20" s="1">
        <f>President!B20</f>
        <v>444196</v>
      </c>
      <c r="C20" s="1">
        <f>President!C20</f>
        <v>386729</v>
      </c>
      <c r="D20" s="23">
        <f>President!D20</f>
        <v>0.87062693045412387</v>
      </c>
      <c r="E20" s="1">
        <v>9094</v>
      </c>
      <c r="F20" s="1">
        <v>162904</v>
      </c>
      <c r="G20" s="1">
        <v>199824</v>
      </c>
      <c r="H20" s="1">
        <v>3937</v>
      </c>
      <c r="I20" s="68">
        <v>2990</v>
      </c>
      <c r="J20" s="38"/>
    </row>
    <row r="21" spans="1:10" x14ac:dyDescent="0.2">
      <c r="A21" s="15" t="s">
        <v>43</v>
      </c>
      <c r="B21" s="1">
        <f>President!B21</f>
        <v>7686</v>
      </c>
      <c r="C21" s="1">
        <f>President!C21</f>
        <v>5349</v>
      </c>
      <c r="D21" s="23">
        <f>President!D21</f>
        <v>0.69594067135050741</v>
      </c>
      <c r="E21" s="1">
        <v>128</v>
      </c>
      <c r="F21" s="1">
        <v>1805</v>
      </c>
      <c r="G21" s="1">
        <v>3130</v>
      </c>
      <c r="H21" s="1">
        <v>47</v>
      </c>
      <c r="I21" s="68">
        <v>78</v>
      </c>
      <c r="J21" s="38"/>
    </row>
    <row r="22" spans="1:10" x14ac:dyDescent="0.2">
      <c r="A22" s="15" t="s">
        <v>44</v>
      </c>
      <c r="B22" s="1">
        <f>President!B22</f>
        <v>11407</v>
      </c>
      <c r="C22" s="1">
        <f>President!C22</f>
        <v>9655</v>
      </c>
      <c r="D22" s="23">
        <f>President!D22</f>
        <v>0.8464100990619795</v>
      </c>
      <c r="E22" s="1">
        <v>414</v>
      </c>
      <c r="F22" s="1">
        <v>1650</v>
      </c>
      <c r="G22" s="1">
        <v>7273</v>
      </c>
      <c r="H22" s="1">
        <v>54</v>
      </c>
      <c r="I22" s="68">
        <v>44</v>
      </c>
      <c r="J22" s="38"/>
    </row>
    <row r="23" spans="1:10" x14ac:dyDescent="0.2">
      <c r="A23" s="15" t="s">
        <v>45</v>
      </c>
      <c r="B23" s="1">
        <f>President!B23</f>
        <v>9958</v>
      </c>
      <c r="C23" s="1">
        <f>President!C23</f>
        <v>8153</v>
      </c>
      <c r="D23" s="23">
        <f>President!D23</f>
        <v>0.81873870255071302</v>
      </c>
      <c r="E23" s="1">
        <v>311</v>
      </c>
      <c r="F23" s="1">
        <v>1207</v>
      </c>
      <c r="G23" s="1">
        <v>6380</v>
      </c>
      <c r="H23" s="1">
        <v>45</v>
      </c>
      <c r="I23" s="68">
        <v>60</v>
      </c>
      <c r="J23" s="38"/>
    </row>
    <row r="24" spans="1:10" x14ac:dyDescent="0.2">
      <c r="A24" s="15" t="s">
        <v>46</v>
      </c>
      <c r="B24" s="1">
        <f>President!B24</f>
        <v>26160</v>
      </c>
      <c r="C24" s="1">
        <f>President!C24</f>
        <v>17644</v>
      </c>
      <c r="D24" s="23">
        <f>President!D24</f>
        <v>0.6744648318042813</v>
      </c>
      <c r="E24" s="1">
        <v>356</v>
      </c>
      <c r="F24" s="1">
        <v>8524</v>
      </c>
      <c r="G24" s="1">
        <v>7980</v>
      </c>
      <c r="H24" s="1">
        <v>145</v>
      </c>
      <c r="I24" s="68">
        <v>191</v>
      </c>
      <c r="J24" s="38"/>
    </row>
    <row r="25" spans="1:10" x14ac:dyDescent="0.2">
      <c r="A25" s="15" t="s">
        <v>47</v>
      </c>
      <c r="B25" s="1">
        <f>President!B25</f>
        <v>26484</v>
      </c>
      <c r="C25" s="1">
        <f>President!C25</f>
        <v>19387</v>
      </c>
      <c r="D25" s="23">
        <f>President!D25</f>
        <v>0.73202688415647188</v>
      </c>
      <c r="E25" s="1">
        <v>766</v>
      </c>
      <c r="F25" s="1">
        <v>5475</v>
      </c>
      <c r="G25" s="1">
        <v>12593</v>
      </c>
      <c r="H25" s="1">
        <v>151</v>
      </c>
      <c r="I25" s="68">
        <v>71</v>
      </c>
      <c r="J25" s="38"/>
    </row>
    <row r="26" spans="1:10" x14ac:dyDescent="0.2">
      <c r="A26" s="15" t="s">
        <v>48</v>
      </c>
      <c r="B26" s="1">
        <f>President!B26</f>
        <v>16546</v>
      </c>
      <c r="C26" s="1">
        <f>President!C26</f>
        <v>11690</v>
      </c>
      <c r="D26" s="23">
        <f>President!D26</f>
        <v>0.70651516982956608</v>
      </c>
      <c r="E26" s="1">
        <v>371</v>
      </c>
      <c r="F26" s="1">
        <v>1255</v>
      </c>
      <c r="G26" s="1">
        <v>9708</v>
      </c>
      <c r="H26" s="1">
        <v>72</v>
      </c>
      <c r="I26" s="68">
        <v>48</v>
      </c>
      <c r="J26" s="38"/>
    </row>
    <row r="27" spans="1:10" x14ac:dyDescent="0.2">
      <c r="A27" s="15" t="s">
        <v>49</v>
      </c>
      <c r="B27" s="1">
        <f>President!B27</f>
        <v>226906</v>
      </c>
      <c r="C27" s="1">
        <f>President!C27</f>
        <v>179641</v>
      </c>
      <c r="D27" s="23">
        <f>President!D27</f>
        <v>0.7916978837051466</v>
      </c>
      <c r="E27" s="1">
        <v>7228</v>
      </c>
      <c r="F27" s="1">
        <v>27483</v>
      </c>
      <c r="G27" s="1">
        <v>138589</v>
      </c>
      <c r="H27" s="1">
        <v>1045</v>
      </c>
      <c r="I27" s="68">
        <v>1068</v>
      </c>
      <c r="J27" s="38">
        <v>1</v>
      </c>
    </row>
    <row r="28" spans="1:10" x14ac:dyDescent="0.2">
      <c r="A28" s="15" t="s">
        <v>50</v>
      </c>
      <c r="B28" s="1">
        <f>President!B28</f>
        <v>13472</v>
      </c>
      <c r="C28" s="1">
        <f>President!C28</f>
        <v>9722</v>
      </c>
      <c r="D28" s="23">
        <f>President!D28</f>
        <v>0.72164489311163893</v>
      </c>
      <c r="E28" s="1">
        <v>218</v>
      </c>
      <c r="F28" s="1">
        <v>2735</v>
      </c>
      <c r="G28" s="1">
        <v>6432</v>
      </c>
      <c r="H28" s="1">
        <v>50</v>
      </c>
      <c r="I28" s="68">
        <v>70</v>
      </c>
      <c r="J28" s="38"/>
    </row>
    <row r="29" spans="1:10" x14ac:dyDescent="0.2">
      <c r="A29" s="15" t="s">
        <v>51</v>
      </c>
      <c r="B29" s="1">
        <f>President!B29</f>
        <v>67505</v>
      </c>
      <c r="C29" s="1">
        <f>President!C29</f>
        <v>54505</v>
      </c>
      <c r="D29" s="23">
        <f>President!D29</f>
        <v>0.807421672468706</v>
      </c>
      <c r="E29" s="1">
        <v>2658</v>
      </c>
      <c r="F29" s="1">
        <v>10850</v>
      </c>
      <c r="G29" s="1">
        <v>38863</v>
      </c>
      <c r="H29" s="1">
        <v>406</v>
      </c>
      <c r="I29" s="68">
        <v>297</v>
      </c>
      <c r="J29" s="38"/>
    </row>
    <row r="30" spans="1:10" x14ac:dyDescent="0.2">
      <c r="A30" s="15" t="s">
        <v>52</v>
      </c>
      <c r="B30" s="1">
        <f>President!B30</f>
        <v>1812</v>
      </c>
      <c r="C30" s="1">
        <f>President!C30</f>
        <v>1355</v>
      </c>
      <c r="D30" s="23">
        <f>President!D30</f>
        <v>0.74779249448123619</v>
      </c>
      <c r="E30" s="1">
        <v>21</v>
      </c>
      <c r="F30" s="1">
        <v>259</v>
      </c>
      <c r="G30" s="1">
        <v>1009</v>
      </c>
      <c r="H30" s="1">
        <v>7</v>
      </c>
      <c r="I30" s="68">
        <v>18</v>
      </c>
      <c r="J30" s="38"/>
    </row>
    <row r="31" spans="1:10" x14ac:dyDescent="0.2">
      <c r="A31" s="15" t="s">
        <v>53</v>
      </c>
      <c r="B31" s="1">
        <f>President!B31</f>
        <v>109203</v>
      </c>
      <c r="C31" s="1">
        <f>President!C31</f>
        <v>76524</v>
      </c>
      <c r="D31" s="23">
        <f>President!D31</f>
        <v>0.70074997939617045</v>
      </c>
      <c r="E31" s="1">
        <v>2128</v>
      </c>
      <c r="F31" s="1">
        <v>23463</v>
      </c>
      <c r="G31" s="1">
        <v>48142</v>
      </c>
      <c r="H31" s="1">
        <v>563</v>
      </c>
      <c r="I31" s="68">
        <v>832</v>
      </c>
      <c r="J31" s="38"/>
    </row>
    <row r="32" spans="1:10" x14ac:dyDescent="0.2">
      <c r="A32" s="17" t="s">
        <v>54</v>
      </c>
      <c r="B32" s="1">
        <f>President!B32</f>
        <v>1283526</v>
      </c>
      <c r="C32" s="1">
        <f>President!C32</f>
        <v>1028786</v>
      </c>
      <c r="D32" s="23">
        <f>President!D32</f>
        <v>0.80153109481225937</v>
      </c>
      <c r="E32" s="1">
        <f>SUM(E3:E31)</f>
        <v>31905</v>
      </c>
      <c r="F32" s="1">
        <f>SUM(F3:F31)</f>
        <v>301873</v>
      </c>
      <c r="G32" s="1">
        <f>SUM(G3:G31)</f>
        <v>657608</v>
      </c>
      <c r="H32" s="1">
        <f>SUM(H3:H31)</f>
        <v>8342</v>
      </c>
      <c r="I32" s="20">
        <f>SUM(I3:I31)</f>
        <v>7172</v>
      </c>
      <c r="J32" s="32">
        <f>J27</f>
        <v>1</v>
      </c>
    </row>
    <row r="33" spans="1:10" x14ac:dyDescent="0.2">
      <c r="A33" s="17" t="s">
        <v>55</v>
      </c>
      <c r="B33" s="30"/>
      <c r="C33" s="30"/>
      <c r="D33" s="5"/>
      <c r="E33" s="80">
        <f>((((E32+F32)+G32)+H32)+I32)+J32</f>
        <v>1006901</v>
      </c>
      <c r="F33" s="73"/>
      <c r="G33" s="73"/>
      <c r="H33" s="73"/>
      <c r="I33" s="73"/>
      <c r="J33" s="76"/>
    </row>
    <row r="34" spans="1:10" x14ac:dyDescent="0.2">
      <c r="A34" s="17" t="s">
        <v>56</v>
      </c>
      <c r="B34" s="65"/>
      <c r="C34" s="65"/>
      <c r="D34" s="5"/>
      <c r="E34" s="23">
        <f>E32/E33</f>
        <v>3.1686332618599045E-2</v>
      </c>
      <c r="F34" s="23">
        <f>F32/E33</f>
        <v>0.29980405223552264</v>
      </c>
      <c r="G34" s="23">
        <f>G32/E33</f>
        <v>0.65310095034169202</v>
      </c>
      <c r="H34" s="23">
        <f>H32/E33</f>
        <v>8.2848264129244086E-3</v>
      </c>
      <c r="I34" s="23">
        <f>I32/E33</f>
        <v>7.1228452449645001E-3</v>
      </c>
      <c r="J34" s="37">
        <f>J32/E33</f>
        <v>9.9314629740163124E-7</v>
      </c>
    </row>
  </sheetData>
  <mergeCells count="3">
    <mergeCell ref="A1:D1"/>
    <mergeCell ref="E1:J1"/>
    <mergeCell ref="E33:J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indowProtection="1" workbookViewId="0">
      <selection sqref="A1:D1"/>
    </sheetView>
  </sheetViews>
  <sheetFormatPr defaultColWidth="9.140625" defaultRowHeight="12.75" customHeight="1" x14ac:dyDescent="0.2"/>
  <cols>
    <col min="1" max="1" width="12.85546875" customWidth="1"/>
    <col min="2" max="3" width="12" customWidth="1"/>
    <col min="4" max="4" width="8.85546875" customWidth="1"/>
    <col min="5" max="17" width="12.85546875" customWidth="1"/>
  </cols>
  <sheetData>
    <row r="1" spans="1:17" ht="36" customHeight="1" x14ac:dyDescent="0.2">
      <c r="A1" s="91" t="s">
        <v>0</v>
      </c>
      <c r="B1" s="92"/>
      <c r="C1" s="92"/>
      <c r="D1" s="93"/>
      <c r="E1" s="82" t="s">
        <v>74</v>
      </c>
      <c r="F1" s="92"/>
      <c r="G1" s="93"/>
      <c r="H1" s="82" t="s">
        <v>75</v>
      </c>
      <c r="I1" s="92"/>
      <c r="J1" s="92"/>
      <c r="K1" s="92"/>
      <c r="L1" s="93"/>
      <c r="M1" s="82" t="s">
        <v>76</v>
      </c>
      <c r="N1" s="93"/>
      <c r="O1" s="82" t="s">
        <v>77</v>
      </c>
      <c r="P1" s="92"/>
      <c r="Q1" s="93"/>
    </row>
    <row r="2" spans="1:17" ht="25.5" customHeight="1" x14ac:dyDescent="0.2">
      <c r="A2" s="36" t="s">
        <v>3</v>
      </c>
      <c r="B2" s="33" t="s">
        <v>4</v>
      </c>
      <c r="C2" s="33" t="s">
        <v>5</v>
      </c>
      <c r="D2" s="50" t="s">
        <v>6</v>
      </c>
      <c r="E2" s="48" t="s">
        <v>78</v>
      </c>
      <c r="F2" s="48" t="s">
        <v>79</v>
      </c>
      <c r="G2" s="48" t="s">
        <v>80</v>
      </c>
      <c r="H2" s="48" t="s">
        <v>81</v>
      </c>
      <c r="I2" s="48" t="s">
        <v>82</v>
      </c>
      <c r="J2" s="48" t="s">
        <v>83</v>
      </c>
      <c r="K2" s="48" t="s">
        <v>84</v>
      </c>
      <c r="L2" s="48" t="s">
        <v>85</v>
      </c>
      <c r="M2" s="48" t="s">
        <v>86</v>
      </c>
      <c r="N2" s="48" t="s">
        <v>87</v>
      </c>
      <c r="O2" s="48" t="s">
        <v>88</v>
      </c>
      <c r="P2" s="48" t="s">
        <v>89</v>
      </c>
      <c r="Q2" s="48" t="s">
        <v>90</v>
      </c>
    </row>
    <row r="3" spans="1:17" ht="15" customHeight="1" x14ac:dyDescent="0.2">
      <c r="A3" s="1" t="s">
        <v>25</v>
      </c>
      <c r="B3" s="1">
        <f>President!B3</f>
        <v>3423</v>
      </c>
      <c r="C3" s="1">
        <f>President!C3</f>
        <v>2597</v>
      </c>
      <c r="D3" s="23">
        <f>President!D3</f>
        <v>0.75869120654396727</v>
      </c>
      <c r="E3" s="47"/>
      <c r="F3" s="47"/>
      <c r="G3" s="47"/>
      <c r="H3" s="19">
        <v>1926</v>
      </c>
      <c r="I3" s="19">
        <v>465</v>
      </c>
      <c r="J3" s="19">
        <v>25</v>
      </c>
      <c r="K3" s="19">
        <v>50</v>
      </c>
      <c r="L3" s="19">
        <v>13</v>
      </c>
      <c r="M3" s="47"/>
      <c r="N3" s="47"/>
      <c r="O3" s="47"/>
      <c r="P3" s="47"/>
      <c r="Q3" s="47"/>
    </row>
    <row r="4" spans="1:17" ht="15" customHeight="1" x14ac:dyDescent="0.2">
      <c r="A4" s="1" t="s">
        <v>26</v>
      </c>
      <c r="B4" s="1">
        <f>President!B4</f>
        <v>26108</v>
      </c>
      <c r="C4" s="1">
        <f>President!C4</f>
        <v>19525</v>
      </c>
      <c r="D4" s="23">
        <f>President!D4</f>
        <v>0.74785506358204379</v>
      </c>
      <c r="E4" s="63">
        <v>797</v>
      </c>
      <c r="F4" s="63">
        <v>2711</v>
      </c>
      <c r="G4" s="63">
        <v>15642</v>
      </c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15" customHeight="1" x14ac:dyDescent="0.2">
      <c r="A5" s="1" t="s">
        <v>27</v>
      </c>
      <c r="B5" s="1">
        <f>President!B5</f>
        <v>57163</v>
      </c>
      <c r="C5" s="1">
        <f>President!C5</f>
        <v>42933</v>
      </c>
      <c r="D5" s="23">
        <f>President!D5</f>
        <v>0.75106275038049086</v>
      </c>
      <c r="E5" s="63">
        <v>1718</v>
      </c>
      <c r="F5" s="63">
        <v>8076</v>
      </c>
      <c r="G5" s="63">
        <v>31518</v>
      </c>
      <c r="H5" s="47"/>
      <c r="I5" s="47"/>
      <c r="J5" s="47"/>
      <c r="K5" s="47"/>
      <c r="L5" s="47"/>
      <c r="M5" s="47"/>
      <c r="N5" s="47"/>
      <c r="O5" s="47"/>
      <c r="P5" s="47"/>
      <c r="Q5" s="47"/>
    </row>
    <row r="6" spans="1:17" ht="15" customHeight="1" x14ac:dyDescent="0.2">
      <c r="A6" s="1" t="s">
        <v>28</v>
      </c>
      <c r="B6" s="1">
        <f>President!B6</f>
        <v>9629</v>
      </c>
      <c r="C6" s="1">
        <f>President!C6</f>
        <v>7724</v>
      </c>
      <c r="D6" s="23">
        <f>President!D6</f>
        <v>0.80216014124000412</v>
      </c>
      <c r="E6" s="47"/>
      <c r="F6" s="47"/>
      <c r="G6" s="47"/>
      <c r="H6" s="47"/>
      <c r="I6" s="47"/>
      <c r="J6" s="47"/>
      <c r="K6" s="47"/>
      <c r="L6" s="47"/>
      <c r="M6" s="19">
        <v>4582</v>
      </c>
      <c r="N6" s="19">
        <v>2748</v>
      </c>
      <c r="O6" s="47"/>
      <c r="P6" s="47"/>
      <c r="Q6" s="47"/>
    </row>
    <row r="7" spans="1:17" ht="15" customHeight="1" x14ac:dyDescent="0.2">
      <c r="A7" s="1" t="s">
        <v>29</v>
      </c>
      <c r="B7" s="1">
        <f>President!B7</f>
        <v>669</v>
      </c>
      <c r="C7" s="1">
        <f>President!C7</f>
        <v>525</v>
      </c>
      <c r="D7" s="23">
        <f>President!D7</f>
        <v>0.7847533632286996</v>
      </c>
      <c r="E7" s="63">
        <v>24</v>
      </c>
      <c r="F7" s="63">
        <v>118</v>
      </c>
      <c r="G7" s="63">
        <v>341</v>
      </c>
      <c r="H7" s="47"/>
      <c r="I7" s="47"/>
      <c r="J7" s="47"/>
      <c r="K7" s="47"/>
      <c r="L7" s="47"/>
      <c r="M7" s="47"/>
      <c r="N7" s="47"/>
      <c r="O7" s="47"/>
      <c r="P7" s="47"/>
      <c r="Q7" s="47"/>
    </row>
    <row r="8" spans="1:17" ht="15" customHeight="1" x14ac:dyDescent="0.2">
      <c r="A8" s="1" t="s">
        <v>30</v>
      </c>
      <c r="B8" s="1">
        <f>President!B8</f>
        <v>157896</v>
      </c>
      <c r="C8" s="1">
        <f>President!C8</f>
        <v>121946</v>
      </c>
      <c r="D8" s="23">
        <f>President!D8</f>
        <v>0.77231848811876169</v>
      </c>
      <c r="E8" s="63">
        <v>2621</v>
      </c>
      <c r="F8" s="63">
        <v>14523</v>
      </c>
      <c r="G8" s="63">
        <v>52780</v>
      </c>
      <c r="H8" s="19">
        <v>36133</v>
      </c>
      <c r="I8" s="19">
        <v>11109</v>
      </c>
      <c r="J8" s="19">
        <v>445</v>
      </c>
      <c r="K8" s="19">
        <v>753</v>
      </c>
      <c r="L8" s="19">
        <v>288</v>
      </c>
      <c r="M8" s="47"/>
      <c r="N8" s="47"/>
      <c r="O8" s="47"/>
      <c r="P8" s="47"/>
      <c r="Q8" s="47"/>
    </row>
    <row r="9" spans="1:17" ht="15" customHeight="1" x14ac:dyDescent="0.2">
      <c r="A9" s="1" t="s">
        <v>31</v>
      </c>
      <c r="B9" s="1">
        <f>President!B9</f>
        <v>7756</v>
      </c>
      <c r="C9" s="1">
        <f>President!C9</f>
        <v>6432</v>
      </c>
      <c r="D9" s="23">
        <f>President!D9</f>
        <v>0.82929345023207834</v>
      </c>
      <c r="E9" s="63">
        <v>326</v>
      </c>
      <c r="F9" s="63">
        <v>796</v>
      </c>
      <c r="G9" s="63">
        <v>5089</v>
      </c>
      <c r="H9" s="47"/>
      <c r="I9" s="47"/>
      <c r="J9" s="47"/>
      <c r="K9" s="47"/>
      <c r="L9" s="47"/>
      <c r="M9" s="47"/>
      <c r="N9" s="47"/>
      <c r="O9" s="47"/>
      <c r="P9" s="47"/>
      <c r="Q9" s="47"/>
    </row>
    <row r="10" spans="1:17" ht="15" customHeight="1" x14ac:dyDescent="0.2">
      <c r="A10" s="1" t="s">
        <v>32</v>
      </c>
      <c r="B10" s="1">
        <f>President!B10</f>
        <v>6474</v>
      </c>
      <c r="C10" s="1">
        <f>President!C10</f>
        <v>4543</v>
      </c>
      <c r="D10" s="23">
        <f>President!D10</f>
        <v>0.7017299969107198</v>
      </c>
      <c r="E10" s="47"/>
      <c r="F10" s="47"/>
      <c r="G10" s="47"/>
      <c r="H10" s="47"/>
      <c r="I10" s="47"/>
      <c r="J10" s="47"/>
      <c r="K10" s="47"/>
      <c r="L10" s="47"/>
      <c r="M10" s="19">
        <v>3436</v>
      </c>
      <c r="N10" s="19">
        <v>834</v>
      </c>
      <c r="O10" s="47"/>
      <c r="P10" s="47"/>
      <c r="Q10" s="47"/>
    </row>
    <row r="11" spans="1:17" ht="15" customHeight="1" x14ac:dyDescent="0.2">
      <c r="A11" s="1" t="s">
        <v>33</v>
      </c>
      <c r="B11" s="1">
        <f>President!B11</f>
        <v>2942</v>
      </c>
      <c r="C11" s="1">
        <f>President!C11</f>
        <v>2224</v>
      </c>
      <c r="D11" s="23">
        <f>President!D11</f>
        <v>0.75594833446634946</v>
      </c>
      <c r="E11" s="47"/>
      <c r="F11" s="47"/>
      <c r="G11" s="47"/>
      <c r="H11" s="19">
        <v>1666</v>
      </c>
      <c r="I11" s="19">
        <v>343</v>
      </c>
      <c r="J11" s="19">
        <v>24</v>
      </c>
      <c r="K11" s="19">
        <v>46</v>
      </c>
      <c r="L11" s="19">
        <v>15</v>
      </c>
      <c r="M11" s="47"/>
      <c r="N11" s="47"/>
      <c r="O11" s="47"/>
      <c r="P11" s="47"/>
      <c r="Q11" s="47"/>
    </row>
    <row r="12" spans="1:17" ht="15" customHeight="1" x14ac:dyDescent="0.2">
      <c r="A12" s="1" t="s">
        <v>34</v>
      </c>
      <c r="B12" s="1">
        <f>President!B12</f>
        <v>5535</v>
      </c>
      <c r="C12" s="1">
        <f>President!C12</f>
        <v>4005</v>
      </c>
      <c r="D12" s="23">
        <f>President!D12</f>
        <v>0.72357723577235777</v>
      </c>
      <c r="E12" s="47"/>
      <c r="F12" s="47"/>
      <c r="G12" s="47"/>
      <c r="H12" s="47"/>
      <c r="I12" s="47"/>
      <c r="J12" s="47"/>
      <c r="K12" s="47"/>
      <c r="L12" s="47"/>
      <c r="M12" s="19">
        <v>1919</v>
      </c>
      <c r="N12" s="19">
        <v>1866</v>
      </c>
      <c r="O12" s="47"/>
      <c r="P12" s="47"/>
      <c r="Q12" s="47"/>
    </row>
    <row r="13" spans="1:17" ht="15" customHeight="1" x14ac:dyDescent="0.2">
      <c r="A13" s="1" t="s">
        <v>35</v>
      </c>
      <c r="B13" s="1">
        <f>President!B13</f>
        <v>20656</v>
      </c>
      <c r="C13" s="1">
        <f>President!C13</f>
        <v>16932</v>
      </c>
      <c r="D13" s="23">
        <f>President!D13</f>
        <v>0.81971340046475605</v>
      </c>
      <c r="E13" s="47"/>
      <c r="F13" s="47"/>
      <c r="G13" s="47"/>
      <c r="H13" s="19">
        <v>12695</v>
      </c>
      <c r="I13" s="19">
        <v>2737</v>
      </c>
      <c r="J13" s="19">
        <v>232</v>
      </c>
      <c r="K13" s="19">
        <v>476</v>
      </c>
      <c r="L13" s="19">
        <v>134</v>
      </c>
      <c r="M13" s="47"/>
      <c r="N13" s="47"/>
      <c r="O13" s="47"/>
      <c r="P13" s="47"/>
      <c r="Q13" s="47"/>
    </row>
    <row r="14" spans="1:17" ht="15" customHeight="1" x14ac:dyDescent="0.2">
      <c r="A14" s="39" t="s">
        <v>36</v>
      </c>
      <c r="B14" s="1">
        <f>President!B14</f>
        <v>5502</v>
      </c>
      <c r="C14" s="1">
        <f>President!C14</f>
        <v>4041</v>
      </c>
      <c r="D14" s="23">
        <f>President!D14</f>
        <v>0.73446019629225734</v>
      </c>
      <c r="E14" s="47"/>
      <c r="F14" s="47"/>
      <c r="G14" s="47"/>
      <c r="H14" s="19">
        <v>181</v>
      </c>
      <c r="I14" s="19">
        <v>149</v>
      </c>
      <c r="J14" s="19">
        <v>4</v>
      </c>
      <c r="K14" s="19">
        <v>9</v>
      </c>
      <c r="L14" s="19">
        <v>3</v>
      </c>
      <c r="M14" s="47"/>
      <c r="N14" s="47"/>
      <c r="O14" s="19">
        <v>2241</v>
      </c>
      <c r="P14" s="19">
        <v>107</v>
      </c>
      <c r="Q14" s="19">
        <v>1253</v>
      </c>
    </row>
    <row r="15" spans="1:17" ht="15" customHeight="1" x14ac:dyDescent="0.2">
      <c r="A15" s="1" t="s">
        <v>37</v>
      </c>
      <c r="B15" s="1">
        <f>President!B15</f>
        <v>3928</v>
      </c>
      <c r="C15" s="1">
        <f>President!C15</f>
        <v>3448</v>
      </c>
      <c r="D15" s="23">
        <f>President!D15</f>
        <v>0.87780040733197551</v>
      </c>
      <c r="E15" s="47"/>
      <c r="F15" s="47"/>
      <c r="G15" s="47"/>
      <c r="H15" s="19">
        <v>2293</v>
      </c>
      <c r="I15" s="19">
        <v>802</v>
      </c>
      <c r="J15" s="19">
        <v>48</v>
      </c>
      <c r="K15" s="19">
        <v>61</v>
      </c>
      <c r="L15" s="19">
        <v>38</v>
      </c>
      <c r="M15" s="47"/>
      <c r="N15" s="47"/>
      <c r="O15" s="47"/>
      <c r="P15" s="47"/>
      <c r="Q15" s="47"/>
    </row>
    <row r="16" spans="1:17" ht="15" customHeight="1" x14ac:dyDescent="0.2">
      <c r="A16" s="1" t="s">
        <v>38</v>
      </c>
      <c r="B16" s="1">
        <f>President!B16</f>
        <v>6456</v>
      </c>
      <c r="C16" s="1">
        <f>President!C16</f>
        <v>5116</v>
      </c>
      <c r="D16" s="23">
        <f>President!D16</f>
        <v>0.79244114002478316</v>
      </c>
      <c r="E16" s="47"/>
      <c r="F16" s="47"/>
      <c r="G16" s="47"/>
      <c r="H16" s="19">
        <v>4001</v>
      </c>
      <c r="I16" s="19">
        <v>659</v>
      </c>
      <c r="J16" s="19">
        <v>82</v>
      </c>
      <c r="K16" s="19">
        <v>157</v>
      </c>
      <c r="L16" s="19">
        <v>46</v>
      </c>
      <c r="M16" s="47"/>
      <c r="N16" s="47"/>
      <c r="O16" s="47"/>
      <c r="P16" s="47"/>
      <c r="Q16" s="47"/>
    </row>
    <row r="17" spans="1:17" ht="15" customHeight="1" x14ac:dyDescent="0.2">
      <c r="A17" s="1" t="s">
        <v>39</v>
      </c>
      <c r="B17" s="1">
        <f>President!B17</f>
        <v>5768</v>
      </c>
      <c r="C17" s="1">
        <f>President!C17</f>
        <v>4617</v>
      </c>
      <c r="D17" s="23">
        <f>President!D17</f>
        <v>0.80045076282940364</v>
      </c>
      <c r="E17" s="63">
        <v>190</v>
      </c>
      <c r="F17" s="63">
        <v>648</v>
      </c>
      <c r="G17" s="63">
        <v>3649</v>
      </c>
      <c r="H17" s="47"/>
      <c r="I17" s="47"/>
      <c r="J17" s="47"/>
      <c r="K17" s="47"/>
      <c r="L17" s="47"/>
      <c r="M17" s="47"/>
      <c r="N17" s="47"/>
      <c r="O17" s="47"/>
      <c r="P17" s="47"/>
      <c r="Q17" s="47"/>
    </row>
    <row r="18" spans="1:17" ht="15" customHeight="1" x14ac:dyDescent="0.2">
      <c r="A18" s="1" t="s">
        <v>40</v>
      </c>
      <c r="B18" s="1">
        <f>President!B18</f>
        <v>976</v>
      </c>
      <c r="C18" s="1">
        <f>President!C18</f>
        <v>798</v>
      </c>
      <c r="D18" s="23">
        <f>President!D18</f>
        <v>0.81762295081967218</v>
      </c>
      <c r="E18" s="47"/>
      <c r="F18" s="47"/>
      <c r="G18" s="47"/>
      <c r="H18" s="19">
        <v>636</v>
      </c>
      <c r="I18" s="19">
        <v>76</v>
      </c>
      <c r="J18" s="19">
        <v>11</v>
      </c>
      <c r="K18" s="19">
        <v>16</v>
      </c>
      <c r="L18" s="19">
        <v>8</v>
      </c>
      <c r="M18" s="47"/>
      <c r="N18" s="47"/>
      <c r="O18" s="47"/>
      <c r="P18" s="47"/>
      <c r="Q18" s="47"/>
    </row>
    <row r="19" spans="1:17" ht="15" customHeight="1" x14ac:dyDescent="0.2">
      <c r="A19" s="1" t="s">
        <v>41</v>
      </c>
      <c r="B19" s="1">
        <f>President!B19</f>
        <v>1310</v>
      </c>
      <c r="C19" s="1">
        <f>President!C19</f>
        <v>1026</v>
      </c>
      <c r="D19" s="23">
        <f>President!D19</f>
        <v>0.78320610687022896</v>
      </c>
      <c r="E19" s="63">
        <v>41</v>
      </c>
      <c r="F19" s="63">
        <v>110</v>
      </c>
      <c r="G19" s="63">
        <v>828</v>
      </c>
      <c r="H19" s="47"/>
      <c r="I19" s="47"/>
      <c r="J19" s="47"/>
      <c r="K19" s="47"/>
      <c r="L19" s="47"/>
      <c r="M19" s="47"/>
      <c r="N19" s="47"/>
      <c r="O19" s="47"/>
      <c r="P19" s="47"/>
      <c r="Q19" s="47"/>
    </row>
    <row r="20" spans="1:17" ht="15" customHeight="1" x14ac:dyDescent="0.2">
      <c r="A20" s="1" t="s">
        <v>42</v>
      </c>
      <c r="B20" s="1">
        <f>President!B20</f>
        <v>444196</v>
      </c>
      <c r="C20" s="1">
        <f>President!C20</f>
        <v>386729</v>
      </c>
      <c r="D20" s="23">
        <f>President!D20</f>
        <v>0.87062693045412387</v>
      </c>
      <c r="E20" s="47"/>
      <c r="F20" s="47"/>
      <c r="G20" s="47"/>
      <c r="H20" s="19">
        <v>30297</v>
      </c>
      <c r="I20" s="19">
        <v>49205</v>
      </c>
      <c r="J20" s="19">
        <v>1127</v>
      </c>
      <c r="K20" s="19">
        <v>1412</v>
      </c>
      <c r="L20" s="19">
        <v>1970</v>
      </c>
      <c r="M20" s="19">
        <v>52312</v>
      </c>
      <c r="N20" s="19">
        <v>31008</v>
      </c>
      <c r="O20" s="19">
        <v>94236</v>
      </c>
      <c r="P20" s="19">
        <v>5626</v>
      </c>
      <c r="Q20" s="19">
        <v>109599</v>
      </c>
    </row>
    <row r="21" spans="1:17" ht="15" customHeight="1" x14ac:dyDescent="0.2">
      <c r="A21" s="1" t="s">
        <v>43</v>
      </c>
      <c r="B21" s="1">
        <f>President!B21</f>
        <v>7686</v>
      </c>
      <c r="C21" s="1">
        <f>President!C21</f>
        <v>5349</v>
      </c>
      <c r="D21" s="23">
        <f>President!D21</f>
        <v>0.69594067135050741</v>
      </c>
      <c r="E21" s="47"/>
      <c r="F21" s="47"/>
      <c r="G21" s="47"/>
      <c r="H21" s="47"/>
      <c r="I21" s="47"/>
      <c r="J21" s="47"/>
      <c r="K21" s="47"/>
      <c r="L21" s="47"/>
      <c r="M21" s="19">
        <v>3101</v>
      </c>
      <c r="N21" s="19">
        <v>2111</v>
      </c>
      <c r="O21" s="47"/>
      <c r="P21" s="47"/>
      <c r="Q21" s="47"/>
    </row>
    <row r="22" spans="1:17" ht="15" customHeight="1" x14ac:dyDescent="0.2">
      <c r="A22" s="1" t="s">
        <v>44</v>
      </c>
      <c r="B22" s="1">
        <f>President!B22</f>
        <v>11407</v>
      </c>
      <c r="C22" s="1">
        <f>President!C22</f>
        <v>9655</v>
      </c>
      <c r="D22" s="23">
        <f>President!D22</f>
        <v>0.8464100990619795</v>
      </c>
      <c r="E22" s="47"/>
      <c r="F22" s="47"/>
      <c r="G22" s="47"/>
      <c r="H22" s="19">
        <v>4307</v>
      </c>
      <c r="I22" s="19">
        <v>611</v>
      </c>
      <c r="J22" s="19">
        <v>64</v>
      </c>
      <c r="K22" s="19">
        <v>120</v>
      </c>
      <c r="L22" s="19">
        <v>20</v>
      </c>
      <c r="M22" s="47"/>
      <c r="N22" s="47"/>
      <c r="O22" s="19">
        <v>2826</v>
      </c>
      <c r="P22" s="19">
        <v>115</v>
      </c>
      <c r="Q22" s="19">
        <v>1316</v>
      </c>
    </row>
    <row r="23" spans="1:17" ht="15" customHeight="1" x14ac:dyDescent="0.2">
      <c r="A23" s="1" t="s">
        <v>45</v>
      </c>
      <c r="B23" s="1">
        <f>President!B23</f>
        <v>9958</v>
      </c>
      <c r="C23" s="1">
        <f>President!C23</f>
        <v>8153</v>
      </c>
      <c r="D23" s="23">
        <f>President!D23</f>
        <v>0.81873870255071302</v>
      </c>
      <c r="E23" s="47"/>
      <c r="F23" s="47"/>
      <c r="G23" s="47"/>
      <c r="H23" s="19">
        <v>6551</v>
      </c>
      <c r="I23" s="19">
        <v>1023</v>
      </c>
      <c r="J23" s="19">
        <v>116</v>
      </c>
      <c r="K23" s="19">
        <v>137</v>
      </c>
      <c r="L23" s="19">
        <v>49</v>
      </c>
      <c r="M23" s="47"/>
      <c r="N23" s="47"/>
      <c r="O23" s="47"/>
      <c r="P23" s="47"/>
      <c r="Q23" s="47"/>
    </row>
    <row r="24" spans="1:17" ht="15" customHeight="1" x14ac:dyDescent="0.2">
      <c r="A24" s="1" t="s">
        <v>46</v>
      </c>
      <c r="B24" s="1">
        <f>President!B24</f>
        <v>26160</v>
      </c>
      <c r="C24" s="1">
        <f>President!C24</f>
        <v>17644</v>
      </c>
      <c r="D24" s="23">
        <f>President!D24</f>
        <v>0.6744648318042813</v>
      </c>
      <c r="E24" s="63">
        <v>371</v>
      </c>
      <c r="F24" s="63">
        <v>9317</v>
      </c>
      <c r="G24" s="63">
        <v>7391</v>
      </c>
      <c r="H24" s="47"/>
      <c r="I24" s="47"/>
      <c r="J24" s="47"/>
      <c r="K24" s="47"/>
      <c r="L24" s="47"/>
      <c r="M24" s="47"/>
      <c r="N24" s="47"/>
      <c r="O24" s="47"/>
      <c r="P24" s="47"/>
      <c r="Q24" s="47"/>
    </row>
    <row r="25" spans="1:17" ht="15" customHeight="1" x14ac:dyDescent="0.2">
      <c r="A25" s="1" t="s">
        <v>47</v>
      </c>
      <c r="B25" s="1">
        <f>President!B25</f>
        <v>26484</v>
      </c>
      <c r="C25" s="1">
        <f>President!C25</f>
        <v>19387</v>
      </c>
      <c r="D25" s="23">
        <f>President!D25</f>
        <v>0.73202688415647188</v>
      </c>
      <c r="E25" s="47"/>
      <c r="F25" s="47"/>
      <c r="G25" s="47"/>
      <c r="H25" s="19">
        <v>12423</v>
      </c>
      <c r="I25" s="19">
        <v>5064</v>
      </c>
      <c r="J25" s="19">
        <v>236</v>
      </c>
      <c r="K25" s="19">
        <v>800</v>
      </c>
      <c r="L25" s="19">
        <v>120</v>
      </c>
      <c r="M25" s="47"/>
      <c r="N25" s="47"/>
      <c r="O25" s="47"/>
      <c r="P25" s="47"/>
      <c r="Q25" s="47"/>
    </row>
    <row r="26" spans="1:17" ht="15" customHeight="1" x14ac:dyDescent="0.2">
      <c r="A26" s="1" t="s">
        <v>48</v>
      </c>
      <c r="B26" s="1">
        <f>President!B26</f>
        <v>16546</v>
      </c>
      <c r="C26" s="1">
        <f>President!C26</f>
        <v>11690</v>
      </c>
      <c r="D26" s="23">
        <f>President!D26</f>
        <v>0.70651516982956608</v>
      </c>
      <c r="E26" s="63">
        <v>385</v>
      </c>
      <c r="F26" s="63">
        <v>1301</v>
      </c>
      <c r="G26" s="63">
        <v>9659</v>
      </c>
      <c r="H26" s="47"/>
      <c r="I26" s="47"/>
      <c r="J26" s="47"/>
      <c r="K26" s="47"/>
      <c r="L26" s="47"/>
      <c r="M26" s="47"/>
      <c r="N26" s="47"/>
      <c r="O26" s="47"/>
      <c r="P26" s="47"/>
      <c r="Q26" s="47"/>
    </row>
    <row r="27" spans="1:17" ht="15" customHeight="1" x14ac:dyDescent="0.2">
      <c r="A27" s="1" t="s">
        <v>49</v>
      </c>
      <c r="B27" s="1">
        <f>President!B27</f>
        <v>226906</v>
      </c>
      <c r="C27" s="1">
        <f>President!C27</f>
        <v>179641</v>
      </c>
      <c r="D27" s="23">
        <f>President!D27</f>
        <v>0.7916978837051466</v>
      </c>
      <c r="E27" s="47"/>
      <c r="F27" s="47"/>
      <c r="G27" s="47"/>
      <c r="H27" s="47"/>
      <c r="I27" s="47"/>
      <c r="J27" s="47"/>
      <c r="K27" s="47"/>
      <c r="L27" s="47"/>
      <c r="M27" s="19">
        <v>126643</v>
      </c>
      <c r="N27" s="19">
        <v>19649</v>
      </c>
      <c r="O27" s="19">
        <v>19732</v>
      </c>
      <c r="P27" s="19">
        <v>591</v>
      </c>
      <c r="Q27" s="19">
        <v>7635</v>
      </c>
    </row>
    <row r="28" spans="1:17" ht="15" customHeight="1" x14ac:dyDescent="0.2">
      <c r="A28" s="1" t="s">
        <v>50</v>
      </c>
      <c r="B28" s="1">
        <f>President!B28</f>
        <v>13472</v>
      </c>
      <c r="C28" s="1">
        <f>President!C28</f>
        <v>9722</v>
      </c>
      <c r="D28" s="23">
        <f>President!D28</f>
        <v>0.72164489311163893</v>
      </c>
      <c r="E28" s="47"/>
      <c r="F28" s="47"/>
      <c r="G28" s="47"/>
      <c r="H28" s="47"/>
      <c r="I28" s="47"/>
      <c r="J28" s="47"/>
      <c r="K28" s="47"/>
      <c r="L28" s="47"/>
      <c r="M28" s="19">
        <v>6835</v>
      </c>
      <c r="N28" s="19">
        <v>2503</v>
      </c>
      <c r="O28" s="47"/>
      <c r="P28" s="47"/>
      <c r="Q28" s="47"/>
    </row>
    <row r="29" spans="1:17" ht="15" customHeight="1" x14ac:dyDescent="0.2">
      <c r="A29" s="1" t="s">
        <v>51</v>
      </c>
      <c r="B29" s="1">
        <f>President!B29</f>
        <v>67505</v>
      </c>
      <c r="C29" s="1">
        <f>President!C29</f>
        <v>54505</v>
      </c>
      <c r="D29" s="23">
        <f>President!D29</f>
        <v>0.807421672468706</v>
      </c>
      <c r="E29" s="47"/>
      <c r="F29" s="47"/>
      <c r="G29" s="47"/>
      <c r="H29" s="19">
        <v>40401</v>
      </c>
      <c r="I29" s="19">
        <v>10700</v>
      </c>
      <c r="J29" s="19">
        <v>392</v>
      </c>
      <c r="K29" s="19">
        <v>1006</v>
      </c>
      <c r="L29" s="19">
        <v>253</v>
      </c>
      <c r="M29" s="47"/>
      <c r="N29" s="47"/>
      <c r="O29" s="47"/>
      <c r="P29" s="47"/>
      <c r="Q29" s="47"/>
    </row>
    <row r="30" spans="1:17" ht="15" customHeight="1" x14ac:dyDescent="0.2">
      <c r="A30" s="1" t="s">
        <v>52</v>
      </c>
      <c r="B30" s="1">
        <f>President!B30</f>
        <v>1812</v>
      </c>
      <c r="C30" s="1">
        <f>President!C30</f>
        <v>1355</v>
      </c>
      <c r="D30" s="23">
        <f>President!D30</f>
        <v>0.74779249448123619</v>
      </c>
      <c r="E30" s="47"/>
      <c r="F30" s="47"/>
      <c r="G30" s="47"/>
      <c r="H30" s="19">
        <v>1013</v>
      </c>
      <c r="I30" s="19">
        <v>233</v>
      </c>
      <c r="J30" s="19">
        <v>18</v>
      </c>
      <c r="K30" s="19">
        <v>8</v>
      </c>
      <c r="L30" s="19">
        <v>14</v>
      </c>
      <c r="M30" s="47"/>
      <c r="N30" s="47"/>
      <c r="O30" s="47"/>
      <c r="P30" s="47"/>
      <c r="Q30" s="47"/>
    </row>
    <row r="31" spans="1:17" ht="15" customHeight="1" x14ac:dyDescent="0.2">
      <c r="A31" s="1" t="s">
        <v>53</v>
      </c>
      <c r="B31" s="1">
        <f>President!B31</f>
        <v>109203</v>
      </c>
      <c r="C31" s="1">
        <f>President!C31</f>
        <v>76524</v>
      </c>
      <c r="D31" s="23">
        <f>President!D31</f>
        <v>0.70074997939617045</v>
      </c>
      <c r="E31" s="63">
        <v>2957</v>
      </c>
      <c r="F31" s="63">
        <v>23011</v>
      </c>
      <c r="G31" s="63">
        <v>48590</v>
      </c>
      <c r="H31" s="47"/>
      <c r="I31" s="47"/>
      <c r="J31" s="47"/>
      <c r="K31" s="47"/>
      <c r="L31" s="47"/>
      <c r="M31" s="47"/>
      <c r="N31" s="47"/>
      <c r="O31" s="47"/>
      <c r="P31" s="47"/>
      <c r="Q31" s="47"/>
    </row>
    <row r="32" spans="1:17" ht="15.75" customHeight="1" x14ac:dyDescent="0.2">
      <c r="A32" s="41" t="s">
        <v>54</v>
      </c>
      <c r="B32" s="1">
        <f>President!B32</f>
        <v>1283526</v>
      </c>
      <c r="C32" s="1">
        <f>President!C32</f>
        <v>1028786</v>
      </c>
      <c r="D32" s="23">
        <f>President!D32</f>
        <v>0.80153109481225937</v>
      </c>
      <c r="E32" s="40">
        <f t="shared" ref="E32:Q32" si="0">SUM(E3:E31)</f>
        <v>9430</v>
      </c>
      <c r="F32" s="40">
        <f t="shared" si="0"/>
        <v>60611</v>
      </c>
      <c r="G32" s="40">
        <f t="shared" si="0"/>
        <v>175487</v>
      </c>
      <c r="H32" s="6">
        <f t="shared" si="0"/>
        <v>154523</v>
      </c>
      <c r="I32" s="6">
        <f t="shared" si="0"/>
        <v>83176</v>
      </c>
      <c r="J32" s="6">
        <f t="shared" si="0"/>
        <v>2824</v>
      </c>
      <c r="K32" s="6">
        <f t="shared" si="0"/>
        <v>5051</v>
      </c>
      <c r="L32" s="6">
        <f t="shared" si="0"/>
        <v>2971</v>
      </c>
      <c r="M32" s="6">
        <f t="shared" si="0"/>
        <v>198828</v>
      </c>
      <c r="N32" s="6">
        <f t="shared" si="0"/>
        <v>60719</v>
      </c>
      <c r="O32" s="6">
        <f t="shared" si="0"/>
        <v>119035</v>
      </c>
      <c r="P32" s="6">
        <f t="shared" si="0"/>
        <v>6439</v>
      </c>
      <c r="Q32" s="6">
        <f t="shared" si="0"/>
        <v>119803</v>
      </c>
    </row>
    <row r="33" spans="1:17" x14ac:dyDescent="0.2">
      <c r="A33" s="6" t="s">
        <v>55</v>
      </c>
      <c r="B33" s="65"/>
      <c r="C33" s="65"/>
      <c r="D33" s="65"/>
      <c r="E33" s="85">
        <f>(E32+F32)+G32</f>
        <v>245528</v>
      </c>
      <c r="F33" s="73"/>
      <c r="G33" s="76"/>
      <c r="H33" s="86">
        <f>(((H32+I32)+J32)+K32)+L32</f>
        <v>248545</v>
      </c>
      <c r="I33" s="73"/>
      <c r="J33" s="73"/>
      <c r="K33" s="73"/>
      <c r="L33" s="76"/>
      <c r="M33" s="87">
        <f>M32+N32</f>
        <v>259547</v>
      </c>
      <c r="N33" s="88"/>
      <c r="O33" s="89">
        <f>(O32+P32)+Q32</f>
        <v>245277</v>
      </c>
      <c r="P33" s="90"/>
      <c r="Q33" s="88"/>
    </row>
    <row r="34" spans="1:17" ht="15" customHeight="1" x14ac:dyDescent="0.2">
      <c r="A34" s="35" t="s">
        <v>91</v>
      </c>
      <c r="B34" s="57"/>
      <c r="C34" s="57"/>
      <c r="D34" s="71"/>
      <c r="E34" s="23">
        <f>E32/E33</f>
        <v>3.840702486070835E-2</v>
      </c>
      <c r="F34" s="23">
        <f>F32/E33</f>
        <v>0.24685982861425174</v>
      </c>
      <c r="G34" s="23">
        <f>G32/E33</f>
        <v>0.71473314652503994</v>
      </c>
      <c r="H34" s="42">
        <f>H32/H33</f>
        <v>0.62171035426180365</v>
      </c>
      <c r="I34" s="42">
        <f>I32/H33</f>
        <v>0.33465167273531954</v>
      </c>
      <c r="J34" s="42">
        <f>J32/H33</f>
        <v>1.1362127582530326E-2</v>
      </c>
      <c r="K34" s="42">
        <f>K32/H33</f>
        <v>2.0322275644249533E-2</v>
      </c>
      <c r="L34" s="42">
        <f>L32/H33</f>
        <v>1.1953569776096884E-2</v>
      </c>
      <c r="M34" s="42">
        <f>M32/M33</f>
        <v>0.7660577852951489</v>
      </c>
      <c r="N34" s="42">
        <f>N32/M33</f>
        <v>0.23394221470485113</v>
      </c>
      <c r="O34" s="42">
        <f>O32/O33</f>
        <v>0.48530844718420396</v>
      </c>
      <c r="P34" s="42">
        <f>P32/O33</f>
        <v>2.6251951874819081E-2</v>
      </c>
      <c r="Q34" s="42">
        <f>Q32/O33</f>
        <v>0.48843960094097694</v>
      </c>
    </row>
  </sheetData>
  <mergeCells count="9">
    <mergeCell ref="E33:G33"/>
    <mergeCell ref="H33:L33"/>
    <mergeCell ref="M33:N33"/>
    <mergeCell ref="O33:Q33"/>
    <mergeCell ref="A1:D1"/>
    <mergeCell ref="E1:G1"/>
    <mergeCell ref="H1:L1"/>
    <mergeCell ref="M1:N1"/>
    <mergeCell ref="O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indowProtection="1" workbookViewId="0">
      <selection sqref="A1:D1"/>
    </sheetView>
  </sheetViews>
  <sheetFormatPr defaultColWidth="9.140625" defaultRowHeight="12.75" customHeight="1" x14ac:dyDescent="0.2"/>
  <cols>
    <col min="1" max="1" width="15" customWidth="1"/>
    <col min="2" max="2" width="12.7109375" customWidth="1"/>
    <col min="4" max="4" width="13.28515625" customWidth="1"/>
    <col min="5" max="20" width="15" customWidth="1"/>
  </cols>
  <sheetData>
    <row r="1" spans="1:20" ht="37.5" customHeight="1" x14ac:dyDescent="0.2">
      <c r="A1" s="72" t="s">
        <v>0</v>
      </c>
      <c r="B1" s="73"/>
      <c r="C1" s="73"/>
      <c r="D1" s="76"/>
      <c r="E1" s="75" t="s">
        <v>92</v>
      </c>
      <c r="F1" s="73"/>
      <c r="G1" s="76"/>
      <c r="H1" s="73"/>
      <c r="I1" s="73"/>
      <c r="J1" s="76"/>
      <c r="K1" s="75" t="s">
        <v>93</v>
      </c>
      <c r="L1" s="73"/>
      <c r="M1" s="76"/>
      <c r="N1" s="75" t="s">
        <v>94</v>
      </c>
      <c r="O1" s="73"/>
      <c r="P1" s="76"/>
      <c r="Q1" s="75" t="s">
        <v>95</v>
      </c>
      <c r="R1" s="73"/>
      <c r="S1" s="76"/>
      <c r="T1" s="96"/>
    </row>
    <row r="2" spans="1:20" ht="51" customHeight="1" x14ac:dyDescent="0.2">
      <c r="A2" s="36" t="s">
        <v>3</v>
      </c>
      <c r="B2" s="33" t="s">
        <v>4</v>
      </c>
      <c r="C2" s="33" t="s">
        <v>5</v>
      </c>
      <c r="D2" s="50" t="s">
        <v>6</v>
      </c>
      <c r="E2" s="48" t="s">
        <v>96</v>
      </c>
      <c r="F2" s="48" t="s">
        <v>97</v>
      </c>
      <c r="G2" s="48" t="s">
        <v>98</v>
      </c>
      <c r="H2" s="48" t="s">
        <v>99</v>
      </c>
      <c r="I2" s="48" t="s">
        <v>100</v>
      </c>
      <c r="J2" s="48" t="s">
        <v>101</v>
      </c>
      <c r="K2" s="45" t="s">
        <v>102</v>
      </c>
      <c r="L2" s="45" t="s">
        <v>103</v>
      </c>
      <c r="M2" s="45" t="s">
        <v>104</v>
      </c>
      <c r="N2" s="45" t="s">
        <v>105</v>
      </c>
      <c r="O2" s="45" t="s">
        <v>106</v>
      </c>
      <c r="P2" s="45" t="s">
        <v>107</v>
      </c>
      <c r="Q2" s="45" t="s">
        <v>108</v>
      </c>
      <c r="R2" s="45" t="s">
        <v>109</v>
      </c>
      <c r="S2" s="43" t="s">
        <v>110</v>
      </c>
      <c r="T2" s="62" t="s">
        <v>111</v>
      </c>
    </row>
    <row r="3" spans="1:20" x14ac:dyDescent="0.2">
      <c r="A3" s="15" t="s">
        <v>25</v>
      </c>
      <c r="B3" s="1">
        <f>President!B3</f>
        <v>3423</v>
      </c>
      <c r="C3" s="1">
        <f>President!C3</f>
        <v>2597</v>
      </c>
      <c r="D3" s="23">
        <f>President!D3</f>
        <v>0.75869120654396727</v>
      </c>
      <c r="E3" s="1">
        <v>390</v>
      </c>
      <c r="F3" s="1">
        <v>39</v>
      </c>
      <c r="G3" s="1">
        <v>53</v>
      </c>
      <c r="H3" s="1">
        <v>2040</v>
      </c>
      <c r="I3" s="1"/>
      <c r="J3" s="1"/>
      <c r="K3" s="63">
        <v>424</v>
      </c>
      <c r="L3" s="63">
        <v>1880</v>
      </c>
      <c r="M3" s="63">
        <v>91</v>
      </c>
      <c r="N3" s="63">
        <v>493</v>
      </c>
      <c r="O3" s="63">
        <v>1795</v>
      </c>
      <c r="P3" s="63">
        <v>140</v>
      </c>
      <c r="Q3" s="63">
        <v>480</v>
      </c>
      <c r="R3" s="63">
        <v>107</v>
      </c>
      <c r="S3" s="51">
        <v>1818</v>
      </c>
      <c r="T3" s="38"/>
    </row>
    <row r="4" spans="1:20" x14ac:dyDescent="0.2">
      <c r="A4" s="15" t="s">
        <v>26</v>
      </c>
      <c r="B4" s="1">
        <f>President!B4</f>
        <v>26108</v>
      </c>
      <c r="C4" s="1">
        <f>President!C4</f>
        <v>19525</v>
      </c>
      <c r="D4" s="23">
        <f>President!D4</f>
        <v>0.74785506358204379</v>
      </c>
      <c r="E4" s="8">
        <v>2767</v>
      </c>
      <c r="F4" s="1">
        <v>307</v>
      </c>
      <c r="G4" s="1">
        <v>389</v>
      </c>
      <c r="H4" s="1">
        <v>15802</v>
      </c>
      <c r="I4" s="1"/>
      <c r="J4" s="1"/>
      <c r="K4" s="63">
        <v>3716</v>
      </c>
      <c r="L4" s="63">
        <v>14349</v>
      </c>
      <c r="M4" s="63">
        <v>828</v>
      </c>
      <c r="N4" s="63">
        <v>2991</v>
      </c>
      <c r="O4" s="63">
        <v>14408</v>
      </c>
      <c r="P4" s="63">
        <v>1195</v>
      </c>
      <c r="Q4" s="63">
        <v>2791</v>
      </c>
      <c r="R4" s="63">
        <v>1055</v>
      </c>
      <c r="S4" s="51">
        <v>14696</v>
      </c>
      <c r="T4" s="38"/>
    </row>
    <row r="5" spans="1:20" x14ac:dyDescent="0.2">
      <c r="A5" s="15" t="s">
        <v>27</v>
      </c>
      <c r="B5" s="1">
        <f>President!B5</f>
        <v>57163</v>
      </c>
      <c r="C5" s="1">
        <f>President!C5</f>
        <v>42933</v>
      </c>
      <c r="D5" s="23">
        <f>President!D5</f>
        <v>0.75106275038049086</v>
      </c>
      <c r="E5" s="1">
        <v>7595</v>
      </c>
      <c r="F5" s="1">
        <v>984</v>
      </c>
      <c r="G5" s="1">
        <v>969</v>
      </c>
      <c r="H5" s="1">
        <v>32173</v>
      </c>
      <c r="I5" s="1"/>
      <c r="J5" s="1"/>
      <c r="K5" s="63">
        <v>7855</v>
      </c>
      <c r="L5" s="63">
        <v>30242</v>
      </c>
      <c r="M5" s="63">
        <v>2429</v>
      </c>
      <c r="N5" s="63">
        <v>7746</v>
      </c>
      <c r="O5" s="63">
        <v>29847</v>
      </c>
      <c r="P5" s="63">
        <v>2384</v>
      </c>
      <c r="Q5" s="63">
        <v>7307</v>
      </c>
      <c r="R5" s="63">
        <v>2084</v>
      </c>
      <c r="S5" s="51">
        <v>30497</v>
      </c>
      <c r="T5" s="38"/>
    </row>
    <row r="6" spans="1:20" x14ac:dyDescent="0.2">
      <c r="A6" s="15" t="s">
        <v>28</v>
      </c>
      <c r="B6" s="1">
        <f>President!B6</f>
        <v>9629</v>
      </c>
      <c r="C6" s="1">
        <f>President!C6</f>
        <v>7724</v>
      </c>
      <c r="D6" s="23">
        <f>President!D6</f>
        <v>0.80216014124000412</v>
      </c>
      <c r="E6" s="1">
        <v>2494</v>
      </c>
      <c r="F6" s="1">
        <v>151</v>
      </c>
      <c r="G6" s="1">
        <v>114</v>
      </c>
      <c r="H6" s="1">
        <v>4787</v>
      </c>
      <c r="I6" s="1"/>
      <c r="J6" s="1"/>
      <c r="K6" s="63">
        <v>2703</v>
      </c>
      <c r="L6" s="63">
        <v>4308</v>
      </c>
      <c r="M6" s="63">
        <v>376</v>
      </c>
      <c r="N6" s="63">
        <v>2912</v>
      </c>
      <c r="O6" s="63">
        <v>4001</v>
      </c>
      <c r="P6" s="63">
        <v>398</v>
      </c>
      <c r="Q6" s="63">
        <v>2930</v>
      </c>
      <c r="R6" s="63">
        <v>360</v>
      </c>
      <c r="S6" s="51">
        <v>3998</v>
      </c>
      <c r="T6" s="38"/>
    </row>
    <row r="7" spans="1:20" x14ac:dyDescent="0.2">
      <c r="A7" s="15" t="s">
        <v>29</v>
      </c>
      <c r="B7" s="1">
        <f>President!B7</f>
        <v>669</v>
      </c>
      <c r="C7" s="1">
        <f>President!C7</f>
        <v>525</v>
      </c>
      <c r="D7" s="23">
        <f>President!D7</f>
        <v>0.7847533632286996</v>
      </c>
      <c r="E7" s="1">
        <v>96</v>
      </c>
      <c r="F7" s="1">
        <v>15</v>
      </c>
      <c r="G7" s="1">
        <v>8</v>
      </c>
      <c r="H7" s="1">
        <v>390</v>
      </c>
      <c r="I7" s="1"/>
      <c r="J7" s="1"/>
      <c r="K7" s="63">
        <v>118</v>
      </c>
      <c r="L7" s="63">
        <v>336</v>
      </c>
      <c r="M7" s="63">
        <v>28</v>
      </c>
      <c r="N7" s="63">
        <v>112</v>
      </c>
      <c r="O7" s="63">
        <v>314</v>
      </c>
      <c r="P7" s="63">
        <v>42</v>
      </c>
      <c r="Q7" s="63">
        <v>114</v>
      </c>
      <c r="R7" s="63">
        <v>26</v>
      </c>
      <c r="S7" s="51">
        <v>333</v>
      </c>
      <c r="T7" s="38"/>
    </row>
    <row r="8" spans="1:20" x14ac:dyDescent="0.2">
      <c r="A8" s="15" t="s">
        <v>30</v>
      </c>
      <c r="B8" s="1">
        <f>President!B8</f>
        <v>157896</v>
      </c>
      <c r="C8" s="1">
        <f>President!C8</f>
        <v>121946</v>
      </c>
      <c r="D8" s="23">
        <f>President!D8</f>
        <v>0.77231848811876169</v>
      </c>
      <c r="E8" s="1">
        <v>26794</v>
      </c>
      <c r="F8" s="1">
        <v>2232</v>
      </c>
      <c r="G8" s="1">
        <v>1909</v>
      </c>
      <c r="H8" s="1">
        <v>89002</v>
      </c>
      <c r="I8" s="1"/>
      <c r="J8" s="1">
        <v>2</v>
      </c>
      <c r="K8" s="63">
        <v>30470</v>
      </c>
      <c r="L8" s="63">
        <v>81532</v>
      </c>
      <c r="M8" s="63">
        <v>5457</v>
      </c>
      <c r="N8" s="63">
        <v>27282</v>
      </c>
      <c r="O8" s="63">
        <v>83160</v>
      </c>
      <c r="P8" s="63">
        <v>5551</v>
      </c>
      <c r="Q8" s="63">
        <v>24781</v>
      </c>
      <c r="R8" s="63">
        <v>5396</v>
      </c>
      <c r="S8" s="51">
        <v>85938</v>
      </c>
      <c r="T8" s="38"/>
    </row>
    <row r="9" spans="1:20" x14ac:dyDescent="0.2">
      <c r="A9" s="15" t="s">
        <v>31</v>
      </c>
      <c r="B9" s="1">
        <f>President!B9</f>
        <v>7756</v>
      </c>
      <c r="C9" s="1">
        <f>President!C9</f>
        <v>6432</v>
      </c>
      <c r="D9" s="23">
        <f>President!D9</f>
        <v>0.82929345023207834</v>
      </c>
      <c r="E9" s="1">
        <v>688</v>
      </c>
      <c r="F9" s="1">
        <v>84</v>
      </c>
      <c r="G9" s="1">
        <v>159</v>
      </c>
      <c r="H9" s="1">
        <v>5388</v>
      </c>
      <c r="I9" s="1"/>
      <c r="J9" s="1"/>
      <c r="K9" s="63">
        <v>792</v>
      </c>
      <c r="L9" s="63">
        <v>5122</v>
      </c>
      <c r="M9" s="63">
        <v>267</v>
      </c>
      <c r="N9" s="63">
        <v>879</v>
      </c>
      <c r="O9" s="63">
        <v>4740</v>
      </c>
      <c r="P9" s="63">
        <v>455</v>
      </c>
      <c r="Q9" s="63">
        <v>868</v>
      </c>
      <c r="R9" s="63">
        <v>292</v>
      </c>
      <c r="S9" s="51">
        <v>4881</v>
      </c>
      <c r="T9" s="38"/>
    </row>
    <row r="10" spans="1:20" x14ac:dyDescent="0.2">
      <c r="A10" s="15" t="s">
        <v>32</v>
      </c>
      <c r="B10" s="1">
        <f>President!B10</f>
        <v>6474</v>
      </c>
      <c r="C10" s="1">
        <f>President!C10</f>
        <v>4543</v>
      </c>
      <c r="D10" s="23">
        <f>President!D10</f>
        <v>0.7017299969107198</v>
      </c>
      <c r="E10" s="1">
        <v>728</v>
      </c>
      <c r="F10" s="1">
        <v>105</v>
      </c>
      <c r="G10" s="1">
        <v>71</v>
      </c>
      <c r="H10" s="1">
        <v>3532</v>
      </c>
      <c r="I10" s="1"/>
      <c r="J10" s="1"/>
      <c r="K10" s="63">
        <v>785</v>
      </c>
      <c r="L10" s="63">
        <v>3405</v>
      </c>
      <c r="M10" s="63">
        <v>227</v>
      </c>
      <c r="N10" s="63">
        <v>922</v>
      </c>
      <c r="O10" s="63">
        <v>3053</v>
      </c>
      <c r="P10" s="63">
        <v>259</v>
      </c>
      <c r="Q10" s="63">
        <v>980</v>
      </c>
      <c r="R10" s="63">
        <v>230</v>
      </c>
      <c r="S10" s="51">
        <v>2997</v>
      </c>
      <c r="T10" s="38"/>
    </row>
    <row r="11" spans="1:20" x14ac:dyDescent="0.2">
      <c r="A11" s="15" t="s">
        <v>33</v>
      </c>
      <c r="B11" s="1">
        <f>President!B11</f>
        <v>2942</v>
      </c>
      <c r="C11" s="1">
        <f>President!C11</f>
        <v>2224</v>
      </c>
      <c r="D11" s="23">
        <f>President!D11</f>
        <v>0.75594833446634946</v>
      </c>
      <c r="E11" s="1">
        <v>333</v>
      </c>
      <c r="F11" s="1">
        <v>27</v>
      </c>
      <c r="G11" s="1">
        <v>35</v>
      </c>
      <c r="H11" s="1">
        <v>1753</v>
      </c>
      <c r="I11" s="1"/>
      <c r="J11" s="1"/>
      <c r="K11" s="63">
        <v>330</v>
      </c>
      <c r="L11" s="63">
        <v>1709</v>
      </c>
      <c r="M11" s="63">
        <v>68</v>
      </c>
      <c r="N11" s="63">
        <v>357</v>
      </c>
      <c r="O11" s="63">
        <v>1579</v>
      </c>
      <c r="P11" s="63">
        <v>124</v>
      </c>
      <c r="Q11" s="63">
        <v>355</v>
      </c>
      <c r="R11" s="63">
        <v>83</v>
      </c>
      <c r="S11" s="51">
        <v>1619</v>
      </c>
      <c r="T11" s="38"/>
    </row>
    <row r="12" spans="1:20" x14ac:dyDescent="0.2">
      <c r="A12" s="15" t="s">
        <v>34</v>
      </c>
      <c r="B12" s="1">
        <f>President!B12</f>
        <v>5535</v>
      </c>
      <c r="C12" s="1">
        <f>President!C12</f>
        <v>4005</v>
      </c>
      <c r="D12" s="23">
        <f>President!D12</f>
        <v>0.72357723577235777</v>
      </c>
      <c r="E12" s="1">
        <v>1689</v>
      </c>
      <c r="F12" s="1">
        <v>149</v>
      </c>
      <c r="G12" s="1">
        <v>56</v>
      </c>
      <c r="H12" s="1">
        <v>1968</v>
      </c>
      <c r="I12" s="1"/>
      <c r="J12" s="1"/>
      <c r="K12" s="63">
        <v>1671</v>
      </c>
      <c r="L12" s="63">
        <v>1797</v>
      </c>
      <c r="M12" s="63">
        <v>311</v>
      </c>
      <c r="N12" s="63">
        <v>1711</v>
      </c>
      <c r="O12" s="63">
        <v>1819</v>
      </c>
      <c r="P12" s="63">
        <v>170</v>
      </c>
      <c r="Q12" s="63">
        <v>1672</v>
      </c>
      <c r="R12" s="63">
        <v>264</v>
      </c>
      <c r="S12" s="51">
        <v>1764</v>
      </c>
      <c r="T12" s="38"/>
    </row>
    <row r="13" spans="1:20" x14ac:dyDescent="0.2">
      <c r="A13" s="15" t="s">
        <v>35</v>
      </c>
      <c r="B13" s="1">
        <f>President!B13</f>
        <v>20656</v>
      </c>
      <c r="C13" s="1">
        <f>President!C13</f>
        <v>16932</v>
      </c>
      <c r="D13" s="23">
        <f>President!D13</f>
        <v>0.81971340046475605</v>
      </c>
      <c r="E13" s="1">
        <v>2464</v>
      </c>
      <c r="F13" s="1">
        <v>443</v>
      </c>
      <c r="G13" s="1">
        <v>503</v>
      </c>
      <c r="H13" s="1">
        <v>13094</v>
      </c>
      <c r="I13" s="1"/>
      <c r="J13" s="1"/>
      <c r="K13" s="63">
        <v>2704</v>
      </c>
      <c r="L13" s="63">
        <v>12677</v>
      </c>
      <c r="M13" s="63">
        <v>866</v>
      </c>
      <c r="N13" s="63">
        <v>2611</v>
      </c>
      <c r="O13" s="63">
        <v>12310</v>
      </c>
      <c r="P13" s="63">
        <v>1060</v>
      </c>
      <c r="Q13" s="63">
        <v>2585</v>
      </c>
      <c r="R13" s="63">
        <v>898</v>
      </c>
      <c r="S13" s="51">
        <v>12472</v>
      </c>
      <c r="T13" s="38"/>
    </row>
    <row r="14" spans="1:20" x14ac:dyDescent="0.2">
      <c r="A14" s="15" t="s">
        <v>36</v>
      </c>
      <c r="B14" s="1">
        <f>President!B14</f>
        <v>5502</v>
      </c>
      <c r="C14" s="1">
        <f>President!C14</f>
        <v>4041</v>
      </c>
      <c r="D14" s="23">
        <f>President!D14</f>
        <v>0.73446019629225734</v>
      </c>
      <c r="E14" s="1">
        <v>588</v>
      </c>
      <c r="F14" s="1">
        <v>78</v>
      </c>
      <c r="G14" s="1">
        <v>89</v>
      </c>
      <c r="H14" s="1">
        <v>3182</v>
      </c>
      <c r="I14" s="1"/>
      <c r="J14" s="1"/>
      <c r="K14" s="63">
        <v>710</v>
      </c>
      <c r="L14" s="63">
        <v>2891</v>
      </c>
      <c r="M14" s="63">
        <v>226</v>
      </c>
      <c r="N14" s="63">
        <v>764</v>
      </c>
      <c r="O14" s="63">
        <v>2706</v>
      </c>
      <c r="P14" s="63">
        <v>301</v>
      </c>
      <c r="Q14" s="63">
        <v>725</v>
      </c>
      <c r="R14" s="63">
        <v>164</v>
      </c>
      <c r="S14" s="51">
        <v>2852</v>
      </c>
      <c r="T14" s="38"/>
    </row>
    <row r="15" spans="1:20" x14ac:dyDescent="0.2">
      <c r="A15" s="15" t="s">
        <v>37</v>
      </c>
      <c r="B15" s="1">
        <f>President!B15</f>
        <v>3928</v>
      </c>
      <c r="C15" s="1">
        <f>President!C15</f>
        <v>3448</v>
      </c>
      <c r="D15" s="23">
        <f>President!D15</f>
        <v>0.87780040733197551</v>
      </c>
      <c r="E15" s="1">
        <v>708</v>
      </c>
      <c r="F15" s="1">
        <v>78</v>
      </c>
      <c r="G15" s="1">
        <v>66</v>
      </c>
      <c r="H15" s="1">
        <v>2455</v>
      </c>
      <c r="I15" s="1"/>
      <c r="J15" s="1"/>
      <c r="K15" s="63">
        <v>717</v>
      </c>
      <c r="L15" s="63">
        <v>2343</v>
      </c>
      <c r="M15" s="63">
        <v>150</v>
      </c>
      <c r="N15" s="63">
        <v>735</v>
      </c>
      <c r="O15" s="63">
        <v>2262</v>
      </c>
      <c r="P15" s="63">
        <v>166</v>
      </c>
      <c r="Q15" s="63">
        <v>774</v>
      </c>
      <c r="R15" s="63">
        <v>159</v>
      </c>
      <c r="S15" s="51">
        <v>2240</v>
      </c>
      <c r="T15" s="38"/>
    </row>
    <row r="16" spans="1:20" x14ac:dyDescent="0.2">
      <c r="A16" s="15" t="s">
        <v>38</v>
      </c>
      <c r="B16" s="1">
        <f>President!B16</f>
        <v>6456</v>
      </c>
      <c r="C16" s="1">
        <f>President!C16</f>
        <v>5116</v>
      </c>
      <c r="D16" s="23">
        <f>President!D16</f>
        <v>0.79244114002478316</v>
      </c>
      <c r="E16" s="1">
        <v>704</v>
      </c>
      <c r="F16" s="1">
        <v>88</v>
      </c>
      <c r="G16" s="1">
        <v>177</v>
      </c>
      <c r="H16" s="1">
        <v>4049</v>
      </c>
      <c r="I16" s="1"/>
      <c r="J16" s="1"/>
      <c r="K16" s="63">
        <v>713</v>
      </c>
      <c r="L16" s="63">
        <v>3954</v>
      </c>
      <c r="M16" s="63">
        <v>250</v>
      </c>
      <c r="N16" s="63">
        <v>743</v>
      </c>
      <c r="O16" s="63">
        <v>3720</v>
      </c>
      <c r="P16" s="63">
        <v>387</v>
      </c>
      <c r="Q16" s="63">
        <v>747</v>
      </c>
      <c r="R16" s="63">
        <v>252</v>
      </c>
      <c r="S16" s="51">
        <v>3827</v>
      </c>
      <c r="T16" s="38"/>
    </row>
    <row r="17" spans="1:20" x14ac:dyDescent="0.2">
      <c r="A17" s="15" t="s">
        <v>39</v>
      </c>
      <c r="B17" s="1">
        <f>President!B17</f>
        <v>5768</v>
      </c>
      <c r="C17" s="1">
        <f>President!C17</f>
        <v>4617</v>
      </c>
      <c r="D17" s="23">
        <f>President!D17</f>
        <v>0.80045076282940364</v>
      </c>
      <c r="E17" s="1">
        <v>699</v>
      </c>
      <c r="F17" s="1">
        <v>57</v>
      </c>
      <c r="G17" s="1">
        <v>103</v>
      </c>
      <c r="H17" s="1">
        <v>3697</v>
      </c>
      <c r="I17" s="1"/>
      <c r="J17" s="1"/>
      <c r="K17" s="63">
        <v>930</v>
      </c>
      <c r="L17" s="63">
        <v>3395</v>
      </c>
      <c r="M17" s="63">
        <v>151</v>
      </c>
      <c r="N17" s="63">
        <v>749</v>
      </c>
      <c r="O17" s="63">
        <v>3386</v>
      </c>
      <c r="P17" s="63">
        <v>256</v>
      </c>
      <c r="Q17" s="63">
        <v>650</v>
      </c>
      <c r="R17" s="63">
        <v>156</v>
      </c>
      <c r="S17" s="51">
        <v>3563</v>
      </c>
      <c r="T17" s="38"/>
    </row>
    <row r="18" spans="1:20" x14ac:dyDescent="0.2">
      <c r="A18" s="15" t="s">
        <v>40</v>
      </c>
      <c r="B18" s="1">
        <f>President!B18</f>
        <v>976</v>
      </c>
      <c r="C18" s="1">
        <f>President!C18</f>
        <v>798</v>
      </c>
      <c r="D18" s="23">
        <f>President!D18</f>
        <v>0.81762295081967218</v>
      </c>
      <c r="E18" s="1">
        <v>82</v>
      </c>
      <c r="F18" s="1">
        <v>14</v>
      </c>
      <c r="G18" s="1">
        <v>11</v>
      </c>
      <c r="H18" s="1">
        <v>658</v>
      </c>
      <c r="I18" s="1"/>
      <c r="J18" s="1"/>
      <c r="K18" s="63">
        <v>78</v>
      </c>
      <c r="L18" s="63">
        <v>649</v>
      </c>
      <c r="M18" s="63">
        <v>20</v>
      </c>
      <c r="N18" s="63">
        <v>85</v>
      </c>
      <c r="O18" s="63">
        <v>613</v>
      </c>
      <c r="P18" s="63">
        <v>44</v>
      </c>
      <c r="Q18" s="63">
        <v>98</v>
      </c>
      <c r="R18" s="63">
        <v>25</v>
      </c>
      <c r="S18" s="51">
        <v>617</v>
      </c>
      <c r="T18" s="38"/>
    </row>
    <row r="19" spans="1:20" x14ac:dyDescent="0.2">
      <c r="A19" s="15" t="s">
        <v>41</v>
      </c>
      <c r="B19" s="1">
        <f>President!B19</f>
        <v>1310</v>
      </c>
      <c r="C19" s="1">
        <f>President!C19</f>
        <v>1026</v>
      </c>
      <c r="D19" s="23">
        <f>President!D19</f>
        <v>0.78320610687022896</v>
      </c>
      <c r="E19" s="1">
        <v>122</v>
      </c>
      <c r="F19" s="1">
        <v>12</v>
      </c>
      <c r="G19" s="1">
        <v>12</v>
      </c>
      <c r="H19" s="1">
        <v>841</v>
      </c>
      <c r="I19" s="1"/>
      <c r="J19" s="1"/>
      <c r="K19" s="63">
        <v>147</v>
      </c>
      <c r="L19" s="63">
        <v>791</v>
      </c>
      <c r="M19" s="63">
        <v>30</v>
      </c>
      <c r="N19" s="63">
        <v>134</v>
      </c>
      <c r="O19" s="63">
        <v>770</v>
      </c>
      <c r="P19" s="63">
        <v>46</v>
      </c>
      <c r="Q19" s="63">
        <v>135</v>
      </c>
      <c r="R19" s="63">
        <v>32</v>
      </c>
      <c r="S19" s="51">
        <v>782</v>
      </c>
      <c r="T19" s="38"/>
    </row>
    <row r="20" spans="1:20" x14ac:dyDescent="0.2">
      <c r="A20" s="15" t="s">
        <v>42</v>
      </c>
      <c r="B20" s="1">
        <f>President!B20</f>
        <v>444196</v>
      </c>
      <c r="C20" s="1">
        <f>President!C20</f>
        <v>386729</v>
      </c>
      <c r="D20" s="23">
        <f>President!D20</f>
        <v>0.87062693045412387</v>
      </c>
      <c r="E20" s="1">
        <v>154361</v>
      </c>
      <c r="F20" s="1">
        <v>9472</v>
      </c>
      <c r="G20" s="1">
        <v>4963</v>
      </c>
      <c r="H20" s="1">
        <v>209310</v>
      </c>
      <c r="I20" s="1">
        <v>1</v>
      </c>
      <c r="J20" s="1"/>
      <c r="K20" s="63">
        <v>155506</v>
      </c>
      <c r="L20" s="63">
        <v>194538</v>
      </c>
      <c r="M20" s="63">
        <v>21969</v>
      </c>
      <c r="N20" s="63">
        <v>155055</v>
      </c>
      <c r="O20" s="63">
        <v>191891</v>
      </c>
      <c r="P20" s="63">
        <v>16886</v>
      </c>
      <c r="Q20" s="63">
        <v>147412</v>
      </c>
      <c r="R20" s="63">
        <v>19161</v>
      </c>
      <c r="S20" s="51">
        <v>198001</v>
      </c>
      <c r="T20" s="38">
        <v>11</v>
      </c>
    </row>
    <row r="21" spans="1:20" x14ac:dyDescent="0.2">
      <c r="A21" s="15" t="s">
        <v>43</v>
      </c>
      <c r="B21" s="1">
        <f>President!B21</f>
        <v>7686</v>
      </c>
      <c r="C21" s="1">
        <f>President!C21</f>
        <v>5349</v>
      </c>
      <c r="D21" s="23">
        <f>President!D21</f>
        <v>0.69594067135050741</v>
      </c>
      <c r="E21" s="1">
        <v>1941</v>
      </c>
      <c r="F21" s="1">
        <v>105</v>
      </c>
      <c r="G21" s="1">
        <v>104</v>
      </c>
      <c r="H21" s="1">
        <v>3095</v>
      </c>
      <c r="I21" s="1"/>
      <c r="J21" s="1"/>
      <c r="K21" s="63">
        <v>2103</v>
      </c>
      <c r="L21" s="63">
        <v>2873</v>
      </c>
      <c r="M21" s="63">
        <v>203</v>
      </c>
      <c r="N21" s="63">
        <v>2102</v>
      </c>
      <c r="O21" s="63">
        <v>2805</v>
      </c>
      <c r="P21" s="63">
        <v>222</v>
      </c>
      <c r="Q21" s="63">
        <v>2084</v>
      </c>
      <c r="R21" s="63">
        <v>233</v>
      </c>
      <c r="S21" s="51">
        <v>2815</v>
      </c>
      <c r="T21" s="38"/>
    </row>
    <row r="22" spans="1:20" x14ac:dyDescent="0.2">
      <c r="A22" s="15" t="s">
        <v>44</v>
      </c>
      <c r="B22" s="1">
        <f>President!B22</f>
        <v>11407</v>
      </c>
      <c r="C22" s="1">
        <f>President!C22</f>
        <v>9655</v>
      </c>
      <c r="D22" s="23">
        <f>President!D22</f>
        <v>0.8464100990619795</v>
      </c>
      <c r="E22" s="1">
        <v>1384</v>
      </c>
      <c r="F22" s="1">
        <v>152</v>
      </c>
      <c r="G22" s="1">
        <v>275</v>
      </c>
      <c r="H22" s="1">
        <v>7676</v>
      </c>
      <c r="I22" s="1"/>
      <c r="J22" s="1"/>
      <c r="K22" s="63">
        <v>1471</v>
      </c>
      <c r="L22" s="63">
        <v>7240</v>
      </c>
      <c r="M22" s="63">
        <v>471</v>
      </c>
      <c r="N22" s="63">
        <v>1483</v>
      </c>
      <c r="O22" s="63">
        <v>6986</v>
      </c>
      <c r="P22" s="63">
        <v>661</v>
      </c>
      <c r="Q22" s="63">
        <v>1447</v>
      </c>
      <c r="R22" s="63">
        <v>465</v>
      </c>
      <c r="S22" s="51">
        <v>7170</v>
      </c>
      <c r="T22" s="38"/>
    </row>
    <row r="23" spans="1:20" x14ac:dyDescent="0.2">
      <c r="A23" s="15" t="s">
        <v>45</v>
      </c>
      <c r="B23" s="1">
        <f>President!B23</f>
        <v>9958</v>
      </c>
      <c r="C23" s="1">
        <f>President!C23</f>
        <v>8153</v>
      </c>
      <c r="D23" s="23">
        <f>President!D23</f>
        <v>0.81873870255071302</v>
      </c>
      <c r="E23" s="1">
        <v>1044</v>
      </c>
      <c r="F23" s="1">
        <v>147</v>
      </c>
      <c r="G23" s="1">
        <v>181</v>
      </c>
      <c r="H23" s="1">
        <v>6632</v>
      </c>
      <c r="I23" s="1"/>
      <c r="J23" s="1"/>
      <c r="K23" s="63">
        <v>1106</v>
      </c>
      <c r="L23" s="63">
        <v>6398</v>
      </c>
      <c r="M23" s="63">
        <v>330</v>
      </c>
      <c r="N23" s="63">
        <v>1102</v>
      </c>
      <c r="O23" s="63">
        <v>6166</v>
      </c>
      <c r="P23" s="63">
        <v>477</v>
      </c>
      <c r="Q23" s="63">
        <v>1144</v>
      </c>
      <c r="R23" s="63">
        <v>364</v>
      </c>
      <c r="S23" s="51">
        <v>6215</v>
      </c>
      <c r="T23" s="38"/>
    </row>
    <row r="24" spans="1:20" x14ac:dyDescent="0.2">
      <c r="A24" s="15" t="s">
        <v>46</v>
      </c>
      <c r="B24" s="1">
        <f>President!B24</f>
        <v>26160</v>
      </c>
      <c r="C24" s="1">
        <f>President!C24</f>
        <v>17644</v>
      </c>
      <c r="D24" s="23">
        <f>President!D24</f>
        <v>0.6744648318042813</v>
      </c>
      <c r="E24" s="1">
        <v>8045</v>
      </c>
      <c r="F24" s="1">
        <v>438</v>
      </c>
      <c r="G24" s="1">
        <v>171</v>
      </c>
      <c r="H24" s="1">
        <v>8541</v>
      </c>
      <c r="I24" s="1"/>
      <c r="J24" s="1"/>
      <c r="K24" s="63">
        <v>8222</v>
      </c>
      <c r="L24" s="63">
        <v>7264</v>
      </c>
      <c r="M24" s="63">
        <v>1075</v>
      </c>
      <c r="N24" s="63">
        <v>7923</v>
      </c>
      <c r="O24" s="63">
        <v>7443</v>
      </c>
      <c r="P24" s="63">
        <v>718</v>
      </c>
      <c r="Q24" s="63">
        <v>7636</v>
      </c>
      <c r="R24" s="63">
        <v>833</v>
      </c>
      <c r="S24" s="51">
        <v>7639</v>
      </c>
      <c r="T24" s="38"/>
    </row>
    <row r="25" spans="1:20" x14ac:dyDescent="0.2">
      <c r="A25" s="15" t="s">
        <v>47</v>
      </c>
      <c r="B25" s="1">
        <f>President!B25</f>
        <v>26484</v>
      </c>
      <c r="C25" s="1">
        <f>President!C25</f>
        <v>19387</v>
      </c>
      <c r="D25" s="23">
        <f>President!D25</f>
        <v>0.73202688415647188</v>
      </c>
      <c r="E25" s="1">
        <v>4969</v>
      </c>
      <c r="F25" s="1">
        <v>430</v>
      </c>
      <c r="G25" s="1">
        <v>605</v>
      </c>
      <c r="H25" s="1">
        <v>13072</v>
      </c>
      <c r="I25" s="1"/>
      <c r="J25" s="1"/>
      <c r="K25" s="63">
        <v>5082</v>
      </c>
      <c r="L25" s="63">
        <v>12506</v>
      </c>
      <c r="M25" s="63">
        <v>1095</v>
      </c>
      <c r="N25" s="63">
        <v>5076</v>
      </c>
      <c r="O25" s="63">
        <v>11922</v>
      </c>
      <c r="P25" s="63">
        <v>1406</v>
      </c>
      <c r="Q25" s="63">
        <v>5187</v>
      </c>
      <c r="R25" s="63">
        <v>1050</v>
      </c>
      <c r="S25" s="51">
        <v>12065</v>
      </c>
      <c r="T25" s="38"/>
    </row>
    <row r="26" spans="1:20" x14ac:dyDescent="0.2">
      <c r="A26" s="15" t="s">
        <v>48</v>
      </c>
      <c r="B26" s="1">
        <f>President!B26</f>
        <v>16546</v>
      </c>
      <c r="C26" s="1">
        <f>President!C26</f>
        <v>11690</v>
      </c>
      <c r="D26" s="23">
        <f>President!D26</f>
        <v>0.70651516982956608</v>
      </c>
      <c r="E26" s="1">
        <v>1103</v>
      </c>
      <c r="F26" s="1">
        <v>187</v>
      </c>
      <c r="G26" s="1">
        <v>227</v>
      </c>
      <c r="H26" s="1">
        <v>9950</v>
      </c>
      <c r="I26" s="1"/>
      <c r="J26" s="1"/>
      <c r="K26" s="63">
        <v>1220</v>
      </c>
      <c r="L26" s="63">
        <v>9592</v>
      </c>
      <c r="M26" s="63">
        <v>449</v>
      </c>
      <c r="N26" s="63">
        <v>1221</v>
      </c>
      <c r="O26" s="63">
        <v>9415</v>
      </c>
      <c r="P26" s="63">
        <v>541</v>
      </c>
      <c r="Q26" s="63">
        <v>1197</v>
      </c>
      <c r="R26" s="63">
        <v>461</v>
      </c>
      <c r="S26" s="51">
        <v>9506</v>
      </c>
      <c r="T26" s="38"/>
    </row>
    <row r="27" spans="1:20" x14ac:dyDescent="0.2">
      <c r="A27" s="15" t="s">
        <v>49</v>
      </c>
      <c r="B27" s="1">
        <f>President!B27</f>
        <v>226906</v>
      </c>
      <c r="C27" s="1">
        <f>President!C27</f>
        <v>179641</v>
      </c>
      <c r="D27" s="23">
        <f>President!D27</f>
        <v>0.7916978837051466</v>
      </c>
      <c r="E27" s="1">
        <v>22630</v>
      </c>
      <c r="F27" s="1">
        <v>3739</v>
      </c>
      <c r="G27" s="1">
        <v>3812</v>
      </c>
      <c r="H27" s="1">
        <v>144942</v>
      </c>
      <c r="I27" s="1"/>
      <c r="J27" s="1"/>
      <c r="K27" s="63">
        <v>24439</v>
      </c>
      <c r="L27" s="63">
        <v>137398</v>
      </c>
      <c r="M27" s="63">
        <v>9168</v>
      </c>
      <c r="N27" s="63">
        <v>24304</v>
      </c>
      <c r="O27" s="63">
        <v>134944</v>
      </c>
      <c r="P27" s="63">
        <v>9128</v>
      </c>
      <c r="Q27" s="63">
        <v>22644</v>
      </c>
      <c r="R27" s="63">
        <v>8146</v>
      </c>
      <c r="S27" s="51">
        <v>137082</v>
      </c>
      <c r="T27" s="38">
        <v>2</v>
      </c>
    </row>
    <row r="28" spans="1:20" x14ac:dyDescent="0.2">
      <c r="A28" s="15" t="s">
        <v>50</v>
      </c>
      <c r="B28" s="1">
        <f>President!B28</f>
        <v>13472</v>
      </c>
      <c r="C28" s="1">
        <f>President!C28</f>
        <v>9722</v>
      </c>
      <c r="D28" s="23">
        <f>President!D28</f>
        <v>0.72164489311163893</v>
      </c>
      <c r="E28" s="1">
        <v>2344</v>
      </c>
      <c r="F28" s="1">
        <v>184</v>
      </c>
      <c r="G28" s="1">
        <v>153</v>
      </c>
      <c r="H28" s="1">
        <v>6824</v>
      </c>
      <c r="I28" s="1"/>
      <c r="J28" s="1"/>
      <c r="K28" s="63">
        <v>2476</v>
      </c>
      <c r="L28" s="63">
        <v>6376</v>
      </c>
      <c r="M28" s="63">
        <v>422</v>
      </c>
      <c r="N28" s="63">
        <v>2466</v>
      </c>
      <c r="O28" s="63">
        <v>6125</v>
      </c>
      <c r="P28" s="63">
        <v>469</v>
      </c>
      <c r="Q28" s="63">
        <v>2418</v>
      </c>
      <c r="R28" s="63">
        <v>368</v>
      </c>
      <c r="S28" s="51">
        <v>6260</v>
      </c>
      <c r="T28" s="38"/>
    </row>
    <row r="29" spans="1:20" x14ac:dyDescent="0.2">
      <c r="A29" s="15" t="s">
        <v>51</v>
      </c>
      <c r="B29" s="1">
        <f>President!B29</f>
        <v>67505</v>
      </c>
      <c r="C29" s="1">
        <f>President!C29</f>
        <v>54505</v>
      </c>
      <c r="D29" s="23">
        <f>President!D29</f>
        <v>0.807421672468706</v>
      </c>
      <c r="E29" s="1">
        <v>9244</v>
      </c>
      <c r="F29" s="1">
        <v>1156</v>
      </c>
      <c r="G29" s="1">
        <v>1120</v>
      </c>
      <c r="H29" s="1">
        <v>41915</v>
      </c>
      <c r="I29" s="1"/>
      <c r="J29" s="1"/>
      <c r="K29" s="63">
        <v>9417</v>
      </c>
      <c r="L29" s="63">
        <v>40934</v>
      </c>
      <c r="M29" s="63">
        <v>2201</v>
      </c>
      <c r="N29" s="63">
        <v>9579</v>
      </c>
      <c r="O29" s="63">
        <v>39565</v>
      </c>
      <c r="P29" s="63">
        <v>2447</v>
      </c>
      <c r="Q29" s="63">
        <v>9840</v>
      </c>
      <c r="R29" s="63">
        <v>2447</v>
      </c>
      <c r="S29" s="51">
        <v>39461</v>
      </c>
      <c r="T29" s="38"/>
    </row>
    <row r="30" spans="1:20" x14ac:dyDescent="0.2">
      <c r="A30" s="15" t="s">
        <v>52</v>
      </c>
      <c r="B30" s="1">
        <f>President!B30</f>
        <v>1812</v>
      </c>
      <c r="C30" s="1">
        <f>President!C30</f>
        <v>1355</v>
      </c>
      <c r="D30" s="23">
        <f>President!D30</f>
        <v>0.74779249448123619</v>
      </c>
      <c r="E30" s="1">
        <v>239</v>
      </c>
      <c r="F30" s="1">
        <v>14</v>
      </c>
      <c r="G30" s="1">
        <v>15</v>
      </c>
      <c r="H30" s="1">
        <v>1050</v>
      </c>
      <c r="I30" s="1"/>
      <c r="J30" s="1"/>
      <c r="K30" s="63">
        <v>242</v>
      </c>
      <c r="L30" s="63">
        <v>993</v>
      </c>
      <c r="M30" s="63">
        <v>46</v>
      </c>
      <c r="N30" s="63">
        <v>253</v>
      </c>
      <c r="O30" s="63">
        <v>967</v>
      </c>
      <c r="P30" s="63">
        <v>43</v>
      </c>
      <c r="Q30" s="63">
        <v>243</v>
      </c>
      <c r="R30" s="63">
        <v>33</v>
      </c>
      <c r="S30" s="51">
        <v>981</v>
      </c>
      <c r="T30" s="38"/>
    </row>
    <row r="31" spans="1:20" x14ac:dyDescent="0.2">
      <c r="A31" s="15" t="s">
        <v>53</v>
      </c>
      <c r="B31" s="1">
        <f>President!B31</f>
        <v>109203</v>
      </c>
      <c r="C31" s="1">
        <f>President!C31</f>
        <v>76524</v>
      </c>
      <c r="D31" s="23">
        <f>President!D31</f>
        <v>0.70074997939617045</v>
      </c>
      <c r="E31" s="1">
        <v>21377</v>
      </c>
      <c r="F31" s="1">
        <v>1724</v>
      </c>
      <c r="G31" s="1">
        <v>1346</v>
      </c>
      <c r="H31" s="1">
        <v>50774</v>
      </c>
      <c r="I31" s="1"/>
      <c r="J31" s="1"/>
      <c r="K31" s="63">
        <v>29170</v>
      </c>
      <c r="L31" s="63">
        <v>41000</v>
      </c>
      <c r="M31" s="63">
        <v>3814</v>
      </c>
      <c r="N31" s="63">
        <v>22448</v>
      </c>
      <c r="O31" s="63">
        <v>45661</v>
      </c>
      <c r="P31" s="63">
        <v>4513</v>
      </c>
      <c r="Q31" s="63">
        <v>21394</v>
      </c>
      <c r="R31" s="63">
        <v>4164</v>
      </c>
      <c r="S31" s="51">
        <v>46972</v>
      </c>
      <c r="T31" s="38"/>
    </row>
    <row r="32" spans="1:20" x14ac:dyDescent="0.2">
      <c r="A32" s="17" t="s">
        <v>54</v>
      </c>
      <c r="B32" s="1">
        <f>President!B32</f>
        <v>1283526</v>
      </c>
      <c r="C32" s="1">
        <f>President!C32</f>
        <v>1028786</v>
      </c>
      <c r="D32" s="23">
        <f>President!D32</f>
        <v>0.80153109481225937</v>
      </c>
      <c r="E32" s="1">
        <f>SUM(E3:E31)</f>
        <v>277622</v>
      </c>
      <c r="F32" s="1">
        <f>SUM(F3:F31)</f>
        <v>22611</v>
      </c>
      <c r="G32" s="1">
        <f>SUM(G3:G31)</f>
        <v>17696</v>
      </c>
      <c r="H32" s="1">
        <f>SUM(H3:H31)</f>
        <v>688592</v>
      </c>
      <c r="I32" s="1">
        <f>I20</f>
        <v>1</v>
      </c>
      <c r="J32" s="1">
        <f>J8</f>
        <v>2</v>
      </c>
      <c r="K32" s="63">
        <f t="shared" ref="K32:S32" si="0">SUM(K3:K31)</f>
        <v>295317</v>
      </c>
      <c r="L32" s="63">
        <f t="shared" si="0"/>
        <v>638492</v>
      </c>
      <c r="M32" s="63">
        <f t="shared" si="0"/>
        <v>53018</v>
      </c>
      <c r="N32" s="63">
        <f t="shared" si="0"/>
        <v>284238</v>
      </c>
      <c r="O32" s="63">
        <f t="shared" si="0"/>
        <v>634373</v>
      </c>
      <c r="P32" s="63">
        <f t="shared" si="0"/>
        <v>50489</v>
      </c>
      <c r="Q32" s="63">
        <f t="shared" si="0"/>
        <v>270638</v>
      </c>
      <c r="R32" s="63">
        <f t="shared" si="0"/>
        <v>49308</v>
      </c>
      <c r="S32" s="51">
        <f t="shared" si="0"/>
        <v>649061</v>
      </c>
      <c r="T32" s="38">
        <f>T20+T27</f>
        <v>13</v>
      </c>
    </row>
    <row r="33" spans="1:20" x14ac:dyDescent="0.2">
      <c r="A33" s="17" t="s">
        <v>55</v>
      </c>
      <c r="B33" s="58"/>
      <c r="C33" s="58"/>
      <c r="D33" s="4"/>
      <c r="E33" s="94">
        <f>((((E32+F32)+G32)+H32)+I32)+J32</f>
        <v>1006524</v>
      </c>
      <c r="F33" s="73"/>
      <c r="G33" s="73"/>
      <c r="H33" s="73"/>
      <c r="I33" s="95"/>
      <c r="J33" s="95"/>
      <c r="K33" s="86">
        <f>(K32+L32)+M32</f>
        <v>986827</v>
      </c>
      <c r="L33" s="73"/>
      <c r="M33" s="76"/>
      <c r="N33" s="86">
        <f>(N32+O32)+P32</f>
        <v>969100</v>
      </c>
      <c r="O33" s="73"/>
      <c r="P33" s="76"/>
      <c r="Q33" s="86">
        <f>((Q32+R32)+S32)+T32</f>
        <v>969020</v>
      </c>
      <c r="R33" s="73"/>
      <c r="S33" s="76"/>
      <c r="T33" s="81"/>
    </row>
    <row r="34" spans="1:20" x14ac:dyDescent="0.2">
      <c r="A34" s="17" t="s">
        <v>56</v>
      </c>
      <c r="B34" s="65"/>
      <c r="C34" s="65"/>
      <c r="D34" s="5"/>
      <c r="E34" s="23">
        <f>E32/E33</f>
        <v>0.27582253378955696</v>
      </c>
      <c r="F34" s="23">
        <f>F32/E33</f>
        <v>2.2464441980519095E-2</v>
      </c>
      <c r="G34" s="23">
        <f>G32/E33</f>
        <v>1.7581299601400462E-2</v>
      </c>
      <c r="H34" s="23">
        <f>H32/E33</f>
        <v>0.68412874407366342</v>
      </c>
      <c r="I34" s="23">
        <f>I32/E33</f>
        <v>9.9351828669758494E-7</v>
      </c>
      <c r="J34" s="23">
        <f>J32/E33</f>
        <v>1.9870365733951699E-6</v>
      </c>
      <c r="K34" s="42">
        <f>K32/K33</f>
        <v>0.29925914065991305</v>
      </c>
      <c r="L34" s="42">
        <f>L32/K33</f>
        <v>0.64701513031159463</v>
      </c>
      <c r="M34" s="42">
        <f>M32/K33</f>
        <v>5.3725729028492326E-2</v>
      </c>
      <c r="N34" s="42">
        <f>N32/N33</f>
        <v>0.29330100092869671</v>
      </c>
      <c r="O34" s="42">
        <f>O32/N33</f>
        <v>0.65460014446393566</v>
      </c>
      <c r="P34" s="42">
        <f>P32/N33</f>
        <v>5.2098854607367663E-2</v>
      </c>
      <c r="Q34" s="42">
        <f>Q32/Q33</f>
        <v>0.27929041712245362</v>
      </c>
      <c r="R34" s="42">
        <f>R32/Q33</f>
        <v>5.0884398670822069E-2</v>
      </c>
      <c r="S34" s="54">
        <f>S32/Q33</f>
        <v>0.6698117685909476</v>
      </c>
      <c r="T34" s="28">
        <f>T32/Q33</f>
        <v>1.3415615776764153E-5</v>
      </c>
    </row>
  </sheetData>
  <mergeCells count="9">
    <mergeCell ref="E33:J33"/>
    <mergeCell ref="K33:M33"/>
    <mergeCell ref="N33:P33"/>
    <mergeCell ref="Q33:T33"/>
    <mergeCell ref="A1:D1"/>
    <mergeCell ref="E1:J1"/>
    <mergeCell ref="K1:M1"/>
    <mergeCell ref="N1:P1"/>
    <mergeCell ref="Q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indowProtection="1" workbookViewId="0"/>
  </sheetViews>
  <sheetFormatPr defaultColWidth="9.140625" defaultRowHeight="12.75" customHeight="1" x14ac:dyDescent="0.2"/>
  <cols>
    <col min="1" max="1" width="11.85546875" customWidth="1"/>
    <col min="2" max="2" width="15.42578125" customWidth="1"/>
    <col min="3" max="3" width="13.7109375" customWidth="1"/>
    <col min="4" max="21" width="12.85546875" customWidth="1"/>
  </cols>
  <sheetData>
    <row r="1" spans="1:21" ht="34.5" customHeight="1" x14ac:dyDescent="0.2">
      <c r="A1" s="102" t="s">
        <v>0</v>
      </c>
      <c r="B1" s="73"/>
      <c r="C1" s="73"/>
      <c r="D1" s="76"/>
      <c r="E1" s="46" t="s">
        <v>112</v>
      </c>
      <c r="F1" s="97" t="s">
        <v>113</v>
      </c>
      <c r="G1" s="76"/>
      <c r="H1" s="76"/>
      <c r="I1" s="98" t="s">
        <v>114</v>
      </c>
      <c r="J1" s="73"/>
      <c r="K1" s="76"/>
      <c r="L1" s="46" t="s">
        <v>115</v>
      </c>
      <c r="M1" s="97" t="s">
        <v>116</v>
      </c>
      <c r="N1" s="76"/>
      <c r="O1" s="98" t="s">
        <v>117</v>
      </c>
      <c r="P1" s="76"/>
      <c r="Q1" s="46" t="s">
        <v>118</v>
      </c>
      <c r="R1" s="97" t="s">
        <v>119</v>
      </c>
      <c r="S1" s="76"/>
      <c r="T1" s="98" t="s">
        <v>120</v>
      </c>
      <c r="U1" s="76"/>
    </row>
    <row r="2" spans="1:21" ht="38.25" customHeight="1" x14ac:dyDescent="0.2">
      <c r="A2" s="36" t="s">
        <v>3</v>
      </c>
      <c r="B2" s="33" t="s">
        <v>4</v>
      </c>
      <c r="C2" s="33" t="s">
        <v>5</v>
      </c>
      <c r="D2" s="50" t="s">
        <v>6</v>
      </c>
      <c r="E2" s="45" t="s">
        <v>121</v>
      </c>
      <c r="F2" s="45" t="s">
        <v>122</v>
      </c>
      <c r="G2" s="45" t="s">
        <v>123</v>
      </c>
      <c r="H2" s="45" t="s">
        <v>124</v>
      </c>
      <c r="I2" s="45" t="s">
        <v>125</v>
      </c>
      <c r="J2" s="45" t="s">
        <v>126</v>
      </c>
      <c r="K2" s="45" t="s">
        <v>127</v>
      </c>
      <c r="L2" s="45" t="s">
        <v>128</v>
      </c>
      <c r="M2" s="45" t="s">
        <v>129</v>
      </c>
      <c r="N2" s="45" t="s">
        <v>130</v>
      </c>
      <c r="O2" s="45" t="s">
        <v>131</v>
      </c>
      <c r="P2" s="45" t="s">
        <v>132</v>
      </c>
      <c r="Q2" s="45" t="s">
        <v>133</v>
      </c>
      <c r="R2" s="45" t="s">
        <v>134</v>
      </c>
      <c r="S2" s="45" t="s">
        <v>135</v>
      </c>
      <c r="T2" s="45" t="s">
        <v>136</v>
      </c>
      <c r="U2" s="45" t="s">
        <v>137</v>
      </c>
    </row>
    <row r="3" spans="1:21" x14ac:dyDescent="0.2">
      <c r="A3" s="15" t="s">
        <v>25</v>
      </c>
      <c r="B3" s="1">
        <f>President!B3</f>
        <v>3423</v>
      </c>
      <c r="C3" s="1">
        <f>President!C3</f>
        <v>2597</v>
      </c>
      <c r="D3" s="23">
        <f>President!D3</f>
        <v>0.75869120654396727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19">
        <v>103</v>
      </c>
      <c r="P3" s="19">
        <v>23</v>
      </c>
      <c r="Q3" s="47"/>
      <c r="R3" s="47"/>
      <c r="S3" s="47"/>
      <c r="T3" s="19">
        <v>357</v>
      </c>
      <c r="U3" s="19">
        <v>1972</v>
      </c>
    </row>
    <row r="4" spans="1:21" x14ac:dyDescent="0.2">
      <c r="A4" s="15" t="s">
        <v>26</v>
      </c>
      <c r="B4" s="1">
        <f>President!B4</f>
        <v>26108</v>
      </c>
      <c r="C4" s="1">
        <f>President!C4</f>
        <v>19525</v>
      </c>
      <c r="D4" s="23">
        <f>President!D4</f>
        <v>0.74785506358204379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</row>
    <row r="5" spans="1:21" x14ac:dyDescent="0.2">
      <c r="A5" s="15" t="s">
        <v>27</v>
      </c>
      <c r="B5" s="1">
        <f>President!B5</f>
        <v>57163</v>
      </c>
      <c r="C5" s="1">
        <f>President!C5</f>
        <v>42933</v>
      </c>
      <c r="D5" s="23">
        <f>President!D5</f>
        <v>0.75106275038049086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19">
        <v>29284</v>
      </c>
      <c r="R5" s="47"/>
      <c r="S5" s="47"/>
      <c r="T5" s="47"/>
      <c r="U5" s="47"/>
    </row>
    <row r="6" spans="1:21" x14ac:dyDescent="0.2">
      <c r="A6" s="15" t="s">
        <v>28</v>
      </c>
      <c r="B6" s="1">
        <f>President!B6</f>
        <v>9629</v>
      </c>
      <c r="C6" s="1">
        <f>President!C6</f>
        <v>7724</v>
      </c>
      <c r="D6" s="23">
        <f>President!D6</f>
        <v>0.80216014124000412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9">
        <v>4994</v>
      </c>
      <c r="S6" s="19">
        <v>2425</v>
      </c>
      <c r="T6" s="47"/>
      <c r="U6" s="47"/>
    </row>
    <row r="7" spans="1:21" x14ac:dyDescent="0.2">
      <c r="A7" s="15" t="s">
        <v>29</v>
      </c>
      <c r="B7" s="1">
        <f>President!B7</f>
        <v>669</v>
      </c>
      <c r="C7" s="1">
        <f>President!C7</f>
        <v>525</v>
      </c>
      <c r="D7" s="23">
        <f>President!D7</f>
        <v>0.7847533632286996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</row>
    <row r="8" spans="1:21" x14ac:dyDescent="0.2">
      <c r="A8" s="15" t="s">
        <v>30</v>
      </c>
      <c r="B8" s="1">
        <f>President!B8</f>
        <v>157896</v>
      </c>
      <c r="C8" s="1">
        <f>President!C8</f>
        <v>121946</v>
      </c>
      <c r="D8" s="23">
        <f>President!D8</f>
        <v>0.77231848811876169</v>
      </c>
      <c r="E8" s="47"/>
      <c r="F8" s="47"/>
      <c r="G8" s="47"/>
      <c r="H8" s="47"/>
      <c r="I8" s="47"/>
      <c r="J8" s="47"/>
      <c r="K8" s="47"/>
      <c r="L8" s="19">
        <v>4516</v>
      </c>
      <c r="M8" s="19">
        <v>24253</v>
      </c>
      <c r="N8" s="19">
        <v>11889</v>
      </c>
      <c r="O8" s="47"/>
      <c r="P8" s="47"/>
      <c r="Q8" s="47"/>
      <c r="R8" s="47"/>
      <c r="S8" s="47"/>
      <c r="T8" s="47"/>
      <c r="U8" s="47"/>
    </row>
    <row r="9" spans="1:21" x14ac:dyDescent="0.2">
      <c r="A9" s="15" t="s">
        <v>31</v>
      </c>
      <c r="B9" s="1">
        <f>President!B9</f>
        <v>7756</v>
      </c>
      <c r="C9" s="1">
        <f>President!C9</f>
        <v>6432</v>
      </c>
      <c r="D9" s="23">
        <f>President!D9</f>
        <v>0.82929345023207834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</row>
    <row r="10" spans="1:21" x14ac:dyDescent="0.2">
      <c r="A10" s="15" t="s">
        <v>32</v>
      </c>
      <c r="B10" s="1">
        <f>President!B10</f>
        <v>6474</v>
      </c>
      <c r="C10" s="1">
        <f>President!C10</f>
        <v>4543</v>
      </c>
      <c r="D10" s="23">
        <f>President!D10</f>
        <v>0.7017299969107198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19">
        <v>3746</v>
      </c>
      <c r="S10" s="19">
        <v>658</v>
      </c>
      <c r="T10" s="47"/>
      <c r="U10" s="47"/>
    </row>
    <row r="11" spans="1:21" x14ac:dyDescent="0.2">
      <c r="A11" s="15" t="s">
        <v>33</v>
      </c>
      <c r="B11" s="1">
        <f>President!B11</f>
        <v>2942</v>
      </c>
      <c r="C11" s="1">
        <f>President!C11</f>
        <v>2224</v>
      </c>
      <c r="D11" s="23">
        <f>President!D11</f>
        <v>0.75594833446634946</v>
      </c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19">
        <v>1738</v>
      </c>
      <c r="P11" s="19">
        <v>259</v>
      </c>
      <c r="Q11" s="47"/>
      <c r="R11" s="47"/>
      <c r="S11" s="47"/>
      <c r="T11" s="47"/>
      <c r="U11" s="47"/>
    </row>
    <row r="12" spans="1:21" x14ac:dyDescent="0.2">
      <c r="A12" s="15" t="s">
        <v>34</v>
      </c>
      <c r="B12" s="1">
        <f>President!B12</f>
        <v>5535</v>
      </c>
      <c r="C12" s="1">
        <f>President!C12</f>
        <v>4005</v>
      </c>
      <c r="D12" s="23">
        <f>President!D12</f>
        <v>0.72357723577235777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19">
        <v>1819</v>
      </c>
      <c r="S12" s="19">
        <v>1935</v>
      </c>
      <c r="T12" s="47"/>
      <c r="U12" s="47"/>
    </row>
    <row r="13" spans="1:21" x14ac:dyDescent="0.2">
      <c r="A13" s="15" t="s">
        <v>35</v>
      </c>
      <c r="B13" s="1">
        <f>President!B13</f>
        <v>20656</v>
      </c>
      <c r="C13" s="1">
        <f>President!C13</f>
        <v>16932</v>
      </c>
      <c r="D13" s="23">
        <f>President!D13</f>
        <v>0.81971340046475605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19">
        <v>2600</v>
      </c>
      <c r="U13" s="19">
        <v>13611</v>
      </c>
    </row>
    <row r="14" spans="1:21" x14ac:dyDescent="0.2">
      <c r="A14" s="15" t="s">
        <v>36</v>
      </c>
      <c r="B14" s="1">
        <f>President!B14</f>
        <v>5502</v>
      </c>
      <c r="C14" s="1">
        <f>President!C14</f>
        <v>4041</v>
      </c>
      <c r="D14" s="23">
        <f>President!D14</f>
        <v>0.73446019629225734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19">
        <v>3207</v>
      </c>
      <c r="P14" s="19">
        <v>481</v>
      </c>
      <c r="Q14" s="47"/>
      <c r="R14" s="47"/>
      <c r="S14" s="47"/>
      <c r="T14" s="47"/>
      <c r="U14" s="47"/>
    </row>
    <row r="15" spans="1:21" x14ac:dyDescent="0.2">
      <c r="A15" s="15" t="s">
        <v>37</v>
      </c>
      <c r="B15" s="1">
        <f>President!B15</f>
        <v>3928</v>
      </c>
      <c r="C15" s="1">
        <f>President!C15</f>
        <v>3448</v>
      </c>
      <c r="D15" s="23">
        <f>President!D15</f>
        <v>0.87780040733197551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19">
        <v>2336</v>
      </c>
      <c r="P15" s="19">
        <v>584</v>
      </c>
      <c r="Q15" s="47"/>
      <c r="R15" s="47"/>
      <c r="S15" s="47"/>
      <c r="T15" s="47"/>
      <c r="U15" s="47"/>
    </row>
    <row r="16" spans="1:21" x14ac:dyDescent="0.2">
      <c r="A16" s="15" t="s">
        <v>38</v>
      </c>
      <c r="B16" s="1">
        <f>President!B16</f>
        <v>6456</v>
      </c>
      <c r="C16" s="1">
        <f>President!C16</f>
        <v>5116</v>
      </c>
      <c r="D16" s="23">
        <f>President!D16</f>
        <v>0.79244114002478316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19">
        <v>4199</v>
      </c>
      <c r="P16" s="19">
        <v>567</v>
      </c>
      <c r="Q16" s="47"/>
      <c r="R16" s="47"/>
      <c r="S16" s="47"/>
      <c r="T16" s="47"/>
      <c r="U16" s="47"/>
    </row>
    <row r="17" spans="1:21" x14ac:dyDescent="0.2">
      <c r="A17" s="15" t="s">
        <v>39</v>
      </c>
      <c r="B17" s="1">
        <f>President!B17</f>
        <v>5768</v>
      </c>
      <c r="C17" s="1">
        <f>President!C17</f>
        <v>4617</v>
      </c>
      <c r="D17" s="23">
        <f>President!D17</f>
        <v>0.80045076282940364</v>
      </c>
      <c r="E17" s="47"/>
      <c r="F17" s="47"/>
      <c r="G17" s="47"/>
      <c r="H17" s="47"/>
      <c r="I17" s="19">
        <v>60</v>
      </c>
      <c r="J17" s="19">
        <v>302</v>
      </c>
      <c r="K17" s="19">
        <v>10</v>
      </c>
      <c r="L17" s="47"/>
      <c r="M17" s="47"/>
      <c r="N17" s="47"/>
      <c r="O17" s="47"/>
      <c r="P17" s="47"/>
      <c r="Q17" s="47"/>
      <c r="R17" s="47"/>
      <c r="S17" s="47"/>
      <c r="T17" s="47"/>
      <c r="U17" s="47"/>
    </row>
    <row r="18" spans="1:21" x14ac:dyDescent="0.2">
      <c r="A18" s="15" t="s">
        <v>40</v>
      </c>
      <c r="B18" s="1">
        <f>President!B18</f>
        <v>976</v>
      </c>
      <c r="C18" s="1">
        <f>President!C18</f>
        <v>798</v>
      </c>
      <c r="D18" s="23">
        <f>President!D18</f>
        <v>0.81762295081967218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19">
        <v>672</v>
      </c>
      <c r="P18" s="19">
        <v>70</v>
      </c>
      <c r="Q18" s="47"/>
      <c r="R18" s="47"/>
      <c r="S18" s="47"/>
      <c r="T18" s="47"/>
      <c r="U18" s="47"/>
    </row>
    <row r="19" spans="1:21" x14ac:dyDescent="0.2">
      <c r="A19" s="15" t="s">
        <v>41</v>
      </c>
      <c r="B19" s="1">
        <f>President!B19</f>
        <v>1310</v>
      </c>
      <c r="C19" s="1">
        <f>President!C19</f>
        <v>1026</v>
      </c>
      <c r="D19" s="23">
        <f>President!D19</f>
        <v>0.78320610687022896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19">
        <v>936</v>
      </c>
      <c r="R19" s="47"/>
      <c r="S19" s="47"/>
      <c r="T19" s="47"/>
      <c r="U19" s="47"/>
    </row>
    <row r="20" spans="1:21" x14ac:dyDescent="0.2">
      <c r="A20" s="15" t="s">
        <v>42</v>
      </c>
      <c r="B20" s="1">
        <f>President!B20</f>
        <v>444196</v>
      </c>
      <c r="C20" s="1">
        <f>President!C20</f>
        <v>386729</v>
      </c>
      <c r="D20" s="23">
        <f>President!D20</f>
        <v>0.87062693045412387</v>
      </c>
      <c r="E20" s="19">
        <v>2654</v>
      </c>
      <c r="F20" s="47"/>
      <c r="G20" s="47"/>
      <c r="H20" s="47"/>
      <c r="I20" s="47"/>
      <c r="J20" s="47"/>
      <c r="K20" s="47"/>
      <c r="L20" s="47"/>
      <c r="M20" s="19">
        <v>1180</v>
      </c>
      <c r="N20" s="19">
        <v>2138</v>
      </c>
      <c r="O20" s="47"/>
      <c r="P20" s="47"/>
      <c r="Q20" s="47"/>
      <c r="R20" s="47"/>
      <c r="S20" s="47"/>
      <c r="T20" s="47"/>
      <c r="U20" s="47"/>
    </row>
    <row r="21" spans="1:21" x14ac:dyDescent="0.2">
      <c r="A21" s="15" t="s">
        <v>43</v>
      </c>
      <c r="B21" s="1">
        <f>President!B21</f>
        <v>7686</v>
      </c>
      <c r="C21" s="1">
        <f>President!C21</f>
        <v>5349</v>
      </c>
      <c r="D21" s="23">
        <f>President!D21</f>
        <v>0.69594067135050741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19">
        <v>3021</v>
      </c>
      <c r="S21" s="19">
        <v>2114</v>
      </c>
      <c r="T21" s="47"/>
      <c r="U21" s="47"/>
    </row>
    <row r="22" spans="1:21" x14ac:dyDescent="0.2">
      <c r="A22" s="15" t="s">
        <v>44</v>
      </c>
      <c r="B22" s="1">
        <f>President!B22</f>
        <v>11407</v>
      </c>
      <c r="C22" s="1">
        <f>President!C22</f>
        <v>9655</v>
      </c>
      <c r="D22" s="23">
        <f>President!D22</f>
        <v>0.8464100990619795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19">
        <v>7833</v>
      </c>
      <c r="P22" s="19">
        <v>1078</v>
      </c>
      <c r="Q22" s="47"/>
      <c r="R22" s="47"/>
      <c r="S22" s="47"/>
      <c r="T22" s="47"/>
      <c r="U22" s="47"/>
    </row>
    <row r="23" spans="1:21" x14ac:dyDescent="0.2">
      <c r="A23" s="15" t="s">
        <v>45</v>
      </c>
      <c r="B23" s="1">
        <f>President!B23</f>
        <v>9958</v>
      </c>
      <c r="C23" s="1">
        <f>President!C23</f>
        <v>8153</v>
      </c>
      <c r="D23" s="23">
        <f>President!D23</f>
        <v>0.81873870255071302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19">
        <v>6677</v>
      </c>
      <c r="P23" s="19">
        <v>1152</v>
      </c>
      <c r="Q23" s="47"/>
      <c r="R23" s="47"/>
      <c r="S23" s="47"/>
      <c r="T23" s="47"/>
      <c r="U23" s="47"/>
    </row>
    <row r="24" spans="1:21" x14ac:dyDescent="0.2">
      <c r="A24" s="15" t="s">
        <v>46</v>
      </c>
      <c r="B24" s="1">
        <f>President!B24</f>
        <v>26160</v>
      </c>
      <c r="C24" s="1">
        <f>President!C24</f>
        <v>17644</v>
      </c>
      <c r="D24" s="23">
        <f>President!D24</f>
        <v>0.6744648318042813</v>
      </c>
      <c r="E24" s="47"/>
      <c r="F24" s="47"/>
      <c r="G24" s="47"/>
      <c r="H24" s="47"/>
      <c r="I24" s="19">
        <v>2871</v>
      </c>
      <c r="J24" s="19">
        <v>2903</v>
      </c>
      <c r="K24" s="19">
        <v>319</v>
      </c>
      <c r="L24" s="47"/>
      <c r="M24" s="47"/>
      <c r="N24" s="47"/>
      <c r="O24" s="47"/>
      <c r="P24" s="47"/>
      <c r="Q24" s="47"/>
      <c r="R24" s="47"/>
      <c r="S24" s="47"/>
      <c r="T24" s="47"/>
      <c r="U24" s="47"/>
    </row>
    <row r="25" spans="1:21" x14ac:dyDescent="0.2">
      <c r="A25" s="15" t="s">
        <v>47</v>
      </c>
      <c r="B25" s="1">
        <f>President!B25</f>
        <v>26484</v>
      </c>
      <c r="C25" s="1">
        <f>President!C25</f>
        <v>19387</v>
      </c>
      <c r="D25" s="23">
        <f>President!D25</f>
        <v>0.73202688415647188</v>
      </c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</row>
    <row r="26" spans="1:21" x14ac:dyDescent="0.2">
      <c r="A26" s="15" t="s">
        <v>48</v>
      </c>
      <c r="B26" s="1">
        <f>President!B26</f>
        <v>16546</v>
      </c>
      <c r="C26" s="1">
        <f>President!C26</f>
        <v>11690</v>
      </c>
      <c r="D26" s="23">
        <f>President!D26</f>
        <v>0.70651516982956608</v>
      </c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</row>
    <row r="27" spans="1:21" x14ac:dyDescent="0.2">
      <c r="A27" s="15" t="s">
        <v>49</v>
      </c>
      <c r="B27" s="1">
        <f>President!B27</f>
        <v>226906</v>
      </c>
      <c r="C27" s="1">
        <f>President!C27</f>
        <v>179641</v>
      </c>
      <c r="D27" s="23">
        <f>President!D27</f>
        <v>0.7916978837051466</v>
      </c>
      <c r="E27" s="19">
        <v>27930</v>
      </c>
      <c r="F27" s="19">
        <v>5069</v>
      </c>
      <c r="G27" s="19">
        <v>19075</v>
      </c>
      <c r="H27" s="19">
        <v>1</v>
      </c>
      <c r="I27" s="47"/>
      <c r="J27" s="47"/>
      <c r="K27" s="47"/>
      <c r="L27" s="47"/>
      <c r="M27" s="47"/>
      <c r="N27" s="47"/>
      <c r="O27" s="19">
        <v>1726</v>
      </c>
      <c r="P27" s="19">
        <v>297</v>
      </c>
      <c r="Q27" s="47"/>
      <c r="R27" s="19">
        <v>10640</v>
      </c>
      <c r="S27" s="19">
        <v>2201</v>
      </c>
      <c r="T27" s="47"/>
      <c r="U27" s="47"/>
    </row>
    <row r="28" spans="1:21" x14ac:dyDescent="0.2">
      <c r="A28" s="15" t="s">
        <v>50</v>
      </c>
      <c r="B28" s="1">
        <f>President!B28</f>
        <v>13472</v>
      </c>
      <c r="C28" s="1">
        <f>President!C28</f>
        <v>9722</v>
      </c>
      <c r="D28" s="23">
        <f>President!D28</f>
        <v>0.72164489311163893</v>
      </c>
      <c r="E28" s="47"/>
      <c r="F28" s="19">
        <v>115</v>
      </c>
      <c r="G28" s="19">
        <v>275</v>
      </c>
      <c r="H28" s="19"/>
      <c r="I28" s="47"/>
      <c r="J28" s="47"/>
      <c r="K28" s="47"/>
      <c r="L28" s="47"/>
      <c r="M28" s="47"/>
      <c r="N28" s="47"/>
      <c r="O28" s="47"/>
      <c r="P28" s="47"/>
      <c r="Q28" s="47"/>
      <c r="R28" s="19">
        <v>891</v>
      </c>
      <c r="S28" s="19">
        <v>340</v>
      </c>
      <c r="T28" s="47"/>
      <c r="U28" s="47"/>
    </row>
    <row r="29" spans="1:21" x14ac:dyDescent="0.2">
      <c r="A29" s="15" t="s">
        <v>51</v>
      </c>
      <c r="B29" s="1">
        <f>President!B29</f>
        <v>67505</v>
      </c>
      <c r="C29" s="1">
        <f>President!C29</f>
        <v>54505</v>
      </c>
      <c r="D29" s="23">
        <f>President!D29</f>
        <v>0.807421672468706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19">
        <v>2937</v>
      </c>
      <c r="U29" s="19">
        <v>12490</v>
      </c>
    </row>
    <row r="30" spans="1:21" x14ac:dyDescent="0.2">
      <c r="A30" s="15" t="s">
        <v>52</v>
      </c>
      <c r="B30" s="1">
        <f>President!B30</f>
        <v>1812</v>
      </c>
      <c r="C30" s="1">
        <f>President!C30</f>
        <v>1355</v>
      </c>
      <c r="D30" s="23">
        <f>President!D30</f>
        <v>0.74779249448123619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19">
        <v>1097</v>
      </c>
      <c r="P30" s="19">
        <v>136</v>
      </c>
      <c r="Q30" s="47"/>
      <c r="R30" s="47"/>
      <c r="S30" s="47"/>
      <c r="T30" s="47"/>
      <c r="U30" s="47"/>
    </row>
    <row r="31" spans="1:21" x14ac:dyDescent="0.2">
      <c r="A31" s="15" t="s">
        <v>53</v>
      </c>
      <c r="B31" s="1">
        <f>President!B31</f>
        <v>109203</v>
      </c>
      <c r="C31" s="1">
        <f>President!C31</f>
        <v>76524</v>
      </c>
      <c r="D31" s="23">
        <f>President!D31</f>
        <v>0.70074997939617045</v>
      </c>
      <c r="E31" s="47"/>
      <c r="F31" s="47"/>
      <c r="G31" s="47"/>
      <c r="H31" s="47"/>
      <c r="I31" s="19">
        <v>8165</v>
      </c>
      <c r="J31" s="19">
        <v>16736</v>
      </c>
      <c r="K31" s="19">
        <v>1469</v>
      </c>
      <c r="L31" s="19">
        <v>18596</v>
      </c>
      <c r="M31" s="47"/>
      <c r="N31" s="47"/>
      <c r="O31" s="47"/>
      <c r="P31" s="47"/>
      <c r="Q31" s="47"/>
      <c r="R31" s="47"/>
      <c r="S31" s="47"/>
      <c r="T31" s="47"/>
      <c r="U31" s="47"/>
    </row>
    <row r="32" spans="1:21" x14ac:dyDescent="0.2">
      <c r="A32" s="17" t="s">
        <v>54</v>
      </c>
      <c r="B32" s="1">
        <f>President!B32</f>
        <v>1283526</v>
      </c>
      <c r="C32" s="1">
        <f>President!C32</f>
        <v>1028786</v>
      </c>
      <c r="D32" s="23">
        <f>President!D32</f>
        <v>0.80153109481225937</v>
      </c>
      <c r="E32" s="19">
        <f>E20+E27</f>
        <v>30584</v>
      </c>
      <c r="F32" s="19">
        <f>F27+F28</f>
        <v>5184</v>
      </c>
      <c r="G32" s="19">
        <f>G27+G28</f>
        <v>19350</v>
      </c>
      <c r="H32" s="19">
        <f>H27</f>
        <v>1</v>
      </c>
      <c r="I32" s="19">
        <f>(I17+I24)+I31</f>
        <v>11096</v>
      </c>
      <c r="J32" s="19">
        <f>(J17+J24)+J31</f>
        <v>19941</v>
      </c>
      <c r="K32" s="19">
        <f>(K17+K24)+K31</f>
        <v>1798</v>
      </c>
      <c r="L32" s="19">
        <f>L8+L31</f>
        <v>23112</v>
      </c>
      <c r="M32" s="19">
        <f>M8+M20</f>
        <v>25433</v>
      </c>
      <c r="N32" s="19">
        <f>N20+N8</f>
        <v>14027</v>
      </c>
      <c r="O32" s="19">
        <f>SUM(O3:O31)</f>
        <v>29588</v>
      </c>
      <c r="P32" s="19">
        <f>SUM(P3:P31)</f>
        <v>4647</v>
      </c>
      <c r="Q32" s="19">
        <f>Q5+Q19</f>
        <v>30220</v>
      </c>
      <c r="R32" s="19">
        <f>SUM(R3:R31)</f>
        <v>25111</v>
      </c>
      <c r="S32" s="19">
        <f>SUM(S3:S31)</f>
        <v>9673</v>
      </c>
      <c r="T32" s="19">
        <f>SUM(T3:T31)</f>
        <v>5894</v>
      </c>
      <c r="U32" s="19">
        <f>SUM(U3:U31)</f>
        <v>28073</v>
      </c>
    </row>
    <row r="33" spans="1:21" x14ac:dyDescent="0.2">
      <c r="A33" s="17" t="s">
        <v>55</v>
      </c>
      <c r="B33" s="58"/>
      <c r="C33" s="58"/>
      <c r="D33" s="4"/>
      <c r="E33" s="13">
        <f>E32</f>
        <v>30584</v>
      </c>
      <c r="F33" s="99">
        <f>(F32+G32)+H32</f>
        <v>24535</v>
      </c>
      <c r="G33" s="76"/>
      <c r="H33" s="76"/>
      <c r="I33" s="86">
        <f>(I32+J32)+K32</f>
        <v>32835</v>
      </c>
      <c r="J33" s="73"/>
      <c r="K33" s="76"/>
      <c r="L33" s="26">
        <f>L32</f>
        <v>23112</v>
      </c>
      <c r="M33" s="100">
        <f>M32+N32</f>
        <v>39460</v>
      </c>
      <c r="N33" s="76"/>
      <c r="O33" s="86">
        <f>O32+P32</f>
        <v>34235</v>
      </c>
      <c r="P33" s="76"/>
      <c r="Q33" s="26">
        <f>Q32</f>
        <v>30220</v>
      </c>
      <c r="R33" s="99">
        <f>R32+S32</f>
        <v>34784</v>
      </c>
      <c r="S33" s="101"/>
      <c r="T33" s="85">
        <f>T32+U32</f>
        <v>33967</v>
      </c>
      <c r="U33" s="76"/>
    </row>
    <row r="34" spans="1:21" x14ac:dyDescent="0.2">
      <c r="A34" s="17" t="s">
        <v>56</v>
      </c>
      <c r="B34" s="65"/>
      <c r="C34" s="65"/>
      <c r="D34" s="5"/>
      <c r="E34" s="23">
        <v>1</v>
      </c>
      <c r="F34" s="23">
        <f>F32/F33</f>
        <v>0.21128999388628489</v>
      </c>
      <c r="G34" s="23">
        <f>G32/F33</f>
        <v>0.78866924801304261</v>
      </c>
      <c r="H34" s="23">
        <f>H32/F33</f>
        <v>4.0758100672508658E-5</v>
      </c>
      <c r="I34" s="23">
        <f>I32/I33</f>
        <v>0.33793208466575303</v>
      </c>
      <c r="J34" s="23">
        <f>J32/I33</f>
        <v>0.6073092736409319</v>
      </c>
      <c r="K34" s="23">
        <f>K32/I33</f>
        <v>5.4758641693315062E-2</v>
      </c>
      <c r="L34" s="23">
        <f>L32/L33</f>
        <v>1</v>
      </c>
      <c r="M34" s="23">
        <f>M32/M33</f>
        <v>0.64452610238215913</v>
      </c>
      <c r="N34" s="23">
        <f>N32/M33</f>
        <v>0.35547389761784087</v>
      </c>
      <c r="O34" s="23">
        <f>O32/O33</f>
        <v>0.86426172046151595</v>
      </c>
      <c r="P34" s="23">
        <f>P32/O33</f>
        <v>0.135738279538484</v>
      </c>
      <c r="Q34" s="23">
        <f>Q32/Q33</f>
        <v>1</v>
      </c>
      <c r="R34" s="23">
        <f>R32/R33</f>
        <v>0.72191237350505977</v>
      </c>
      <c r="S34" s="23">
        <f>S32/R33</f>
        <v>0.27808762649494018</v>
      </c>
      <c r="T34" s="23">
        <f>T32/T33</f>
        <v>0.17352135896605528</v>
      </c>
      <c r="U34" s="23">
        <f>U32/T33</f>
        <v>0.82647864103394475</v>
      </c>
    </row>
  </sheetData>
  <mergeCells count="13">
    <mergeCell ref="A1:D1"/>
    <mergeCell ref="F1:H1"/>
    <mergeCell ref="I1:K1"/>
    <mergeCell ref="M1:N1"/>
    <mergeCell ref="O1:P1"/>
    <mergeCell ref="R1:S1"/>
    <mergeCell ref="T1:U1"/>
    <mergeCell ref="F33:H33"/>
    <mergeCell ref="I33:K33"/>
    <mergeCell ref="M33:N33"/>
    <mergeCell ref="O33:P33"/>
    <mergeCell ref="R33:S33"/>
    <mergeCell ref="T33:U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indowProtection="1" workbookViewId="0"/>
  </sheetViews>
  <sheetFormatPr defaultColWidth="9.140625" defaultRowHeight="12.75" customHeight="1" x14ac:dyDescent="0.2"/>
  <cols>
    <col min="1" max="1" width="31.140625" customWidth="1"/>
    <col min="2" max="4" width="18.7109375" customWidth="1"/>
    <col min="5" max="15" width="12.85546875" customWidth="1"/>
  </cols>
  <sheetData>
    <row r="1" spans="1:15" ht="37.5" customHeight="1" x14ac:dyDescent="0.2">
      <c r="A1" s="72" t="s">
        <v>138</v>
      </c>
      <c r="B1" s="73"/>
      <c r="C1" s="73"/>
      <c r="D1" s="76"/>
      <c r="E1" s="103" t="s">
        <v>139</v>
      </c>
      <c r="F1" s="104"/>
      <c r="G1" s="103" t="s">
        <v>140</v>
      </c>
      <c r="H1" s="104"/>
      <c r="I1" s="49" t="s">
        <v>141</v>
      </c>
      <c r="J1" s="105" t="s">
        <v>142</v>
      </c>
      <c r="K1" s="104"/>
      <c r="L1" s="49" t="s">
        <v>143</v>
      </c>
      <c r="M1" s="18" t="s">
        <v>144</v>
      </c>
      <c r="N1" s="105" t="s">
        <v>145</v>
      </c>
      <c r="O1" s="104"/>
    </row>
    <row r="2" spans="1:15" ht="25.5" customHeight="1" x14ac:dyDescent="0.2">
      <c r="A2" s="36" t="s">
        <v>3</v>
      </c>
      <c r="B2" s="33" t="s">
        <v>4</v>
      </c>
      <c r="C2" s="33" t="s">
        <v>5</v>
      </c>
      <c r="D2" s="50" t="s">
        <v>6</v>
      </c>
      <c r="E2" s="45" t="s">
        <v>146</v>
      </c>
      <c r="F2" s="48" t="s">
        <v>147</v>
      </c>
      <c r="G2" s="45" t="s">
        <v>148</v>
      </c>
      <c r="H2" s="48" t="s">
        <v>149</v>
      </c>
      <c r="I2" s="45" t="s">
        <v>150</v>
      </c>
      <c r="J2" s="45" t="s">
        <v>151</v>
      </c>
      <c r="K2" s="48" t="s">
        <v>152</v>
      </c>
      <c r="L2" s="45" t="s">
        <v>153</v>
      </c>
      <c r="M2" s="45" t="s">
        <v>154</v>
      </c>
      <c r="N2" s="45" t="s">
        <v>155</v>
      </c>
      <c r="O2" s="48" t="s">
        <v>156</v>
      </c>
    </row>
    <row r="3" spans="1:15" x14ac:dyDescent="0.2">
      <c r="A3" s="15" t="s">
        <v>25</v>
      </c>
      <c r="B3" s="1">
        <f>President!B3</f>
        <v>3423</v>
      </c>
      <c r="C3" s="1">
        <f>President!C3</f>
        <v>2597</v>
      </c>
      <c r="D3" s="23">
        <f>President!D3</f>
        <v>0.75869120654396727</v>
      </c>
      <c r="E3" s="59"/>
      <c r="F3" s="24"/>
      <c r="G3" s="59"/>
      <c r="H3" s="24"/>
      <c r="I3" s="59"/>
      <c r="J3" s="59"/>
      <c r="K3" s="24"/>
      <c r="L3" s="59"/>
      <c r="M3" s="59"/>
      <c r="N3" s="59"/>
      <c r="O3" s="24"/>
    </row>
    <row r="4" spans="1:15" x14ac:dyDescent="0.2">
      <c r="A4" s="15" t="s">
        <v>26</v>
      </c>
      <c r="B4" s="1">
        <f>President!B4</f>
        <v>26108</v>
      </c>
      <c r="C4" s="1">
        <f>President!C4</f>
        <v>19525</v>
      </c>
      <c r="D4" s="23">
        <f>President!D4</f>
        <v>0.74785506358204379</v>
      </c>
      <c r="E4" s="59"/>
      <c r="F4" s="24"/>
      <c r="G4" s="59"/>
      <c r="H4" s="24"/>
      <c r="I4" s="59"/>
      <c r="J4" s="59"/>
      <c r="K4" s="24"/>
      <c r="L4" s="59"/>
      <c r="M4" s="59"/>
      <c r="N4" s="59"/>
      <c r="O4" s="24"/>
    </row>
    <row r="5" spans="1:15" x14ac:dyDescent="0.2">
      <c r="A5" s="15" t="s">
        <v>27</v>
      </c>
      <c r="B5" s="1">
        <f>President!B5</f>
        <v>57163</v>
      </c>
      <c r="C5" s="1">
        <f>President!C5</f>
        <v>42933</v>
      </c>
      <c r="D5" s="23">
        <f>President!D5</f>
        <v>0.75106275038049086</v>
      </c>
      <c r="E5" s="59"/>
      <c r="F5" s="24"/>
      <c r="G5" s="59"/>
      <c r="H5" s="24"/>
      <c r="I5" s="59"/>
      <c r="J5" s="59"/>
      <c r="K5" s="24"/>
      <c r="L5" s="59"/>
      <c r="M5" s="59"/>
      <c r="N5" s="59"/>
      <c r="O5" s="24"/>
    </row>
    <row r="6" spans="1:15" x14ac:dyDescent="0.2">
      <c r="A6" s="15" t="s">
        <v>28</v>
      </c>
      <c r="B6" s="1">
        <f>President!B6</f>
        <v>9629</v>
      </c>
      <c r="C6" s="1">
        <f>President!C6</f>
        <v>7724</v>
      </c>
      <c r="D6" s="23">
        <f>President!D6</f>
        <v>0.80216014124000412</v>
      </c>
      <c r="E6" s="59"/>
      <c r="F6" s="24"/>
      <c r="G6" s="59"/>
      <c r="H6" s="24"/>
      <c r="I6" s="59"/>
      <c r="J6" s="59"/>
      <c r="K6" s="24"/>
      <c r="L6" s="59"/>
      <c r="M6" s="59"/>
      <c r="N6" s="59"/>
      <c r="O6" s="24"/>
    </row>
    <row r="7" spans="1:15" x14ac:dyDescent="0.2">
      <c r="A7" s="15" t="s">
        <v>29</v>
      </c>
      <c r="B7" s="1">
        <f>President!B7</f>
        <v>669</v>
      </c>
      <c r="C7" s="1">
        <f>President!C7</f>
        <v>525</v>
      </c>
      <c r="D7" s="23">
        <f>President!D7</f>
        <v>0.7847533632286996</v>
      </c>
      <c r="E7" s="59"/>
      <c r="F7" s="24"/>
      <c r="G7" s="59"/>
      <c r="H7" s="24"/>
      <c r="I7" s="59"/>
      <c r="J7" s="59"/>
      <c r="K7" s="24"/>
      <c r="L7" s="59"/>
      <c r="M7" s="59"/>
      <c r="N7" s="59"/>
      <c r="O7" s="24"/>
    </row>
    <row r="8" spans="1:15" x14ac:dyDescent="0.2">
      <c r="A8" s="15" t="s">
        <v>30</v>
      </c>
      <c r="B8" s="1">
        <f>President!B8</f>
        <v>157896</v>
      </c>
      <c r="C8" s="1">
        <f>President!C8</f>
        <v>121946</v>
      </c>
      <c r="D8" s="23">
        <f>President!D8</f>
        <v>0.77231848811876169</v>
      </c>
      <c r="E8" s="59"/>
      <c r="F8" s="24"/>
      <c r="G8" s="59"/>
      <c r="H8" s="24"/>
      <c r="I8" s="59"/>
      <c r="J8" s="59"/>
      <c r="K8" s="24"/>
      <c r="L8" s="59"/>
      <c r="M8" s="59"/>
      <c r="N8" s="59"/>
      <c r="O8" s="24"/>
    </row>
    <row r="9" spans="1:15" x14ac:dyDescent="0.2">
      <c r="A9" s="15" t="s">
        <v>31</v>
      </c>
      <c r="B9" s="1">
        <f>President!B9</f>
        <v>7756</v>
      </c>
      <c r="C9" s="1">
        <f>President!C9</f>
        <v>6432</v>
      </c>
      <c r="D9" s="23">
        <f>President!D9</f>
        <v>0.82929345023207834</v>
      </c>
      <c r="E9" s="59"/>
      <c r="F9" s="24"/>
      <c r="G9" s="59"/>
      <c r="H9" s="24"/>
      <c r="I9" s="59"/>
      <c r="J9" s="59"/>
      <c r="K9" s="24"/>
      <c r="L9" s="59"/>
      <c r="M9" s="59"/>
      <c r="N9" s="59"/>
      <c r="O9" s="24"/>
    </row>
    <row r="10" spans="1:15" x14ac:dyDescent="0.2">
      <c r="A10" s="15" t="s">
        <v>32</v>
      </c>
      <c r="B10" s="1">
        <f>President!B10</f>
        <v>6474</v>
      </c>
      <c r="C10" s="1">
        <f>President!C10</f>
        <v>4543</v>
      </c>
      <c r="D10" s="23">
        <f>President!D10</f>
        <v>0.7017299969107198</v>
      </c>
      <c r="E10" s="59"/>
      <c r="F10" s="24"/>
      <c r="G10" s="59"/>
      <c r="H10" s="24"/>
      <c r="I10" s="59"/>
      <c r="J10" s="59"/>
      <c r="K10" s="24"/>
      <c r="L10" s="59"/>
      <c r="M10" s="59"/>
      <c r="N10" s="59"/>
      <c r="O10" s="24"/>
    </row>
    <row r="11" spans="1:15" x14ac:dyDescent="0.2">
      <c r="A11" s="15" t="s">
        <v>33</v>
      </c>
      <c r="B11" s="1">
        <f>President!B11</f>
        <v>2942</v>
      </c>
      <c r="C11" s="1">
        <f>President!C11</f>
        <v>2224</v>
      </c>
      <c r="D11" s="23">
        <f>President!D11</f>
        <v>0.75594833446634946</v>
      </c>
      <c r="E11" s="59"/>
      <c r="F11" s="24"/>
      <c r="G11" s="59"/>
      <c r="H11" s="24"/>
      <c r="I11" s="59"/>
      <c r="J11" s="59"/>
      <c r="K11" s="24"/>
      <c r="L11" s="59"/>
      <c r="M11" s="59"/>
      <c r="N11" s="59"/>
      <c r="O11" s="24"/>
    </row>
    <row r="12" spans="1:15" x14ac:dyDescent="0.2">
      <c r="A12" s="15" t="s">
        <v>34</v>
      </c>
      <c r="B12" s="1">
        <f>President!B12</f>
        <v>5535</v>
      </c>
      <c r="C12" s="1">
        <f>President!C12</f>
        <v>4005</v>
      </c>
      <c r="D12" s="23">
        <f>President!D12</f>
        <v>0.72357723577235777</v>
      </c>
      <c r="E12" s="59"/>
      <c r="F12" s="24"/>
      <c r="G12" s="59"/>
      <c r="H12" s="24"/>
      <c r="I12" s="59"/>
      <c r="J12" s="59"/>
      <c r="K12" s="24"/>
      <c r="L12" s="59"/>
      <c r="M12" s="59"/>
      <c r="N12" s="59"/>
      <c r="O12" s="24"/>
    </row>
    <row r="13" spans="1:15" x14ac:dyDescent="0.2">
      <c r="A13" s="15" t="s">
        <v>35</v>
      </c>
      <c r="B13" s="1">
        <f>President!B13</f>
        <v>20656</v>
      </c>
      <c r="C13" s="1">
        <f>President!C13</f>
        <v>16932</v>
      </c>
      <c r="D13" s="23">
        <f>President!D13</f>
        <v>0.81971340046475605</v>
      </c>
      <c r="E13" s="59"/>
      <c r="F13" s="24"/>
      <c r="G13" s="59"/>
      <c r="H13" s="24"/>
      <c r="I13" s="59"/>
      <c r="J13" s="59"/>
      <c r="K13" s="24"/>
      <c r="L13" s="59"/>
      <c r="M13" s="59"/>
      <c r="N13" s="59"/>
      <c r="O13" s="24"/>
    </row>
    <row r="14" spans="1:15" x14ac:dyDescent="0.2">
      <c r="A14" s="15" t="s">
        <v>36</v>
      </c>
      <c r="B14" s="1">
        <f>President!B14</f>
        <v>5502</v>
      </c>
      <c r="C14" s="1">
        <f>President!C14</f>
        <v>4041</v>
      </c>
      <c r="D14" s="23">
        <f>President!D14</f>
        <v>0.73446019629225734</v>
      </c>
      <c r="E14" s="59"/>
      <c r="F14" s="24"/>
      <c r="G14" s="59"/>
      <c r="H14" s="24"/>
      <c r="I14" s="59"/>
      <c r="J14" s="59"/>
      <c r="K14" s="24"/>
      <c r="L14" s="59"/>
      <c r="M14" s="59"/>
      <c r="N14" s="59"/>
      <c r="O14" s="24"/>
    </row>
    <row r="15" spans="1:15" x14ac:dyDescent="0.2">
      <c r="A15" s="15" t="s">
        <v>37</v>
      </c>
      <c r="B15" s="1">
        <f>President!B15</f>
        <v>3928</v>
      </c>
      <c r="C15" s="1">
        <f>President!C15</f>
        <v>3448</v>
      </c>
      <c r="D15" s="23">
        <f>President!D15</f>
        <v>0.87780040733197551</v>
      </c>
      <c r="E15" s="59"/>
      <c r="F15" s="24"/>
      <c r="G15" s="59"/>
      <c r="H15" s="24"/>
      <c r="I15" s="59"/>
      <c r="J15" s="59"/>
      <c r="K15" s="24"/>
      <c r="L15" s="59"/>
      <c r="M15" s="59"/>
      <c r="N15" s="59"/>
      <c r="O15" s="24"/>
    </row>
    <row r="16" spans="1:15" x14ac:dyDescent="0.2">
      <c r="A16" s="15" t="s">
        <v>38</v>
      </c>
      <c r="B16" s="1">
        <f>President!B16</f>
        <v>6456</v>
      </c>
      <c r="C16" s="1">
        <f>President!C16</f>
        <v>5116</v>
      </c>
      <c r="D16" s="23">
        <f>President!D16</f>
        <v>0.79244114002478316</v>
      </c>
      <c r="E16" s="59"/>
      <c r="F16" s="24"/>
      <c r="G16" s="59"/>
      <c r="H16" s="24"/>
      <c r="I16" s="59"/>
      <c r="J16" s="59"/>
      <c r="K16" s="24"/>
      <c r="L16" s="59"/>
      <c r="M16" s="59"/>
      <c r="N16" s="59"/>
      <c r="O16" s="24"/>
    </row>
    <row r="17" spans="1:15" x14ac:dyDescent="0.2">
      <c r="A17" s="15" t="s">
        <v>39</v>
      </c>
      <c r="B17" s="1">
        <f>President!B17</f>
        <v>5768</v>
      </c>
      <c r="C17" s="1">
        <f>President!C17</f>
        <v>4617</v>
      </c>
      <c r="D17" s="23">
        <f>President!D17</f>
        <v>0.80045076282940364</v>
      </c>
      <c r="E17" s="59"/>
      <c r="F17" s="24"/>
      <c r="G17" s="59"/>
      <c r="H17" s="24"/>
      <c r="I17" s="59"/>
      <c r="J17" s="59"/>
      <c r="K17" s="24"/>
      <c r="L17" s="59"/>
      <c r="M17" s="59"/>
      <c r="N17" s="59"/>
      <c r="O17" s="24"/>
    </row>
    <row r="18" spans="1:15" x14ac:dyDescent="0.2">
      <c r="A18" s="15" t="s">
        <v>40</v>
      </c>
      <c r="B18" s="1">
        <f>President!B18</f>
        <v>976</v>
      </c>
      <c r="C18" s="1">
        <f>President!C18</f>
        <v>798</v>
      </c>
      <c r="D18" s="23">
        <f>President!D18</f>
        <v>0.81762295081967218</v>
      </c>
      <c r="E18" s="59"/>
      <c r="F18" s="24"/>
      <c r="G18" s="59"/>
      <c r="H18" s="24"/>
      <c r="I18" s="59"/>
      <c r="J18" s="59"/>
      <c r="K18" s="24"/>
      <c r="L18" s="59"/>
      <c r="M18" s="59"/>
      <c r="N18" s="59"/>
      <c r="O18" s="24"/>
    </row>
    <row r="19" spans="1:15" x14ac:dyDescent="0.2">
      <c r="A19" s="15" t="s">
        <v>41</v>
      </c>
      <c r="B19" s="1">
        <f>President!B19</f>
        <v>1310</v>
      </c>
      <c r="C19" s="1">
        <f>President!C19</f>
        <v>1026</v>
      </c>
      <c r="D19" s="23">
        <f>President!D19</f>
        <v>0.78320610687022896</v>
      </c>
      <c r="E19" s="59"/>
      <c r="F19" s="24"/>
      <c r="G19" s="59"/>
      <c r="H19" s="24"/>
      <c r="I19" s="59"/>
      <c r="J19" s="59"/>
      <c r="K19" s="24"/>
      <c r="L19" s="59"/>
      <c r="M19" s="59"/>
      <c r="N19" s="59"/>
      <c r="O19" s="24"/>
    </row>
    <row r="20" spans="1:15" x14ac:dyDescent="0.2">
      <c r="A20" s="15" t="s">
        <v>42</v>
      </c>
      <c r="B20" s="1">
        <f>President!B20</f>
        <v>444196</v>
      </c>
      <c r="C20" s="1">
        <f>President!C20</f>
        <v>386729</v>
      </c>
      <c r="D20" s="23">
        <f>President!D20</f>
        <v>0.87062693045412387</v>
      </c>
      <c r="E20" s="19">
        <v>10490</v>
      </c>
      <c r="F20" s="1">
        <v>8479</v>
      </c>
      <c r="G20" s="19">
        <v>13049</v>
      </c>
      <c r="H20" s="1">
        <v>19961</v>
      </c>
      <c r="I20" s="59"/>
      <c r="J20" s="19">
        <v>22156</v>
      </c>
      <c r="K20" s="1">
        <v>16864</v>
      </c>
      <c r="L20" s="19">
        <v>33171</v>
      </c>
      <c r="M20" s="59"/>
      <c r="N20" s="59"/>
      <c r="O20" s="24"/>
    </row>
    <row r="21" spans="1:15" x14ac:dyDescent="0.2">
      <c r="A21" s="15" t="s">
        <v>43</v>
      </c>
      <c r="B21" s="1">
        <f>President!B21</f>
        <v>7686</v>
      </c>
      <c r="C21" s="1">
        <f>President!C21</f>
        <v>5349</v>
      </c>
      <c r="D21" s="23">
        <f>President!D21</f>
        <v>0.69594067135050741</v>
      </c>
      <c r="E21" s="59"/>
      <c r="F21" s="24"/>
      <c r="G21" s="59"/>
      <c r="H21" s="24"/>
      <c r="I21" s="59"/>
      <c r="J21" s="59"/>
      <c r="K21" s="24"/>
      <c r="L21" s="59"/>
      <c r="M21" s="59"/>
      <c r="N21" s="59"/>
      <c r="O21" s="24"/>
    </row>
    <row r="22" spans="1:15" x14ac:dyDescent="0.2">
      <c r="A22" s="15" t="s">
        <v>44</v>
      </c>
      <c r="B22" s="1">
        <f>President!B22</f>
        <v>11407</v>
      </c>
      <c r="C22" s="1">
        <f>President!C22</f>
        <v>9655</v>
      </c>
      <c r="D22" s="23">
        <f>President!D22</f>
        <v>0.8464100990619795</v>
      </c>
      <c r="E22" s="59"/>
      <c r="F22" s="24"/>
      <c r="G22" s="59"/>
      <c r="H22" s="24"/>
      <c r="I22" s="59"/>
      <c r="J22" s="59"/>
      <c r="K22" s="24"/>
      <c r="L22" s="59"/>
      <c r="M22" s="59"/>
      <c r="N22" s="59"/>
      <c r="O22" s="24"/>
    </row>
    <row r="23" spans="1:15" x14ac:dyDescent="0.2">
      <c r="A23" s="15" t="s">
        <v>45</v>
      </c>
      <c r="B23" s="1">
        <f>President!B23</f>
        <v>9958</v>
      </c>
      <c r="C23" s="1">
        <f>President!C23</f>
        <v>8153</v>
      </c>
      <c r="D23" s="23">
        <f>President!D23</f>
        <v>0.81873870255071302</v>
      </c>
      <c r="E23" s="59"/>
      <c r="F23" s="24"/>
      <c r="G23" s="59"/>
      <c r="H23" s="24"/>
      <c r="I23" s="59"/>
      <c r="J23" s="59"/>
      <c r="K23" s="24"/>
      <c r="L23" s="59"/>
      <c r="M23" s="59"/>
      <c r="N23" s="59"/>
      <c r="O23" s="24"/>
    </row>
    <row r="24" spans="1:15" x14ac:dyDescent="0.2">
      <c r="A24" s="15" t="s">
        <v>46</v>
      </c>
      <c r="B24" s="1">
        <f>President!B24</f>
        <v>26160</v>
      </c>
      <c r="C24" s="1">
        <f>President!C24</f>
        <v>17644</v>
      </c>
      <c r="D24" s="23">
        <f>President!D24</f>
        <v>0.6744648318042813</v>
      </c>
      <c r="E24" s="59"/>
      <c r="F24" s="24"/>
      <c r="G24" s="59"/>
      <c r="H24" s="24"/>
      <c r="I24" s="59"/>
      <c r="J24" s="59"/>
      <c r="K24" s="24"/>
      <c r="L24" s="59"/>
      <c r="M24" s="59"/>
      <c r="N24" s="59"/>
      <c r="O24" s="24"/>
    </row>
    <row r="25" spans="1:15" x14ac:dyDescent="0.2">
      <c r="A25" s="15" t="s">
        <v>47</v>
      </c>
      <c r="B25" s="1">
        <f>President!B25</f>
        <v>26484</v>
      </c>
      <c r="C25" s="1">
        <f>President!C25</f>
        <v>19387</v>
      </c>
      <c r="D25" s="23">
        <f>President!D25</f>
        <v>0.73202688415647188</v>
      </c>
      <c r="E25" s="59"/>
      <c r="F25" s="24"/>
      <c r="G25" s="59"/>
      <c r="H25" s="24"/>
      <c r="I25" s="59"/>
      <c r="J25" s="59"/>
      <c r="K25" s="24"/>
      <c r="L25" s="59"/>
      <c r="M25" s="59"/>
      <c r="N25" s="59"/>
      <c r="O25" s="24"/>
    </row>
    <row r="26" spans="1:15" x14ac:dyDescent="0.2">
      <c r="A26" s="15" t="s">
        <v>48</v>
      </c>
      <c r="B26" s="1">
        <f>President!B26</f>
        <v>16546</v>
      </c>
      <c r="C26" s="1">
        <f>President!C26</f>
        <v>11690</v>
      </c>
      <c r="D26" s="23">
        <f>President!D26</f>
        <v>0.70651516982956608</v>
      </c>
      <c r="E26" s="59"/>
      <c r="F26" s="24"/>
      <c r="G26" s="59"/>
      <c r="H26" s="24"/>
      <c r="I26" s="59"/>
      <c r="J26" s="59"/>
      <c r="K26" s="24"/>
      <c r="L26" s="59"/>
      <c r="M26" s="59"/>
      <c r="N26" s="59"/>
      <c r="O26" s="24"/>
    </row>
    <row r="27" spans="1:15" x14ac:dyDescent="0.2">
      <c r="A27" s="15" t="s">
        <v>49</v>
      </c>
      <c r="B27" s="1">
        <f>President!B27</f>
        <v>226906</v>
      </c>
      <c r="C27" s="1">
        <f>President!C27</f>
        <v>179641</v>
      </c>
      <c r="D27" s="23">
        <f>President!D27</f>
        <v>0.7916978837051466</v>
      </c>
      <c r="E27" s="59"/>
      <c r="F27" s="24"/>
      <c r="G27" s="59"/>
      <c r="H27" s="24"/>
      <c r="I27" s="63">
        <v>27257</v>
      </c>
      <c r="J27" s="59"/>
      <c r="K27" s="24"/>
      <c r="L27" s="59"/>
      <c r="M27" s="19">
        <v>36225</v>
      </c>
      <c r="N27" s="59"/>
      <c r="O27" s="24"/>
    </row>
    <row r="28" spans="1:15" x14ac:dyDescent="0.2">
      <c r="A28" s="15" t="s">
        <v>50</v>
      </c>
      <c r="B28" s="1">
        <f>President!B28</f>
        <v>13472</v>
      </c>
      <c r="C28" s="1">
        <f>President!C28</f>
        <v>9722</v>
      </c>
      <c r="D28" s="23">
        <f>President!D28</f>
        <v>0.72164489311163893</v>
      </c>
      <c r="E28" s="59"/>
      <c r="F28" s="24"/>
      <c r="G28" s="59"/>
      <c r="H28" s="24"/>
      <c r="I28" s="59"/>
      <c r="J28" s="59"/>
      <c r="K28" s="24"/>
      <c r="L28" s="59"/>
      <c r="M28" s="59"/>
      <c r="N28" s="59"/>
      <c r="O28" s="24"/>
    </row>
    <row r="29" spans="1:15" x14ac:dyDescent="0.2">
      <c r="A29" s="15" t="s">
        <v>51</v>
      </c>
      <c r="B29" s="1">
        <f>President!B29</f>
        <v>67505</v>
      </c>
      <c r="C29" s="1">
        <f>President!C29</f>
        <v>54505</v>
      </c>
      <c r="D29" s="23">
        <f>President!D29</f>
        <v>0.807421672468706</v>
      </c>
      <c r="E29" s="59"/>
      <c r="F29" s="24"/>
      <c r="G29" s="59"/>
      <c r="H29" s="24"/>
      <c r="I29" s="59"/>
      <c r="J29" s="59"/>
      <c r="K29" s="24"/>
      <c r="L29" s="59"/>
      <c r="M29" s="59"/>
      <c r="N29" s="19">
        <v>28174</v>
      </c>
      <c r="O29" s="1">
        <v>8398</v>
      </c>
    </row>
    <row r="30" spans="1:15" x14ac:dyDescent="0.2">
      <c r="A30" s="15" t="s">
        <v>52</v>
      </c>
      <c r="B30" s="1">
        <f>President!B30</f>
        <v>1812</v>
      </c>
      <c r="C30" s="1">
        <f>President!C30</f>
        <v>1355</v>
      </c>
      <c r="D30" s="23">
        <f>President!D30</f>
        <v>0.74779249448123619</v>
      </c>
      <c r="E30" s="59"/>
      <c r="F30" s="24"/>
      <c r="G30" s="59"/>
      <c r="H30" s="24"/>
      <c r="I30" s="59"/>
      <c r="J30" s="59"/>
      <c r="K30" s="24"/>
      <c r="L30" s="59"/>
      <c r="M30" s="59"/>
      <c r="N30" s="59"/>
      <c r="O30" s="24"/>
    </row>
    <row r="31" spans="1:15" x14ac:dyDescent="0.2">
      <c r="A31" s="15" t="s">
        <v>53</v>
      </c>
      <c r="B31" s="1">
        <f>President!B31</f>
        <v>109203</v>
      </c>
      <c r="C31" s="1">
        <f>President!C31</f>
        <v>76524</v>
      </c>
      <c r="D31" s="23">
        <f>President!D31</f>
        <v>0.70074997939617045</v>
      </c>
      <c r="E31" s="59"/>
      <c r="F31" s="24"/>
      <c r="G31" s="59"/>
      <c r="H31" s="24"/>
      <c r="I31" s="59"/>
      <c r="J31" s="59"/>
      <c r="K31" s="24"/>
      <c r="L31" s="59"/>
      <c r="M31" s="59"/>
      <c r="N31" s="59"/>
      <c r="O31" s="24"/>
    </row>
    <row r="32" spans="1:15" x14ac:dyDescent="0.2">
      <c r="A32" s="17" t="s">
        <v>54</v>
      </c>
      <c r="B32" s="1">
        <f>President!B32</f>
        <v>1283526</v>
      </c>
      <c r="C32" s="1">
        <f>President!C32</f>
        <v>1028786</v>
      </c>
      <c r="D32" s="23">
        <f>President!D32</f>
        <v>0.80153109481225937</v>
      </c>
      <c r="E32" s="19">
        <f>E20</f>
        <v>10490</v>
      </c>
      <c r="F32" s="1">
        <f>F20</f>
        <v>8479</v>
      </c>
      <c r="G32" s="19">
        <f>G20</f>
        <v>13049</v>
      </c>
      <c r="H32" s="1">
        <f>H20</f>
        <v>19961</v>
      </c>
      <c r="I32" s="19">
        <f>I27</f>
        <v>27257</v>
      </c>
      <c r="J32" s="19">
        <f>J20</f>
        <v>22156</v>
      </c>
      <c r="K32" s="1">
        <f>K20</f>
        <v>16864</v>
      </c>
      <c r="L32" s="19">
        <f>L20</f>
        <v>33171</v>
      </c>
      <c r="M32" s="19">
        <f>M27</f>
        <v>36225</v>
      </c>
      <c r="N32" s="19">
        <f>N29</f>
        <v>28174</v>
      </c>
      <c r="O32" s="1">
        <f>O29</f>
        <v>8398</v>
      </c>
    </row>
    <row r="33" spans="1:15" x14ac:dyDescent="0.2">
      <c r="A33" s="17" t="s">
        <v>55</v>
      </c>
      <c r="B33" s="58"/>
      <c r="C33" s="58"/>
      <c r="D33" s="4"/>
      <c r="E33" s="85">
        <f>E32+F32</f>
        <v>18969</v>
      </c>
      <c r="F33" s="76"/>
      <c r="G33" s="86">
        <f>G32+H32</f>
        <v>33010</v>
      </c>
      <c r="H33" s="76"/>
      <c r="I33" s="70">
        <f>I32</f>
        <v>27257</v>
      </c>
      <c r="J33" s="85">
        <f>J32+K32</f>
        <v>39020</v>
      </c>
      <c r="K33" s="76"/>
      <c r="L33" s="70">
        <f>L32</f>
        <v>33171</v>
      </c>
      <c r="M33" s="13">
        <f>M32</f>
        <v>36225</v>
      </c>
      <c r="N33" s="85">
        <f>N32+O32</f>
        <v>36572</v>
      </c>
      <c r="O33" s="76"/>
    </row>
    <row r="34" spans="1:15" x14ac:dyDescent="0.2">
      <c r="A34" s="17" t="s">
        <v>56</v>
      </c>
      <c r="B34" s="65"/>
      <c r="C34" s="65"/>
      <c r="D34" s="5"/>
      <c r="E34" s="23">
        <f>E32/E33</f>
        <v>0.55300753861563601</v>
      </c>
      <c r="F34" s="23">
        <f>F32/E33</f>
        <v>0.44699246138436394</v>
      </c>
      <c r="G34" s="23">
        <f>G32/G33</f>
        <v>0.39530445319600122</v>
      </c>
      <c r="H34" s="23">
        <f>H32/G33</f>
        <v>0.60469554680399884</v>
      </c>
      <c r="I34" s="23">
        <f>I32/I33</f>
        <v>1</v>
      </c>
      <c r="J34" s="23">
        <f>J32/J33</f>
        <v>0.56781137878011279</v>
      </c>
      <c r="K34" s="23">
        <f>K32/J33</f>
        <v>0.43218862121988721</v>
      </c>
      <c r="L34" s="23">
        <f>L32/L33</f>
        <v>1</v>
      </c>
      <c r="M34" s="23">
        <f>M32/M33</f>
        <v>1</v>
      </c>
      <c r="N34" s="23">
        <f>N32/N33</f>
        <v>0.77037077545663346</v>
      </c>
      <c r="O34" s="23">
        <f>O32/N33</f>
        <v>0.22962922454336651</v>
      </c>
    </row>
  </sheetData>
  <mergeCells count="9">
    <mergeCell ref="E33:F33"/>
    <mergeCell ref="G33:H33"/>
    <mergeCell ref="J33:K33"/>
    <mergeCell ref="N33:O33"/>
    <mergeCell ref="A1:D1"/>
    <mergeCell ref="E1:F1"/>
    <mergeCell ref="G1:H1"/>
    <mergeCell ref="J1:K1"/>
    <mergeCell ref="N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windowProtection="1" workbookViewId="0"/>
  </sheetViews>
  <sheetFormatPr defaultColWidth="9.140625" defaultRowHeight="12.75" customHeight="1" x14ac:dyDescent="0.2"/>
  <cols>
    <col min="1" max="1" width="15" customWidth="1"/>
    <col min="2" max="2" width="12.7109375" customWidth="1"/>
    <col min="4" max="4" width="13.28515625" customWidth="1"/>
    <col min="5" max="33" width="12.85546875" customWidth="1"/>
  </cols>
  <sheetData>
    <row r="1" spans="1:33" ht="37.5" customHeight="1" x14ac:dyDescent="0.2">
      <c r="A1" s="72" t="s">
        <v>0</v>
      </c>
      <c r="B1" s="73"/>
      <c r="C1" s="73"/>
      <c r="D1" s="76"/>
      <c r="E1" s="106" t="s">
        <v>157</v>
      </c>
      <c r="F1" s="73"/>
      <c r="G1" s="76"/>
      <c r="H1" s="106" t="s">
        <v>158</v>
      </c>
      <c r="I1" s="76"/>
      <c r="J1" s="106" t="s">
        <v>159</v>
      </c>
      <c r="K1" s="76"/>
      <c r="L1" s="106" t="s">
        <v>160</v>
      </c>
      <c r="M1" s="76"/>
      <c r="N1" s="106" t="s">
        <v>161</v>
      </c>
      <c r="O1" s="76"/>
      <c r="P1" s="7" t="s">
        <v>162</v>
      </c>
      <c r="Q1" s="112" t="s">
        <v>163</v>
      </c>
      <c r="R1" s="76"/>
      <c r="S1" s="7" t="s">
        <v>164</v>
      </c>
      <c r="T1" s="12" t="s">
        <v>165</v>
      </c>
      <c r="U1" s="112" t="s">
        <v>166</v>
      </c>
      <c r="V1" s="73"/>
      <c r="W1" s="76"/>
      <c r="X1" s="106" t="s">
        <v>167</v>
      </c>
      <c r="Y1" s="76"/>
      <c r="Z1" s="106" t="s">
        <v>168</v>
      </c>
      <c r="AA1" s="73"/>
      <c r="AB1" s="76"/>
      <c r="AC1" s="106" t="s">
        <v>169</v>
      </c>
      <c r="AD1" s="73"/>
      <c r="AE1" s="76"/>
      <c r="AF1" s="107" t="s">
        <v>170</v>
      </c>
      <c r="AG1" s="73"/>
    </row>
    <row r="2" spans="1:33" ht="51" customHeight="1" x14ac:dyDescent="0.2">
      <c r="A2" s="36" t="s">
        <v>3</v>
      </c>
      <c r="B2" s="33" t="s">
        <v>4</v>
      </c>
      <c r="C2" s="33" t="s">
        <v>5</v>
      </c>
      <c r="D2" s="50" t="s">
        <v>6</v>
      </c>
      <c r="E2" s="45" t="s">
        <v>171</v>
      </c>
      <c r="F2" s="45" t="s">
        <v>172</v>
      </c>
      <c r="G2" s="45" t="s">
        <v>173</v>
      </c>
      <c r="H2" s="45" t="s">
        <v>174</v>
      </c>
      <c r="I2" s="45" t="s">
        <v>175</v>
      </c>
      <c r="J2" s="45" t="s">
        <v>176</v>
      </c>
      <c r="K2" s="45" t="s">
        <v>177</v>
      </c>
      <c r="L2" s="45" t="s">
        <v>178</v>
      </c>
      <c r="M2" s="45" t="s">
        <v>179</v>
      </c>
      <c r="N2" s="45" t="s">
        <v>180</v>
      </c>
      <c r="O2" s="45" t="s">
        <v>181</v>
      </c>
      <c r="P2" s="45" t="s">
        <v>182</v>
      </c>
      <c r="Q2" s="45" t="s">
        <v>183</v>
      </c>
      <c r="R2" s="43" t="s">
        <v>184</v>
      </c>
      <c r="S2" s="64" t="s">
        <v>185</v>
      </c>
      <c r="T2" s="45" t="s">
        <v>186</v>
      </c>
      <c r="U2" s="45" t="s">
        <v>187</v>
      </c>
      <c r="V2" s="45" t="s">
        <v>188</v>
      </c>
      <c r="W2" s="45" t="s">
        <v>189</v>
      </c>
      <c r="X2" s="45" t="s">
        <v>190</v>
      </c>
      <c r="Y2" s="45" t="s">
        <v>191</v>
      </c>
      <c r="Z2" s="45" t="s">
        <v>192</v>
      </c>
      <c r="AA2" s="45" t="s">
        <v>193</v>
      </c>
      <c r="AB2" s="45" t="s">
        <v>194</v>
      </c>
      <c r="AC2" s="45" t="s">
        <v>195</v>
      </c>
      <c r="AD2" s="45" t="s">
        <v>196</v>
      </c>
      <c r="AE2" s="45" t="s">
        <v>197</v>
      </c>
      <c r="AF2" s="45" t="s">
        <v>198</v>
      </c>
      <c r="AG2" s="45" t="s">
        <v>199</v>
      </c>
    </row>
    <row r="3" spans="1:33" x14ac:dyDescent="0.2">
      <c r="A3" s="15" t="s">
        <v>25</v>
      </c>
      <c r="B3" s="1">
        <f>President!B3</f>
        <v>3423</v>
      </c>
      <c r="C3" s="1">
        <f>President!C3</f>
        <v>2597</v>
      </c>
      <c r="D3" s="23">
        <f>President!D3</f>
        <v>0.75869120654396727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16"/>
      <c r="S3" s="69"/>
      <c r="T3" s="47"/>
      <c r="U3" s="19">
        <v>259</v>
      </c>
      <c r="V3" s="19">
        <v>174</v>
      </c>
      <c r="W3" s="19">
        <v>18</v>
      </c>
      <c r="X3" s="47"/>
      <c r="Y3" s="47"/>
      <c r="Z3" s="47"/>
      <c r="AA3" s="47"/>
      <c r="AB3" s="47"/>
      <c r="AC3" s="47"/>
      <c r="AD3" s="47"/>
      <c r="AE3" s="47"/>
      <c r="AF3" s="19">
        <v>1604</v>
      </c>
      <c r="AG3" s="19">
        <v>362</v>
      </c>
    </row>
    <row r="4" spans="1:33" x14ac:dyDescent="0.2">
      <c r="A4" s="15" t="s">
        <v>26</v>
      </c>
      <c r="B4" s="1">
        <f>President!B4</f>
        <v>26108</v>
      </c>
      <c r="C4" s="1">
        <f>President!C4</f>
        <v>19525</v>
      </c>
      <c r="D4" s="23">
        <f>President!D4</f>
        <v>0.74785506358204379</v>
      </c>
      <c r="E4" s="19">
        <v>1827</v>
      </c>
      <c r="F4" s="19">
        <v>9737</v>
      </c>
      <c r="G4" s="19">
        <v>1346</v>
      </c>
      <c r="H4" s="47"/>
      <c r="I4" s="47"/>
      <c r="J4" s="47"/>
      <c r="K4" s="47"/>
      <c r="L4" s="47"/>
      <c r="M4" s="47"/>
      <c r="N4" s="19">
        <v>5307</v>
      </c>
      <c r="O4" s="19">
        <v>847</v>
      </c>
      <c r="P4" s="47"/>
      <c r="Q4" s="47"/>
      <c r="R4" s="16"/>
      <c r="S4" s="69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5" spans="1:33" x14ac:dyDescent="0.2">
      <c r="A5" s="15" t="s">
        <v>27</v>
      </c>
      <c r="B5" s="1">
        <f>President!B5</f>
        <v>57163</v>
      </c>
      <c r="C5" s="1">
        <f>President!C5</f>
        <v>42933</v>
      </c>
      <c r="D5" s="23">
        <f>President!D5</f>
        <v>0.75106275038049086</v>
      </c>
      <c r="E5" s="19">
        <v>102</v>
      </c>
      <c r="F5" s="19">
        <v>692</v>
      </c>
      <c r="G5" s="19">
        <v>57</v>
      </c>
      <c r="H5" s="47"/>
      <c r="I5" s="47"/>
      <c r="J5" s="47"/>
      <c r="K5" s="47"/>
      <c r="L5" s="47"/>
      <c r="M5" s="47"/>
      <c r="N5" s="47"/>
      <c r="O5" s="47"/>
      <c r="P5" s="47"/>
      <c r="Q5" s="47"/>
      <c r="R5" s="16"/>
      <c r="S5" s="69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</row>
    <row r="6" spans="1:33" x14ac:dyDescent="0.2">
      <c r="A6" s="15" t="s">
        <v>28</v>
      </c>
      <c r="B6" s="1">
        <f>President!B6</f>
        <v>9629</v>
      </c>
      <c r="C6" s="1">
        <f>President!C6</f>
        <v>7724</v>
      </c>
      <c r="D6" s="23">
        <f>President!D6</f>
        <v>0.80216014124000412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16"/>
      <c r="S6" s="69"/>
      <c r="T6" s="47"/>
      <c r="U6" s="47"/>
      <c r="V6" s="47"/>
      <c r="W6" s="47"/>
      <c r="X6" s="19">
        <v>4468</v>
      </c>
      <c r="Y6" s="19">
        <v>3004</v>
      </c>
      <c r="Z6" s="47"/>
      <c r="AA6" s="47"/>
      <c r="AB6" s="47"/>
      <c r="AC6" s="47"/>
      <c r="AD6" s="47"/>
      <c r="AE6" s="47"/>
      <c r="AF6" s="47"/>
      <c r="AG6" s="47"/>
    </row>
    <row r="7" spans="1:33" x14ac:dyDescent="0.2">
      <c r="A7" s="15" t="s">
        <v>29</v>
      </c>
      <c r="B7" s="1">
        <f>President!B7</f>
        <v>669</v>
      </c>
      <c r="C7" s="1">
        <f>President!C7</f>
        <v>525</v>
      </c>
      <c r="D7" s="23">
        <f>President!D7</f>
        <v>0.7847533632286996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19">
        <v>431</v>
      </c>
      <c r="Q7" s="47"/>
      <c r="R7" s="16"/>
      <c r="S7" s="69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</row>
    <row r="8" spans="1:33" x14ac:dyDescent="0.2">
      <c r="A8" s="15" t="s">
        <v>30</v>
      </c>
      <c r="B8" s="1">
        <f>President!B8</f>
        <v>157896</v>
      </c>
      <c r="C8" s="1">
        <f>President!C8</f>
        <v>121946</v>
      </c>
      <c r="D8" s="23">
        <f>President!D8</f>
        <v>0.77231848811876169</v>
      </c>
      <c r="E8" s="47"/>
      <c r="F8" s="47"/>
      <c r="G8" s="47"/>
      <c r="H8" s="19">
        <v>2487</v>
      </c>
      <c r="I8" s="19">
        <v>880</v>
      </c>
      <c r="J8" s="19">
        <v>166</v>
      </c>
      <c r="K8" s="19">
        <v>629</v>
      </c>
      <c r="L8" s="47"/>
      <c r="M8" s="47"/>
      <c r="N8" s="47"/>
      <c r="O8" s="47"/>
      <c r="P8" s="47"/>
      <c r="Q8" s="47"/>
      <c r="R8" s="16"/>
      <c r="S8" s="69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</row>
    <row r="9" spans="1:33" x14ac:dyDescent="0.2">
      <c r="A9" s="15" t="s">
        <v>31</v>
      </c>
      <c r="B9" s="1">
        <f>President!B9</f>
        <v>7756</v>
      </c>
      <c r="C9" s="1">
        <f>President!C9</f>
        <v>6432</v>
      </c>
      <c r="D9" s="23">
        <f>President!D9</f>
        <v>0.82929345023207834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19">
        <v>1137</v>
      </c>
      <c r="Q9" s="47"/>
      <c r="R9" s="16"/>
      <c r="S9" s="53">
        <v>1464</v>
      </c>
      <c r="T9" s="47"/>
      <c r="U9" s="47"/>
      <c r="V9" s="47"/>
      <c r="W9" s="47"/>
      <c r="X9" s="19">
        <v>799</v>
      </c>
      <c r="Y9" s="19">
        <v>2467</v>
      </c>
      <c r="Z9" s="47"/>
      <c r="AA9" s="47"/>
      <c r="AB9" s="47"/>
      <c r="AC9" s="47"/>
      <c r="AD9" s="47"/>
      <c r="AE9" s="47"/>
      <c r="AF9" s="47"/>
      <c r="AG9" s="47"/>
    </row>
    <row r="10" spans="1:33" x14ac:dyDescent="0.2">
      <c r="A10" s="15" t="s">
        <v>32</v>
      </c>
      <c r="B10" s="1">
        <f>President!B10</f>
        <v>6474</v>
      </c>
      <c r="C10" s="1">
        <f>President!C10</f>
        <v>4543</v>
      </c>
      <c r="D10" s="23">
        <f>President!D10</f>
        <v>0.7017299969107198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16"/>
      <c r="S10" s="69"/>
      <c r="T10" s="47"/>
      <c r="U10" s="47"/>
      <c r="V10" s="47"/>
      <c r="W10" s="47"/>
      <c r="X10" s="19">
        <v>126</v>
      </c>
      <c r="Y10" s="19">
        <v>260</v>
      </c>
      <c r="Z10" s="19">
        <v>2954</v>
      </c>
      <c r="AA10" s="19">
        <v>716</v>
      </c>
      <c r="AB10" s="19">
        <v>183</v>
      </c>
      <c r="AC10" s="47"/>
      <c r="AD10" s="47"/>
      <c r="AE10" s="47"/>
      <c r="AF10" s="47"/>
      <c r="AG10" s="47"/>
    </row>
    <row r="11" spans="1:33" x14ac:dyDescent="0.2">
      <c r="A11" s="15" t="s">
        <v>33</v>
      </c>
      <c r="B11" s="1">
        <f>President!B11</f>
        <v>2942</v>
      </c>
      <c r="C11" s="1">
        <f>President!C11</f>
        <v>2224</v>
      </c>
      <c r="D11" s="23">
        <f>President!D11</f>
        <v>0.75594833446634946</v>
      </c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16"/>
      <c r="S11" s="69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19">
        <v>1590</v>
      </c>
      <c r="AG11" s="19">
        <v>485</v>
      </c>
    </row>
    <row r="12" spans="1:33" x14ac:dyDescent="0.2">
      <c r="A12" s="15" t="s">
        <v>34</v>
      </c>
      <c r="B12" s="1">
        <f>President!B12</f>
        <v>5535</v>
      </c>
      <c r="C12" s="1">
        <f>President!C12</f>
        <v>4005</v>
      </c>
      <c r="D12" s="23">
        <f>President!D12</f>
        <v>0.72357723577235777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16"/>
      <c r="S12" s="69"/>
      <c r="T12" s="47"/>
      <c r="U12" s="47"/>
      <c r="V12" s="47"/>
      <c r="W12" s="47"/>
      <c r="X12" s="19">
        <v>766</v>
      </c>
      <c r="Y12" s="19">
        <v>745</v>
      </c>
      <c r="Z12" s="19">
        <v>1033</v>
      </c>
      <c r="AA12" s="19">
        <v>1110</v>
      </c>
      <c r="AB12" s="19">
        <v>88</v>
      </c>
      <c r="AC12" s="47"/>
      <c r="AD12" s="47"/>
      <c r="AE12" s="47"/>
      <c r="AF12" s="47"/>
      <c r="AG12" s="47"/>
    </row>
    <row r="13" spans="1:33" x14ac:dyDescent="0.2">
      <c r="A13" s="15" t="s">
        <v>35</v>
      </c>
      <c r="B13" s="1">
        <f>President!B13</f>
        <v>20656</v>
      </c>
      <c r="C13" s="1">
        <f>President!C13</f>
        <v>16932</v>
      </c>
      <c r="D13" s="23">
        <f>President!D13</f>
        <v>0.81971340046475605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16"/>
      <c r="S13" s="69"/>
      <c r="T13" s="47"/>
      <c r="U13" s="47"/>
      <c r="V13" s="47"/>
      <c r="W13" s="47"/>
      <c r="X13" s="47"/>
      <c r="Y13" s="47"/>
      <c r="Z13" s="47"/>
      <c r="AA13" s="47"/>
      <c r="AB13" s="47"/>
      <c r="AC13" s="19">
        <v>277</v>
      </c>
      <c r="AD13" s="19">
        <v>2981</v>
      </c>
      <c r="AE13" s="19">
        <v>398</v>
      </c>
      <c r="AF13" s="47"/>
      <c r="AG13" s="47"/>
    </row>
    <row r="14" spans="1:33" x14ac:dyDescent="0.2">
      <c r="A14" s="15" t="s">
        <v>36</v>
      </c>
      <c r="B14" s="1">
        <f>President!B14</f>
        <v>5502</v>
      </c>
      <c r="C14" s="1">
        <f>President!C14</f>
        <v>4041</v>
      </c>
      <c r="D14" s="23">
        <f>President!D14</f>
        <v>0.73446019629225734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16"/>
      <c r="S14" s="69"/>
      <c r="T14" s="19">
        <v>3218</v>
      </c>
      <c r="U14" s="19">
        <v>101</v>
      </c>
      <c r="V14" s="19">
        <v>241</v>
      </c>
      <c r="W14" s="19">
        <v>12</v>
      </c>
      <c r="X14" s="47"/>
      <c r="Y14" s="47"/>
      <c r="Z14" s="47"/>
      <c r="AA14" s="47"/>
      <c r="AB14" s="47"/>
      <c r="AC14" s="47"/>
      <c r="AD14" s="47"/>
      <c r="AE14" s="47"/>
      <c r="AF14" s="47"/>
      <c r="AG14" s="47"/>
    </row>
    <row r="15" spans="1:33" x14ac:dyDescent="0.2">
      <c r="A15" s="15" t="s">
        <v>37</v>
      </c>
      <c r="B15" s="1">
        <f>President!B15</f>
        <v>3928</v>
      </c>
      <c r="C15" s="1">
        <f>President!C15</f>
        <v>3448</v>
      </c>
      <c r="D15" s="23">
        <f>President!D15</f>
        <v>0.87780040733197551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16"/>
      <c r="S15" s="69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19">
        <v>1998</v>
      </c>
      <c r="AG15" s="19">
        <v>1175</v>
      </c>
    </row>
    <row r="16" spans="1:33" x14ac:dyDescent="0.2">
      <c r="A16" s="15" t="s">
        <v>38</v>
      </c>
      <c r="B16" s="1">
        <f>President!B16</f>
        <v>6456</v>
      </c>
      <c r="C16" s="1">
        <f>President!C16</f>
        <v>5116</v>
      </c>
      <c r="D16" s="23">
        <f>President!D16</f>
        <v>0.79244114002478316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16"/>
      <c r="S16" s="69"/>
      <c r="T16" s="47"/>
      <c r="U16" s="19">
        <v>3757</v>
      </c>
      <c r="V16" s="19">
        <v>640</v>
      </c>
      <c r="W16" s="19">
        <v>519</v>
      </c>
      <c r="X16" s="47"/>
      <c r="Y16" s="47"/>
      <c r="Z16" s="47"/>
      <c r="AA16" s="47"/>
      <c r="AB16" s="47"/>
      <c r="AC16" s="47"/>
      <c r="AD16" s="47"/>
      <c r="AE16" s="47"/>
      <c r="AF16" s="47"/>
      <c r="AG16" s="47"/>
    </row>
    <row r="17" spans="1:33" x14ac:dyDescent="0.2">
      <c r="A17" s="15" t="s">
        <v>39</v>
      </c>
      <c r="B17" s="1">
        <f>President!B17</f>
        <v>5768</v>
      </c>
      <c r="C17" s="1">
        <f>President!C17</f>
        <v>4617</v>
      </c>
      <c r="D17" s="23">
        <f>President!D17</f>
        <v>0.80045076282940364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19">
        <v>4145</v>
      </c>
      <c r="Q17" s="47"/>
      <c r="R17" s="16"/>
      <c r="S17" s="69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</row>
    <row r="18" spans="1:33" x14ac:dyDescent="0.2">
      <c r="A18" s="15" t="s">
        <v>40</v>
      </c>
      <c r="B18" s="1">
        <f>President!B18</f>
        <v>976</v>
      </c>
      <c r="C18" s="1">
        <f>President!C18</f>
        <v>798</v>
      </c>
      <c r="D18" s="23">
        <f>President!D18</f>
        <v>0.81762295081967218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16"/>
      <c r="S18" s="69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19">
        <v>644</v>
      </c>
      <c r="AG18" s="19">
        <v>82</v>
      </c>
    </row>
    <row r="19" spans="1:33" x14ac:dyDescent="0.2">
      <c r="A19" s="15" t="s">
        <v>41</v>
      </c>
      <c r="B19" s="1">
        <f>President!B19</f>
        <v>1310</v>
      </c>
      <c r="C19" s="1">
        <f>President!C19</f>
        <v>1026</v>
      </c>
      <c r="D19" s="23">
        <f>President!D19</f>
        <v>0.78320610687022896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19">
        <v>939</v>
      </c>
      <c r="Q19" s="47"/>
      <c r="R19" s="16"/>
      <c r="S19" s="69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</row>
    <row r="20" spans="1:33" x14ac:dyDescent="0.2">
      <c r="A20" s="15" t="s">
        <v>42</v>
      </c>
      <c r="B20" s="1">
        <f>President!B20</f>
        <v>444196</v>
      </c>
      <c r="C20" s="1">
        <f>President!C20</f>
        <v>386729</v>
      </c>
      <c r="D20" s="23">
        <f>President!D20</f>
        <v>0.87062693045412387</v>
      </c>
      <c r="E20" s="47"/>
      <c r="F20" s="47"/>
      <c r="G20" s="47"/>
      <c r="H20" s="47"/>
      <c r="I20" s="47"/>
      <c r="J20" s="47"/>
      <c r="K20" s="47"/>
      <c r="L20" s="19">
        <v>5767</v>
      </c>
      <c r="M20" s="19">
        <v>11701</v>
      </c>
      <c r="N20" s="47"/>
      <c r="O20" s="47"/>
      <c r="P20" s="47"/>
      <c r="Q20" s="47"/>
      <c r="R20" s="16"/>
      <c r="S20" s="69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</row>
    <row r="21" spans="1:33" x14ac:dyDescent="0.2">
      <c r="A21" s="15" t="s">
        <v>43</v>
      </c>
      <c r="B21" s="1">
        <f>President!B21</f>
        <v>7686</v>
      </c>
      <c r="C21" s="1">
        <f>President!C21</f>
        <v>5349</v>
      </c>
      <c r="D21" s="23">
        <f>President!D21</f>
        <v>0.69594067135050741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16"/>
      <c r="S21" s="69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19">
        <v>2758</v>
      </c>
      <c r="AG21" s="19">
        <v>1257</v>
      </c>
    </row>
    <row r="22" spans="1:33" x14ac:dyDescent="0.2">
      <c r="A22" s="15" t="s">
        <v>44</v>
      </c>
      <c r="B22" s="1">
        <f>President!B22</f>
        <v>11407</v>
      </c>
      <c r="C22" s="1">
        <f>President!C22</f>
        <v>9655</v>
      </c>
      <c r="D22" s="23">
        <f>President!D22</f>
        <v>0.8464100990619795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16"/>
      <c r="S22" s="69"/>
      <c r="T22" s="19">
        <v>8621</v>
      </c>
      <c r="U22" s="47"/>
      <c r="V22" s="47"/>
      <c r="W22" s="47"/>
      <c r="X22" s="47"/>
      <c r="Y22" s="47"/>
      <c r="Z22" s="19">
        <v>119</v>
      </c>
      <c r="AA22" s="19">
        <v>18</v>
      </c>
      <c r="AB22" s="19">
        <v>4</v>
      </c>
      <c r="AC22" s="47"/>
      <c r="AD22" s="47"/>
      <c r="AE22" s="47"/>
      <c r="AF22" s="47"/>
      <c r="AG22" s="47"/>
    </row>
    <row r="23" spans="1:33" x14ac:dyDescent="0.2">
      <c r="A23" s="15" t="s">
        <v>45</v>
      </c>
      <c r="B23" s="1">
        <f>President!B23</f>
        <v>9958</v>
      </c>
      <c r="C23" s="1">
        <f>President!C23</f>
        <v>8153</v>
      </c>
      <c r="D23" s="23">
        <f>President!D23</f>
        <v>0.81873870255071302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16"/>
      <c r="S23" s="69"/>
      <c r="T23" s="47"/>
      <c r="U23" s="47"/>
      <c r="V23" s="47"/>
      <c r="W23" s="47"/>
      <c r="X23" s="47"/>
      <c r="Y23" s="47"/>
      <c r="Z23" s="19">
        <v>6226</v>
      </c>
      <c r="AA23" s="19">
        <v>898</v>
      </c>
      <c r="AB23" s="19">
        <v>713</v>
      </c>
      <c r="AC23" s="47"/>
      <c r="AD23" s="47"/>
      <c r="AE23" s="47"/>
      <c r="AF23" s="19">
        <v>80</v>
      </c>
      <c r="AG23" s="19">
        <v>9</v>
      </c>
    </row>
    <row r="24" spans="1:33" x14ac:dyDescent="0.2">
      <c r="A24" s="15" t="s">
        <v>46</v>
      </c>
      <c r="B24" s="1">
        <f>President!B24</f>
        <v>26160</v>
      </c>
      <c r="C24" s="1">
        <f>President!C24</f>
        <v>17644</v>
      </c>
      <c r="D24" s="23">
        <f>President!D24</f>
        <v>0.6744648318042813</v>
      </c>
      <c r="E24" s="47"/>
      <c r="F24" s="47"/>
      <c r="G24" s="47"/>
      <c r="H24" s="47"/>
      <c r="I24" s="47"/>
      <c r="J24" s="47"/>
      <c r="K24" s="47"/>
      <c r="L24" s="19">
        <v>337</v>
      </c>
      <c r="M24" s="19">
        <v>829</v>
      </c>
      <c r="N24" s="47"/>
      <c r="O24" s="47"/>
      <c r="P24" s="19">
        <v>7017</v>
      </c>
      <c r="Q24" s="19">
        <v>4144</v>
      </c>
      <c r="R24" s="52">
        <v>2086</v>
      </c>
      <c r="S24" s="69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</row>
    <row r="25" spans="1:33" x14ac:dyDescent="0.2">
      <c r="A25" s="15" t="s">
        <v>47</v>
      </c>
      <c r="B25" s="1">
        <f>President!B25</f>
        <v>26484</v>
      </c>
      <c r="C25" s="1">
        <f>President!C25</f>
        <v>19387</v>
      </c>
      <c r="D25" s="23">
        <f>President!D25</f>
        <v>0.73202688415647188</v>
      </c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16"/>
      <c r="S25" s="69"/>
      <c r="T25" s="47"/>
      <c r="U25" s="19">
        <v>5572</v>
      </c>
      <c r="V25" s="19">
        <v>1435</v>
      </c>
      <c r="W25" s="19">
        <v>387</v>
      </c>
      <c r="X25" s="47"/>
      <c r="Y25" s="47"/>
      <c r="Z25" s="47"/>
      <c r="AA25" s="47"/>
      <c r="AB25" s="47"/>
      <c r="AC25" s="47"/>
      <c r="AD25" s="47"/>
      <c r="AE25" s="47"/>
      <c r="AF25" s="47"/>
      <c r="AG25" s="47"/>
    </row>
    <row r="26" spans="1:33" x14ac:dyDescent="0.2">
      <c r="A26" s="15" t="s">
        <v>48</v>
      </c>
      <c r="B26" s="1">
        <f>President!B26</f>
        <v>16546</v>
      </c>
      <c r="C26" s="1">
        <f>President!C26</f>
        <v>11690</v>
      </c>
      <c r="D26" s="23">
        <f>President!D26</f>
        <v>0.70651516982956608</v>
      </c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16"/>
      <c r="S26" s="53">
        <v>10788</v>
      </c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</row>
    <row r="27" spans="1:33" x14ac:dyDescent="0.2">
      <c r="A27" s="15" t="s">
        <v>49</v>
      </c>
      <c r="B27" s="1">
        <f>President!B27</f>
        <v>226906</v>
      </c>
      <c r="C27" s="1">
        <f>President!C27</f>
        <v>179641</v>
      </c>
      <c r="D27" s="23">
        <f>President!D27</f>
        <v>0.7916978837051466</v>
      </c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16"/>
      <c r="S27" s="69"/>
      <c r="T27" s="47"/>
      <c r="U27" s="19">
        <v>142</v>
      </c>
      <c r="V27" s="19">
        <v>41</v>
      </c>
      <c r="W27" s="19">
        <v>17</v>
      </c>
      <c r="X27" s="47"/>
      <c r="Y27" s="47"/>
      <c r="Z27" s="47"/>
      <c r="AA27" s="47"/>
      <c r="AB27" s="47"/>
      <c r="AC27" s="47"/>
      <c r="AD27" s="47"/>
      <c r="AE27" s="47"/>
      <c r="AF27" s="47"/>
      <c r="AG27" s="47"/>
    </row>
    <row r="28" spans="1:33" x14ac:dyDescent="0.2">
      <c r="A28" s="15" t="s">
        <v>50</v>
      </c>
      <c r="B28" s="1">
        <f>President!B28</f>
        <v>13472</v>
      </c>
      <c r="C28" s="1">
        <f>President!C28</f>
        <v>9722</v>
      </c>
      <c r="D28" s="23">
        <f>President!D28</f>
        <v>0.72164489311163893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19">
        <v>2212</v>
      </c>
      <c r="R28" s="52">
        <v>7166</v>
      </c>
      <c r="S28" s="69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</row>
    <row r="29" spans="1:33" x14ac:dyDescent="0.2">
      <c r="A29" s="15" t="s">
        <v>51</v>
      </c>
      <c r="B29" s="1">
        <f>President!B29</f>
        <v>67505</v>
      </c>
      <c r="C29" s="1">
        <f>President!C29</f>
        <v>54505</v>
      </c>
      <c r="D29" s="23">
        <f>President!D29</f>
        <v>0.807421672468706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16"/>
      <c r="S29" s="69"/>
      <c r="T29" s="47"/>
      <c r="U29" s="47"/>
      <c r="V29" s="47"/>
      <c r="W29" s="47"/>
      <c r="X29" s="47"/>
      <c r="Y29" s="47"/>
      <c r="Z29" s="47"/>
      <c r="AA29" s="47"/>
      <c r="AB29" s="47"/>
      <c r="AC29" s="19">
        <v>613</v>
      </c>
      <c r="AD29" s="19">
        <v>7565</v>
      </c>
      <c r="AE29" s="19">
        <v>1711</v>
      </c>
      <c r="AF29" s="47"/>
      <c r="AG29" s="47"/>
    </row>
    <row r="30" spans="1:33" x14ac:dyDescent="0.2">
      <c r="A30" s="15" t="s">
        <v>52</v>
      </c>
      <c r="B30" s="1">
        <f>President!B30</f>
        <v>1812</v>
      </c>
      <c r="C30" s="1">
        <f>President!C30</f>
        <v>1355</v>
      </c>
      <c r="D30" s="23">
        <f>President!D30</f>
        <v>0.74779249448123619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16"/>
      <c r="S30" s="69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19">
        <v>926</v>
      </c>
      <c r="AG30" s="19">
        <v>371</v>
      </c>
    </row>
    <row r="31" spans="1:33" x14ac:dyDescent="0.2">
      <c r="A31" s="15" t="s">
        <v>53</v>
      </c>
      <c r="B31" s="1">
        <f>President!B31</f>
        <v>109203</v>
      </c>
      <c r="C31" s="1">
        <f>President!C31</f>
        <v>76524</v>
      </c>
      <c r="D31" s="23">
        <f>President!D31</f>
        <v>0.70074997939617045</v>
      </c>
      <c r="E31" s="47"/>
      <c r="F31" s="47"/>
      <c r="G31" s="47"/>
      <c r="H31" s="19">
        <v>6779</v>
      </c>
      <c r="I31" s="19">
        <v>3452</v>
      </c>
      <c r="J31" s="19">
        <v>3167</v>
      </c>
      <c r="K31" s="19">
        <v>7981</v>
      </c>
      <c r="L31" s="47"/>
      <c r="M31" s="47"/>
      <c r="N31" s="19">
        <v>6218</v>
      </c>
      <c r="O31" s="19">
        <v>2063</v>
      </c>
      <c r="P31" s="47"/>
      <c r="Q31" s="47"/>
      <c r="R31" s="16"/>
      <c r="S31" s="69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</row>
    <row r="32" spans="1:33" x14ac:dyDescent="0.2">
      <c r="A32" s="17" t="s">
        <v>54</v>
      </c>
      <c r="B32" s="1">
        <f>President!B32</f>
        <v>1283526</v>
      </c>
      <c r="C32" s="1">
        <f>President!C32</f>
        <v>1028786</v>
      </c>
      <c r="D32" s="23">
        <f>President!D32</f>
        <v>0.80153109481225937</v>
      </c>
      <c r="E32" s="19">
        <f t="shared" ref="E32:AG32" si="0">SUM(E3:E31)</f>
        <v>1929</v>
      </c>
      <c r="F32" s="19">
        <f t="shared" si="0"/>
        <v>10429</v>
      </c>
      <c r="G32" s="19">
        <f t="shared" si="0"/>
        <v>1403</v>
      </c>
      <c r="H32" s="19">
        <f t="shared" si="0"/>
        <v>9266</v>
      </c>
      <c r="I32" s="19">
        <f t="shared" si="0"/>
        <v>4332</v>
      </c>
      <c r="J32" s="19">
        <f t="shared" si="0"/>
        <v>3333</v>
      </c>
      <c r="K32" s="19">
        <f t="shared" si="0"/>
        <v>8610</v>
      </c>
      <c r="L32" s="19">
        <f t="shared" si="0"/>
        <v>6104</v>
      </c>
      <c r="M32" s="19">
        <f t="shared" si="0"/>
        <v>12530</v>
      </c>
      <c r="N32" s="19">
        <f t="shared" si="0"/>
        <v>11525</v>
      </c>
      <c r="O32" s="19">
        <f t="shared" si="0"/>
        <v>2910</v>
      </c>
      <c r="P32" s="19">
        <f t="shared" si="0"/>
        <v>13669</v>
      </c>
      <c r="Q32" s="19">
        <f t="shared" si="0"/>
        <v>6356</v>
      </c>
      <c r="R32" s="52">
        <f t="shared" si="0"/>
        <v>9252</v>
      </c>
      <c r="S32" s="53">
        <f t="shared" si="0"/>
        <v>12252</v>
      </c>
      <c r="T32" s="19">
        <f t="shared" si="0"/>
        <v>11839</v>
      </c>
      <c r="U32" s="19">
        <f t="shared" si="0"/>
        <v>9831</v>
      </c>
      <c r="V32" s="19">
        <f t="shared" si="0"/>
        <v>2531</v>
      </c>
      <c r="W32" s="19">
        <f t="shared" si="0"/>
        <v>953</v>
      </c>
      <c r="X32" s="19">
        <f t="shared" si="0"/>
        <v>6159</v>
      </c>
      <c r="Y32" s="19">
        <f t="shared" si="0"/>
        <v>6476</v>
      </c>
      <c r="Z32" s="19">
        <f t="shared" si="0"/>
        <v>10332</v>
      </c>
      <c r="AA32" s="19">
        <f t="shared" si="0"/>
        <v>2742</v>
      </c>
      <c r="AB32" s="19">
        <f t="shared" si="0"/>
        <v>988</v>
      </c>
      <c r="AC32" s="19">
        <f t="shared" si="0"/>
        <v>890</v>
      </c>
      <c r="AD32" s="19">
        <f t="shared" si="0"/>
        <v>10546</v>
      </c>
      <c r="AE32" s="19">
        <f t="shared" si="0"/>
        <v>2109</v>
      </c>
      <c r="AF32" s="19">
        <f t="shared" si="0"/>
        <v>9600</v>
      </c>
      <c r="AG32" s="19">
        <f t="shared" si="0"/>
        <v>3741</v>
      </c>
    </row>
    <row r="33" spans="1:33" x14ac:dyDescent="0.2">
      <c r="A33" s="17" t="s">
        <v>55</v>
      </c>
      <c r="B33" s="58"/>
      <c r="C33" s="58"/>
      <c r="D33" s="4"/>
      <c r="E33" s="108">
        <f>(E32+F32)+G32</f>
        <v>13761</v>
      </c>
      <c r="F33" s="109"/>
      <c r="G33" s="110"/>
      <c r="H33" s="108">
        <f>H32+I32</f>
        <v>13598</v>
      </c>
      <c r="I33" s="110"/>
      <c r="J33" s="108">
        <f>J32+K32</f>
        <v>11943</v>
      </c>
      <c r="K33" s="110"/>
      <c r="L33" s="108">
        <f>L32+M32</f>
        <v>18634</v>
      </c>
      <c r="M33" s="110"/>
      <c r="N33" s="108">
        <f>N32+O32</f>
        <v>14435</v>
      </c>
      <c r="O33" s="110"/>
      <c r="P33" s="56">
        <f>P32</f>
        <v>13669</v>
      </c>
      <c r="Q33" s="100">
        <f>Q32+R32</f>
        <v>15608</v>
      </c>
      <c r="R33" s="111"/>
      <c r="S33" s="26">
        <f>S32</f>
        <v>12252</v>
      </c>
      <c r="T33" s="56">
        <f>T32</f>
        <v>11839</v>
      </c>
      <c r="U33" s="108">
        <f>(U32+V32)+W32</f>
        <v>13315</v>
      </c>
      <c r="V33" s="109"/>
      <c r="W33" s="110"/>
      <c r="X33" s="108">
        <f>X32+Y32</f>
        <v>12635</v>
      </c>
      <c r="Y33" s="110"/>
      <c r="Z33" s="108">
        <f>(Z32+AA32)+AB32</f>
        <v>14062</v>
      </c>
      <c r="AA33" s="109"/>
      <c r="AB33" s="110"/>
      <c r="AC33" s="108">
        <f>(AC32+AD32)+AE32</f>
        <v>13545</v>
      </c>
      <c r="AD33" s="109"/>
      <c r="AE33" s="110"/>
      <c r="AF33" s="99">
        <f>AF32+AG32</f>
        <v>13341</v>
      </c>
      <c r="AG33" s="73"/>
    </row>
    <row r="34" spans="1:33" x14ac:dyDescent="0.2">
      <c r="A34" s="17" t="s">
        <v>56</v>
      </c>
      <c r="B34" s="65"/>
      <c r="C34" s="65"/>
      <c r="D34" s="5"/>
      <c r="E34" s="23">
        <f>E32/E33</f>
        <v>0.14017876607804666</v>
      </c>
      <c r="F34" s="23">
        <f>F32/E33</f>
        <v>0.75786643412542698</v>
      </c>
      <c r="G34" s="23">
        <f>G32/E33</f>
        <v>0.10195479979652641</v>
      </c>
      <c r="H34" s="23">
        <f>H32/H33</f>
        <v>0.68142373878511542</v>
      </c>
      <c r="I34" s="23">
        <f>I32/H33</f>
        <v>0.31857626121488453</v>
      </c>
      <c r="J34" s="23">
        <f>J32/J33</f>
        <v>0.27907560914343132</v>
      </c>
      <c r="K34" s="23">
        <f>K32/J33</f>
        <v>0.72092439085656868</v>
      </c>
      <c r="L34" s="23">
        <f>L32/L33</f>
        <v>0.32757325319308789</v>
      </c>
      <c r="M34" s="23">
        <f>M32/L33</f>
        <v>0.67242674680691206</v>
      </c>
      <c r="N34" s="23">
        <f>N32/N33</f>
        <v>0.79840665050225146</v>
      </c>
      <c r="O34" s="23">
        <f>O32/N33</f>
        <v>0.20159334949774851</v>
      </c>
      <c r="P34" s="23">
        <f>P32/P33</f>
        <v>1</v>
      </c>
      <c r="Q34" s="23">
        <f>Q32/Q33</f>
        <v>0.4072270630445925</v>
      </c>
      <c r="R34" s="22">
        <f>R32/Q33</f>
        <v>0.59277293695540745</v>
      </c>
      <c r="S34" s="44">
        <f>S32/S33</f>
        <v>1</v>
      </c>
      <c r="T34" s="23">
        <f>T32/T33</f>
        <v>1</v>
      </c>
      <c r="U34" s="23">
        <f>U32/U33</f>
        <v>0.73834021779947423</v>
      </c>
      <c r="V34" s="23">
        <f>V32/U33</f>
        <v>0.19008636875704094</v>
      </c>
      <c r="W34" s="23">
        <f>W32/U33</f>
        <v>7.1573413443484793E-2</v>
      </c>
      <c r="X34" s="23">
        <f>X32/X33</f>
        <v>0.48745548080728135</v>
      </c>
      <c r="Y34" s="23">
        <f>Y32/X33</f>
        <v>0.5125445191927186</v>
      </c>
      <c r="Z34" s="23">
        <f>Z32/Z33</f>
        <v>0.73474612430664199</v>
      </c>
      <c r="AA34" s="23">
        <f>AA32/Z33</f>
        <v>0.19499359977243635</v>
      </c>
      <c r="AB34" s="23">
        <f>AB32/Z33</f>
        <v>7.0260275920921628E-2</v>
      </c>
      <c r="AC34" s="23">
        <f>AC32/AC33</f>
        <v>6.5706902916205248E-2</v>
      </c>
      <c r="AD34" s="23">
        <f>AD32/AC33</f>
        <v>0.77858988556662978</v>
      </c>
      <c r="AE34" s="23">
        <f>AE32/AC33</f>
        <v>0.15570321151716501</v>
      </c>
      <c r="AF34" s="23">
        <f>AF32/AF33</f>
        <v>0.71958623791319987</v>
      </c>
      <c r="AG34" s="23">
        <f>AG32/AF33</f>
        <v>0.28041376208680008</v>
      </c>
    </row>
  </sheetData>
  <mergeCells count="23">
    <mergeCell ref="X1:Y1"/>
    <mergeCell ref="Z1:AB1"/>
    <mergeCell ref="A1:D1"/>
    <mergeCell ref="E1:G1"/>
    <mergeCell ref="H1:I1"/>
    <mergeCell ref="J1:K1"/>
    <mergeCell ref="L1:M1"/>
    <mergeCell ref="AC1:AE1"/>
    <mergeCell ref="AF1:AG1"/>
    <mergeCell ref="E33:G33"/>
    <mergeCell ref="H33:I33"/>
    <mergeCell ref="J33:K33"/>
    <mergeCell ref="L33:M33"/>
    <mergeCell ref="N33:O33"/>
    <mergeCell ref="Q33:R33"/>
    <mergeCell ref="U33:W33"/>
    <mergeCell ref="X33:Y33"/>
    <mergeCell ref="Z33:AB33"/>
    <mergeCell ref="AC33:AE33"/>
    <mergeCell ref="AF33:AG33"/>
    <mergeCell ref="N1:O1"/>
    <mergeCell ref="Q1:R1"/>
    <mergeCell ref="U1:W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4"/>
  <sheetViews>
    <sheetView windowProtection="1" workbookViewId="0"/>
  </sheetViews>
  <sheetFormatPr defaultColWidth="9.140625" defaultRowHeight="12.75" customHeight="1" x14ac:dyDescent="0.2"/>
  <cols>
    <col min="1" max="1" width="30.5703125" customWidth="1"/>
    <col min="2" max="2" width="12.7109375" customWidth="1"/>
    <col min="4" max="4" width="13.28515625" customWidth="1"/>
    <col min="5" max="131" width="12.85546875" customWidth="1"/>
  </cols>
  <sheetData>
    <row r="1" spans="1:131" ht="37.5" customHeight="1" x14ac:dyDescent="0.2">
      <c r="A1" s="72" t="s">
        <v>200</v>
      </c>
      <c r="B1" s="73"/>
      <c r="C1" s="73"/>
      <c r="D1" s="76"/>
      <c r="E1" s="7" t="s">
        <v>201</v>
      </c>
      <c r="F1" s="112" t="s">
        <v>202</v>
      </c>
      <c r="G1" s="76"/>
      <c r="H1" s="106" t="s">
        <v>203</v>
      </c>
      <c r="I1" s="76"/>
      <c r="J1" s="106" t="s">
        <v>204</v>
      </c>
      <c r="K1" s="76"/>
      <c r="L1" s="106" t="s">
        <v>205</v>
      </c>
      <c r="M1" s="76"/>
      <c r="N1" s="106" t="s">
        <v>206</v>
      </c>
      <c r="O1" s="76"/>
      <c r="P1" s="106" t="s">
        <v>207</v>
      </c>
      <c r="Q1" s="73"/>
      <c r="R1" s="76"/>
      <c r="S1" s="106" t="s">
        <v>208</v>
      </c>
      <c r="T1" s="76"/>
      <c r="U1" s="106" t="s">
        <v>209</v>
      </c>
      <c r="V1" s="76"/>
      <c r="W1" s="106" t="s">
        <v>210</v>
      </c>
      <c r="X1" s="76"/>
      <c r="Y1" s="106" t="s">
        <v>211</v>
      </c>
      <c r="Z1" s="76"/>
      <c r="AA1" s="106" t="s">
        <v>212</v>
      </c>
      <c r="AB1" s="76"/>
      <c r="AC1" s="106" t="s">
        <v>213</v>
      </c>
      <c r="AD1" s="73"/>
      <c r="AE1" s="76"/>
      <c r="AF1" s="106" t="s">
        <v>214</v>
      </c>
      <c r="AG1" s="76"/>
      <c r="AH1" s="106" t="s">
        <v>215</v>
      </c>
      <c r="AI1" s="76"/>
      <c r="AJ1" s="106" t="s">
        <v>216</v>
      </c>
      <c r="AK1" s="76"/>
      <c r="AL1" s="106" t="s">
        <v>217</v>
      </c>
      <c r="AM1" s="76"/>
      <c r="AN1" s="106" t="s">
        <v>218</v>
      </c>
      <c r="AO1" s="73"/>
      <c r="AP1" s="76"/>
      <c r="AQ1" s="106" t="s">
        <v>219</v>
      </c>
      <c r="AR1" s="76"/>
      <c r="AS1" s="106" t="s">
        <v>220</v>
      </c>
      <c r="AT1" s="76"/>
      <c r="AU1" s="106" t="s">
        <v>221</v>
      </c>
      <c r="AV1" s="76"/>
      <c r="AW1" s="106" t="s">
        <v>222</v>
      </c>
      <c r="AX1" s="76"/>
      <c r="AY1" s="106" t="s">
        <v>223</v>
      </c>
      <c r="AZ1" s="73"/>
      <c r="BA1" s="76"/>
      <c r="BB1" s="106" t="s">
        <v>224</v>
      </c>
      <c r="BC1" s="76"/>
      <c r="BD1" s="106" t="s">
        <v>225</v>
      </c>
      <c r="BE1" s="76"/>
      <c r="BF1" s="106" t="s">
        <v>226</v>
      </c>
      <c r="BG1" s="76"/>
      <c r="BH1" s="106" t="s">
        <v>227</v>
      </c>
      <c r="BI1" s="76"/>
      <c r="BJ1" s="106" t="s">
        <v>228</v>
      </c>
      <c r="BK1" s="76"/>
      <c r="BL1" s="106" t="s">
        <v>229</v>
      </c>
      <c r="BM1" s="76"/>
      <c r="BN1" s="106" t="s">
        <v>230</v>
      </c>
      <c r="BO1" s="73"/>
      <c r="BP1" s="76"/>
      <c r="BQ1" s="106" t="s">
        <v>231</v>
      </c>
      <c r="BR1" s="76"/>
      <c r="BS1" s="106" t="s">
        <v>232</v>
      </c>
      <c r="BT1" s="76"/>
      <c r="BU1" s="106" t="s">
        <v>233</v>
      </c>
      <c r="BV1" s="76"/>
      <c r="BW1" s="106" t="s">
        <v>234</v>
      </c>
      <c r="BX1" s="76"/>
      <c r="BY1" s="106" t="s">
        <v>235</v>
      </c>
      <c r="BZ1" s="76"/>
      <c r="CA1" s="7" t="s">
        <v>236</v>
      </c>
      <c r="CB1" s="12" t="s">
        <v>237</v>
      </c>
      <c r="CC1" s="112" t="s">
        <v>238</v>
      </c>
      <c r="CD1" s="76"/>
      <c r="CE1" s="106" t="s">
        <v>239</v>
      </c>
      <c r="CF1" s="73"/>
      <c r="CG1" s="76"/>
      <c r="CH1" s="106" t="s">
        <v>240</v>
      </c>
      <c r="CI1" s="76"/>
      <c r="CJ1" s="106" t="s">
        <v>241</v>
      </c>
      <c r="CK1" s="76"/>
      <c r="CL1" s="106" t="s">
        <v>242</v>
      </c>
      <c r="CM1" s="73"/>
      <c r="CN1" s="76"/>
      <c r="CO1" s="7" t="s">
        <v>243</v>
      </c>
      <c r="CP1" s="112" t="s">
        <v>244</v>
      </c>
      <c r="CQ1" s="76"/>
      <c r="CR1" s="106" t="s">
        <v>245</v>
      </c>
      <c r="CS1" s="76"/>
      <c r="CT1" s="106" t="s">
        <v>246</v>
      </c>
      <c r="CU1" s="76"/>
      <c r="CV1" s="106" t="s">
        <v>247</v>
      </c>
      <c r="CW1" s="73"/>
      <c r="CX1" s="76"/>
      <c r="CY1" s="106" t="s">
        <v>248</v>
      </c>
      <c r="CZ1" s="76"/>
      <c r="DA1" s="106" t="s">
        <v>249</v>
      </c>
      <c r="DB1" s="76"/>
      <c r="DC1" s="106" t="s">
        <v>250</v>
      </c>
      <c r="DD1" s="73"/>
      <c r="DE1" s="76"/>
      <c r="DF1" s="106" t="s">
        <v>251</v>
      </c>
      <c r="DG1" s="76"/>
      <c r="DH1" s="106" t="s">
        <v>252</v>
      </c>
      <c r="DI1" s="76"/>
      <c r="DJ1" s="106" t="s">
        <v>253</v>
      </c>
      <c r="DK1" s="76"/>
      <c r="DL1" s="7" t="s">
        <v>254</v>
      </c>
      <c r="DM1" s="112" t="s">
        <v>255</v>
      </c>
      <c r="DN1" s="76"/>
      <c r="DO1" s="106" t="s">
        <v>256</v>
      </c>
      <c r="DP1" s="76"/>
      <c r="DQ1" s="106" t="s">
        <v>257</v>
      </c>
      <c r="DR1" s="76"/>
      <c r="DS1" s="106" t="s">
        <v>258</v>
      </c>
      <c r="DT1" s="76"/>
      <c r="DU1" s="106" t="s">
        <v>259</v>
      </c>
      <c r="DV1" s="76"/>
      <c r="DW1" s="106" t="s">
        <v>260</v>
      </c>
      <c r="DX1" s="76"/>
      <c r="DY1" s="106" t="s">
        <v>261</v>
      </c>
      <c r="DZ1" s="73"/>
      <c r="EA1" s="76"/>
    </row>
    <row r="2" spans="1:131" ht="38.25" customHeight="1" x14ac:dyDescent="0.2">
      <c r="A2" s="36" t="s">
        <v>3</v>
      </c>
      <c r="B2" s="33" t="s">
        <v>4</v>
      </c>
      <c r="C2" s="33" t="s">
        <v>5</v>
      </c>
      <c r="D2" s="50" t="s">
        <v>6</v>
      </c>
      <c r="E2" s="45" t="s">
        <v>262</v>
      </c>
      <c r="F2" s="45" t="s">
        <v>263</v>
      </c>
      <c r="G2" s="45" t="s">
        <v>264</v>
      </c>
      <c r="H2" s="45" t="s">
        <v>265</v>
      </c>
      <c r="I2" s="45" t="s">
        <v>266</v>
      </c>
      <c r="J2" s="45" t="s">
        <v>267</v>
      </c>
      <c r="K2" s="45" t="s">
        <v>268</v>
      </c>
      <c r="L2" s="45" t="s">
        <v>269</v>
      </c>
      <c r="M2" s="45" t="s">
        <v>270</v>
      </c>
      <c r="N2" s="45" t="s">
        <v>271</v>
      </c>
      <c r="O2" s="45" t="s">
        <v>272</v>
      </c>
      <c r="P2" s="45" t="s">
        <v>273</v>
      </c>
      <c r="Q2" s="45" t="s">
        <v>274</v>
      </c>
      <c r="R2" s="45" t="s">
        <v>275</v>
      </c>
      <c r="S2" s="45" t="s">
        <v>276</v>
      </c>
      <c r="T2" s="45" t="s">
        <v>277</v>
      </c>
      <c r="U2" s="45" t="s">
        <v>278</v>
      </c>
      <c r="V2" s="45" t="s">
        <v>279</v>
      </c>
      <c r="W2" s="45" t="s">
        <v>280</v>
      </c>
      <c r="X2" s="45" t="s">
        <v>281</v>
      </c>
      <c r="Y2" s="45" t="s">
        <v>282</v>
      </c>
      <c r="Z2" s="45" t="s">
        <v>283</v>
      </c>
      <c r="AA2" s="45" t="s">
        <v>284</v>
      </c>
      <c r="AB2" s="45" t="s">
        <v>285</v>
      </c>
      <c r="AC2" s="45" t="s">
        <v>286</v>
      </c>
      <c r="AD2" s="45" t="s">
        <v>287</v>
      </c>
      <c r="AE2" s="45" t="s">
        <v>288</v>
      </c>
      <c r="AF2" s="45" t="s">
        <v>289</v>
      </c>
      <c r="AG2" s="45" t="s">
        <v>290</v>
      </c>
      <c r="AH2" s="45" t="s">
        <v>291</v>
      </c>
      <c r="AI2" s="45" t="s">
        <v>292</v>
      </c>
      <c r="AJ2" s="45" t="s">
        <v>293</v>
      </c>
      <c r="AK2" s="45" t="s">
        <v>294</v>
      </c>
      <c r="AL2" s="45" t="s">
        <v>295</v>
      </c>
      <c r="AM2" s="45" t="s">
        <v>296</v>
      </c>
      <c r="AN2" s="45" t="s">
        <v>297</v>
      </c>
      <c r="AO2" s="45" t="s">
        <v>298</v>
      </c>
      <c r="AP2" s="45" t="s">
        <v>299</v>
      </c>
      <c r="AQ2" s="45" t="s">
        <v>300</v>
      </c>
      <c r="AR2" s="45" t="s">
        <v>301</v>
      </c>
      <c r="AS2" s="45" t="s">
        <v>302</v>
      </c>
      <c r="AT2" s="45" t="s">
        <v>303</v>
      </c>
      <c r="AU2" s="45" t="s">
        <v>304</v>
      </c>
      <c r="AV2" s="45" t="s">
        <v>305</v>
      </c>
      <c r="AW2" s="45" t="s">
        <v>306</v>
      </c>
      <c r="AX2" s="45" t="s">
        <v>307</v>
      </c>
      <c r="AY2" s="45" t="s">
        <v>308</v>
      </c>
      <c r="AZ2" s="45" t="s">
        <v>309</v>
      </c>
      <c r="BA2" s="45" t="s">
        <v>310</v>
      </c>
      <c r="BB2" s="45" t="s">
        <v>311</v>
      </c>
      <c r="BC2" s="45" t="s">
        <v>312</v>
      </c>
      <c r="BD2" s="45" t="s">
        <v>313</v>
      </c>
      <c r="BE2" s="45" t="s">
        <v>314</v>
      </c>
      <c r="BF2" s="45" t="s">
        <v>315</v>
      </c>
      <c r="BG2" s="45" t="s">
        <v>316</v>
      </c>
      <c r="BH2" s="45" t="s">
        <v>317</v>
      </c>
      <c r="BI2" s="45" t="s">
        <v>318</v>
      </c>
      <c r="BJ2" s="45" t="s">
        <v>319</v>
      </c>
      <c r="BK2" s="45" t="s">
        <v>320</v>
      </c>
      <c r="BL2" s="45" t="s">
        <v>321</v>
      </c>
      <c r="BM2" s="45" t="s">
        <v>322</v>
      </c>
      <c r="BN2" s="45" t="s">
        <v>323</v>
      </c>
      <c r="BO2" s="45" t="s">
        <v>324</v>
      </c>
      <c r="BP2" s="45" t="s">
        <v>325</v>
      </c>
      <c r="BQ2" s="45" t="s">
        <v>326</v>
      </c>
      <c r="BR2" s="45" t="s">
        <v>327</v>
      </c>
      <c r="BS2" s="45" t="s">
        <v>328</v>
      </c>
      <c r="BT2" s="45" t="s">
        <v>329</v>
      </c>
      <c r="BU2" s="45" t="s">
        <v>330</v>
      </c>
      <c r="BV2" s="45" t="s">
        <v>331</v>
      </c>
      <c r="BW2" s="45" t="s">
        <v>332</v>
      </c>
      <c r="BX2" s="45" t="s">
        <v>333</v>
      </c>
      <c r="BY2" s="45" t="s">
        <v>334</v>
      </c>
      <c r="BZ2" s="45" t="s">
        <v>335</v>
      </c>
      <c r="CA2" s="45" t="s">
        <v>336</v>
      </c>
      <c r="CB2" s="45" t="s">
        <v>337</v>
      </c>
      <c r="CC2" s="45" t="s">
        <v>338</v>
      </c>
      <c r="CD2" s="45" t="s">
        <v>339</v>
      </c>
      <c r="CE2" s="45" t="s">
        <v>340</v>
      </c>
      <c r="CF2" s="45" t="s">
        <v>341</v>
      </c>
      <c r="CG2" s="45" t="s">
        <v>342</v>
      </c>
      <c r="CH2" s="45" t="s">
        <v>343</v>
      </c>
      <c r="CI2" s="45" t="s">
        <v>344</v>
      </c>
      <c r="CJ2" s="45" t="s">
        <v>345</v>
      </c>
      <c r="CK2" s="45" t="s">
        <v>346</v>
      </c>
      <c r="CL2" s="45" t="s">
        <v>347</v>
      </c>
      <c r="CM2" s="45" t="s">
        <v>348</v>
      </c>
      <c r="CN2" s="45" t="s">
        <v>349</v>
      </c>
      <c r="CO2" s="45" t="s">
        <v>350</v>
      </c>
      <c r="CP2" s="45" t="s">
        <v>351</v>
      </c>
      <c r="CQ2" s="45" t="s">
        <v>352</v>
      </c>
      <c r="CR2" s="45" t="s">
        <v>353</v>
      </c>
      <c r="CS2" s="45" t="s">
        <v>354</v>
      </c>
      <c r="CT2" s="45" t="s">
        <v>355</v>
      </c>
      <c r="CU2" s="45" t="s">
        <v>356</v>
      </c>
      <c r="CV2" s="45" t="s">
        <v>357</v>
      </c>
      <c r="CW2" s="45" t="s">
        <v>358</v>
      </c>
      <c r="CX2" s="45" t="s">
        <v>359</v>
      </c>
      <c r="CY2" s="45" t="s">
        <v>360</v>
      </c>
      <c r="CZ2" s="45" t="s">
        <v>361</v>
      </c>
      <c r="DA2" s="45" t="s">
        <v>362</v>
      </c>
      <c r="DB2" s="45" t="s">
        <v>363</v>
      </c>
      <c r="DC2" s="45" t="s">
        <v>364</v>
      </c>
      <c r="DD2" s="45" t="s">
        <v>365</v>
      </c>
      <c r="DE2" s="45" t="s">
        <v>366</v>
      </c>
      <c r="DF2" s="45" t="s">
        <v>367</v>
      </c>
      <c r="DG2" s="45" t="s">
        <v>368</v>
      </c>
      <c r="DH2" s="45" t="s">
        <v>369</v>
      </c>
      <c r="DI2" s="45" t="s">
        <v>370</v>
      </c>
      <c r="DJ2" s="45" t="s">
        <v>371</v>
      </c>
      <c r="DK2" s="45" t="s">
        <v>372</v>
      </c>
      <c r="DL2" s="45" t="s">
        <v>373</v>
      </c>
      <c r="DM2" s="45" t="s">
        <v>374</v>
      </c>
      <c r="DN2" s="45" t="s">
        <v>375</v>
      </c>
      <c r="DO2" s="45" t="s">
        <v>376</v>
      </c>
      <c r="DP2" s="45" t="s">
        <v>377</v>
      </c>
      <c r="DQ2" s="45" t="s">
        <v>378</v>
      </c>
      <c r="DR2" s="45" t="s">
        <v>379</v>
      </c>
      <c r="DS2" s="45" t="s">
        <v>380</v>
      </c>
      <c r="DT2" s="45" t="s">
        <v>381</v>
      </c>
      <c r="DU2" s="45" t="s">
        <v>382</v>
      </c>
      <c r="DV2" s="45" t="s">
        <v>383</v>
      </c>
      <c r="DW2" s="45" t="s">
        <v>384</v>
      </c>
      <c r="DX2" s="45" t="s">
        <v>385</v>
      </c>
      <c r="DY2" s="45" t="s">
        <v>386</v>
      </c>
      <c r="DZ2" s="45" t="s">
        <v>387</v>
      </c>
      <c r="EA2" s="45" t="s">
        <v>388</v>
      </c>
    </row>
    <row r="3" spans="1:131" x14ac:dyDescent="0.2">
      <c r="A3" s="15" t="s">
        <v>25</v>
      </c>
      <c r="B3" s="1">
        <f>President!B3</f>
        <v>3423</v>
      </c>
      <c r="C3" s="1">
        <f>President!C3</f>
        <v>2597</v>
      </c>
      <c r="D3" s="23">
        <f>President!D3</f>
        <v>0.75869120654396727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59"/>
      <c r="CV3" s="59"/>
      <c r="CW3" s="59"/>
      <c r="CX3" s="59"/>
      <c r="CY3" s="59"/>
      <c r="CZ3" s="59"/>
      <c r="DA3" s="59"/>
      <c r="DB3" s="59"/>
      <c r="DC3" s="59"/>
      <c r="DD3" s="59"/>
      <c r="DE3" s="59"/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</row>
    <row r="4" spans="1:131" x14ac:dyDescent="0.2">
      <c r="A4" s="15" t="s">
        <v>26</v>
      </c>
      <c r="B4" s="1">
        <f>President!B4</f>
        <v>26108</v>
      </c>
      <c r="C4" s="1">
        <f>President!C4</f>
        <v>19525</v>
      </c>
      <c r="D4" s="23">
        <f>President!D4</f>
        <v>0.74785506358204379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</row>
    <row r="5" spans="1:131" x14ac:dyDescent="0.2">
      <c r="A5" s="15" t="s">
        <v>27</v>
      </c>
      <c r="B5" s="1">
        <f>President!B5</f>
        <v>57163</v>
      </c>
      <c r="C5" s="1">
        <f>President!C5</f>
        <v>42933</v>
      </c>
      <c r="D5" s="23">
        <f>President!D5</f>
        <v>0.75106275038049086</v>
      </c>
      <c r="E5" s="59"/>
      <c r="F5" s="19">
        <v>9995</v>
      </c>
      <c r="G5" s="19">
        <v>4185</v>
      </c>
      <c r="H5" s="19">
        <v>3429</v>
      </c>
      <c r="I5" s="19">
        <v>8107</v>
      </c>
      <c r="J5" s="19">
        <v>2217</v>
      </c>
      <c r="K5" s="19">
        <v>11946</v>
      </c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  <c r="DU5" s="59"/>
      <c r="DV5" s="59"/>
      <c r="DW5" s="59"/>
      <c r="DX5" s="59"/>
      <c r="DY5" s="59"/>
      <c r="DZ5" s="59"/>
      <c r="EA5" s="59"/>
    </row>
    <row r="6" spans="1:131" x14ac:dyDescent="0.2">
      <c r="A6" s="15" t="s">
        <v>28</v>
      </c>
      <c r="B6" s="1">
        <f>President!B6</f>
        <v>9629</v>
      </c>
      <c r="C6" s="1">
        <f>President!C6</f>
        <v>7724</v>
      </c>
      <c r="D6" s="23">
        <f>President!D6</f>
        <v>0.80216014124000412</v>
      </c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  <c r="DT6" s="59"/>
      <c r="DU6" s="59"/>
      <c r="DV6" s="59"/>
      <c r="DW6" s="59"/>
      <c r="DX6" s="59"/>
      <c r="DY6" s="59"/>
      <c r="DZ6" s="59"/>
      <c r="EA6" s="59"/>
    </row>
    <row r="7" spans="1:131" x14ac:dyDescent="0.2">
      <c r="A7" s="15" t="s">
        <v>29</v>
      </c>
      <c r="B7" s="1">
        <f>President!B7</f>
        <v>669</v>
      </c>
      <c r="C7" s="1">
        <f>President!C7</f>
        <v>525</v>
      </c>
      <c r="D7" s="23">
        <f>President!D7</f>
        <v>0.7847533632286996</v>
      </c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59"/>
      <c r="DC7" s="59"/>
      <c r="DD7" s="59"/>
      <c r="DE7" s="59"/>
      <c r="DF7" s="59"/>
      <c r="DG7" s="59"/>
      <c r="DH7" s="59"/>
      <c r="DI7" s="59"/>
      <c r="DJ7" s="59"/>
      <c r="DK7" s="59"/>
      <c r="DL7" s="59"/>
      <c r="DM7" s="59"/>
      <c r="DN7" s="59"/>
      <c r="DO7" s="59"/>
      <c r="DP7" s="59"/>
      <c r="DQ7" s="59"/>
      <c r="DR7" s="59"/>
      <c r="DS7" s="59"/>
      <c r="DT7" s="59"/>
      <c r="DU7" s="59"/>
      <c r="DV7" s="59"/>
      <c r="DW7" s="59"/>
      <c r="DX7" s="59"/>
      <c r="DY7" s="59"/>
      <c r="DZ7" s="59"/>
      <c r="EA7" s="59"/>
    </row>
    <row r="8" spans="1:131" x14ac:dyDescent="0.2">
      <c r="A8" s="15" t="s">
        <v>30</v>
      </c>
      <c r="B8" s="1">
        <f>President!B8</f>
        <v>157896</v>
      </c>
      <c r="C8" s="1">
        <f>President!C8</f>
        <v>121946</v>
      </c>
      <c r="D8" s="23">
        <f>President!D8</f>
        <v>0.77231848811876169</v>
      </c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19">
        <v>8256</v>
      </c>
      <c r="X8" s="19">
        <v>3667</v>
      </c>
      <c r="Y8" s="19">
        <v>3028</v>
      </c>
      <c r="Z8" s="19">
        <v>7490</v>
      </c>
      <c r="AA8" s="19">
        <v>2662</v>
      </c>
      <c r="AB8" s="19">
        <v>11278</v>
      </c>
      <c r="AC8" s="19">
        <v>3564</v>
      </c>
      <c r="AD8" s="19">
        <v>8252</v>
      </c>
      <c r="AE8" s="19">
        <v>533</v>
      </c>
      <c r="AF8" s="19">
        <v>4652</v>
      </c>
      <c r="AG8" s="19">
        <v>11205</v>
      </c>
      <c r="AH8" s="19">
        <v>4466</v>
      </c>
      <c r="AI8" s="19">
        <v>12884</v>
      </c>
      <c r="AJ8" s="19">
        <v>12283</v>
      </c>
      <c r="AK8" s="19">
        <v>4875</v>
      </c>
      <c r="AL8" s="19">
        <v>3443</v>
      </c>
      <c r="AM8" s="19">
        <v>10807</v>
      </c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59"/>
      <c r="CZ8" s="59"/>
      <c r="DA8" s="59"/>
      <c r="DB8" s="59"/>
      <c r="DC8" s="59"/>
      <c r="DD8" s="59"/>
      <c r="DE8" s="59"/>
      <c r="DF8" s="59"/>
      <c r="DG8" s="59"/>
      <c r="DH8" s="59"/>
      <c r="DI8" s="59"/>
      <c r="DJ8" s="59"/>
      <c r="DK8" s="59"/>
      <c r="DL8" s="59"/>
      <c r="DM8" s="59"/>
      <c r="DN8" s="59"/>
      <c r="DO8" s="59"/>
      <c r="DP8" s="59"/>
      <c r="DQ8" s="59"/>
      <c r="DR8" s="59"/>
      <c r="DS8" s="59"/>
      <c r="DT8" s="59"/>
      <c r="DU8" s="59"/>
      <c r="DV8" s="59"/>
      <c r="DW8" s="59"/>
      <c r="DX8" s="59"/>
      <c r="DY8" s="59"/>
      <c r="DZ8" s="59"/>
      <c r="EA8" s="59"/>
    </row>
    <row r="9" spans="1:131" x14ac:dyDescent="0.2">
      <c r="A9" s="15" t="s">
        <v>31</v>
      </c>
      <c r="B9" s="1">
        <f>President!B9</f>
        <v>7756</v>
      </c>
      <c r="C9" s="1">
        <f>President!C9</f>
        <v>6432</v>
      </c>
      <c r="D9" s="23">
        <f>President!D9</f>
        <v>0.82929345023207834</v>
      </c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F9" s="59"/>
      <c r="DG9" s="59"/>
      <c r="DH9" s="59"/>
      <c r="DI9" s="59"/>
      <c r="DJ9" s="59"/>
      <c r="DK9" s="59"/>
      <c r="DL9" s="59"/>
      <c r="DM9" s="59"/>
      <c r="DN9" s="59"/>
      <c r="DO9" s="59"/>
      <c r="DP9" s="59"/>
      <c r="DQ9" s="59"/>
      <c r="DR9" s="59"/>
      <c r="DS9" s="59"/>
      <c r="DT9" s="59"/>
      <c r="DU9" s="59"/>
      <c r="DV9" s="59"/>
      <c r="DW9" s="59"/>
      <c r="DX9" s="59"/>
      <c r="DY9" s="59"/>
      <c r="DZ9" s="59"/>
      <c r="EA9" s="59"/>
    </row>
    <row r="10" spans="1:131" x14ac:dyDescent="0.2">
      <c r="A10" s="15" t="s">
        <v>32</v>
      </c>
      <c r="B10" s="1">
        <f>President!B10</f>
        <v>6474</v>
      </c>
      <c r="C10" s="1">
        <f>President!C10</f>
        <v>4543</v>
      </c>
      <c r="D10" s="23">
        <f>President!D10</f>
        <v>0.7017299969107198</v>
      </c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59"/>
      <c r="DS10" s="59"/>
      <c r="DT10" s="59"/>
      <c r="DU10" s="59"/>
      <c r="DV10" s="59"/>
      <c r="DW10" s="59"/>
      <c r="DX10" s="59"/>
      <c r="DY10" s="59"/>
      <c r="DZ10" s="59"/>
      <c r="EA10" s="59"/>
    </row>
    <row r="11" spans="1:131" x14ac:dyDescent="0.2">
      <c r="A11" s="15" t="s">
        <v>33</v>
      </c>
      <c r="B11" s="1">
        <f>President!B11</f>
        <v>2942</v>
      </c>
      <c r="C11" s="1">
        <f>President!C11</f>
        <v>2224</v>
      </c>
      <c r="D11" s="23">
        <f>President!D11</f>
        <v>0.75594833446634946</v>
      </c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F11" s="59"/>
      <c r="DG11" s="59"/>
      <c r="DH11" s="59"/>
      <c r="DI11" s="59"/>
      <c r="DJ11" s="59"/>
      <c r="DK11" s="59"/>
      <c r="DL11" s="59"/>
      <c r="DM11" s="59"/>
      <c r="DN11" s="59"/>
      <c r="DO11" s="59"/>
      <c r="DP11" s="59"/>
      <c r="DQ11" s="59"/>
      <c r="DR11" s="59"/>
      <c r="DS11" s="59"/>
      <c r="DT11" s="59"/>
      <c r="DU11" s="59"/>
      <c r="DV11" s="59"/>
      <c r="DW11" s="59"/>
      <c r="DX11" s="59"/>
      <c r="DY11" s="59"/>
      <c r="DZ11" s="59"/>
      <c r="EA11" s="59"/>
    </row>
    <row r="12" spans="1:131" x14ac:dyDescent="0.2">
      <c r="A12" s="15" t="s">
        <v>34</v>
      </c>
      <c r="B12" s="1">
        <f>President!B12</f>
        <v>5535</v>
      </c>
      <c r="C12" s="1">
        <f>President!C12</f>
        <v>4005</v>
      </c>
      <c r="D12" s="23">
        <f>President!D12</f>
        <v>0.72357723577235777</v>
      </c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59"/>
      <c r="DM12" s="59"/>
      <c r="DN12" s="59"/>
      <c r="DO12" s="59"/>
      <c r="DP12" s="59"/>
      <c r="DQ12" s="59"/>
      <c r="DR12" s="59"/>
      <c r="DS12" s="59"/>
      <c r="DT12" s="59"/>
      <c r="DU12" s="59"/>
      <c r="DV12" s="59"/>
      <c r="DW12" s="59"/>
      <c r="DX12" s="59"/>
      <c r="DY12" s="59"/>
      <c r="DZ12" s="59"/>
      <c r="EA12" s="59"/>
    </row>
    <row r="13" spans="1:131" x14ac:dyDescent="0.2">
      <c r="A13" s="15" t="s">
        <v>35</v>
      </c>
      <c r="B13" s="1">
        <f>President!B13</f>
        <v>20656</v>
      </c>
      <c r="C13" s="1">
        <f>President!C13</f>
        <v>16932</v>
      </c>
      <c r="D13" s="23">
        <f>President!D13</f>
        <v>0.81971340046475605</v>
      </c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59"/>
      <c r="CY13" s="59"/>
      <c r="CZ13" s="59"/>
      <c r="DA13" s="59"/>
      <c r="DB13" s="59"/>
      <c r="DC13" s="59"/>
      <c r="DD13" s="59"/>
      <c r="DE13" s="59"/>
      <c r="DF13" s="59"/>
      <c r="DG13" s="59"/>
      <c r="DH13" s="59"/>
      <c r="DI13" s="59"/>
      <c r="DJ13" s="59"/>
      <c r="DK13" s="59"/>
      <c r="DL13" s="59"/>
      <c r="DM13" s="59"/>
      <c r="DN13" s="59"/>
      <c r="DO13" s="59"/>
      <c r="DP13" s="59"/>
      <c r="DQ13" s="59"/>
      <c r="DR13" s="59"/>
      <c r="DS13" s="59"/>
      <c r="DT13" s="59"/>
      <c r="DU13" s="19">
        <v>1786</v>
      </c>
      <c r="DV13" s="19">
        <v>10451</v>
      </c>
      <c r="DW13" s="59"/>
      <c r="DX13" s="59"/>
      <c r="DY13" s="59"/>
      <c r="DZ13" s="59"/>
      <c r="EA13" s="59"/>
    </row>
    <row r="14" spans="1:131" x14ac:dyDescent="0.2">
      <c r="A14" s="15" t="s">
        <v>36</v>
      </c>
      <c r="B14" s="1">
        <f>President!B14</f>
        <v>5502</v>
      </c>
      <c r="C14" s="1">
        <f>President!C14</f>
        <v>4041</v>
      </c>
      <c r="D14" s="23">
        <f>President!D14</f>
        <v>0.73446019629225734</v>
      </c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</row>
    <row r="15" spans="1:131" x14ac:dyDescent="0.2">
      <c r="A15" s="15" t="s">
        <v>37</v>
      </c>
      <c r="B15" s="1">
        <f>President!B15</f>
        <v>3928</v>
      </c>
      <c r="C15" s="1">
        <f>President!C15</f>
        <v>3448</v>
      </c>
      <c r="D15" s="23">
        <f>President!D15</f>
        <v>0.87780040733197551</v>
      </c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59"/>
      <c r="CY15" s="59"/>
      <c r="CZ15" s="59"/>
      <c r="DA15" s="59"/>
      <c r="DB15" s="59"/>
      <c r="DC15" s="59"/>
      <c r="DD15" s="59"/>
      <c r="DE15" s="59"/>
      <c r="DF15" s="59"/>
      <c r="DG15" s="59"/>
      <c r="DH15" s="59"/>
      <c r="DI15" s="59"/>
      <c r="DJ15" s="59"/>
      <c r="DK15" s="59"/>
      <c r="DL15" s="59"/>
      <c r="DM15" s="59"/>
      <c r="DN15" s="59"/>
      <c r="DO15" s="59"/>
      <c r="DP15" s="59"/>
      <c r="DQ15" s="59"/>
      <c r="DR15" s="59"/>
      <c r="DS15" s="59"/>
      <c r="DT15" s="59"/>
      <c r="DU15" s="59"/>
      <c r="DV15" s="59"/>
      <c r="DW15" s="59"/>
      <c r="DX15" s="59"/>
      <c r="DY15" s="59"/>
      <c r="DZ15" s="59"/>
      <c r="EA15" s="59"/>
    </row>
    <row r="16" spans="1:131" x14ac:dyDescent="0.2">
      <c r="A16" s="15" t="s">
        <v>38</v>
      </c>
      <c r="B16" s="1">
        <f>President!B16</f>
        <v>6456</v>
      </c>
      <c r="C16" s="1">
        <f>President!C16</f>
        <v>5116</v>
      </c>
      <c r="D16" s="23">
        <f>President!D16</f>
        <v>0.79244114002478316</v>
      </c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  <c r="CE16" s="59"/>
      <c r="CF16" s="59"/>
      <c r="CG16" s="59"/>
      <c r="CH16" s="59"/>
      <c r="CI16" s="59"/>
      <c r="CJ16" s="59"/>
      <c r="CK16" s="59"/>
      <c r="CL16" s="59"/>
      <c r="CM16" s="59"/>
      <c r="CN16" s="59"/>
      <c r="CO16" s="59"/>
      <c r="CP16" s="59"/>
      <c r="CQ16" s="59"/>
      <c r="CR16" s="59"/>
      <c r="CS16" s="59"/>
      <c r="CT16" s="59"/>
      <c r="CU16" s="59"/>
      <c r="CV16" s="59"/>
      <c r="CW16" s="59"/>
      <c r="CX16" s="59"/>
      <c r="CY16" s="59"/>
      <c r="CZ16" s="59"/>
      <c r="DA16" s="59"/>
      <c r="DB16" s="59"/>
      <c r="DC16" s="59"/>
      <c r="DD16" s="59"/>
      <c r="DE16" s="59"/>
      <c r="DF16" s="59"/>
      <c r="DG16" s="59"/>
      <c r="DH16" s="59"/>
      <c r="DI16" s="59"/>
      <c r="DJ16" s="59"/>
      <c r="DK16" s="59"/>
      <c r="DL16" s="59"/>
      <c r="DM16" s="59"/>
      <c r="DN16" s="59"/>
      <c r="DO16" s="59"/>
      <c r="DP16" s="59"/>
      <c r="DQ16" s="59"/>
      <c r="DR16" s="59"/>
      <c r="DS16" s="59"/>
      <c r="DT16" s="59"/>
      <c r="DU16" s="59"/>
      <c r="DV16" s="59"/>
      <c r="DW16" s="59"/>
      <c r="DX16" s="59"/>
      <c r="DY16" s="59"/>
      <c r="DZ16" s="59"/>
      <c r="EA16" s="59"/>
    </row>
    <row r="17" spans="1:131" x14ac:dyDescent="0.2">
      <c r="A17" s="15" t="s">
        <v>39</v>
      </c>
      <c r="B17" s="1">
        <f>President!B17</f>
        <v>5768</v>
      </c>
      <c r="C17" s="1">
        <f>President!C17</f>
        <v>4617</v>
      </c>
      <c r="D17" s="23">
        <f>President!D17</f>
        <v>0.80045076282940364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59"/>
      <c r="DA17" s="59"/>
      <c r="DB17" s="59"/>
      <c r="DC17" s="59"/>
      <c r="DD17" s="59"/>
      <c r="DE17" s="59"/>
      <c r="DF17" s="59"/>
      <c r="DG17" s="59"/>
      <c r="DH17" s="59"/>
      <c r="DI17" s="59"/>
      <c r="DJ17" s="59"/>
      <c r="DK17" s="59"/>
      <c r="DL17" s="59"/>
      <c r="DM17" s="59"/>
      <c r="DN17" s="59"/>
      <c r="DO17" s="59"/>
      <c r="DP17" s="59"/>
      <c r="DQ17" s="59"/>
      <c r="DR17" s="59"/>
      <c r="DS17" s="59"/>
      <c r="DT17" s="59"/>
      <c r="DU17" s="59"/>
      <c r="DV17" s="59"/>
      <c r="DW17" s="59"/>
      <c r="DX17" s="59"/>
      <c r="DY17" s="59"/>
      <c r="DZ17" s="59"/>
      <c r="EA17" s="59"/>
    </row>
    <row r="18" spans="1:131" x14ac:dyDescent="0.2">
      <c r="A18" s="15" t="s">
        <v>40</v>
      </c>
      <c r="B18" s="1">
        <f>President!B18</f>
        <v>976</v>
      </c>
      <c r="C18" s="1">
        <f>President!C18</f>
        <v>798</v>
      </c>
      <c r="D18" s="23">
        <f>President!D18</f>
        <v>0.81762295081967218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  <c r="DU18" s="59"/>
      <c r="DV18" s="59"/>
      <c r="DW18" s="59"/>
      <c r="DX18" s="59"/>
      <c r="DY18" s="59"/>
      <c r="DZ18" s="59"/>
      <c r="EA18" s="59"/>
    </row>
    <row r="19" spans="1:131" x14ac:dyDescent="0.2">
      <c r="A19" s="15" t="s">
        <v>41</v>
      </c>
      <c r="B19" s="1">
        <f>President!B19</f>
        <v>1310</v>
      </c>
      <c r="C19" s="1">
        <f>President!C19</f>
        <v>1026</v>
      </c>
      <c r="D19" s="23">
        <f>President!D19</f>
        <v>0.78320610687022896</v>
      </c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59"/>
      <c r="DF19" s="59"/>
      <c r="DG19" s="59"/>
      <c r="DH19" s="59"/>
      <c r="DI19" s="59"/>
      <c r="DJ19" s="59"/>
      <c r="DK19" s="59"/>
      <c r="DL19" s="59"/>
      <c r="DM19" s="59"/>
      <c r="DN19" s="59"/>
      <c r="DO19" s="59"/>
      <c r="DP19" s="59"/>
      <c r="DQ19" s="59"/>
      <c r="DR19" s="59"/>
      <c r="DS19" s="59"/>
      <c r="DT19" s="59"/>
      <c r="DU19" s="59"/>
      <c r="DV19" s="59"/>
      <c r="DW19" s="59"/>
      <c r="DX19" s="59"/>
      <c r="DY19" s="59"/>
      <c r="DZ19" s="59"/>
      <c r="EA19" s="59"/>
    </row>
    <row r="20" spans="1:131" x14ac:dyDescent="0.2">
      <c r="A20" s="15" t="s">
        <v>42</v>
      </c>
      <c r="B20" s="1">
        <f>President!B20</f>
        <v>444196</v>
      </c>
      <c r="C20" s="1">
        <f>President!C20</f>
        <v>386729</v>
      </c>
      <c r="D20" s="23">
        <f>President!D20</f>
        <v>0.87062693045412387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19">
        <v>6402</v>
      </c>
      <c r="AR20" s="19">
        <v>2331</v>
      </c>
      <c r="AS20" s="19">
        <v>5109</v>
      </c>
      <c r="AT20" s="19">
        <v>2302</v>
      </c>
      <c r="AU20" s="19">
        <v>10613</v>
      </c>
      <c r="AV20" s="19">
        <v>4431</v>
      </c>
      <c r="AW20" s="19">
        <v>2768</v>
      </c>
      <c r="AX20" s="19">
        <v>11288</v>
      </c>
      <c r="AY20" s="19">
        <v>4926</v>
      </c>
      <c r="AZ20" s="19">
        <v>2077</v>
      </c>
      <c r="BA20" s="19">
        <v>528</v>
      </c>
      <c r="BB20" s="59"/>
      <c r="BC20" s="59"/>
      <c r="BD20" s="19">
        <v>5029</v>
      </c>
      <c r="BE20" s="19">
        <v>5385</v>
      </c>
      <c r="BF20" s="19">
        <v>3872</v>
      </c>
      <c r="BG20" s="19">
        <v>3795</v>
      </c>
      <c r="BH20" s="19">
        <v>10940</v>
      </c>
      <c r="BI20" s="19">
        <v>5426</v>
      </c>
      <c r="BJ20" s="19">
        <v>3782</v>
      </c>
      <c r="BK20" s="19">
        <v>4234</v>
      </c>
      <c r="BL20" s="19">
        <v>5464</v>
      </c>
      <c r="BM20" s="19">
        <v>6255</v>
      </c>
      <c r="BN20" s="19">
        <v>595</v>
      </c>
      <c r="BO20" s="19">
        <v>3516</v>
      </c>
      <c r="BP20" s="19">
        <v>4780</v>
      </c>
      <c r="BQ20" s="19">
        <v>8190</v>
      </c>
      <c r="BR20" s="19">
        <v>12268</v>
      </c>
      <c r="BS20" s="19">
        <v>9002</v>
      </c>
      <c r="BT20" s="19">
        <v>8450</v>
      </c>
      <c r="BU20" s="19">
        <v>3633</v>
      </c>
      <c r="BV20" s="19">
        <v>5079</v>
      </c>
      <c r="BW20" s="19">
        <v>7484</v>
      </c>
      <c r="BX20" s="19">
        <v>4928</v>
      </c>
      <c r="BY20" s="19">
        <v>5929</v>
      </c>
      <c r="BZ20" s="19">
        <v>8777</v>
      </c>
      <c r="CA20" s="19">
        <v>13658</v>
      </c>
      <c r="CB20" s="19">
        <v>10600</v>
      </c>
      <c r="CC20" s="19">
        <v>7113</v>
      </c>
      <c r="CD20" s="19">
        <v>4726</v>
      </c>
      <c r="CE20" s="19">
        <v>7412</v>
      </c>
      <c r="CF20" s="19">
        <v>334</v>
      </c>
      <c r="CG20" s="19">
        <v>5690</v>
      </c>
      <c r="CH20" s="19">
        <v>6471</v>
      </c>
      <c r="CI20" s="19">
        <v>8048</v>
      </c>
      <c r="CJ20" s="19">
        <v>8192</v>
      </c>
      <c r="CK20" s="19">
        <v>9869</v>
      </c>
      <c r="CL20" s="19">
        <v>554</v>
      </c>
      <c r="CM20" s="19">
        <v>7354</v>
      </c>
      <c r="CN20" s="19">
        <v>3856</v>
      </c>
      <c r="CO20" s="59"/>
      <c r="CP20" s="19">
        <v>7191</v>
      </c>
      <c r="CQ20" s="19">
        <v>11365</v>
      </c>
      <c r="CR20" s="19">
        <v>13508</v>
      </c>
      <c r="CS20" s="19">
        <v>3978</v>
      </c>
      <c r="CT20" s="19">
        <v>4061</v>
      </c>
      <c r="CU20" s="19">
        <v>9270</v>
      </c>
      <c r="CV20" s="19">
        <v>601</v>
      </c>
      <c r="CW20" s="19">
        <v>9928</v>
      </c>
      <c r="CX20" s="19">
        <v>2958</v>
      </c>
      <c r="CY20" s="59"/>
      <c r="CZ20" s="59"/>
      <c r="DA20" s="59"/>
      <c r="DB20" s="59"/>
      <c r="DC20" s="59"/>
      <c r="DD20" s="59"/>
      <c r="DE20" s="59"/>
      <c r="DF20" s="59"/>
      <c r="DG20" s="59"/>
      <c r="DH20" s="59"/>
      <c r="DI20" s="59"/>
      <c r="DJ20" s="59"/>
      <c r="DK20" s="59"/>
      <c r="DL20" s="59"/>
      <c r="DM20" s="59"/>
      <c r="DN20" s="59"/>
      <c r="DO20" s="59"/>
      <c r="DP20" s="59"/>
      <c r="DQ20" s="59"/>
      <c r="DR20" s="59"/>
      <c r="DS20" s="59"/>
      <c r="DT20" s="59"/>
      <c r="DU20" s="59"/>
      <c r="DV20" s="59"/>
      <c r="DW20" s="59"/>
      <c r="DX20" s="59"/>
      <c r="DY20" s="59"/>
      <c r="DZ20" s="59"/>
      <c r="EA20" s="59"/>
    </row>
    <row r="21" spans="1:131" x14ac:dyDescent="0.2">
      <c r="A21" s="15" t="s">
        <v>43</v>
      </c>
      <c r="B21" s="1">
        <f>President!B21</f>
        <v>7686</v>
      </c>
      <c r="C21" s="1">
        <f>President!C21</f>
        <v>5349</v>
      </c>
      <c r="D21" s="23">
        <f>President!D21</f>
        <v>0.69594067135050741</v>
      </c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59"/>
      <c r="CF21" s="59"/>
      <c r="CG21" s="59"/>
      <c r="CH21" s="59"/>
      <c r="CI21" s="59"/>
      <c r="CJ21" s="59"/>
      <c r="CK21" s="59"/>
      <c r="CL21" s="59"/>
      <c r="CM21" s="59"/>
      <c r="CN21" s="59"/>
      <c r="CO21" s="59"/>
      <c r="CP21" s="59"/>
      <c r="CQ21" s="59"/>
      <c r="CR21" s="59"/>
      <c r="CS21" s="59"/>
      <c r="CT21" s="59"/>
      <c r="CU21" s="59"/>
      <c r="CV21" s="59"/>
      <c r="CW21" s="59"/>
      <c r="CX21" s="59"/>
      <c r="CY21" s="59"/>
      <c r="CZ21" s="59"/>
      <c r="DA21" s="59"/>
      <c r="DB21" s="59"/>
      <c r="DC21" s="59"/>
      <c r="DD21" s="59"/>
      <c r="DE21" s="59"/>
      <c r="DF21" s="59"/>
      <c r="DG21" s="59"/>
      <c r="DH21" s="59"/>
      <c r="DI21" s="59"/>
      <c r="DJ21" s="59"/>
      <c r="DK21" s="59"/>
      <c r="DL21" s="59"/>
      <c r="DM21" s="59"/>
      <c r="DN21" s="59"/>
      <c r="DO21" s="59"/>
      <c r="DP21" s="59"/>
      <c r="DQ21" s="59"/>
      <c r="DR21" s="59"/>
      <c r="DS21" s="59"/>
      <c r="DT21" s="59"/>
      <c r="DU21" s="59"/>
      <c r="DV21" s="59"/>
      <c r="DW21" s="59"/>
      <c r="DX21" s="59"/>
      <c r="DY21" s="59"/>
      <c r="DZ21" s="59"/>
      <c r="EA21" s="59"/>
    </row>
    <row r="22" spans="1:131" x14ac:dyDescent="0.2">
      <c r="A22" s="15" t="s">
        <v>44</v>
      </c>
      <c r="B22" s="1">
        <f>President!B22</f>
        <v>11407</v>
      </c>
      <c r="C22" s="1">
        <f>President!C22</f>
        <v>9655</v>
      </c>
      <c r="D22" s="23">
        <f>President!D22</f>
        <v>0.8464100990619795</v>
      </c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59"/>
      <c r="CF22" s="59"/>
      <c r="CG22" s="59"/>
      <c r="CH22" s="59"/>
      <c r="CI22" s="59"/>
      <c r="CJ22" s="59"/>
      <c r="CK22" s="59"/>
      <c r="CL22" s="59"/>
      <c r="CM22" s="59"/>
      <c r="CN22" s="59"/>
      <c r="CO22" s="59"/>
      <c r="CP22" s="59"/>
      <c r="CQ22" s="59"/>
      <c r="CR22" s="59"/>
      <c r="CS22" s="59"/>
      <c r="CT22" s="59"/>
      <c r="CU22" s="59"/>
      <c r="CV22" s="59"/>
      <c r="CW22" s="59"/>
      <c r="CX22" s="59"/>
      <c r="CY22" s="59"/>
      <c r="CZ22" s="59"/>
      <c r="DA22" s="59"/>
      <c r="DB22" s="59"/>
      <c r="DC22" s="59"/>
      <c r="DD22" s="59"/>
      <c r="DE22" s="59"/>
      <c r="DF22" s="59"/>
      <c r="DG22" s="59"/>
      <c r="DH22" s="59"/>
      <c r="DI22" s="59"/>
      <c r="DJ22" s="59"/>
      <c r="DK22" s="59"/>
      <c r="DL22" s="59"/>
      <c r="DM22" s="59"/>
      <c r="DN22" s="59"/>
      <c r="DO22" s="59"/>
      <c r="DP22" s="59"/>
      <c r="DQ22" s="59"/>
      <c r="DR22" s="59"/>
      <c r="DS22" s="59"/>
      <c r="DT22" s="59"/>
      <c r="DU22" s="59"/>
      <c r="DV22" s="59"/>
      <c r="DW22" s="59"/>
      <c r="DX22" s="59"/>
      <c r="DY22" s="59"/>
      <c r="DZ22" s="59"/>
      <c r="EA22" s="59"/>
    </row>
    <row r="23" spans="1:131" x14ac:dyDescent="0.2">
      <c r="A23" s="15" t="s">
        <v>45</v>
      </c>
      <c r="B23" s="1">
        <f>President!B23</f>
        <v>9958</v>
      </c>
      <c r="C23" s="1">
        <f>President!C23</f>
        <v>8153</v>
      </c>
      <c r="D23" s="23">
        <f>President!D23</f>
        <v>0.81873870255071302</v>
      </c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</row>
    <row r="24" spans="1:131" x14ac:dyDescent="0.2">
      <c r="A24" s="15" t="s">
        <v>46</v>
      </c>
      <c r="B24" s="1">
        <f>President!B24</f>
        <v>26160</v>
      </c>
      <c r="C24" s="1">
        <f>President!C24</f>
        <v>17644</v>
      </c>
      <c r="D24" s="23">
        <f>President!D24</f>
        <v>0.6744648318042813</v>
      </c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  <c r="DM24" s="59"/>
      <c r="DN24" s="59"/>
      <c r="DO24" s="59"/>
      <c r="DP24" s="59"/>
      <c r="DQ24" s="59"/>
      <c r="DR24" s="59"/>
      <c r="DS24" s="59"/>
      <c r="DT24" s="59"/>
      <c r="DU24" s="59"/>
      <c r="DV24" s="59"/>
      <c r="DW24" s="59"/>
      <c r="DX24" s="59"/>
      <c r="DY24" s="59"/>
      <c r="DZ24" s="59"/>
      <c r="EA24" s="59"/>
    </row>
    <row r="25" spans="1:131" x14ac:dyDescent="0.2">
      <c r="A25" s="15" t="s">
        <v>47</v>
      </c>
      <c r="B25" s="1">
        <f>President!B25</f>
        <v>26484</v>
      </c>
      <c r="C25" s="1">
        <f>President!C25</f>
        <v>19387</v>
      </c>
      <c r="D25" s="23">
        <f>President!D25</f>
        <v>0.73202688415647188</v>
      </c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19">
        <v>4001</v>
      </c>
      <c r="AO25" s="19">
        <v>6795</v>
      </c>
      <c r="AP25" s="19">
        <v>545</v>
      </c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59"/>
      <c r="CF25" s="59"/>
      <c r="CG25" s="59"/>
      <c r="CH25" s="59"/>
      <c r="CI25" s="59"/>
      <c r="CJ25" s="59"/>
      <c r="CK25" s="59"/>
      <c r="CL25" s="59"/>
      <c r="CM25" s="59"/>
      <c r="CN25" s="59"/>
      <c r="CO25" s="59"/>
      <c r="CP25" s="59"/>
      <c r="CQ25" s="59"/>
      <c r="CR25" s="59"/>
      <c r="CS25" s="59"/>
      <c r="CT25" s="59"/>
      <c r="CU25" s="59"/>
      <c r="CV25" s="59"/>
      <c r="CW25" s="59"/>
      <c r="CX25" s="59"/>
      <c r="CY25" s="59"/>
      <c r="CZ25" s="59"/>
      <c r="DA25" s="59"/>
      <c r="DB25" s="59"/>
      <c r="DC25" s="59"/>
      <c r="DD25" s="59"/>
      <c r="DE25" s="59"/>
      <c r="DF25" s="59"/>
      <c r="DG25" s="59"/>
      <c r="DH25" s="59"/>
      <c r="DI25" s="59"/>
      <c r="DJ25" s="59"/>
      <c r="DK25" s="59"/>
      <c r="DL25" s="59"/>
      <c r="DM25" s="59"/>
      <c r="DN25" s="59"/>
      <c r="DO25" s="59"/>
      <c r="DP25" s="59"/>
      <c r="DQ25" s="59"/>
      <c r="DR25" s="59"/>
      <c r="DS25" s="59"/>
      <c r="DT25" s="59"/>
      <c r="DU25" s="59"/>
      <c r="DV25" s="59"/>
      <c r="DW25" s="59"/>
      <c r="DX25" s="59"/>
      <c r="DY25" s="59"/>
      <c r="DZ25" s="59"/>
      <c r="EA25" s="59"/>
    </row>
    <row r="26" spans="1:131" x14ac:dyDescent="0.2">
      <c r="A26" s="15" t="s">
        <v>48</v>
      </c>
      <c r="B26" s="1">
        <f>President!B26</f>
        <v>16546</v>
      </c>
      <c r="C26" s="1">
        <f>President!C26</f>
        <v>11690</v>
      </c>
      <c r="D26" s="23">
        <f>President!D26</f>
        <v>0.70651516982956608</v>
      </c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59"/>
      <c r="CW26" s="59"/>
      <c r="CX26" s="59"/>
      <c r="CY26" s="59"/>
      <c r="CZ26" s="59"/>
      <c r="DA26" s="59"/>
      <c r="DB26" s="59"/>
      <c r="DC26" s="59"/>
      <c r="DD26" s="59"/>
      <c r="DE26" s="59"/>
      <c r="DF26" s="59"/>
      <c r="DG26" s="59"/>
      <c r="DH26" s="59"/>
      <c r="DI26" s="59"/>
      <c r="DJ26" s="59"/>
      <c r="DK26" s="59"/>
      <c r="DL26" s="59"/>
      <c r="DM26" s="59"/>
      <c r="DN26" s="59"/>
      <c r="DO26" s="59"/>
      <c r="DP26" s="59"/>
      <c r="DQ26" s="59"/>
      <c r="DR26" s="59"/>
      <c r="DS26" s="59"/>
      <c r="DT26" s="59"/>
      <c r="DU26" s="59"/>
      <c r="DV26" s="59"/>
      <c r="DW26" s="59"/>
      <c r="DX26" s="59"/>
      <c r="DY26" s="59"/>
      <c r="DZ26" s="59"/>
      <c r="EA26" s="59"/>
    </row>
    <row r="27" spans="1:131" x14ac:dyDescent="0.2">
      <c r="A27" s="15" t="s">
        <v>49</v>
      </c>
      <c r="B27" s="1">
        <f>President!B27</f>
        <v>226906</v>
      </c>
      <c r="C27" s="1">
        <f>President!C27</f>
        <v>179641</v>
      </c>
      <c r="D27" s="23">
        <f>President!D27</f>
        <v>0.7916978837051466</v>
      </c>
      <c r="E27" s="19">
        <v>10924</v>
      </c>
      <c r="F27" s="59"/>
      <c r="G27" s="59"/>
      <c r="H27" s="59"/>
      <c r="I27" s="59"/>
      <c r="J27" s="59"/>
      <c r="K27" s="59"/>
      <c r="L27" s="19">
        <v>1987</v>
      </c>
      <c r="M27" s="19">
        <v>10513</v>
      </c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19">
        <v>14335</v>
      </c>
      <c r="BC27" s="19">
        <v>1222</v>
      </c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19">
        <v>13237</v>
      </c>
      <c r="CP27" s="59"/>
      <c r="CQ27" s="59"/>
      <c r="CR27" s="59"/>
      <c r="CS27" s="59"/>
      <c r="CT27" s="59"/>
      <c r="CU27" s="59"/>
      <c r="CV27" s="59"/>
      <c r="CW27" s="59"/>
      <c r="CX27" s="59"/>
      <c r="CY27" s="19">
        <v>11921</v>
      </c>
      <c r="CZ27" s="19">
        <v>1701</v>
      </c>
      <c r="DA27" s="19">
        <v>1823</v>
      </c>
      <c r="DB27" s="19">
        <v>11029</v>
      </c>
      <c r="DC27" s="19">
        <v>9971</v>
      </c>
      <c r="DD27" s="19">
        <v>840</v>
      </c>
      <c r="DE27" s="19">
        <v>880</v>
      </c>
      <c r="DF27" s="19">
        <v>10801</v>
      </c>
      <c r="DG27" s="19">
        <v>2075</v>
      </c>
      <c r="DH27" s="19">
        <v>2422</v>
      </c>
      <c r="DI27" s="19">
        <v>8786</v>
      </c>
      <c r="DJ27" s="59"/>
      <c r="DK27" s="59"/>
      <c r="DL27" s="19">
        <v>5057</v>
      </c>
      <c r="DM27" s="19">
        <v>6989</v>
      </c>
      <c r="DN27" s="19">
        <v>2193</v>
      </c>
      <c r="DO27" s="19">
        <v>11183</v>
      </c>
      <c r="DP27" s="19">
        <v>1718</v>
      </c>
      <c r="DQ27" s="19">
        <v>10779</v>
      </c>
      <c r="DR27" s="19">
        <v>1790</v>
      </c>
      <c r="DS27" s="19">
        <v>9454</v>
      </c>
      <c r="DT27" s="19">
        <v>2074</v>
      </c>
      <c r="DU27" s="59"/>
      <c r="DV27" s="59"/>
      <c r="DW27" s="59"/>
      <c r="DX27" s="59"/>
      <c r="DY27" s="59"/>
      <c r="DZ27" s="59"/>
      <c r="EA27" s="59"/>
    </row>
    <row r="28" spans="1:131" x14ac:dyDescent="0.2">
      <c r="A28" s="15" t="s">
        <v>50</v>
      </c>
      <c r="B28" s="1">
        <f>President!B28</f>
        <v>13472</v>
      </c>
      <c r="C28" s="1">
        <f>President!C28</f>
        <v>9722</v>
      </c>
      <c r="D28" s="23">
        <f>President!D28</f>
        <v>0.72164489311163893</v>
      </c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59"/>
      <c r="DC28" s="59"/>
      <c r="DD28" s="59"/>
      <c r="DE28" s="59"/>
      <c r="DF28" s="59"/>
      <c r="DG28" s="59"/>
      <c r="DH28" s="59"/>
      <c r="DI28" s="59"/>
      <c r="DJ28" s="59"/>
      <c r="DK28" s="59"/>
      <c r="DL28" s="59"/>
      <c r="DM28" s="59"/>
      <c r="DN28" s="59"/>
      <c r="DO28" s="59"/>
      <c r="DP28" s="59"/>
      <c r="DQ28" s="59"/>
      <c r="DR28" s="59"/>
      <c r="DS28" s="59"/>
      <c r="DT28" s="59"/>
      <c r="DU28" s="59"/>
      <c r="DV28" s="59"/>
      <c r="DW28" s="59"/>
      <c r="DX28" s="59"/>
      <c r="DY28" s="59"/>
      <c r="DZ28" s="59"/>
      <c r="EA28" s="59"/>
    </row>
    <row r="29" spans="1:131" x14ac:dyDescent="0.2">
      <c r="A29" s="15" t="s">
        <v>51</v>
      </c>
      <c r="B29" s="1">
        <f>President!B29</f>
        <v>67505</v>
      </c>
      <c r="C29" s="1">
        <f>President!C29</f>
        <v>54505</v>
      </c>
      <c r="D29" s="23">
        <f>President!D29</f>
        <v>0.807421672468706</v>
      </c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59"/>
      <c r="CF29" s="59"/>
      <c r="CG29" s="59"/>
      <c r="CH29" s="59"/>
      <c r="CI29" s="59"/>
      <c r="CJ29" s="59"/>
      <c r="CK29" s="59"/>
      <c r="CL29" s="59"/>
      <c r="CM29" s="59"/>
      <c r="CN29" s="59"/>
      <c r="CO29" s="59"/>
      <c r="CP29" s="59"/>
      <c r="CQ29" s="59"/>
      <c r="CR29" s="59"/>
      <c r="CS29" s="59"/>
      <c r="CT29" s="59"/>
      <c r="CU29" s="59"/>
      <c r="CV29" s="59"/>
      <c r="CW29" s="59"/>
      <c r="CX29" s="59"/>
      <c r="CY29" s="59"/>
      <c r="CZ29" s="59"/>
      <c r="DA29" s="59"/>
      <c r="DB29" s="59"/>
      <c r="DC29" s="59"/>
      <c r="DD29" s="59"/>
      <c r="DE29" s="59"/>
      <c r="DF29" s="59"/>
      <c r="DG29" s="59"/>
      <c r="DH29" s="59"/>
      <c r="DI29" s="59"/>
      <c r="DJ29" s="19">
        <v>9774</v>
      </c>
      <c r="DK29" s="19">
        <v>3404</v>
      </c>
      <c r="DL29" s="59"/>
      <c r="DM29" s="59"/>
      <c r="DN29" s="59"/>
      <c r="DO29" s="59"/>
      <c r="DP29" s="59"/>
      <c r="DQ29" s="59"/>
      <c r="DR29" s="59"/>
      <c r="DS29" s="59"/>
      <c r="DT29" s="59"/>
      <c r="DU29" s="59"/>
      <c r="DV29" s="59"/>
      <c r="DW29" s="19">
        <v>12435</v>
      </c>
      <c r="DX29" s="19">
        <v>3771</v>
      </c>
      <c r="DY29" s="19">
        <v>2079</v>
      </c>
      <c r="DZ29" s="19">
        <v>10299</v>
      </c>
      <c r="EA29" s="19">
        <v>701</v>
      </c>
    </row>
    <row r="30" spans="1:131" x14ac:dyDescent="0.2">
      <c r="A30" s="15" t="s">
        <v>52</v>
      </c>
      <c r="B30" s="1">
        <f>President!B30</f>
        <v>1812</v>
      </c>
      <c r="C30" s="1">
        <f>President!C30</f>
        <v>1355</v>
      </c>
      <c r="D30" s="23">
        <f>President!D30</f>
        <v>0.74779249448123619</v>
      </c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59"/>
      <c r="CF30" s="59"/>
      <c r="CG30" s="59"/>
      <c r="CH30" s="59"/>
      <c r="CI30" s="59"/>
      <c r="CJ30" s="59"/>
      <c r="CK30" s="59"/>
      <c r="CL30" s="59"/>
      <c r="CM30" s="59"/>
      <c r="CN30" s="59"/>
      <c r="CO30" s="59"/>
      <c r="CP30" s="59"/>
      <c r="CQ30" s="59"/>
      <c r="CR30" s="59"/>
      <c r="CS30" s="59"/>
      <c r="CT30" s="59"/>
      <c r="CU30" s="59"/>
      <c r="CV30" s="59"/>
      <c r="CW30" s="59"/>
      <c r="CX30" s="59"/>
      <c r="CY30" s="59"/>
      <c r="CZ30" s="59"/>
      <c r="DA30" s="59"/>
      <c r="DB30" s="59"/>
      <c r="DC30" s="59"/>
      <c r="DD30" s="59"/>
      <c r="DE30" s="59"/>
      <c r="DF30" s="59"/>
      <c r="DG30" s="59"/>
      <c r="DH30" s="59"/>
      <c r="DI30" s="59"/>
      <c r="DJ30" s="59"/>
      <c r="DK30" s="59"/>
      <c r="DL30" s="59"/>
      <c r="DM30" s="59"/>
      <c r="DN30" s="59"/>
      <c r="DO30" s="59"/>
      <c r="DP30" s="59"/>
      <c r="DQ30" s="59"/>
      <c r="DR30" s="59"/>
      <c r="DS30" s="59"/>
      <c r="DT30" s="59"/>
      <c r="DU30" s="59"/>
      <c r="DV30" s="59"/>
      <c r="DW30" s="59"/>
      <c r="DX30" s="59"/>
      <c r="DY30" s="59"/>
      <c r="DZ30" s="59"/>
      <c r="EA30" s="59"/>
    </row>
    <row r="31" spans="1:131" x14ac:dyDescent="0.2">
      <c r="A31" s="15" t="s">
        <v>53</v>
      </c>
      <c r="B31" s="1">
        <f>President!B31</f>
        <v>109203</v>
      </c>
      <c r="C31" s="1">
        <f>President!C31</f>
        <v>76524</v>
      </c>
      <c r="D31" s="23">
        <f>President!D31</f>
        <v>0.70074997939617045</v>
      </c>
      <c r="E31" s="59"/>
      <c r="F31" s="59"/>
      <c r="G31" s="59"/>
      <c r="H31" s="59"/>
      <c r="I31" s="59"/>
      <c r="J31" s="59"/>
      <c r="K31" s="59"/>
      <c r="L31" s="59"/>
      <c r="M31" s="59"/>
      <c r="N31" s="19">
        <v>3857</v>
      </c>
      <c r="O31" s="19">
        <v>9614</v>
      </c>
      <c r="P31" s="19">
        <v>658</v>
      </c>
      <c r="Q31" s="19">
        <v>7650</v>
      </c>
      <c r="R31" s="19">
        <v>3604</v>
      </c>
      <c r="S31" s="19">
        <v>5079</v>
      </c>
      <c r="T31" s="19">
        <v>3372</v>
      </c>
      <c r="U31" s="19">
        <v>5558</v>
      </c>
      <c r="V31" s="19">
        <v>4681</v>
      </c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59"/>
      <c r="CC31" s="59"/>
      <c r="CD31" s="59"/>
      <c r="CE31" s="59"/>
      <c r="CF31" s="59"/>
      <c r="CG31" s="59"/>
      <c r="CH31" s="59"/>
      <c r="CI31" s="59"/>
      <c r="CJ31" s="59"/>
      <c r="CK31" s="59"/>
      <c r="CL31" s="59"/>
      <c r="CM31" s="59"/>
      <c r="CN31" s="59"/>
      <c r="CO31" s="59"/>
      <c r="CP31" s="59"/>
      <c r="CQ31" s="59"/>
      <c r="CR31" s="59"/>
      <c r="CS31" s="59"/>
      <c r="CT31" s="59"/>
      <c r="CU31" s="59"/>
      <c r="CV31" s="59"/>
      <c r="CW31" s="59"/>
      <c r="CX31" s="59"/>
      <c r="CY31" s="59"/>
      <c r="CZ31" s="59"/>
      <c r="DA31" s="59"/>
      <c r="DB31" s="59"/>
      <c r="DC31" s="59"/>
      <c r="DD31" s="59"/>
      <c r="DE31" s="59"/>
      <c r="DF31" s="59"/>
      <c r="DG31" s="59"/>
      <c r="DH31" s="59"/>
      <c r="DI31" s="59"/>
      <c r="DJ31" s="59"/>
      <c r="DK31" s="59"/>
      <c r="DL31" s="59"/>
      <c r="DM31" s="59"/>
      <c r="DN31" s="59"/>
      <c r="DO31" s="59"/>
      <c r="DP31" s="59"/>
      <c r="DQ31" s="59"/>
      <c r="DR31" s="59"/>
      <c r="DS31" s="59"/>
      <c r="DT31" s="59"/>
      <c r="DU31" s="59"/>
      <c r="DV31" s="59"/>
      <c r="DW31" s="59"/>
      <c r="DX31" s="59"/>
      <c r="DY31" s="59"/>
      <c r="DZ31" s="59"/>
      <c r="EA31" s="59"/>
    </row>
    <row r="32" spans="1:131" x14ac:dyDescent="0.2">
      <c r="A32" s="17" t="s">
        <v>54</v>
      </c>
      <c r="B32" s="1">
        <f>President!B32</f>
        <v>1283526</v>
      </c>
      <c r="C32" s="1">
        <f>President!C32</f>
        <v>1028786</v>
      </c>
      <c r="D32" s="23">
        <f>President!D32</f>
        <v>0.80153109481225937</v>
      </c>
      <c r="E32" s="19">
        <f>E27</f>
        <v>10924</v>
      </c>
      <c r="F32" s="19">
        <f t="shared" ref="F32:K32" si="0">F5</f>
        <v>9995</v>
      </c>
      <c r="G32" s="19">
        <f t="shared" si="0"/>
        <v>4185</v>
      </c>
      <c r="H32" s="19">
        <f t="shared" si="0"/>
        <v>3429</v>
      </c>
      <c r="I32" s="19">
        <f t="shared" si="0"/>
        <v>8107</v>
      </c>
      <c r="J32" s="19">
        <f t="shared" si="0"/>
        <v>2217</v>
      </c>
      <c r="K32" s="19">
        <f t="shared" si="0"/>
        <v>11946</v>
      </c>
      <c r="L32" s="19">
        <f>L27</f>
        <v>1987</v>
      </c>
      <c r="M32" s="19">
        <f>M27</f>
        <v>10513</v>
      </c>
      <c r="N32" s="19">
        <f t="shared" ref="N32:V32" si="1">N31</f>
        <v>3857</v>
      </c>
      <c r="O32" s="19">
        <f t="shared" si="1"/>
        <v>9614</v>
      </c>
      <c r="P32" s="19">
        <f t="shared" si="1"/>
        <v>658</v>
      </c>
      <c r="Q32" s="19">
        <f t="shared" si="1"/>
        <v>7650</v>
      </c>
      <c r="R32" s="19">
        <f t="shared" si="1"/>
        <v>3604</v>
      </c>
      <c r="S32" s="19">
        <f t="shared" si="1"/>
        <v>5079</v>
      </c>
      <c r="T32" s="19">
        <f t="shared" si="1"/>
        <v>3372</v>
      </c>
      <c r="U32" s="19">
        <f t="shared" si="1"/>
        <v>5558</v>
      </c>
      <c r="V32" s="19">
        <f t="shared" si="1"/>
        <v>4681</v>
      </c>
      <c r="W32" s="19">
        <f t="shared" ref="W32:AM32" si="2">W8</f>
        <v>8256</v>
      </c>
      <c r="X32" s="19">
        <f t="shared" si="2"/>
        <v>3667</v>
      </c>
      <c r="Y32" s="19">
        <f t="shared" si="2"/>
        <v>3028</v>
      </c>
      <c r="Z32" s="19">
        <f t="shared" si="2"/>
        <v>7490</v>
      </c>
      <c r="AA32" s="19">
        <f t="shared" si="2"/>
        <v>2662</v>
      </c>
      <c r="AB32" s="19">
        <f t="shared" si="2"/>
        <v>11278</v>
      </c>
      <c r="AC32" s="19">
        <f t="shared" si="2"/>
        <v>3564</v>
      </c>
      <c r="AD32" s="19">
        <f t="shared" si="2"/>
        <v>8252</v>
      </c>
      <c r="AE32" s="19">
        <f t="shared" si="2"/>
        <v>533</v>
      </c>
      <c r="AF32" s="19">
        <f t="shared" si="2"/>
        <v>4652</v>
      </c>
      <c r="AG32" s="19">
        <f t="shared" si="2"/>
        <v>11205</v>
      </c>
      <c r="AH32" s="19">
        <f t="shared" si="2"/>
        <v>4466</v>
      </c>
      <c r="AI32" s="19">
        <f t="shared" si="2"/>
        <v>12884</v>
      </c>
      <c r="AJ32" s="19">
        <f t="shared" si="2"/>
        <v>12283</v>
      </c>
      <c r="AK32" s="19">
        <f t="shared" si="2"/>
        <v>4875</v>
      </c>
      <c r="AL32" s="19">
        <f t="shared" si="2"/>
        <v>3443</v>
      </c>
      <c r="AM32" s="19">
        <f t="shared" si="2"/>
        <v>10807</v>
      </c>
      <c r="AN32" s="19">
        <f>AN25</f>
        <v>4001</v>
      </c>
      <c r="AO32" s="19">
        <f>AO25</f>
        <v>6795</v>
      </c>
      <c r="AP32" s="19">
        <f>AP25</f>
        <v>545</v>
      </c>
      <c r="AQ32" s="19">
        <f t="shared" ref="AQ32:BA32" si="3">AQ20</f>
        <v>6402</v>
      </c>
      <c r="AR32" s="19">
        <f t="shared" si="3"/>
        <v>2331</v>
      </c>
      <c r="AS32" s="19">
        <f t="shared" si="3"/>
        <v>5109</v>
      </c>
      <c r="AT32" s="19">
        <f t="shared" si="3"/>
        <v>2302</v>
      </c>
      <c r="AU32" s="19">
        <f t="shared" si="3"/>
        <v>10613</v>
      </c>
      <c r="AV32" s="19">
        <f t="shared" si="3"/>
        <v>4431</v>
      </c>
      <c r="AW32" s="19">
        <f t="shared" si="3"/>
        <v>2768</v>
      </c>
      <c r="AX32" s="19">
        <f t="shared" si="3"/>
        <v>11288</v>
      </c>
      <c r="AY32" s="19">
        <f t="shared" si="3"/>
        <v>4926</v>
      </c>
      <c r="AZ32" s="19">
        <f t="shared" si="3"/>
        <v>2077</v>
      </c>
      <c r="BA32" s="19">
        <f t="shared" si="3"/>
        <v>528</v>
      </c>
      <c r="BB32" s="19">
        <f>BB27</f>
        <v>14335</v>
      </c>
      <c r="BC32" s="19">
        <f>BC27</f>
        <v>1222</v>
      </c>
      <c r="BD32" s="19">
        <f t="shared" ref="BD32:CN32" si="4">BD20</f>
        <v>5029</v>
      </c>
      <c r="BE32" s="19">
        <f t="shared" si="4"/>
        <v>5385</v>
      </c>
      <c r="BF32" s="19">
        <f t="shared" si="4"/>
        <v>3872</v>
      </c>
      <c r="BG32" s="19">
        <f t="shared" si="4"/>
        <v>3795</v>
      </c>
      <c r="BH32" s="19">
        <f t="shared" si="4"/>
        <v>10940</v>
      </c>
      <c r="BI32" s="19">
        <f t="shared" si="4"/>
        <v>5426</v>
      </c>
      <c r="BJ32" s="19">
        <f t="shared" si="4"/>
        <v>3782</v>
      </c>
      <c r="BK32" s="19">
        <f t="shared" si="4"/>
        <v>4234</v>
      </c>
      <c r="BL32" s="19">
        <f t="shared" si="4"/>
        <v>5464</v>
      </c>
      <c r="BM32" s="19">
        <f t="shared" si="4"/>
        <v>6255</v>
      </c>
      <c r="BN32" s="19">
        <f t="shared" si="4"/>
        <v>595</v>
      </c>
      <c r="BO32" s="19">
        <f t="shared" si="4"/>
        <v>3516</v>
      </c>
      <c r="BP32" s="19">
        <f t="shared" si="4"/>
        <v>4780</v>
      </c>
      <c r="BQ32" s="19">
        <f t="shared" si="4"/>
        <v>8190</v>
      </c>
      <c r="BR32" s="19">
        <f t="shared" si="4"/>
        <v>12268</v>
      </c>
      <c r="BS32" s="19">
        <f t="shared" si="4"/>
        <v>9002</v>
      </c>
      <c r="BT32" s="19">
        <f t="shared" si="4"/>
        <v>8450</v>
      </c>
      <c r="BU32" s="19">
        <f t="shared" si="4"/>
        <v>3633</v>
      </c>
      <c r="BV32" s="19">
        <f t="shared" si="4"/>
        <v>5079</v>
      </c>
      <c r="BW32" s="19">
        <f t="shared" si="4"/>
        <v>7484</v>
      </c>
      <c r="BX32" s="19">
        <f t="shared" si="4"/>
        <v>4928</v>
      </c>
      <c r="BY32" s="19">
        <f t="shared" si="4"/>
        <v>5929</v>
      </c>
      <c r="BZ32" s="19">
        <f t="shared" si="4"/>
        <v>8777</v>
      </c>
      <c r="CA32" s="19">
        <f t="shared" si="4"/>
        <v>13658</v>
      </c>
      <c r="CB32" s="19">
        <f t="shared" si="4"/>
        <v>10600</v>
      </c>
      <c r="CC32" s="19">
        <f t="shared" si="4"/>
        <v>7113</v>
      </c>
      <c r="CD32" s="19">
        <f t="shared" si="4"/>
        <v>4726</v>
      </c>
      <c r="CE32" s="19">
        <f t="shared" si="4"/>
        <v>7412</v>
      </c>
      <c r="CF32" s="19">
        <f t="shared" si="4"/>
        <v>334</v>
      </c>
      <c r="CG32" s="19">
        <f t="shared" si="4"/>
        <v>5690</v>
      </c>
      <c r="CH32" s="19">
        <f t="shared" si="4"/>
        <v>6471</v>
      </c>
      <c r="CI32" s="19">
        <f t="shared" si="4"/>
        <v>8048</v>
      </c>
      <c r="CJ32" s="19">
        <f t="shared" si="4"/>
        <v>8192</v>
      </c>
      <c r="CK32" s="19">
        <f t="shared" si="4"/>
        <v>9869</v>
      </c>
      <c r="CL32" s="19">
        <f t="shared" si="4"/>
        <v>554</v>
      </c>
      <c r="CM32" s="19">
        <f t="shared" si="4"/>
        <v>7354</v>
      </c>
      <c r="CN32" s="19">
        <f t="shared" si="4"/>
        <v>3856</v>
      </c>
      <c r="CO32" s="19">
        <f>CO27</f>
        <v>13237</v>
      </c>
      <c r="CP32" s="19">
        <f t="shared" ref="CP32:CX32" si="5">CP20</f>
        <v>7191</v>
      </c>
      <c r="CQ32" s="19">
        <f t="shared" si="5"/>
        <v>11365</v>
      </c>
      <c r="CR32" s="19">
        <f t="shared" si="5"/>
        <v>13508</v>
      </c>
      <c r="CS32" s="19">
        <f t="shared" si="5"/>
        <v>3978</v>
      </c>
      <c r="CT32" s="19">
        <f t="shared" si="5"/>
        <v>4061</v>
      </c>
      <c r="CU32" s="19">
        <f t="shared" si="5"/>
        <v>9270</v>
      </c>
      <c r="CV32" s="19">
        <f t="shared" si="5"/>
        <v>601</v>
      </c>
      <c r="CW32" s="19">
        <f t="shared" si="5"/>
        <v>9928</v>
      </c>
      <c r="CX32" s="19">
        <f t="shared" si="5"/>
        <v>2958</v>
      </c>
      <c r="CY32" s="19">
        <f t="shared" ref="CY32:DI32" si="6">CY27</f>
        <v>11921</v>
      </c>
      <c r="CZ32" s="19">
        <f t="shared" si="6"/>
        <v>1701</v>
      </c>
      <c r="DA32" s="19">
        <f t="shared" si="6"/>
        <v>1823</v>
      </c>
      <c r="DB32" s="19">
        <f t="shared" si="6"/>
        <v>11029</v>
      </c>
      <c r="DC32" s="19">
        <f t="shared" si="6"/>
        <v>9971</v>
      </c>
      <c r="DD32" s="19">
        <f t="shared" si="6"/>
        <v>840</v>
      </c>
      <c r="DE32" s="19">
        <f t="shared" si="6"/>
        <v>880</v>
      </c>
      <c r="DF32" s="19">
        <f t="shared" si="6"/>
        <v>10801</v>
      </c>
      <c r="DG32" s="19">
        <f t="shared" si="6"/>
        <v>2075</v>
      </c>
      <c r="DH32" s="19">
        <f t="shared" si="6"/>
        <v>2422</v>
      </c>
      <c r="DI32" s="19">
        <f t="shared" si="6"/>
        <v>8786</v>
      </c>
      <c r="DJ32" s="19">
        <f>DJ29</f>
        <v>9774</v>
      </c>
      <c r="DK32" s="19">
        <f>DK29</f>
        <v>3404</v>
      </c>
      <c r="DL32" s="19">
        <f t="shared" ref="DL32:DT32" si="7">DL27</f>
        <v>5057</v>
      </c>
      <c r="DM32" s="19">
        <f t="shared" si="7"/>
        <v>6989</v>
      </c>
      <c r="DN32" s="19">
        <f t="shared" si="7"/>
        <v>2193</v>
      </c>
      <c r="DO32" s="19">
        <f t="shared" si="7"/>
        <v>11183</v>
      </c>
      <c r="DP32" s="19">
        <f t="shared" si="7"/>
        <v>1718</v>
      </c>
      <c r="DQ32" s="19">
        <f t="shared" si="7"/>
        <v>10779</v>
      </c>
      <c r="DR32" s="19">
        <f t="shared" si="7"/>
        <v>1790</v>
      </c>
      <c r="DS32" s="19">
        <f t="shared" si="7"/>
        <v>9454</v>
      </c>
      <c r="DT32" s="19">
        <f t="shared" si="7"/>
        <v>2074</v>
      </c>
      <c r="DU32" s="19">
        <f>DU13</f>
        <v>1786</v>
      </c>
      <c r="DV32" s="19">
        <f>DV13</f>
        <v>10451</v>
      </c>
      <c r="DW32" s="19">
        <f>DW29</f>
        <v>12435</v>
      </c>
      <c r="DX32" s="19">
        <f>DX29</f>
        <v>3771</v>
      </c>
      <c r="DY32" s="19">
        <f>DY29</f>
        <v>2079</v>
      </c>
      <c r="DZ32" s="19">
        <f>DZ29</f>
        <v>10299</v>
      </c>
      <c r="EA32" s="19">
        <f>EA29</f>
        <v>701</v>
      </c>
    </row>
    <row r="33" spans="1:131" x14ac:dyDescent="0.2">
      <c r="A33" s="17" t="s">
        <v>55</v>
      </c>
      <c r="B33" s="58"/>
      <c r="C33" s="58"/>
      <c r="D33" s="4"/>
      <c r="E33" s="13">
        <f>E32</f>
        <v>10924</v>
      </c>
      <c r="F33" s="89">
        <f>F32+G32</f>
        <v>14180</v>
      </c>
      <c r="G33" s="84"/>
      <c r="H33" s="89">
        <f>H32+I32</f>
        <v>11536</v>
      </c>
      <c r="I33" s="84"/>
      <c r="J33" s="89">
        <f>J32+K32</f>
        <v>14163</v>
      </c>
      <c r="K33" s="84"/>
      <c r="L33" s="89">
        <f>L32+M32</f>
        <v>12500</v>
      </c>
      <c r="M33" s="84"/>
      <c r="N33" s="89">
        <f>N32+O32</f>
        <v>13471</v>
      </c>
      <c r="O33" s="84"/>
      <c r="P33" s="89">
        <f>(P32+Q32)+R32</f>
        <v>11912</v>
      </c>
      <c r="Q33" s="73"/>
      <c r="R33" s="84"/>
      <c r="S33" s="89">
        <f>S32+T32</f>
        <v>8451</v>
      </c>
      <c r="T33" s="84"/>
      <c r="U33" s="89">
        <f>U32+V32</f>
        <v>10239</v>
      </c>
      <c r="V33" s="84"/>
      <c r="W33" s="89">
        <f>W32+X32</f>
        <v>11923</v>
      </c>
      <c r="X33" s="84"/>
      <c r="Y33" s="89">
        <f>Y32+Z32</f>
        <v>10518</v>
      </c>
      <c r="Z33" s="84"/>
      <c r="AA33" s="89">
        <f>AA32+AB32</f>
        <v>13940</v>
      </c>
      <c r="AB33" s="84"/>
      <c r="AC33" s="89">
        <f>(AC32+AD32)+AE32</f>
        <v>12349</v>
      </c>
      <c r="AD33" s="73"/>
      <c r="AE33" s="84"/>
      <c r="AF33" s="89">
        <f>AF32+AG32</f>
        <v>15857</v>
      </c>
      <c r="AG33" s="84"/>
      <c r="AH33" s="89">
        <f>AH32+AI32</f>
        <v>17350</v>
      </c>
      <c r="AI33" s="84"/>
      <c r="AJ33" s="89">
        <f>AJ32+AK32</f>
        <v>17158</v>
      </c>
      <c r="AK33" s="84"/>
      <c r="AL33" s="89">
        <f>AL32+AM32</f>
        <v>14250</v>
      </c>
      <c r="AM33" s="84"/>
      <c r="AN33" s="89">
        <f>(AN32+AO32)+AP32</f>
        <v>11341</v>
      </c>
      <c r="AO33" s="73"/>
      <c r="AP33" s="84"/>
      <c r="AQ33" s="89">
        <f>AQ32+AR32</f>
        <v>8733</v>
      </c>
      <c r="AR33" s="84"/>
      <c r="AS33" s="89">
        <f>AS32+AT32</f>
        <v>7411</v>
      </c>
      <c r="AT33" s="84"/>
      <c r="AU33" s="89">
        <f>AU32+AV32</f>
        <v>15044</v>
      </c>
      <c r="AV33" s="84"/>
      <c r="AW33" s="89">
        <f>AW32+AX32</f>
        <v>14056</v>
      </c>
      <c r="AX33" s="84"/>
      <c r="AY33" s="89">
        <f>(AY32+AZ32)+BA32</f>
        <v>7531</v>
      </c>
      <c r="AZ33" s="73"/>
      <c r="BA33" s="84"/>
      <c r="BB33" s="89">
        <f>BB32+BC32</f>
        <v>15557</v>
      </c>
      <c r="BC33" s="84"/>
      <c r="BD33" s="89">
        <f>BD32+BE32</f>
        <v>10414</v>
      </c>
      <c r="BE33" s="84"/>
      <c r="BF33" s="89">
        <f>BF32+BG32</f>
        <v>7667</v>
      </c>
      <c r="BG33" s="84"/>
      <c r="BH33" s="89">
        <f>BH32+BI32</f>
        <v>16366</v>
      </c>
      <c r="BI33" s="84"/>
      <c r="BJ33" s="89">
        <f>BJ32+BK32</f>
        <v>8016</v>
      </c>
      <c r="BK33" s="84"/>
      <c r="BL33" s="89">
        <f>BL32+BM32</f>
        <v>11719</v>
      </c>
      <c r="BM33" s="84"/>
      <c r="BN33" s="89">
        <f>(BN32+BO32)+BP32</f>
        <v>8891</v>
      </c>
      <c r="BO33" s="73"/>
      <c r="BP33" s="84"/>
      <c r="BQ33" s="89">
        <f>BQ32+BR32</f>
        <v>20458</v>
      </c>
      <c r="BR33" s="84"/>
      <c r="BS33" s="89">
        <f>BS32+BT32</f>
        <v>17452</v>
      </c>
      <c r="BT33" s="84"/>
      <c r="BU33" s="89">
        <f>BU32+BV32</f>
        <v>8712</v>
      </c>
      <c r="BV33" s="84"/>
      <c r="BW33" s="89">
        <f>BW32+BX32</f>
        <v>12412</v>
      </c>
      <c r="BX33" s="84"/>
      <c r="BY33" s="89">
        <f>BY32+BZ32</f>
        <v>14706</v>
      </c>
      <c r="BZ33" s="84"/>
      <c r="CA33" s="13">
        <f>CA32</f>
        <v>13658</v>
      </c>
      <c r="CB33" s="13">
        <f>CB32</f>
        <v>10600</v>
      </c>
      <c r="CC33" s="89">
        <f>CC32+CD32</f>
        <v>11839</v>
      </c>
      <c r="CD33" s="84"/>
      <c r="CE33" s="89">
        <f>(CE32+CF32)+CG32</f>
        <v>13436</v>
      </c>
      <c r="CF33" s="73"/>
      <c r="CG33" s="84"/>
      <c r="CH33" s="89">
        <f>CH32+CI32</f>
        <v>14519</v>
      </c>
      <c r="CI33" s="84"/>
      <c r="CJ33" s="89">
        <f>CJ32+CK32</f>
        <v>18061</v>
      </c>
      <c r="CK33" s="84"/>
      <c r="CL33" s="89">
        <f>(CL32+CM32)+CN32</f>
        <v>11764</v>
      </c>
      <c r="CM33" s="73"/>
      <c r="CN33" s="84"/>
      <c r="CO33" s="13">
        <f>CO32</f>
        <v>13237</v>
      </c>
      <c r="CP33" s="89">
        <f>CP32+CQ32</f>
        <v>18556</v>
      </c>
      <c r="CQ33" s="84"/>
      <c r="CR33" s="89">
        <f>CR32+CS32</f>
        <v>17486</v>
      </c>
      <c r="CS33" s="84"/>
      <c r="CT33" s="89">
        <f>CT32+CU32</f>
        <v>13331</v>
      </c>
      <c r="CU33" s="84"/>
      <c r="CV33" s="89">
        <f>(CV32+CW32)+CX32</f>
        <v>13487</v>
      </c>
      <c r="CW33" s="73"/>
      <c r="CX33" s="84"/>
      <c r="CY33" s="89">
        <f>CY32+CZ32</f>
        <v>13622</v>
      </c>
      <c r="CZ33" s="84"/>
      <c r="DA33" s="89">
        <f>DA32+DB32</f>
        <v>12852</v>
      </c>
      <c r="DB33" s="84"/>
      <c r="DC33" s="89">
        <f>(DC32+DD32)+DE32</f>
        <v>11691</v>
      </c>
      <c r="DD33" s="73"/>
      <c r="DE33" s="84"/>
      <c r="DF33" s="89">
        <f>DF32+DG32</f>
        <v>12876</v>
      </c>
      <c r="DG33" s="84"/>
      <c r="DH33" s="89">
        <f>DH32+DI32</f>
        <v>11208</v>
      </c>
      <c r="DI33" s="84"/>
      <c r="DJ33" s="89">
        <f>DJ32+DK32</f>
        <v>13178</v>
      </c>
      <c r="DK33" s="84"/>
      <c r="DL33" s="13">
        <f>DL32</f>
        <v>5057</v>
      </c>
      <c r="DM33" s="89">
        <f>DM32+DN32</f>
        <v>9182</v>
      </c>
      <c r="DN33" s="84"/>
      <c r="DO33" s="89">
        <f>DO32+DP32</f>
        <v>12901</v>
      </c>
      <c r="DP33" s="84"/>
      <c r="DQ33" s="89">
        <f>DQ32+DR32</f>
        <v>12569</v>
      </c>
      <c r="DR33" s="84"/>
      <c r="DS33" s="89">
        <f>DS32+DT32</f>
        <v>11528</v>
      </c>
      <c r="DT33" s="84"/>
      <c r="DU33" s="89">
        <f>DU32+DV32</f>
        <v>12237</v>
      </c>
      <c r="DV33" s="84"/>
      <c r="DW33" s="89">
        <f>DW32+DX32</f>
        <v>16206</v>
      </c>
      <c r="DX33" s="84"/>
      <c r="DY33" s="89">
        <f>(DY32+DZ32)+EA32</f>
        <v>13079</v>
      </c>
      <c r="DZ33" s="73"/>
      <c r="EA33" s="84"/>
    </row>
    <row r="34" spans="1:131" x14ac:dyDescent="0.2">
      <c r="A34" s="17" t="s">
        <v>56</v>
      </c>
      <c r="B34" s="65"/>
      <c r="C34" s="65"/>
      <c r="D34" s="5"/>
      <c r="E34" s="23">
        <v>1</v>
      </c>
      <c r="F34" s="23">
        <f>F32/F33</f>
        <v>0.70486600846262337</v>
      </c>
      <c r="G34" s="23">
        <f>G32/F33</f>
        <v>0.29513399153737657</v>
      </c>
      <c r="H34" s="23">
        <f>H32/H33</f>
        <v>0.29724341192787795</v>
      </c>
      <c r="I34" s="23">
        <f>I32/H33</f>
        <v>0.70275658807212205</v>
      </c>
      <c r="J34" s="23">
        <f>J32/J33</f>
        <v>0.15653463249311586</v>
      </c>
      <c r="K34" s="23">
        <f>K32/J33</f>
        <v>0.84346536750688417</v>
      </c>
      <c r="L34" s="23">
        <f>L32/L33</f>
        <v>0.15895999999999999</v>
      </c>
      <c r="M34" s="23">
        <f>M32/L33</f>
        <v>0.84104000000000001</v>
      </c>
      <c r="N34" s="23">
        <f>N32/N33</f>
        <v>0.28631875881523272</v>
      </c>
      <c r="O34" s="23">
        <f>O32/N33</f>
        <v>0.71368124118476728</v>
      </c>
      <c r="P34" s="23">
        <f>P32/P33</f>
        <v>5.5238415043653462E-2</v>
      </c>
      <c r="Q34" s="23">
        <f>Q32/P33</f>
        <v>0.64220953660174618</v>
      </c>
      <c r="R34" s="23">
        <f>R32/P33</f>
        <v>0.30255204835460042</v>
      </c>
      <c r="S34" s="23">
        <f>S32/S33</f>
        <v>0.60099396521121762</v>
      </c>
      <c r="T34" s="23">
        <f>T32/S33</f>
        <v>0.39900603478878238</v>
      </c>
      <c r="U34" s="23">
        <f>U32/U33</f>
        <v>0.54282644789530232</v>
      </c>
      <c r="V34" s="23">
        <f>V32/U33</f>
        <v>0.45717355210469773</v>
      </c>
      <c r="W34" s="23">
        <f>W32/W33</f>
        <v>0.69244317705275515</v>
      </c>
      <c r="X34" s="23">
        <f>X32/W33</f>
        <v>0.30755682294724485</v>
      </c>
      <c r="Y34" s="23">
        <f>Y32/Y33</f>
        <v>0.28788743107054571</v>
      </c>
      <c r="Z34" s="23">
        <f>Z32/Y33</f>
        <v>0.71211256892945429</v>
      </c>
      <c r="AA34" s="23">
        <f>AA32/AA33</f>
        <v>0.190961262553802</v>
      </c>
      <c r="AB34" s="23">
        <f>AB32/AA33</f>
        <v>0.80903873744619803</v>
      </c>
      <c r="AC34" s="23">
        <f>AC32/AC33</f>
        <v>0.28860636488784519</v>
      </c>
      <c r="AD34" s="23">
        <f>AD32/AC33</f>
        <v>0.66823224552595351</v>
      </c>
      <c r="AE34" s="23">
        <f>AE32/AC33</f>
        <v>4.3161389586201311E-2</v>
      </c>
      <c r="AF34" s="23">
        <f>AF32/AF33</f>
        <v>0.29337201236047172</v>
      </c>
      <c r="AG34" s="23">
        <f>AG32/AF33</f>
        <v>0.70662798763952828</v>
      </c>
      <c r="AH34" s="23">
        <f>AH32/AH33</f>
        <v>0.25740634005763691</v>
      </c>
      <c r="AI34" s="23">
        <f>AI32/AH33</f>
        <v>0.74259365994236315</v>
      </c>
      <c r="AJ34" s="23">
        <f>AJ32/AJ33</f>
        <v>0.71587597622100474</v>
      </c>
      <c r="AK34" s="23">
        <f>AK32/AJ33</f>
        <v>0.28412402377899521</v>
      </c>
      <c r="AL34" s="23">
        <f>AL32/AL33</f>
        <v>0.24161403508771931</v>
      </c>
      <c r="AM34" s="23">
        <f>AM32/AL33</f>
        <v>0.75838596491228072</v>
      </c>
      <c r="AN34" s="23">
        <f>AN32/AN33</f>
        <v>0.35279075919231107</v>
      </c>
      <c r="AO34" s="23">
        <f>AO32/AN33</f>
        <v>0.59915351379948856</v>
      </c>
      <c r="AP34" s="23">
        <f>AP32/AN33</f>
        <v>4.8055727008200336E-2</v>
      </c>
      <c r="AQ34" s="23">
        <f>AQ32/AQ33</f>
        <v>0.73308141532119542</v>
      </c>
      <c r="AR34" s="23">
        <f>AR32/AQ33</f>
        <v>0.26691858467880453</v>
      </c>
      <c r="AS34" s="23">
        <f>AS32/AS33</f>
        <v>0.68938065038456353</v>
      </c>
      <c r="AT34" s="23">
        <f>AT32/AS33</f>
        <v>0.31061934961543652</v>
      </c>
      <c r="AU34" s="23">
        <f>AU32/AU33</f>
        <v>0.7054639723477798</v>
      </c>
      <c r="AV34" s="23">
        <f>AV32/AU33</f>
        <v>0.29453602765222014</v>
      </c>
      <c r="AW34" s="23">
        <f>AW32/AW33</f>
        <v>0.19692657939669891</v>
      </c>
      <c r="AX34" s="23">
        <f>AX32/AW33</f>
        <v>0.80307342060330111</v>
      </c>
      <c r="AY34" s="23">
        <f>AY32/AY33</f>
        <v>0.65409640154030013</v>
      </c>
      <c r="AZ34" s="23">
        <f>AZ32/AY33</f>
        <v>0.27579338733235959</v>
      </c>
      <c r="BA34" s="23">
        <f>BA32/AY33</f>
        <v>7.0110211127340324E-2</v>
      </c>
      <c r="BB34" s="23">
        <f>BB32/BB33</f>
        <v>0.9214501510574018</v>
      </c>
      <c r="BC34" s="23">
        <f>BC32/BB33</f>
        <v>7.8549848942598186E-2</v>
      </c>
      <c r="BD34" s="23">
        <f>BD32/BD33</f>
        <v>0.4829076243518341</v>
      </c>
      <c r="BE34" s="23">
        <f>BE32/BD33</f>
        <v>0.5170923756481659</v>
      </c>
      <c r="BF34" s="23">
        <f>BF32/BF33</f>
        <v>0.50502152080344331</v>
      </c>
      <c r="BG34" s="23">
        <f>BG32/BF33</f>
        <v>0.49497847919655669</v>
      </c>
      <c r="BH34" s="23">
        <f>BH32/BH33</f>
        <v>0.66845900036661376</v>
      </c>
      <c r="BI34" s="23">
        <f>BI32/BH33</f>
        <v>0.33154099963338629</v>
      </c>
      <c r="BJ34" s="23">
        <f>BJ32/BJ33</f>
        <v>0.47180638722554891</v>
      </c>
      <c r="BK34" s="23">
        <f>BK32/BJ33</f>
        <v>0.52819361277445109</v>
      </c>
      <c r="BL34" s="23">
        <f>BL32/BL33</f>
        <v>0.4662513866370851</v>
      </c>
      <c r="BM34" s="23">
        <f>BM32/BL33</f>
        <v>0.5337486133629149</v>
      </c>
      <c r="BN34" s="23">
        <f>BN32/BN33</f>
        <v>6.6921606118546847E-2</v>
      </c>
      <c r="BO34" s="23">
        <f>BO32/BN33</f>
        <v>0.39545607918119446</v>
      </c>
      <c r="BP34" s="23">
        <f>BP32/BN33</f>
        <v>0.53762231470025867</v>
      </c>
      <c r="BQ34" s="23">
        <f>BQ32/BQ33</f>
        <v>0.40033238830775247</v>
      </c>
      <c r="BR34" s="23">
        <f>BR32/BQ33</f>
        <v>0.59966761169224758</v>
      </c>
      <c r="BS34" s="23">
        <f>BS32/BS33</f>
        <v>0.51581480632592258</v>
      </c>
      <c r="BT34" s="23">
        <f>BT32/BS33</f>
        <v>0.48418519367407747</v>
      </c>
      <c r="BU34" s="23">
        <f>BU32/BU33</f>
        <v>0.41701101928374656</v>
      </c>
      <c r="BV34" s="23">
        <f>BV32/BU33</f>
        <v>0.58298898071625349</v>
      </c>
      <c r="BW34" s="23">
        <f>BW32/BW33</f>
        <v>0.60296487270383503</v>
      </c>
      <c r="BX34" s="23">
        <f>BX32/BW33</f>
        <v>0.39703512729616502</v>
      </c>
      <c r="BY34" s="23">
        <f>BY32/BY33</f>
        <v>0.40316877464980277</v>
      </c>
      <c r="BZ34" s="23">
        <f>BZ32/BY33</f>
        <v>0.59683122535019717</v>
      </c>
      <c r="CA34" s="23">
        <f>CA32/CA33</f>
        <v>1</v>
      </c>
      <c r="CB34" s="23">
        <f>CB32/CB33</f>
        <v>1</v>
      </c>
      <c r="CC34" s="23">
        <f>CC32/CC33</f>
        <v>0.60081087929723798</v>
      </c>
      <c r="CD34" s="23">
        <f>CD32/CC33</f>
        <v>0.39918912070276208</v>
      </c>
      <c r="CE34" s="23">
        <f>CE32/CE33</f>
        <v>0.55165227746353085</v>
      </c>
      <c r="CF34" s="23">
        <f>CF32/CE33</f>
        <v>2.485858886573385E-2</v>
      </c>
      <c r="CG34" s="23">
        <f>CG32/CE33</f>
        <v>0.42348913367073532</v>
      </c>
      <c r="CH34" s="23">
        <f>CH32/CH33</f>
        <v>0.44569185205592671</v>
      </c>
      <c r="CI34" s="23">
        <f>CI32/CH33</f>
        <v>0.55430814794407324</v>
      </c>
      <c r="CJ34" s="23">
        <f>CJ32/CJ33</f>
        <v>0.45357399922484914</v>
      </c>
      <c r="CK34" s="23">
        <f>CK32/CJ33</f>
        <v>0.54642600077515091</v>
      </c>
      <c r="CL34" s="23">
        <f>CL32/CL33</f>
        <v>4.7092825569534175E-2</v>
      </c>
      <c r="CM34" s="23">
        <f>CM32/CL33</f>
        <v>0.62512750765045899</v>
      </c>
      <c r="CN34" s="23">
        <f>CN32/CL33</f>
        <v>0.32777966678000681</v>
      </c>
      <c r="CO34" s="23">
        <f>CO32/CO33</f>
        <v>1</v>
      </c>
      <c r="CP34" s="23">
        <f>CP32/CP33</f>
        <v>0.38752964000862256</v>
      </c>
      <c r="CQ34" s="23">
        <f>CQ32/CP33</f>
        <v>0.61247035999137744</v>
      </c>
      <c r="CR34" s="23">
        <f>CR32/CR33</f>
        <v>0.77250371725952194</v>
      </c>
      <c r="CS34" s="23">
        <f>CS32/CR33</f>
        <v>0.22749628274047809</v>
      </c>
      <c r="CT34" s="23">
        <f>CT32/CT33</f>
        <v>0.304628309954242</v>
      </c>
      <c r="CU34" s="23">
        <f>CU32/CT33</f>
        <v>0.69537169004575805</v>
      </c>
      <c r="CV34" s="23">
        <f>CV32/CV33</f>
        <v>4.4561429524727518E-2</v>
      </c>
      <c r="CW34" s="23">
        <f>CW32/CV33</f>
        <v>0.73611626010232079</v>
      </c>
      <c r="CX34" s="23">
        <f>CX32/CV33</f>
        <v>0.21932231037295172</v>
      </c>
      <c r="CY34" s="23">
        <f>CY32/CY33</f>
        <v>0.87512846865364846</v>
      </c>
      <c r="CZ34" s="23">
        <f>CZ32/CY33</f>
        <v>0.1248715313463515</v>
      </c>
      <c r="DA34" s="23">
        <f>DA32/DA33</f>
        <v>0.14184562713974477</v>
      </c>
      <c r="DB34" s="23">
        <f>DB32/DA33</f>
        <v>0.8581543728602552</v>
      </c>
      <c r="DC34" s="23">
        <f>DC32/DC33</f>
        <v>0.85287828243948338</v>
      </c>
      <c r="DD34" s="23">
        <f>DD32/DC33</f>
        <v>7.1850141134205806E-2</v>
      </c>
      <c r="DE34" s="23">
        <f>DE32/DC33</f>
        <v>7.5271576426310841E-2</v>
      </c>
      <c r="DF34" s="23">
        <f>DF32/DF33</f>
        <v>0.83884746815781297</v>
      </c>
      <c r="DG34" s="23">
        <f>DG32/DF33</f>
        <v>0.161152531842187</v>
      </c>
      <c r="DH34" s="23">
        <f>DH32/DH33</f>
        <v>0.21609564596716632</v>
      </c>
      <c r="DI34" s="23">
        <f>DI32/DH33</f>
        <v>0.78390435403283365</v>
      </c>
      <c r="DJ34" s="23">
        <f>DJ32/DJ33</f>
        <v>0.74169069661557141</v>
      </c>
      <c r="DK34" s="23">
        <f>DK32/DJ33</f>
        <v>0.25830930338442859</v>
      </c>
      <c r="DL34" s="23">
        <f>DL32/DL33</f>
        <v>1</v>
      </c>
      <c r="DM34" s="23">
        <f>DM32/DM33</f>
        <v>0.76116314528425177</v>
      </c>
      <c r="DN34" s="23">
        <f>DN32/DM33</f>
        <v>0.2388368547157482</v>
      </c>
      <c r="DO34" s="23">
        <f>DO32/DO33</f>
        <v>0.86683202852492058</v>
      </c>
      <c r="DP34" s="23">
        <f>DP32/DO33</f>
        <v>0.13316797147507944</v>
      </c>
      <c r="DQ34" s="23">
        <f>DQ32/DQ33</f>
        <v>0.85758612459225081</v>
      </c>
      <c r="DR34" s="23">
        <f>DR32/DQ33</f>
        <v>0.14241387540774922</v>
      </c>
      <c r="DS34" s="23">
        <f>DS32/DS33</f>
        <v>0.82009021512838309</v>
      </c>
      <c r="DT34" s="23">
        <f>DT32/DS33</f>
        <v>0.17990978487161693</v>
      </c>
      <c r="DU34" s="23">
        <f>DU32/DU33</f>
        <v>0.1459508049358503</v>
      </c>
      <c r="DV34" s="23">
        <f>DV32/DU33</f>
        <v>0.85404919506414967</v>
      </c>
      <c r="DW34" s="23">
        <f>DW32/DW33</f>
        <v>0.7673084042947057</v>
      </c>
      <c r="DX34" s="23">
        <f>DX32/DW33</f>
        <v>0.23269159570529432</v>
      </c>
      <c r="DY34" s="23">
        <f>DY32/DY33</f>
        <v>0.15895710681244743</v>
      </c>
      <c r="DZ34" s="23">
        <f>DZ32/DY33</f>
        <v>0.78744552335805484</v>
      </c>
      <c r="EA34" s="23">
        <f>EA32/DY33</f>
        <v>5.3597369829497671E-2</v>
      </c>
    </row>
  </sheetData>
  <mergeCells count="113">
    <mergeCell ref="A1:D1"/>
    <mergeCell ref="F1:G1"/>
    <mergeCell ref="H1:I1"/>
    <mergeCell ref="J1:K1"/>
    <mergeCell ref="L1:M1"/>
    <mergeCell ref="N1:O1"/>
    <mergeCell ref="P1:R1"/>
    <mergeCell ref="S1:T1"/>
    <mergeCell ref="U1:V1"/>
    <mergeCell ref="W1:X1"/>
    <mergeCell ref="Y1:Z1"/>
    <mergeCell ref="AA1:AB1"/>
    <mergeCell ref="AC1:AE1"/>
    <mergeCell ref="AF1:AG1"/>
    <mergeCell ref="AH1:AI1"/>
    <mergeCell ref="AJ1:AK1"/>
    <mergeCell ref="AL1:AM1"/>
    <mergeCell ref="AN1:AP1"/>
    <mergeCell ref="AQ1:AR1"/>
    <mergeCell ref="AS1:AT1"/>
    <mergeCell ref="AU1:AV1"/>
    <mergeCell ref="AW1:AX1"/>
    <mergeCell ref="AY1:BA1"/>
    <mergeCell ref="BB1:BC1"/>
    <mergeCell ref="BD1:BE1"/>
    <mergeCell ref="BF1:BG1"/>
    <mergeCell ref="BH1:BI1"/>
    <mergeCell ref="BJ1:BK1"/>
    <mergeCell ref="BL1:BM1"/>
    <mergeCell ref="BN1:BP1"/>
    <mergeCell ref="BQ1:BR1"/>
    <mergeCell ref="BS1:BT1"/>
    <mergeCell ref="BU1:BV1"/>
    <mergeCell ref="BW1:BX1"/>
    <mergeCell ref="BY1:BZ1"/>
    <mergeCell ref="CC1:CD1"/>
    <mergeCell ref="CE1:CG1"/>
    <mergeCell ref="CH1:CI1"/>
    <mergeCell ref="CJ1:CK1"/>
    <mergeCell ref="CL1:CN1"/>
    <mergeCell ref="CP1:CQ1"/>
    <mergeCell ref="CR1:CS1"/>
    <mergeCell ref="CT1:CU1"/>
    <mergeCell ref="CV1:CX1"/>
    <mergeCell ref="CY1:CZ1"/>
    <mergeCell ref="DA1:DB1"/>
    <mergeCell ref="DC1:DE1"/>
    <mergeCell ref="DF1:DG1"/>
    <mergeCell ref="DH1:DI1"/>
    <mergeCell ref="DJ1:DK1"/>
    <mergeCell ref="DM1:DN1"/>
    <mergeCell ref="DO1:DP1"/>
    <mergeCell ref="DQ1:DR1"/>
    <mergeCell ref="DS1:DT1"/>
    <mergeCell ref="DU1:DV1"/>
    <mergeCell ref="DW1:DX1"/>
    <mergeCell ref="DY1:EA1"/>
    <mergeCell ref="F33:G33"/>
    <mergeCell ref="H33:I33"/>
    <mergeCell ref="J33:K33"/>
    <mergeCell ref="L33:M33"/>
    <mergeCell ref="N33:O33"/>
    <mergeCell ref="P33:R33"/>
    <mergeCell ref="S33:T33"/>
    <mergeCell ref="U33:V33"/>
    <mergeCell ref="W33:X33"/>
    <mergeCell ref="Y33:Z33"/>
    <mergeCell ref="AA33:AB33"/>
    <mergeCell ref="AC33:AE33"/>
    <mergeCell ref="AF33:AG33"/>
    <mergeCell ref="AH33:AI33"/>
    <mergeCell ref="AJ33:AK33"/>
    <mergeCell ref="AL33:AM33"/>
    <mergeCell ref="AN33:AP33"/>
    <mergeCell ref="AQ33:AR33"/>
    <mergeCell ref="AS33:AT33"/>
    <mergeCell ref="AU33:AV33"/>
    <mergeCell ref="AW33:AX33"/>
    <mergeCell ref="AY33:BA33"/>
    <mergeCell ref="BB33:BC33"/>
    <mergeCell ref="BD33:BE33"/>
    <mergeCell ref="BF33:BG33"/>
    <mergeCell ref="BH33:BI33"/>
    <mergeCell ref="BJ33:BK33"/>
    <mergeCell ref="BL33:BM33"/>
    <mergeCell ref="BN33:BP33"/>
    <mergeCell ref="BQ33:BR33"/>
    <mergeCell ref="BS33:BT33"/>
    <mergeCell ref="BU33:BV33"/>
    <mergeCell ref="BW33:BX33"/>
    <mergeCell ref="BY33:BZ33"/>
    <mergeCell ref="CC33:CD33"/>
    <mergeCell ref="CE33:CG33"/>
    <mergeCell ref="CH33:CI33"/>
    <mergeCell ref="CJ33:CK33"/>
    <mergeCell ref="CL33:CN33"/>
    <mergeCell ref="DJ33:DK33"/>
    <mergeCell ref="DM33:DN33"/>
    <mergeCell ref="DO33:DP33"/>
    <mergeCell ref="DQ33:DR33"/>
    <mergeCell ref="DS33:DT33"/>
    <mergeCell ref="DU33:DV33"/>
    <mergeCell ref="DW33:DX33"/>
    <mergeCell ref="DY33:EA33"/>
    <mergeCell ref="CP33:CQ33"/>
    <mergeCell ref="CR33:CS33"/>
    <mergeCell ref="CT33:CU33"/>
    <mergeCell ref="CV33:CX33"/>
    <mergeCell ref="CY33:CZ33"/>
    <mergeCell ref="DA33:DB33"/>
    <mergeCell ref="DC33:DE33"/>
    <mergeCell ref="DF33:DG33"/>
    <mergeCell ref="DH33:DI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indowProtection="1" workbookViewId="0"/>
  </sheetViews>
  <sheetFormatPr defaultColWidth="9.140625" defaultRowHeight="12.75" customHeight="1" x14ac:dyDescent="0.2"/>
  <cols>
    <col min="1" max="1" width="15" customWidth="1"/>
    <col min="2" max="2" width="12.7109375" customWidth="1"/>
    <col min="4" max="4" width="13.28515625" customWidth="1"/>
    <col min="5" max="22" width="12.85546875" customWidth="1"/>
  </cols>
  <sheetData>
    <row r="1" spans="1:22" ht="37.5" customHeight="1" x14ac:dyDescent="0.2">
      <c r="A1" s="72" t="s">
        <v>0</v>
      </c>
      <c r="B1" s="73"/>
      <c r="C1" s="73"/>
      <c r="D1" s="76"/>
      <c r="E1" s="106" t="s">
        <v>389</v>
      </c>
      <c r="F1" s="76"/>
      <c r="G1" s="106" t="s">
        <v>390</v>
      </c>
      <c r="H1" s="76"/>
      <c r="I1" s="106" t="s">
        <v>391</v>
      </c>
      <c r="J1" s="76"/>
      <c r="K1" s="106" t="s">
        <v>392</v>
      </c>
      <c r="L1" s="76"/>
      <c r="M1" s="106" t="s">
        <v>393</v>
      </c>
      <c r="N1" s="76"/>
      <c r="O1" s="106" t="s">
        <v>394</v>
      </c>
      <c r="P1" s="76"/>
      <c r="Q1" s="106" t="s">
        <v>395</v>
      </c>
      <c r="R1" s="76"/>
      <c r="S1" s="106" t="s">
        <v>396</v>
      </c>
      <c r="T1" s="76"/>
      <c r="U1" s="106" t="s">
        <v>397</v>
      </c>
      <c r="V1" s="76"/>
    </row>
    <row r="2" spans="1:22" ht="39" customHeight="1" x14ac:dyDescent="0.2">
      <c r="A2" s="36" t="s">
        <v>3</v>
      </c>
      <c r="B2" s="33" t="s">
        <v>4</v>
      </c>
      <c r="C2" s="33" t="s">
        <v>5</v>
      </c>
      <c r="D2" s="50" t="s">
        <v>6</v>
      </c>
      <c r="E2" s="45" t="s">
        <v>398</v>
      </c>
      <c r="F2" s="45" t="s">
        <v>399</v>
      </c>
      <c r="G2" s="45" t="s">
        <v>400</v>
      </c>
      <c r="H2" s="45" t="s">
        <v>401</v>
      </c>
      <c r="I2" s="45" t="s">
        <v>402</v>
      </c>
      <c r="J2" s="45" t="s">
        <v>403</v>
      </c>
      <c r="K2" s="45" t="s">
        <v>404</v>
      </c>
      <c r="L2" s="45" t="s">
        <v>405</v>
      </c>
      <c r="M2" s="45" t="s">
        <v>406</v>
      </c>
      <c r="N2" s="45" t="s">
        <v>407</v>
      </c>
      <c r="O2" s="45" t="s">
        <v>408</v>
      </c>
      <c r="P2" s="45" t="s">
        <v>409</v>
      </c>
      <c r="Q2" s="45" t="s">
        <v>410</v>
      </c>
      <c r="R2" s="45" t="s">
        <v>411</v>
      </c>
      <c r="S2" s="45" t="s">
        <v>412</v>
      </c>
      <c r="T2" s="45" t="s">
        <v>413</v>
      </c>
      <c r="U2" s="45" t="s">
        <v>414</v>
      </c>
      <c r="V2" s="45" t="s">
        <v>415</v>
      </c>
    </row>
    <row r="3" spans="1:22" x14ac:dyDescent="0.2">
      <c r="A3" s="15" t="s">
        <v>25</v>
      </c>
      <c r="B3" s="1">
        <f>President!B3</f>
        <v>3423</v>
      </c>
      <c r="C3" s="1">
        <f>President!C3</f>
        <v>2597</v>
      </c>
      <c r="D3" s="23">
        <f>President!D3</f>
        <v>0.75869120654396727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</row>
    <row r="4" spans="1:22" x14ac:dyDescent="0.2">
      <c r="A4" s="15" t="s">
        <v>26</v>
      </c>
      <c r="B4" s="1">
        <f>President!B4</f>
        <v>26108</v>
      </c>
      <c r="C4" s="1">
        <f>President!C4</f>
        <v>19525</v>
      </c>
      <c r="D4" s="23">
        <f>President!D4</f>
        <v>0.74785506358204379</v>
      </c>
      <c r="E4" s="19">
        <v>10160</v>
      </c>
      <c r="F4" s="19">
        <v>5910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</row>
    <row r="5" spans="1:22" x14ac:dyDescent="0.2">
      <c r="A5" s="15" t="s">
        <v>27</v>
      </c>
      <c r="B5" s="1">
        <f>President!B5</f>
        <v>57163</v>
      </c>
      <c r="C5" s="1">
        <f>President!C5</f>
        <v>42933</v>
      </c>
      <c r="D5" s="23">
        <f>President!D5</f>
        <v>0.75106275038049086</v>
      </c>
      <c r="E5" s="19">
        <v>10510</v>
      </c>
      <c r="F5" s="19">
        <v>24956</v>
      </c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</row>
    <row r="6" spans="1:22" x14ac:dyDescent="0.2">
      <c r="A6" s="15" t="s">
        <v>28</v>
      </c>
      <c r="B6" s="1">
        <f>President!B6</f>
        <v>9629</v>
      </c>
      <c r="C6" s="1">
        <f>President!C6</f>
        <v>7724</v>
      </c>
      <c r="D6" s="23">
        <f>President!D6</f>
        <v>0.80216014124000412</v>
      </c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</row>
    <row r="7" spans="1:22" x14ac:dyDescent="0.2">
      <c r="A7" s="15" t="s">
        <v>29</v>
      </c>
      <c r="B7" s="1">
        <f>President!B7</f>
        <v>669</v>
      </c>
      <c r="C7" s="1">
        <f>President!C7</f>
        <v>525</v>
      </c>
      <c r="D7" s="23">
        <f>President!D7</f>
        <v>0.7847533632286996</v>
      </c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19">
        <v>142</v>
      </c>
      <c r="R7" s="19">
        <v>279</v>
      </c>
      <c r="S7" s="59"/>
      <c r="T7" s="59"/>
      <c r="U7" s="59"/>
      <c r="V7" s="59"/>
    </row>
    <row r="8" spans="1:22" x14ac:dyDescent="0.2">
      <c r="A8" s="15" t="s">
        <v>30</v>
      </c>
      <c r="B8" s="1">
        <f>President!B8</f>
        <v>157896</v>
      </c>
      <c r="C8" s="1">
        <f>President!C8</f>
        <v>121946</v>
      </c>
      <c r="D8" s="23">
        <f>President!D8</f>
        <v>0.77231848811876169</v>
      </c>
      <c r="E8" s="59"/>
      <c r="F8" s="59"/>
      <c r="G8" s="19">
        <v>20673</v>
      </c>
      <c r="H8" s="19">
        <v>19076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</row>
    <row r="9" spans="1:22" x14ac:dyDescent="0.2">
      <c r="A9" s="15" t="s">
        <v>31</v>
      </c>
      <c r="B9" s="1">
        <f>President!B9</f>
        <v>7756</v>
      </c>
      <c r="C9" s="1">
        <f>President!C9</f>
        <v>6432</v>
      </c>
      <c r="D9" s="23">
        <f>President!D9</f>
        <v>0.82929345023207834</v>
      </c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19">
        <v>1439</v>
      </c>
      <c r="R9" s="19">
        <v>3875</v>
      </c>
      <c r="S9" s="59"/>
      <c r="T9" s="59"/>
      <c r="U9" s="59"/>
      <c r="V9" s="59"/>
    </row>
    <row r="10" spans="1:22" x14ac:dyDescent="0.2">
      <c r="A10" s="15" t="s">
        <v>32</v>
      </c>
      <c r="B10" s="1">
        <f>President!B10</f>
        <v>6474</v>
      </c>
      <c r="C10" s="1">
        <f>President!C10</f>
        <v>4543</v>
      </c>
      <c r="D10" s="23">
        <f>President!D10</f>
        <v>0.7017299969107198</v>
      </c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1">
        <v>1045</v>
      </c>
      <c r="R10" s="61">
        <v>2578</v>
      </c>
      <c r="S10" s="59"/>
      <c r="T10" s="59"/>
      <c r="U10" s="59"/>
      <c r="V10" s="59"/>
    </row>
    <row r="11" spans="1:22" x14ac:dyDescent="0.2">
      <c r="A11" s="15" t="s">
        <v>33</v>
      </c>
      <c r="B11" s="1">
        <f>President!B11</f>
        <v>2942</v>
      </c>
      <c r="C11" s="1">
        <f>President!C11</f>
        <v>2224</v>
      </c>
      <c r="D11" s="23">
        <f>President!D11</f>
        <v>0.75594833446634946</v>
      </c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</row>
    <row r="12" spans="1:22" x14ac:dyDescent="0.2">
      <c r="A12" s="15" t="s">
        <v>34</v>
      </c>
      <c r="B12" s="1">
        <f>President!B12</f>
        <v>5535</v>
      </c>
      <c r="C12" s="1">
        <f>President!C12</f>
        <v>4005</v>
      </c>
      <c r="D12" s="23">
        <f>President!D12</f>
        <v>0.72357723577235777</v>
      </c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</row>
    <row r="13" spans="1:22" x14ac:dyDescent="0.2">
      <c r="A13" s="15" t="s">
        <v>35</v>
      </c>
      <c r="B13" s="1">
        <f>President!B13</f>
        <v>20656</v>
      </c>
      <c r="C13" s="1">
        <f>President!C13</f>
        <v>16932</v>
      </c>
      <c r="D13" s="23">
        <f>President!D13</f>
        <v>0.81971340046475605</v>
      </c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19">
        <v>11332</v>
      </c>
      <c r="V13" s="19">
        <v>2262</v>
      </c>
    </row>
    <row r="14" spans="1:22" x14ac:dyDescent="0.2">
      <c r="A14" s="15" t="s">
        <v>36</v>
      </c>
      <c r="B14" s="1">
        <f>President!B14</f>
        <v>5502</v>
      </c>
      <c r="C14" s="1">
        <f>President!C14</f>
        <v>4041</v>
      </c>
      <c r="D14" s="23">
        <f>President!D14</f>
        <v>0.73446019629225734</v>
      </c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</row>
    <row r="15" spans="1:22" x14ac:dyDescent="0.2">
      <c r="A15" s="15" t="s">
        <v>37</v>
      </c>
      <c r="B15" s="1">
        <f>President!B15</f>
        <v>3928</v>
      </c>
      <c r="C15" s="1">
        <f>President!C15</f>
        <v>3448</v>
      </c>
      <c r="D15" s="23">
        <f>President!D15</f>
        <v>0.87780040733197551</v>
      </c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</row>
    <row r="16" spans="1:22" x14ac:dyDescent="0.2">
      <c r="A16" s="15" t="s">
        <v>38</v>
      </c>
      <c r="B16" s="1">
        <f>President!B16</f>
        <v>6456</v>
      </c>
      <c r="C16" s="1">
        <f>President!C16</f>
        <v>5116</v>
      </c>
      <c r="D16" s="23">
        <f>President!D16</f>
        <v>0.79244114002478316</v>
      </c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</row>
    <row r="17" spans="1:22" x14ac:dyDescent="0.2">
      <c r="A17" s="15" t="s">
        <v>39</v>
      </c>
      <c r="B17" s="1">
        <f>President!B17</f>
        <v>5768</v>
      </c>
      <c r="C17" s="1">
        <f>President!C17</f>
        <v>4617</v>
      </c>
      <c r="D17" s="23">
        <f>President!D17</f>
        <v>0.80045076282940364</v>
      </c>
      <c r="E17" s="19">
        <v>1278</v>
      </c>
      <c r="F17" s="19">
        <v>2422</v>
      </c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</row>
    <row r="18" spans="1:22" x14ac:dyDescent="0.2">
      <c r="A18" s="15" t="s">
        <v>40</v>
      </c>
      <c r="B18" s="1">
        <f>President!B18</f>
        <v>976</v>
      </c>
      <c r="C18" s="1">
        <f>President!C18</f>
        <v>798</v>
      </c>
      <c r="D18" s="23">
        <f>President!D18</f>
        <v>0.81762295081967218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</row>
    <row r="19" spans="1:22" x14ac:dyDescent="0.2">
      <c r="A19" s="15" t="s">
        <v>41</v>
      </c>
      <c r="B19" s="1">
        <f>President!B19</f>
        <v>1310</v>
      </c>
      <c r="C19" s="1">
        <f>President!C19</f>
        <v>1026</v>
      </c>
      <c r="D19" s="23">
        <f>President!D19</f>
        <v>0.78320610687022896</v>
      </c>
      <c r="E19" s="19">
        <v>294</v>
      </c>
      <c r="F19" s="19">
        <v>503</v>
      </c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</row>
    <row r="20" spans="1:22" x14ac:dyDescent="0.2">
      <c r="A20" s="15" t="s">
        <v>42</v>
      </c>
      <c r="B20" s="1">
        <f>President!B20</f>
        <v>444196</v>
      </c>
      <c r="C20" s="1">
        <f>President!C20</f>
        <v>386729</v>
      </c>
      <c r="D20" s="23">
        <f>President!D20</f>
        <v>0.87062693045412387</v>
      </c>
      <c r="E20" s="59"/>
      <c r="F20" s="59"/>
      <c r="G20" s="59"/>
      <c r="H20" s="59"/>
      <c r="I20" s="19">
        <v>30865</v>
      </c>
      <c r="J20" s="19">
        <v>9859</v>
      </c>
      <c r="K20" s="19">
        <v>19644</v>
      </c>
      <c r="L20" s="19">
        <v>38942</v>
      </c>
      <c r="M20" s="19">
        <v>31291</v>
      </c>
      <c r="N20" s="19">
        <v>31144</v>
      </c>
      <c r="O20" s="19">
        <v>17611</v>
      </c>
      <c r="P20" s="19">
        <v>36575</v>
      </c>
      <c r="Q20" s="59"/>
      <c r="R20" s="59"/>
      <c r="S20" s="59"/>
      <c r="T20" s="59"/>
      <c r="U20" s="59"/>
      <c r="V20" s="59"/>
    </row>
    <row r="21" spans="1:22" x14ac:dyDescent="0.2">
      <c r="A21" s="15" t="s">
        <v>43</v>
      </c>
      <c r="B21" s="1">
        <f>President!B21</f>
        <v>7686</v>
      </c>
      <c r="C21" s="1">
        <f>President!C21</f>
        <v>5349</v>
      </c>
      <c r="D21" s="23">
        <f>President!D21</f>
        <v>0.69594067135050741</v>
      </c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</row>
    <row r="22" spans="1:22" x14ac:dyDescent="0.2">
      <c r="A22" s="15" t="s">
        <v>44</v>
      </c>
      <c r="B22" s="1">
        <f>President!B22</f>
        <v>11407</v>
      </c>
      <c r="C22" s="1">
        <f>President!C22</f>
        <v>9655</v>
      </c>
      <c r="D22" s="23">
        <f>President!D22</f>
        <v>0.8464100990619795</v>
      </c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</row>
    <row r="23" spans="1:22" x14ac:dyDescent="0.2">
      <c r="A23" s="15" t="s">
        <v>45</v>
      </c>
      <c r="B23" s="1">
        <f>President!B23</f>
        <v>9958</v>
      </c>
      <c r="C23" s="1">
        <f>President!C23</f>
        <v>8153</v>
      </c>
      <c r="D23" s="23">
        <f>President!D23</f>
        <v>0.81873870255071302</v>
      </c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</row>
    <row r="24" spans="1:22" x14ac:dyDescent="0.2">
      <c r="A24" s="15" t="s">
        <v>46</v>
      </c>
      <c r="B24" s="1">
        <f>President!B24</f>
        <v>26160</v>
      </c>
      <c r="C24" s="1">
        <f>President!C24</f>
        <v>17644</v>
      </c>
      <c r="D24" s="23">
        <f>President!D24</f>
        <v>0.6744648318042813</v>
      </c>
      <c r="E24" s="59"/>
      <c r="F24" s="59"/>
      <c r="G24" s="59"/>
      <c r="H24" s="59"/>
      <c r="I24" s="67">
        <v>4959</v>
      </c>
      <c r="J24" s="67">
        <v>1598</v>
      </c>
      <c r="K24" s="59"/>
      <c r="L24" s="59"/>
      <c r="M24" s="59"/>
      <c r="N24" s="59"/>
      <c r="O24" s="59"/>
      <c r="P24" s="59"/>
      <c r="Q24" s="19">
        <v>1577</v>
      </c>
      <c r="R24" s="19">
        <v>1975</v>
      </c>
      <c r="S24" s="59"/>
      <c r="T24" s="59"/>
      <c r="U24" s="59"/>
      <c r="V24" s="59"/>
    </row>
    <row r="25" spans="1:22" x14ac:dyDescent="0.2">
      <c r="A25" s="15" t="s">
        <v>47</v>
      </c>
      <c r="B25" s="1">
        <f>President!B25</f>
        <v>26484</v>
      </c>
      <c r="C25" s="1">
        <f>President!C25</f>
        <v>19387</v>
      </c>
      <c r="D25" s="23">
        <f>President!D25</f>
        <v>0.73202688415647188</v>
      </c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</row>
    <row r="26" spans="1:22" x14ac:dyDescent="0.2">
      <c r="A26" s="15" t="s">
        <v>48</v>
      </c>
      <c r="B26" s="1">
        <f>President!B26</f>
        <v>16546</v>
      </c>
      <c r="C26" s="1">
        <f>President!C26</f>
        <v>11690</v>
      </c>
      <c r="D26" s="23">
        <f>President!D26</f>
        <v>0.70651516982956608</v>
      </c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19">
        <v>2454</v>
      </c>
      <c r="R26" s="19">
        <v>7511</v>
      </c>
      <c r="S26" s="59"/>
      <c r="T26" s="59"/>
      <c r="U26" s="59"/>
      <c r="V26" s="59"/>
    </row>
    <row r="27" spans="1:22" x14ac:dyDescent="0.2">
      <c r="A27" s="15" t="s">
        <v>49</v>
      </c>
      <c r="B27" s="1">
        <f>President!B27</f>
        <v>226906</v>
      </c>
      <c r="C27" s="1">
        <f>President!C27</f>
        <v>179641</v>
      </c>
      <c r="D27" s="23">
        <f>President!D27</f>
        <v>0.7916978837051466</v>
      </c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19">
        <v>471</v>
      </c>
      <c r="P27" s="19">
        <v>1579</v>
      </c>
      <c r="Q27" s="19">
        <v>14729</v>
      </c>
      <c r="R27" s="19">
        <v>11757</v>
      </c>
      <c r="S27" s="19">
        <v>17135</v>
      </c>
      <c r="T27" s="19">
        <v>21590</v>
      </c>
      <c r="U27" s="59"/>
      <c r="V27" s="59"/>
    </row>
    <row r="28" spans="1:22" x14ac:dyDescent="0.2">
      <c r="A28" s="15" t="s">
        <v>50</v>
      </c>
      <c r="B28" s="1">
        <f>President!B28</f>
        <v>13472</v>
      </c>
      <c r="C28" s="1">
        <f>President!C28</f>
        <v>9722</v>
      </c>
      <c r="D28" s="23">
        <f>President!D28</f>
        <v>0.72164489311163893</v>
      </c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19">
        <v>3578</v>
      </c>
      <c r="R28" s="19">
        <v>3417</v>
      </c>
      <c r="S28" s="59"/>
      <c r="T28" s="59"/>
      <c r="U28" s="59"/>
      <c r="V28" s="59"/>
    </row>
    <row r="29" spans="1:22" x14ac:dyDescent="0.2">
      <c r="A29" s="15" t="s">
        <v>51</v>
      </c>
      <c r="B29" s="1">
        <f>President!B29</f>
        <v>67505</v>
      </c>
      <c r="C29" s="1">
        <f>President!C29</f>
        <v>54505</v>
      </c>
      <c r="D29" s="23">
        <f>President!D29</f>
        <v>0.807421672468706</v>
      </c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19">
        <v>22825</v>
      </c>
      <c r="V29" s="19">
        <v>13541</v>
      </c>
    </row>
    <row r="30" spans="1:22" x14ac:dyDescent="0.2">
      <c r="A30" s="15" t="s">
        <v>52</v>
      </c>
      <c r="B30" s="1">
        <f>President!B30</f>
        <v>1812</v>
      </c>
      <c r="C30" s="1">
        <f>President!C30</f>
        <v>1355</v>
      </c>
      <c r="D30" s="23">
        <f>President!D30</f>
        <v>0.74779249448123619</v>
      </c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</row>
    <row r="31" spans="1:22" x14ac:dyDescent="0.2">
      <c r="A31" s="15" t="s">
        <v>53</v>
      </c>
      <c r="B31" s="1">
        <f>President!B31</f>
        <v>109203</v>
      </c>
      <c r="C31" s="1">
        <f>President!C31</f>
        <v>76524</v>
      </c>
      <c r="D31" s="23">
        <f>President!D31</f>
        <v>0.70074997939617045</v>
      </c>
      <c r="E31" s="19">
        <v>1445</v>
      </c>
      <c r="F31" s="19">
        <v>1974</v>
      </c>
      <c r="G31" s="19">
        <v>6622</v>
      </c>
      <c r="H31" s="19">
        <v>4534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</row>
    <row r="32" spans="1:22" x14ac:dyDescent="0.2">
      <c r="A32" s="17" t="s">
        <v>54</v>
      </c>
      <c r="B32" s="1">
        <f>President!B32</f>
        <v>1283526</v>
      </c>
      <c r="C32" s="1">
        <f>President!C32</f>
        <v>1028786</v>
      </c>
      <c r="D32" s="23">
        <f>President!D32</f>
        <v>0.80153109481225937</v>
      </c>
      <c r="E32" s="19">
        <f t="shared" ref="E32:T32" si="0">SUM(E3:E31)</f>
        <v>23687</v>
      </c>
      <c r="F32" s="19">
        <f t="shared" si="0"/>
        <v>35765</v>
      </c>
      <c r="G32" s="19">
        <f t="shared" si="0"/>
        <v>27295</v>
      </c>
      <c r="H32" s="19">
        <f t="shared" si="0"/>
        <v>23610</v>
      </c>
      <c r="I32" s="19">
        <f t="shared" si="0"/>
        <v>35824</v>
      </c>
      <c r="J32" s="19">
        <f t="shared" si="0"/>
        <v>11457</v>
      </c>
      <c r="K32" s="19">
        <f t="shared" si="0"/>
        <v>19644</v>
      </c>
      <c r="L32" s="19">
        <f t="shared" si="0"/>
        <v>38942</v>
      </c>
      <c r="M32" s="19">
        <f t="shared" si="0"/>
        <v>31291</v>
      </c>
      <c r="N32" s="19">
        <f t="shared" si="0"/>
        <v>31144</v>
      </c>
      <c r="O32" s="19">
        <f t="shared" si="0"/>
        <v>18082</v>
      </c>
      <c r="P32" s="19">
        <f t="shared" si="0"/>
        <v>38154</v>
      </c>
      <c r="Q32" s="19">
        <f t="shared" si="0"/>
        <v>24964</v>
      </c>
      <c r="R32" s="19">
        <f t="shared" si="0"/>
        <v>31392</v>
      </c>
      <c r="S32" s="19">
        <f t="shared" si="0"/>
        <v>17135</v>
      </c>
      <c r="T32" s="19">
        <f t="shared" si="0"/>
        <v>21590</v>
      </c>
      <c r="U32" s="19">
        <f>U13+U29</f>
        <v>34157</v>
      </c>
      <c r="V32" s="19">
        <f>V13+V29</f>
        <v>15803</v>
      </c>
    </row>
    <row r="33" spans="1:22" x14ac:dyDescent="0.2">
      <c r="A33" s="17" t="s">
        <v>55</v>
      </c>
      <c r="B33" s="58"/>
      <c r="C33" s="58"/>
      <c r="D33" s="4"/>
      <c r="E33" s="89">
        <f>E32+F32</f>
        <v>59452</v>
      </c>
      <c r="F33" s="84"/>
      <c r="G33" s="89">
        <f>G32+H32</f>
        <v>50905</v>
      </c>
      <c r="H33" s="84"/>
      <c r="I33" s="89">
        <f>I32+J32</f>
        <v>47281</v>
      </c>
      <c r="J33" s="84"/>
      <c r="K33" s="89">
        <f>K32+L32</f>
        <v>58586</v>
      </c>
      <c r="L33" s="84"/>
      <c r="M33" s="89">
        <f>M32+N32</f>
        <v>62435</v>
      </c>
      <c r="N33" s="84"/>
      <c r="O33" s="89">
        <f>O32+P32</f>
        <v>56236</v>
      </c>
      <c r="P33" s="84"/>
      <c r="Q33" s="89">
        <f>Q32+R32</f>
        <v>56356</v>
      </c>
      <c r="R33" s="84"/>
      <c r="S33" s="89">
        <f>S32+T32</f>
        <v>38725</v>
      </c>
      <c r="T33" s="84"/>
      <c r="U33" s="89">
        <f>U32+V32</f>
        <v>49960</v>
      </c>
      <c r="V33" s="84"/>
    </row>
    <row r="34" spans="1:22" x14ac:dyDescent="0.2">
      <c r="A34" s="17" t="s">
        <v>56</v>
      </c>
      <c r="B34" s="65"/>
      <c r="C34" s="65"/>
      <c r="D34" s="5"/>
      <c r="E34" s="23">
        <f>E32/E33</f>
        <v>0.39842225661037478</v>
      </c>
      <c r="F34" s="23">
        <f>F32/E33</f>
        <v>0.60157774338962522</v>
      </c>
      <c r="G34" s="23">
        <f>G32/G33</f>
        <v>0.53619487280227873</v>
      </c>
      <c r="H34" s="23">
        <f>H32/G33</f>
        <v>0.46380512719772127</v>
      </c>
      <c r="I34" s="23">
        <f>I32/I33</f>
        <v>0.75768279012711237</v>
      </c>
      <c r="J34" s="23">
        <f>J32/I33</f>
        <v>0.24231720987288763</v>
      </c>
      <c r="K34" s="23">
        <f>K32/K33</f>
        <v>0.33530194927115692</v>
      </c>
      <c r="L34" s="23">
        <f>L32/K33</f>
        <v>0.66469805072884303</v>
      </c>
      <c r="M34" s="23">
        <f>M32/M33</f>
        <v>0.50117722431328582</v>
      </c>
      <c r="N34" s="23">
        <f>N32/M33</f>
        <v>0.49882277568671418</v>
      </c>
      <c r="O34" s="23">
        <f>O32/O33</f>
        <v>0.32153780496479123</v>
      </c>
      <c r="P34" s="23">
        <f>P32/O33</f>
        <v>0.67846219503520877</v>
      </c>
      <c r="Q34" s="23">
        <f>Q32/Q33</f>
        <v>0.44296969266803887</v>
      </c>
      <c r="R34" s="23">
        <f>R32/Q33</f>
        <v>0.55703030733196113</v>
      </c>
      <c r="S34" s="23">
        <f>S32/S33</f>
        <v>0.44247901872175599</v>
      </c>
      <c r="T34" s="23">
        <f>T32/S33</f>
        <v>0.55752098127824401</v>
      </c>
      <c r="U34" s="23">
        <f>U32/U33</f>
        <v>0.68368694955964771</v>
      </c>
      <c r="V34" s="23">
        <f>V32/U33</f>
        <v>0.31631305044035229</v>
      </c>
    </row>
  </sheetData>
  <mergeCells count="19">
    <mergeCell ref="A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O33:P33"/>
    <mergeCell ref="Q33:R33"/>
    <mergeCell ref="S33:T33"/>
    <mergeCell ref="U33:V33"/>
    <mergeCell ref="E33:F33"/>
    <mergeCell ref="G33:H33"/>
    <mergeCell ref="I33:J33"/>
    <mergeCell ref="K33:L33"/>
    <mergeCell ref="M33:N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Views>
    <sheetView windowProtection="1" workbookViewId="0"/>
  </sheetViews>
  <sheetFormatPr defaultColWidth="9.140625" defaultRowHeight="12.75" customHeight="1" x14ac:dyDescent="0.2"/>
  <cols>
    <col min="1" max="1" width="18.85546875" customWidth="1"/>
    <col min="2" max="2" width="12.7109375" customWidth="1"/>
    <col min="4" max="4" width="13.28515625" customWidth="1"/>
    <col min="5" max="50" width="12.85546875" customWidth="1"/>
  </cols>
  <sheetData>
    <row r="1" spans="1:50" ht="37.5" customHeight="1" x14ac:dyDescent="0.2">
      <c r="A1" s="72" t="s">
        <v>0</v>
      </c>
      <c r="B1" s="73"/>
      <c r="C1" s="73"/>
      <c r="D1" s="76"/>
      <c r="E1" s="106" t="s">
        <v>416</v>
      </c>
      <c r="F1" s="76"/>
      <c r="G1" s="106" t="s">
        <v>417</v>
      </c>
      <c r="H1" s="76"/>
      <c r="I1" s="106" t="s">
        <v>418</v>
      </c>
      <c r="J1" s="76"/>
      <c r="K1" s="106" t="s">
        <v>419</v>
      </c>
      <c r="L1" s="76"/>
      <c r="M1" s="106" t="s">
        <v>420</v>
      </c>
      <c r="N1" s="76"/>
      <c r="O1" s="106" t="s">
        <v>421</v>
      </c>
      <c r="P1" s="76"/>
      <c r="Q1" s="106" t="s">
        <v>422</v>
      </c>
      <c r="R1" s="76"/>
      <c r="S1" s="106" t="s">
        <v>423</v>
      </c>
      <c r="T1" s="76"/>
      <c r="U1" s="106" t="s">
        <v>424</v>
      </c>
      <c r="V1" s="76"/>
      <c r="W1" s="106" t="s">
        <v>425</v>
      </c>
      <c r="X1" s="76"/>
      <c r="Y1" s="106" t="s">
        <v>426</v>
      </c>
      <c r="Z1" s="76"/>
      <c r="AA1" s="106" t="s">
        <v>427</v>
      </c>
      <c r="AB1" s="76"/>
      <c r="AC1" s="106" t="s">
        <v>428</v>
      </c>
      <c r="AD1" s="76"/>
      <c r="AE1" s="106" t="s">
        <v>429</v>
      </c>
      <c r="AF1" s="76"/>
      <c r="AG1" s="106" t="s">
        <v>430</v>
      </c>
      <c r="AH1" s="76"/>
      <c r="AI1" s="106" t="s">
        <v>431</v>
      </c>
      <c r="AJ1" s="76"/>
      <c r="AK1" s="106" t="s">
        <v>432</v>
      </c>
      <c r="AL1" s="76"/>
      <c r="AM1" s="106" t="s">
        <v>433</v>
      </c>
      <c r="AN1" s="76"/>
      <c r="AO1" s="106" t="s">
        <v>434</v>
      </c>
      <c r="AP1" s="76"/>
      <c r="AQ1" s="106" t="s">
        <v>435</v>
      </c>
      <c r="AR1" s="76"/>
      <c r="AS1" s="106" t="s">
        <v>436</v>
      </c>
      <c r="AT1" s="76"/>
      <c r="AU1" s="106" t="s">
        <v>437</v>
      </c>
      <c r="AV1" s="76"/>
      <c r="AW1" s="106" t="s">
        <v>438</v>
      </c>
      <c r="AX1" s="76"/>
    </row>
    <row r="2" spans="1:50" ht="25.5" customHeight="1" x14ac:dyDescent="0.2">
      <c r="A2" s="36" t="s">
        <v>3</v>
      </c>
      <c r="B2" s="33" t="s">
        <v>4</v>
      </c>
      <c r="C2" s="33" t="s">
        <v>5</v>
      </c>
      <c r="D2" s="50" t="s">
        <v>6</v>
      </c>
      <c r="E2" s="45" t="s">
        <v>439</v>
      </c>
      <c r="F2" s="45" t="s">
        <v>440</v>
      </c>
      <c r="G2" s="45" t="s">
        <v>439</v>
      </c>
      <c r="H2" s="45" t="s">
        <v>440</v>
      </c>
      <c r="I2" s="45" t="s">
        <v>439</v>
      </c>
      <c r="J2" s="45" t="s">
        <v>440</v>
      </c>
      <c r="K2" s="45" t="s">
        <v>439</v>
      </c>
      <c r="L2" s="45" t="s">
        <v>440</v>
      </c>
      <c r="M2" s="45" t="s">
        <v>439</v>
      </c>
      <c r="N2" s="45" t="s">
        <v>440</v>
      </c>
      <c r="O2" s="45" t="s">
        <v>439</v>
      </c>
      <c r="P2" s="45" t="s">
        <v>440</v>
      </c>
      <c r="Q2" s="45" t="s">
        <v>439</v>
      </c>
      <c r="R2" s="45" t="s">
        <v>440</v>
      </c>
      <c r="S2" s="45" t="s">
        <v>439</v>
      </c>
      <c r="T2" s="45" t="s">
        <v>440</v>
      </c>
      <c r="U2" s="29" t="s">
        <v>439</v>
      </c>
      <c r="V2" s="29" t="s">
        <v>440</v>
      </c>
      <c r="W2" s="45" t="s">
        <v>439</v>
      </c>
      <c r="X2" s="45" t="s">
        <v>440</v>
      </c>
      <c r="Y2" s="45" t="s">
        <v>439</v>
      </c>
      <c r="Z2" s="45" t="s">
        <v>440</v>
      </c>
      <c r="AA2" s="45" t="s">
        <v>439</v>
      </c>
      <c r="AB2" s="45" t="s">
        <v>440</v>
      </c>
      <c r="AC2" s="45" t="s">
        <v>439</v>
      </c>
      <c r="AD2" s="45" t="s">
        <v>440</v>
      </c>
      <c r="AE2" s="45" t="s">
        <v>439</v>
      </c>
      <c r="AF2" s="45" t="s">
        <v>440</v>
      </c>
      <c r="AG2" s="45" t="s">
        <v>439</v>
      </c>
      <c r="AH2" s="45" t="s">
        <v>440</v>
      </c>
      <c r="AI2" s="45" t="s">
        <v>439</v>
      </c>
      <c r="AJ2" s="45" t="s">
        <v>440</v>
      </c>
      <c r="AK2" s="45" t="s">
        <v>439</v>
      </c>
      <c r="AL2" s="45" t="s">
        <v>440</v>
      </c>
      <c r="AM2" s="45" t="s">
        <v>439</v>
      </c>
      <c r="AN2" s="45" t="s">
        <v>440</v>
      </c>
      <c r="AO2" s="45" t="s">
        <v>439</v>
      </c>
      <c r="AP2" s="45" t="s">
        <v>440</v>
      </c>
      <c r="AQ2" s="45" t="s">
        <v>439</v>
      </c>
      <c r="AR2" s="45" t="s">
        <v>440</v>
      </c>
      <c r="AS2" s="45" t="s">
        <v>439</v>
      </c>
      <c r="AT2" s="45" t="s">
        <v>440</v>
      </c>
      <c r="AU2" s="45" t="s">
        <v>439</v>
      </c>
      <c r="AV2" s="45" t="s">
        <v>440</v>
      </c>
      <c r="AW2" s="45" t="s">
        <v>439</v>
      </c>
      <c r="AX2" s="45" t="s">
        <v>440</v>
      </c>
    </row>
    <row r="3" spans="1:50" x14ac:dyDescent="0.2">
      <c r="A3" s="15" t="s">
        <v>25</v>
      </c>
      <c r="B3" s="1">
        <f>President!B3</f>
        <v>3423</v>
      </c>
      <c r="C3" s="1">
        <f>President!C3</f>
        <v>2597</v>
      </c>
      <c r="D3" s="23">
        <f>President!D3</f>
        <v>0.75869120654396727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19">
        <v>1893</v>
      </c>
      <c r="AN3" s="19">
        <v>381</v>
      </c>
      <c r="AO3" s="19">
        <v>1888</v>
      </c>
      <c r="AP3" s="19">
        <v>386</v>
      </c>
      <c r="AQ3" s="19">
        <v>1796</v>
      </c>
      <c r="AR3" s="19">
        <v>508</v>
      </c>
      <c r="AS3" s="59"/>
      <c r="AT3" s="59"/>
      <c r="AU3" s="59"/>
      <c r="AV3" s="59"/>
      <c r="AW3" s="59"/>
      <c r="AX3" s="59"/>
    </row>
    <row r="4" spans="1:50" x14ac:dyDescent="0.2">
      <c r="A4" s="15" t="s">
        <v>26</v>
      </c>
      <c r="B4" s="1">
        <f>President!B4</f>
        <v>26108</v>
      </c>
      <c r="C4" s="1">
        <f>President!C4</f>
        <v>19525</v>
      </c>
      <c r="D4" s="23">
        <f>President!D4</f>
        <v>0.74785506358204379</v>
      </c>
      <c r="E4" s="19">
        <v>14376</v>
      </c>
      <c r="F4" s="19">
        <v>2618</v>
      </c>
      <c r="G4" s="19">
        <v>14715</v>
      </c>
      <c r="H4" s="19">
        <v>2358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</row>
    <row r="5" spans="1:50" x14ac:dyDescent="0.2">
      <c r="A5" s="15" t="s">
        <v>27</v>
      </c>
      <c r="B5" s="1">
        <f>President!B5</f>
        <v>57163</v>
      </c>
      <c r="C5" s="1">
        <f>President!C5</f>
        <v>42933</v>
      </c>
      <c r="D5" s="23">
        <f>President!D5</f>
        <v>0.75106275038049086</v>
      </c>
      <c r="E5" s="19">
        <v>32243</v>
      </c>
      <c r="F5" s="19">
        <v>4797</v>
      </c>
      <c r="G5" s="19">
        <v>32715</v>
      </c>
      <c r="H5" s="19">
        <v>4212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</row>
    <row r="6" spans="1:50" x14ac:dyDescent="0.2">
      <c r="A6" s="15" t="s">
        <v>28</v>
      </c>
      <c r="B6" s="1">
        <f>President!B6</f>
        <v>9629</v>
      </c>
      <c r="C6" s="1">
        <f>President!C6</f>
        <v>7724</v>
      </c>
      <c r="D6" s="23">
        <f>President!D6</f>
        <v>0.80216014124000412</v>
      </c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</row>
    <row r="7" spans="1:50" x14ac:dyDescent="0.2">
      <c r="A7" s="15" t="s">
        <v>29</v>
      </c>
      <c r="B7" s="1">
        <f>President!B7</f>
        <v>669</v>
      </c>
      <c r="C7" s="1">
        <f>President!C7</f>
        <v>525</v>
      </c>
      <c r="D7" s="23">
        <f>President!D7</f>
        <v>0.7847533632286996</v>
      </c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19">
        <v>370</v>
      </c>
      <c r="AV7" s="19">
        <v>76</v>
      </c>
      <c r="AW7" s="19">
        <v>376</v>
      </c>
      <c r="AX7" s="19">
        <v>70</v>
      </c>
    </row>
    <row r="8" spans="1:50" x14ac:dyDescent="0.2">
      <c r="A8" s="15" t="s">
        <v>30</v>
      </c>
      <c r="B8" s="1">
        <f>President!B8</f>
        <v>157896</v>
      </c>
      <c r="C8" s="1">
        <f>President!C8</f>
        <v>121946</v>
      </c>
      <c r="D8" s="23">
        <f>President!D8</f>
        <v>0.77231848811876169</v>
      </c>
      <c r="E8" s="59"/>
      <c r="F8" s="59"/>
      <c r="G8" s="59"/>
      <c r="H8" s="59"/>
      <c r="I8" s="19">
        <v>83739</v>
      </c>
      <c r="J8" s="19">
        <v>20677</v>
      </c>
      <c r="K8" s="19">
        <v>83978</v>
      </c>
      <c r="L8" s="19">
        <v>20364</v>
      </c>
      <c r="M8" s="19">
        <v>84149</v>
      </c>
      <c r="N8" s="19">
        <v>20370</v>
      </c>
      <c r="O8" s="19">
        <v>84654</v>
      </c>
      <c r="P8" s="19">
        <v>20250</v>
      </c>
      <c r="Q8" s="19">
        <v>85992</v>
      </c>
      <c r="R8" s="19">
        <v>18897</v>
      </c>
      <c r="S8" s="19">
        <v>84842</v>
      </c>
      <c r="T8" s="19">
        <v>20008</v>
      </c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</row>
    <row r="9" spans="1:50" x14ac:dyDescent="0.2">
      <c r="A9" s="15" t="s">
        <v>31</v>
      </c>
      <c r="B9" s="1">
        <f>President!B9</f>
        <v>7756</v>
      </c>
      <c r="C9" s="1">
        <f>President!C9</f>
        <v>6432</v>
      </c>
      <c r="D9" s="23">
        <f>President!D9</f>
        <v>0.82929345023207834</v>
      </c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19">
        <v>4681</v>
      </c>
      <c r="AV9" s="19">
        <v>1054</v>
      </c>
      <c r="AW9" s="19">
        <v>4828</v>
      </c>
      <c r="AX9" s="19">
        <v>903</v>
      </c>
    </row>
    <row r="10" spans="1:50" x14ac:dyDescent="0.2">
      <c r="A10" s="15" t="s">
        <v>32</v>
      </c>
      <c r="B10" s="1">
        <f>President!B10</f>
        <v>6474</v>
      </c>
      <c r="C10" s="1">
        <f>President!C10</f>
        <v>4543</v>
      </c>
      <c r="D10" s="23">
        <f>President!D10</f>
        <v>0.7017299969107198</v>
      </c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</row>
    <row r="11" spans="1:50" x14ac:dyDescent="0.2">
      <c r="A11" s="15" t="s">
        <v>33</v>
      </c>
      <c r="B11" s="1">
        <f>President!B11</f>
        <v>2942</v>
      </c>
      <c r="C11" s="1">
        <f>President!C11</f>
        <v>2224</v>
      </c>
      <c r="D11" s="23">
        <f>President!D11</f>
        <v>0.75594833446634946</v>
      </c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19">
        <v>1608</v>
      </c>
      <c r="AT11" s="19">
        <v>304</v>
      </c>
      <c r="AU11" s="59"/>
      <c r="AV11" s="59"/>
      <c r="AW11" s="59"/>
      <c r="AX11" s="59"/>
    </row>
    <row r="12" spans="1:50" x14ac:dyDescent="0.2">
      <c r="A12" s="15" t="s">
        <v>34</v>
      </c>
      <c r="B12" s="1">
        <f>President!B12</f>
        <v>5535</v>
      </c>
      <c r="C12" s="1">
        <f>President!C12</f>
        <v>4005</v>
      </c>
      <c r="D12" s="23">
        <f>President!D12</f>
        <v>0.72357723577235777</v>
      </c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</row>
    <row r="13" spans="1:50" x14ac:dyDescent="0.2">
      <c r="A13" s="15" t="s">
        <v>35</v>
      </c>
      <c r="B13" s="1">
        <f>President!B13</f>
        <v>20656</v>
      </c>
      <c r="C13" s="1">
        <f>President!C13</f>
        <v>16932</v>
      </c>
      <c r="D13" s="23">
        <f>President!D13</f>
        <v>0.81971340046475605</v>
      </c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19">
        <v>12214</v>
      </c>
      <c r="AN13" s="19">
        <v>1995</v>
      </c>
      <c r="AO13" s="19">
        <v>12291</v>
      </c>
      <c r="AP13" s="19">
        <v>2015</v>
      </c>
      <c r="AQ13" s="19">
        <v>11854</v>
      </c>
      <c r="AR13" s="19">
        <v>2577</v>
      </c>
      <c r="AS13" s="59"/>
      <c r="AT13" s="59"/>
      <c r="AU13" s="59"/>
      <c r="AV13" s="59"/>
      <c r="AW13" s="59"/>
      <c r="AX13" s="59"/>
    </row>
    <row r="14" spans="1:50" x14ac:dyDescent="0.2">
      <c r="A14" s="15" t="s">
        <v>36</v>
      </c>
      <c r="B14" s="1">
        <f>President!B14</f>
        <v>5502</v>
      </c>
      <c r="C14" s="1">
        <f>President!C14</f>
        <v>4041</v>
      </c>
      <c r="D14" s="23">
        <f>President!D14</f>
        <v>0.73446019629225734</v>
      </c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19">
        <v>2811</v>
      </c>
      <c r="AH14" s="19">
        <v>642</v>
      </c>
      <c r="AI14" s="19">
        <v>2889</v>
      </c>
      <c r="AJ14" s="19">
        <v>626</v>
      </c>
      <c r="AK14" s="19">
        <v>2910</v>
      </c>
      <c r="AL14" s="19">
        <v>625</v>
      </c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</row>
    <row r="15" spans="1:50" x14ac:dyDescent="0.2">
      <c r="A15" s="15" t="s">
        <v>37</v>
      </c>
      <c r="B15" s="1">
        <f>President!B15</f>
        <v>3928</v>
      </c>
      <c r="C15" s="1">
        <f>President!C15</f>
        <v>3448</v>
      </c>
      <c r="D15" s="23">
        <f>President!D15</f>
        <v>0.87780040733197551</v>
      </c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19">
        <v>2293</v>
      </c>
      <c r="AT15" s="19">
        <v>440</v>
      </c>
      <c r="AU15" s="59"/>
      <c r="AV15" s="59"/>
      <c r="AW15" s="59"/>
      <c r="AX15" s="59"/>
    </row>
    <row r="16" spans="1:50" x14ac:dyDescent="0.2">
      <c r="A16" s="15" t="s">
        <v>38</v>
      </c>
      <c r="B16" s="1">
        <f>President!B16</f>
        <v>6456</v>
      </c>
      <c r="C16" s="1">
        <f>President!C16</f>
        <v>5116</v>
      </c>
      <c r="D16" s="23">
        <f>President!D16</f>
        <v>0.79244114002478316</v>
      </c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19">
        <v>3195</v>
      </c>
      <c r="AH16" s="19">
        <v>1360</v>
      </c>
      <c r="AI16" s="19">
        <v>3265</v>
      </c>
      <c r="AJ16" s="19">
        <v>1357</v>
      </c>
      <c r="AK16" s="19">
        <v>3222</v>
      </c>
      <c r="AL16" s="19">
        <v>1388</v>
      </c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</row>
    <row r="17" spans="1:50" x14ac:dyDescent="0.2">
      <c r="A17" s="15" t="s">
        <v>39</v>
      </c>
      <c r="B17" s="1">
        <f>President!B17</f>
        <v>5768</v>
      </c>
      <c r="C17" s="1">
        <f>President!C17</f>
        <v>4617</v>
      </c>
      <c r="D17" s="23">
        <f>President!D17</f>
        <v>0.80045076282940364</v>
      </c>
      <c r="E17" s="59"/>
      <c r="F17" s="59"/>
      <c r="G17" s="59"/>
      <c r="H17" s="59"/>
      <c r="I17" s="19">
        <v>3228</v>
      </c>
      <c r="J17" s="19">
        <v>749</v>
      </c>
      <c r="K17" s="19">
        <v>3259</v>
      </c>
      <c r="L17" s="19">
        <v>725</v>
      </c>
      <c r="M17" s="19">
        <v>3209</v>
      </c>
      <c r="N17" s="19">
        <v>755</v>
      </c>
      <c r="O17" s="19">
        <v>3223</v>
      </c>
      <c r="P17" s="19">
        <v>747</v>
      </c>
      <c r="Q17" s="19">
        <v>3349</v>
      </c>
      <c r="R17" s="19">
        <v>658</v>
      </c>
      <c r="S17" s="19">
        <v>3285</v>
      </c>
      <c r="T17" s="19">
        <v>717</v>
      </c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</row>
    <row r="18" spans="1:50" x14ac:dyDescent="0.2">
      <c r="A18" s="15" t="s">
        <v>40</v>
      </c>
      <c r="B18" s="1">
        <f>President!B18</f>
        <v>976</v>
      </c>
      <c r="C18" s="1">
        <f>President!C18</f>
        <v>798</v>
      </c>
      <c r="D18" s="23">
        <f>President!D18</f>
        <v>0.81762295081967218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19">
        <v>621</v>
      </c>
      <c r="AT18" s="19">
        <v>127</v>
      </c>
      <c r="AU18" s="59"/>
      <c r="AV18" s="59"/>
      <c r="AW18" s="59"/>
      <c r="AX18" s="59"/>
    </row>
    <row r="19" spans="1:50" x14ac:dyDescent="0.2">
      <c r="A19" s="15" t="s">
        <v>41</v>
      </c>
      <c r="B19" s="1">
        <f>President!B19</f>
        <v>1310</v>
      </c>
      <c r="C19" s="1">
        <f>President!C19</f>
        <v>1026</v>
      </c>
      <c r="D19" s="23">
        <f>President!D19</f>
        <v>0.78320610687022896</v>
      </c>
      <c r="E19" s="19">
        <v>758</v>
      </c>
      <c r="F19" s="19">
        <v>121</v>
      </c>
      <c r="G19" s="19">
        <v>769</v>
      </c>
      <c r="H19" s="19">
        <v>106</v>
      </c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</row>
    <row r="20" spans="1:50" x14ac:dyDescent="0.2">
      <c r="A20" s="15" t="s">
        <v>42</v>
      </c>
      <c r="B20" s="1">
        <f>President!B20</f>
        <v>444196</v>
      </c>
      <c r="C20" s="1">
        <f>President!C20</f>
        <v>386729</v>
      </c>
      <c r="D20" s="23">
        <f>President!D20</f>
        <v>0.87062693045412387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19">
        <v>248289</v>
      </c>
      <c r="V20" s="19">
        <v>67839</v>
      </c>
      <c r="W20" s="19">
        <v>252046</v>
      </c>
      <c r="X20" s="19">
        <v>65680</v>
      </c>
      <c r="Y20" s="19">
        <v>245784</v>
      </c>
      <c r="Z20" s="19">
        <v>71779</v>
      </c>
      <c r="AA20" s="19">
        <v>251203</v>
      </c>
      <c r="AB20" s="19">
        <v>66920</v>
      </c>
      <c r="AC20" s="19">
        <v>245933</v>
      </c>
      <c r="AD20" s="19">
        <v>70927</v>
      </c>
      <c r="AE20" s="19">
        <v>243105</v>
      </c>
      <c r="AF20" s="19">
        <v>73489</v>
      </c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</row>
    <row r="21" spans="1:50" x14ac:dyDescent="0.2">
      <c r="A21" s="15" t="s">
        <v>43</v>
      </c>
      <c r="B21" s="1">
        <f>President!B21</f>
        <v>7686</v>
      </c>
      <c r="C21" s="1">
        <f>President!C21</f>
        <v>5349</v>
      </c>
      <c r="D21" s="23">
        <f>President!D21</f>
        <v>0.69594067135050741</v>
      </c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</row>
    <row r="22" spans="1:50" x14ac:dyDescent="0.2">
      <c r="A22" s="15" t="s">
        <v>44</v>
      </c>
      <c r="B22" s="1">
        <f>President!B22</f>
        <v>11407</v>
      </c>
      <c r="C22" s="1">
        <f>President!C22</f>
        <v>9655</v>
      </c>
      <c r="D22" s="23">
        <f>President!D22</f>
        <v>0.8464100990619795</v>
      </c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19">
        <v>6708</v>
      </c>
      <c r="AT22" s="19">
        <v>1726</v>
      </c>
      <c r="AU22" s="59"/>
      <c r="AV22" s="59"/>
      <c r="AW22" s="59"/>
      <c r="AX22" s="59"/>
    </row>
    <row r="23" spans="1:50" x14ac:dyDescent="0.2">
      <c r="A23" s="15" t="s">
        <v>45</v>
      </c>
      <c r="B23" s="1">
        <f>President!B23</f>
        <v>9958</v>
      </c>
      <c r="C23" s="1">
        <f>President!C23</f>
        <v>8153</v>
      </c>
      <c r="D23" s="23">
        <f>President!D23</f>
        <v>0.81873870255071302</v>
      </c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19">
        <v>6002</v>
      </c>
      <c r="AT23" s="19">
        <v>1000</v>
      </c>
      <c r="AU23" s="59"/>
      <c r="AV23" s="59"/>
      <c r="AW23" s="59"/>
      <c r="AX23" s="59"/>
    </row>
    <row r="24" spans="1:50" x14ac:dyDescent="0.2">
      <c r="A24" s="15" t="s">
        <v>46</v>
      </c>
      <c r="B24" s="1">
        <f>President!B24</f>
        <v>26160</v>
      </c>
      <c r="C24" s="1">
        <f>President!C24</f>
        <v>17644</v>
      </c>
      <c r="D24" s="23">
        <f>President!D24</f>
        <v>0.6744648318042813</v>
      </c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19">
        <v>9958</v>
      </c>
      <c r="V24" s="19">
        <v>2767</v>
      </c>
      <c r="W24" s="19">
        <v>10578</v>
      </c>
      <c r="X24" s="19">
        <v>2439</v>
      </c>
      <c r="Y24" s="19">
        <v>9845</v>
      </c>
      <c r="Z24" s="19">
        <v>2891</v>
      </c>
      <c r="AA24" s="19">
        <v>10354</v>
      </c>
      <c r="AB24" s="19">
        <v>2477</v>
      </c>
      <c r="AC24" s="19">
        <v>9997</v>
      </c>
      <c r="AD24" s="19">
        <v>2677</v>
      </c>
      <c r="AE24" s="19">
        <v>9843</v>
      </c>
      <c r="AF24" s="19">
        <v>2895</v>
      </c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</row>
    <row r="25" spans="1:50" x14ac:dyDescent="0.2">
      <c r="A25" s="15" t="s">
        <v>47</v>
      </c>
      <c r="B25" s="1">
        <f>President!B25</f>
        <v>26484</v>
      </c>
      <c r="C25" s="1">
        <f>President!C25</f>
        <v>19387</v>
      </c>
      <c r="D25" s="23">
        <f>President!D25</f>
        <v>0.73202688415647188</v>
      </c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19">
        <v>13003</v>
      </c>
      <c r="V25" s="19">
        <v>3485</v>
      </c>
      <c r="W25" s="19">
        <v>13098</v>
      </c>
      <c r="X25" s="19">
        <v>3383</v>
      </c>
      <c r="Y25" s="19">
        <v>12845</v>
      </c>
      <c r="Z25" s="19">
        <v>3578</v>
      </c>
      <c r="AA25" s="19">
        <v>13048</v>
      </c>
      <c r="AB25" s="19">
        <v>3436</v>
      </c>
      <c r="AC25" s="19">
        <v>12839</v>
      </c>
      <c r="AD25" s="19">
        <v>3542</v>
      </c>
      <c r="AE25" s="19">
        <v>12774</v>
      </c>
      <c r="AF25" s="19">
        <v>3589</v>
      </c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</row>
    <row r="26" spans="1:50" x14ac:dyDescent="0.2">
      <c r="A26" s="15" t="s">
        <v>48</v>
      </c>
      <c r="B26" s="1">
        <f>President!B26</f>
        <v>16546</v>
      </c>
      <c r="C26" s="1">
        <f>President!C26</f>
        <v>11690</v>
      </c>
      <c r="D26" s="23">
        <f>President!D26</f>
        <v>0.70651516982956608</v>
      </c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19">
        <v>8831</v>
      </c>
      <c r="AV26" s="19">
        <v>1470</v>
      </c>
      <c r="AW26" s="19">
        <v>9166</v>
      </c>
      <c r="AX26" s="19">
        <v>1225</v>
      </c>
    </row>
    <row r="27" spans="1:50" x14ac:dyDescent="0.2">
      <c r="A27" s="15" t="s">
        <v>49</v>
      </c>
      <c r="B27" s="1">
        <f>President!B27</f>
        <v>226906</v>
      </c>
      <c r="C27" s="1">
        <f>President!C27</f>
        <v>179641</v>
      </c>
      <c r="D27" s="23">
        <f>President!D27</f>
        <v>0.7916978837051466</v>
      </c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19">
        <v>124171</v>
      </c>
      <c r="AH27" s="19">
        <v>25179</v>
      </c>
      <c r="AI27" s="19">
        <v>124979</v>
      </c>
      <c r="AJ27" s="19">
        <v>24301</v>
      </c>
      <c r="AK27" s="19">
        <v>126127</v>
      </c>
      <c r="AL27" s="19">
        <v>23246</v>
      </c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</row>
    <row r="28" spans="1:50" x14ac:dyDescent="0.2">
      <c r="A28" s="15" t="s">
        <v>50</v>
      </c>
      <c r="B28" s="1">
        <f>President!B28</f>
        <v>13472</v>
      </c>
      <c r="C28" s="1">
        <f>President!C28</f>
        <v>9722</v>
      </c>
      <c r="D28" s="23">
        <f>President!D28</f>
        <v>0.72164489311163893</v>
      </c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19">
        <v>6667</v>
      </c>
      <c r="AH28" s="19">
        <v>1366</v>
      </c>
      <c r="AI28" s="19">
        <v>6877</v>
      </c>
      <c r="AJ28" s="19">
        <v>1269</v>
      </c>
      <c r="AK28" s="19">
        <v>6845</v>
      </c>
      <c r="AL28" s="19">
        <v>1417</v>
      </c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</row>
    <row r="29" spans="1:50" x14ac:dyDescent="0.2">
      <c r="A29" s="15" t="s">
        <v>51</v>
      </c>
      <c r="B29" s="1">
        <f>President!B29</f>
        <v>67505</v>
      </c>
      <c r="C29" s="1">
        <f>President!C29</f>
        <v>54505</v>
      </c>
      <c r="D29" s="23">
        <f>President!D29</f>
        <v>0.807421672468706</v>
      </c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19">
        <v>38369</v>
      </c>
      <c r="AN29" s="19">
        <v>7128</v>
      </c>
      <c r="AO29" s="19">
        <v>38122</v>
      </c>
      <c r="AP29" s="19">
        <v>7913</v>
      </c>
      <c r="AQ29" s="19">
        <v>37550</v>
      </c>
      <c r="AR29" s="19">
        <v>7481</v>
      </c>
      <c r="AS29" s="59"/>
      <c r="AT29" s="59"/>
      <c r="AU29" s="59"/>
      <c r="AV29" s="59"/>
      <c r="AW29" s="59"/>
      <c r="AX29" s="59"/>
    </row>
    <row r="30" spans="1:50" x14ac:dyDescent="0.2">
      <c r="A30" s="15" t="s">
        <v>52</v>
      </c>
      <c r="B30" s="1">
        <f>President!B30</f>
        <v>1812</v>
      </c>
      <c r="C30" s="1">
        <f>President!C30</f>
        <v>1355</v>
      </c>
      <c r="D30" s="23">
        <f>President!D30</f>
        <v>0.74779249448123619</v>
      </c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19">
        <v>962</v>
      </c>
      <c r="AT30" s="19">
        <v>246</v>
      </c>
      <c r="AU30" s="59"/>
      <c r="AV30" s="59"/>
      <c r="AW30" s="59"/>
      <c r="AX30" s="59"/>
    </row>
    <row r="31" spans="1:50" x14ac:dyDescent="0.2">
      <c r="A31" s="15" t="s">
        <v>53</v>
      </c>
      <c r="B31" s="1">
        <f>President!B31</f>
        <v>109203</v>
      </c>
      <c r="C31" s="1">
        <f>President!C31</f>
        <v>76524</v>
      </c>
      <c r="D31" s="23">
        <f>President!D31</f>
        <v>0.70074997939617045</v>
      </c>
      <c r="E31" s="59"/>
      <c r="F31" s="59"/>
      <c r="G31" s="59"/>
      <c r="H31" s="59"/>
      <c r="I31" s="19">
        <v>52370</v>
      </c>
      <c r="J31" s="19">
        <v>12050</v>
      </c>
      <c r="K31" s="19">
        <v>53685</v>
      </c>
      <c r="L31" s="19">
        <v>11943</v>
      </c>
      <c r="M31" s="19">
        <v>52410</v>
      </c>
      <c r="N31" s="19">
        <v>12414</v>
      </c>
      <c r="O31" s="19">
        <v>53046</v>
      </c>
      <c r="P31" s="19">
        <v>11961</v>
      </c>
      <c r="Q31" s="19">
        <v>54379</v>
      </c>
      <c r="R31" s="19">
        <v>11052</v>
      </c>
      <c r="S31" s="19">
        <v>54686</v>
      </c>
      <c r="T31" s="19">
        <v>11384</v>
      </c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</row>
    <row r="32" spans="1:50" x14ac:dyDescent="0.2">
      <c r="A32" s="17" t="s">
        <v>54</v>
      </c>
      <c r="B32" s="1">
        <f>President!B32</f>
        <v>1283526</v>
      </c>
      <c r="C32" s="1">
        <f>President!C32</f>
        <v>1028786</v>
      </c>
      <c r="D32" s="23">
        <f>President!D32</f>
        <v>0.80153109481225937</v>
      </c>
      <c r="E32" s="19">
        <f t="shared" ref="E32:AX32" si="0">SUM(E3:E31)</f>
        <v>47377</v>
      </c>
      <c r="F32" s="19">
        <f t="shared" si="0"/>
        <v>7536</v>
      </c>
      <c r="G32" s="19">
        <f t="shared" si="0"/>
        <v>48199</v>
      </c>
      <c r="H32" s="19">
        <f t="shared" si="0"/>
        <v>6676</v>
      </c>
      <c r="I32" s="19">
        <f t="shared" si="0"/>
        <v>139337</v>
      </c>
      <c r="J32" s="19">
        <f t="shared" si="0"/>
        <v>33476</v>
      </c>
      <c r="K32" s="19">
        <f t="shared" si="0"/>
        <v>140922</v>
      </c>
      <c r="L32" s="19">
        <f t="shared" si="0"/>
        <v>33032</v>
      </c>
      <c r="M32" s="19">
        <f t="shared" si="0"/>
        <v>139768</v>
      </c>
      <c r="N32" s="19">
        <f t="shared" si="0"/>
        <v>33539</v>
      </c>
      <c r="O32" s="19">
        <f t="shared" si="0"/>
        <v>140923</v>
      </c>
      <c r="P32" s="19">
        <f t="shared" si="0"/>
        <v>32958</v>
      </c>
      <c r="Q32" s="19">
        <f t="shared" si="0"/>
        <v>143720</v>
      </c>
      <c r="R32" s="19">
        <f t="shared" si="0"/>
        <v>30607</v>
      </c>
      <c r="S32" s="19">
        <f t="shared" si="0"/>
        <v>142813</v>
      </c>
      <c r="T32" s="19">
        <f t="shared" si="0"/>
        <v>32109</v>
      </c>
      <c r="U32" s="19">
        <f t="shared" si="0"/>
        <v>271250</v>
      </c>
      <c r="V32" s="19">
        <f t="shared" si="0"/>
        <v>74091</v>
      </c>
      <c r="W32" s="19">
        <f t="shared" si="0"/>
        <v>275722</v>
      </c>
      <c r="X32" s="19">
        <f t="shared" si="0"/>
        <v>71502</v>
      </c>
      <c r="Y32" s="19">
        <f t="shared" si="0"/>
        <v>268474</v>
      </c>
      <c r="Z32" s="19">
        <f t="shared" si="0"/>
        <v>78248</v>
      </c>
      <c r="AA32" s="19">
        <f t="shared" si="0"/>
        <v>274605</v>
      </c>
      <c r="AB32" s="19">
        <f t="shared" si="0"/>
        <v>72833</v>
      </c>
      <c r="AC32" s="19">
        <f t="shared" si="0"/>
        <v>268769</v>
      </c>
      <c r="AD32" s="19">
        <f t="shared" si="0"/>
        <v>77146</v>
      </c>
      <c r="AE32" s="19">
        <f t="shared" si="0"/>
        <v>265722</v>
      </c>
      <c r="AF32" s="19">
        <f t="shared" si="0"/>
        <v>79973</v>
      </c>
      <c r="AG32" s="19">
        <f t="shared" si="0"/>
        <v>136844</v>
      </c>
      <c r="AH32" s="19">
        <f t="shared" si="0"/>
        <v>28547</v>
      </c>
      <c r="AI32" s="19">
        <f t="shared" si="0"/>
        <v>138010</v>
      </c>
      <c r="AJ32" s="19">
        <f t="shared" si="0"/>
        <v>27553</v>
      </c>
      <c r="AK32" s="8">
        <f t="shared" si="0"/>
        <v>139104</v>
      </c>
      <c r="AL32" s="19">
        <f t="shared" si="0"/>
        <v>26676</v>
      </c>
      <c r="AM32" s="19">
        <f t="shared" si="0"/>
        <v>52476</v>
      </c>
      <c r="AN32" s="19">
        <f t="shared" si="0"/>
        <v>9504</v>
      </c>
      <c r="AO32" s="19">
        <f t="shared" si="0"/>
        <v>52301</v>
      </c>
      <c r="AP32" s="19">
        <f t="shared" si="0"/>
        <v>10314</v>
      </c>
      <c r="AQ32" s="19">
        <f t="shared" si="0"/>
        <v>51200</v>
      </c>
      <c r="AR32" s="19">
        <f t="shared" si="0"/>
        <v>10566</v>
      </c>
      <c r="AS32" s="19">
        <f t="shared" si="0"/>
        <v>18194</v>
      </c>
      <c r="AT32" s="19">
        <f t="shared" si="0"/>
        <v>3843</v>
      </c>
      <c r="AU32" s="19">
        <f t="shared" si="0"/>
        <v>13882</v>
      </c>
      <c r="AV32" s="19">
        <f t="shared" si="0"/>
        <v>2600</v>
      </c>
      <c r="AW32" s="19">
        <f t="shared" si="0"/>
        <v>14370</v>
      </c>
      <c r="AX32" s="19">
        <f t="shared" si="0"/>
        <v>2198</v>
      </c>
    </row>
    <row r="33" spans="1:50" x14ac:dyDescent="0.2">
      <c r="A33" s="17" t="s">
        <v>55</v>
      </c>
      <c r="B33" s="58"/>
      <c r="C33" s="58"/>
      <c r="D33" s="4"/>
      <c r="E33" s="89">
        <f>E32+F32</f>
        <v>54913</v>
      </c>
      <c r="F33" s="84"/>
      <c r="G33" s="89">
        <f>G32+H32</f>
        <v>54875</v>
      </c>
      <c r="H33" s="84"/>
      <c r="I33" s="89">
        <f>I32+J32</f>
        <v>172813</v>
      </c>
      <c r="J33" s="84"/>
      <c r="K33" s="89">
        <f>K32+L32</f>
        <v>173954</v>
      </c>
      <c r="L33" s="84"/>
      <c r="M33" s="89">
        <f>M32+N32</f>
        <v>173307</v>
      </c>
      <c r="N33" s="84"/>
      <c r="O33" s="89">
        <f>O32+P32</f>
        <v>173881</v>
      </c>
      <c r="P33" s="84"/>
      <c r="Q33" s="89">
        <f>Q32+R32</f>
        <v>174327</v>
      </c>
      <c r="R33" s="84"/>
      <c r="S33" s="89">
        <f>S32+T32</f>
        <v>174922</v>
      </c>
      <c r="T33" s="84"/>
      <c r="U33" s="89">
        <f>U32+V32</f>
        <v>345341</v>
      </c>
      <c r="V33" s="84"/>
      <c r="W33" s="89">
        <f>W32+X32</f>
        <v>347224</v>
      </c>
      <c r="X33" s="84"/>
      <c r="Y33" s="89">
        <f>Y32+Z32</f>
        <v>346722</v>
      </c>
      <c r="Z33" s="84"/>
      <c r="AA33" s="89">
        <f>AA32+AB32</f>
        <v>347438</v>
      </c>
      <c r="AB33" s="84"/>
      <c r="AC33" s="89">
        <f>AC32+AD32</f>
        <v>345915</v>
      </c>
      <c r="AD33" s="84"/>
      <c r="AE33" s="89">
        <f>AE32+AF32</f>
        <v>345695</v>
      </c>
      <c r="AF33" s="84"/>
      <c r="AG33" s="89">
        <f>AG32+AH32</f>
        <v>165391</v>
      </c>
      <c r="AH33" s="84"/>
      <c r="AI33" s="89">
        <f>AI32+AJ32</f>
        <v>165563</v>
      </c>
      <c r="AJ33" s="84"/>
      <c r="AK33" s="89">
        <f>AK32+AL32</f>
        <v>165780</v>
      </c>
      <c r="AL33" s="84"/>
      <c r="AM33" s="89">
        <f>AM32+AN32</f>
        <v>61980</v>
      </c>
      <c r="AN33" s="84"/>
      <c r="AO33" s="89">
        <f>AO32+AP32</f>
        <v>62615</v>
      </c>
      <c r="AP33" s="84"/>
      <c r="AQ33" s="89">
        <f>AQ32+AR32</f>
        <v>61766</v>
      </c>
      <c r="AR33" s="84"/>
      <c r="AS33" s="89">
        <f>AS32+AT32</f>
        <v>22037</v>
      </c>
      <c r="AT33" s="84"/>
      <c r="AU33" s="89">
        <f>AU32+AV32</f>
        <v>16482</v>
      </c>
      <c r="AV33" s="84"/>
      <c r="AW33" s="89">
        <f>AW32+AX32</f>
        <v>16568</v>
      </c>
      <c r="AX33" s="84"/>
    </row>
    <row r="34" spans="1:50" x14ac:dyDescent="0.2">
      <c r="A34" s="17" t="s">
        <v>56</v>
      </c>
      <c r="B34" s="65"/>
      <c r="C34" s="65"/>
      <c r="D34" s="5"/>
      <c r="E34" s="23">
        <f>E32/E33</f>
        <v>0.86276473694753519</v>
      </c>
      <c r="F34" s="23">
        <f>F32/E33</f>
        <v>0.13723526305246481</v>
      </c>
      <c r="G34" s="23">
        <f>G32/G33</f>
        <v>0.87834168564920279</v>
      </c>
      <c r="H34" s="23">
        <f>H32/G33</f>
        <v>0.12165831435079727</v>
      </c>
      <c r="I34" s="23">
        <f>I32/I33</f>
        <v>0.80628772140984761</v>
      </c>
      <c r="J34" s="23">
        <f>J32/I33</f>
        <v>0.19371227859015236</v>
      </c>
      <c r="K34" s="23">
        <f>K32/K33</f>
        <v>0.81011071892569297</v>
      </c>
      <c r="L34" s="23">
        <f>L32/K33</f>
        <v>0.189889281074307</v>
      </c>
      <c r="M34" s="23">
        <f>M32/M33</f>
        <v>0.8064763685252182</v>
      </c>
      <c r="N34" s="23">
        <f>N32/M33</f>
        <v>0.19352363147478174</v>
      </c>
      <c r="O34" s="23">
        <f>O32/O33</f>
        <v>0.81045657662424297</v>
      </c>
      <c r="P34" s="23">
        <f>P32/O33</f>
        <v>0.18954342337575697</v>
      </c>
      <c r="Q34" s="23">
        <f>Q32/Q33</f>
        <v>0.82442765607163548</v>
      </c>
      <c r="R34" s="23">
        <f>R32/Q33</f>
        <v>0.17557234392836452</v>
      </c>
      <c r="S34" s="23">
        <f>S32/S33</f>
        <v>0.81643818387624201</v>
      </c>
      <c r="T34" s="23">
        <f>T32/S33</f>
        <v>0.18356181612375802</v>
      </c>
      <c r="U34" s="23">
        <f>U32/U33</f>
        <v>0.78545553525356093</v>
      </c>
      <c r="V34" s="23">
        <f>V32/U33</f>
        <v>0.21454446474643904</v>
      </c>
      <c r="W34" s="23">
        <f>W32/W33</f>
        <v>0.79407529433449298</v>
      </c>
      <c r="X34" s="23">
        <f>X32/W33</f>
        <v>0.205924705665507</v>
      </c>
      <c r="Y34" s="23">
        <f>Y32/Y33</f>
        <v>0.77432063728289524</v>
      </c>
      <c r="Z34" s="23">
        <f>Z32/Y33</f>
        <v>0.22567936271710476</v>
      </c>
      <c r="AA34" s="23">
        <f>AA32/AA33</f>
        <v>0.79037123170177126</v>
      </c>
      <c r="AB34" s="23">
        <f>AB32/AA33</f>
        <v>0.20962876829822874</v>
      </c>
      <c r="AC34" s="23">
        <f>AC32/AC33</f>
        <v>0.77697989390457189</v>
      </c>
      <c r="AD34" s="23">
        <f>AD32/AC33</f>
        <v>0.22302010609542808</v>
      </c>
      <c r="AE34" s="23">
        <f>AE32/AE33</f>
        <v>0.76866023517840876</v>
      </c>
      <c r="AF34" s="23">
        <f>AF32/AE33</f>
        <v>0.2313397648215913</v>
      </c>
      <c r="AG34" s="23">
        <f>AG32/AG33</f>
        <v>0.82739689584076526</v>
      </c>
      <c r="AH34" s="23">
        <f>AH32/AG33</f>
        <v>0.17260310415923477</v>
      </c>
      <c r="AI34" s="23">
        <f>AI32/AI33</f>
        <v>0.83357996653841737</v>
      </c>
      <c r="AJ34" s="23">
        <f>AJ32/AI33</f>
        <v>0.1664200334615826</v>
      </c>
      <c r="AK34" s="23">
        <f>AK32/AK33</f>
        <v>0.83908794788273611</v>
      </c>
      <c r="AL34" s="23">
        <f>AL32/AK33</f>
        <v>0.16091205211726384</v>
      </c>
      <c r="AM34" s="23">
        <f>AM32/AM33</f>
        <v>0.8466602129719264</v>
      </c>
      <c r="AN34" s="23">
        <f>AN32/AM33</f>
        <v>0.15333978702807358</v>
      </c>
      <c r="AO34" s="23">
        <f>AO32/AO33</f>
        <v>0.83527908648087523</v>
      </c>
      <c r="AP34" s="23">
        <f>AP32/AO33</f>
        <v>0.16472091351912482</v>
      </c>
      <c r="AQ34" s="23">
        <f>AQ32/AQ33</f>
        <v>0.8289350127902082</v>
      </c>
      <c r="AR34" s="23">
        <f>AR32/AQ33</f>
        <v>0.1710649872097918</v>
      </c>
      <c r="AS34" s="23">
        <f>AS32/AS33</f>
        <v>0.82561147161591864</v>
      </c>
      <c r="AT34" s="23">
        <f>AT32/AS33</f>
        <v>0.17438852838408131</v>
      </c>
      <c r="AU34" s="23">
        <f>AU32/AU33</f>
        <v>0.84225215386482222</v>
      </c>
      <c r="AV34" s="23">
        <f>AV32/AU33</f>
        <v>0.15774784613517778</v>
      </c>
      <c r="AW34" s="23">
        <f>AW32/AW33</f>
        <v>0.86733462095605984</v>
      </c>
      <c r="AX34" s="23">
        <f>AX32/AW33</f>
        <v>0.13266537904394013</v>
      </c>
    </row>
  </sheetData>
  <mergeCells count="47">
    <mergeCell ref="A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W33:AX33"/>
    <mergeCell ref="AM33:AN33"/>
    <mergeCell ref="AO33:AP33"/>
    <mergeCell ref="AQ33:AR33"/>
    <mergeCell ref="AS33:AT33"/>
    <mergeCell ref="AU33:AV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indowProtection="1" workbookViewId="0"/>
  </sheetViews>
  <sheetFormatPr defaultColWidth="9.140625" defaultRowHeight="12.75" customHeight="1" x14ac:dyDescent="0.2"/>
  <cols>
    <col min="1" max="1" width="15" customWidth="1"/>
    <col min="2" max="2" width="12.7109375" customWidth="1"/>
    <col min="3" max="3" width="12" customWidth="1"/>
    <col min="4" max="4" width="13.28515625" customWidth="1"/>
    <col min="5" max="8" width="16.42578125" customWidth="1"/>
  </cols>
  <sheetData>
    <row r="1" spans="1:8" ht="37.5" customHeight="1" x14ac:dyDescent="0.2">
      <c r="A1" s="72" t="s">
        <v>0</v>
      </c>
      <c r="B1" s="73"/>
      <c r="C1" s="73"/>
      <c r="D1" s="76"/>
      <c r="E1" s="82" t="s">
        <v>441</v>
      </c>
      <c r="F1" s="76"/>
      <c r="G1" s="82" t="s">
        <v>442</v>
      </c>
      <c r="H1" s="76"/>
    </row>
    <row r="2" spans="1:8" ht="25.5" customHeight="1" x14ac:dyDescent="0.2">
      <c r="A2" s="36" t="s">
        <v>3</v>
      </c>
      <c r="B2" s="33" t="s">
        <v>4</v>
      </c>
      <c r="C2" s="33" t="s">
        <v>5</v>
      </c>
      <c r="D2" s="50" t="s">
        <v>6</v>
      </c>
      <c r="E2" s="9" t="s">
        <v>443</v>
      </c>
      <c r="F2" s="66" t="s">
        <v>444</v>
      </c>
      <c r="G2" s="9" t="s">
        <v>443</v>
      </c>
      <c r="H2" s="9" t="s">
        <v>444</v>
      </c>
    </row>
    <row r="3" spans="1:8" x14ac:dyDescent="0.2">
      <c r="A3" s="15" t="s">
        <v>25</v>
      </c>
      <c r="B3" s="1">
        <f>President!B3</f>
        <v>3423</v>
      </c>
      <c r="C3" s="1">
        <f>President!C3</f>
        <v>2597</v>
      </c>
      <c r="D3" s="23">
        <f>President!D3</f>
        <v>0.75869120654396727</v>
      </c>
      <c r="E3" s="19">
        <v>1038</v>
      </c>
      <c r="F3" s="19">
        <v>1259</v>
      </c>
      <c r="G3" s="19">
        <v>1623</v>
      </c>
      <c r="H3" s="19">
        <v>790</v>
      </c>
    </row>
    <row r="4" spans="1:8" x14ac:dyDescent="0.2">
      <c r="A4" s="15" t="s">
        <v>26</v>
      </c>
      <c r="B4" s="1">
        <f>President!B4</f>
        <v>26108</v>
      </c>
      <c r="C4" s="1">
        <f>President!C4</f>
        <v>19525</v>
      </c>
      <c r="D4" s="23">
        <f>President!D4</f>
        <v>0.74785506358204379</v>
      </c>
      <c r="E4" s="19">
        <v>8464</v>
      </c>
      <c r="F4" s="19">
        <v>8989</v>
      </c>
      <c r="G4" s="19">
        <v>12114</v>
      </c>
      <c r="H4" s="19">
        <v>6240</v>
      </c>
    </row>
    <row r="5" spans="1:8" x14ac:dyDescent="0.2">
      <c r="A5" s="15" t="s">
        <v>27</v>
      </c>
      <c r="B5" s="1">
        <f>President!B5</f>
        <v>57163</v>
      </c>
      <c r="C5" s="1">
        <f>President!C5</f>
        <v>42933</v>
      </c>
      <c r="D5" s="23">
        <f>President!D5</f>
        <v>0.75106275038049086</v>
      </c>
      <c r="E5" s="19">
        <v>20187</v>
      </c>
      <c r="F5" s="19">
        <v>17730</v>
      </c>
      <c r="G5" s="19">
        <v>26381</v>
      </c>
      <c r="H5" s="19">
        <v>13298</v>
      </c>
    </row>
    <row r="6" spans="1:8" x14ac:dyDescent="0.2">
      <c r="A6" s="15" t="s">
        <v>28</v>
      </c>
      <c r="B6" s="1">
        <f>President!B6</f>
        <v>9629</v>
      </c>
      <c r="C6" s="1">
        <f>President!C6</f>
        <v>7724</v>
      </c>
      <c r="D6" s="23">
        <f>President!D6</f>
        <v>0.80216014124000412</v>
      </c>
      <c r="E6" s="19">
        <v>3272</v>
      </c>
      <c r="F6" s="19">
        <v>3693</v>
      </c>
      <c r="G6" s="19">
        <v>5261</v>
      </c>
      <c r="H6" s="19">
        <v>1963</v>
      </c>
    </row>
    <row r="7" spans="1:8" x14ac:dyDescent="0.2">
      <c r="A7" s="15" t="s">
        <v>29</v>
      </c>
      <c r="B7" s="1">
        <f>President!B7</f>
        <v>669</v>
      </c>
      <c r="C7" s="1">
        <f>President!C7</f>
        <v>525</v>
      </c>
      <c r="D7" s="23">
        <f>President!D7</f>
        <v>0.7847533632286996</v>
      </c>
      <c r="E7" s="19">
        <v>187</v>
      </c>
      <c r="F7" s="19">
        <v>264</v>
      </c>
      <c r="G7" s="19">
        <v>320</v>
      </c>
      <c r="H7" s="19">
        <v>162</v>
      </c>
    </row>
    <row r="8" spans="1:8" x14ac:dyDescent="0.2">
      <c r="A8" s="15" t="s">
        <v>30</v>
      </c>
      <c r="B8" s="1">
        <f>President!B8</f>
        <v>157896</v>
      </c>
      <c r="C8" s="1">
        <f>President!C8</f>
        <v>121946</v>
      </c>
      <c r="D8" s="23">
        <f>President!D8</f>
        <v>0.77231848811876169</v>
      </c>
      <c r="E8" s="19">
        <v>58944</v>
      </c>
      <c r="F8" s="19">
        <v>51600</v>
      </c>
      <c r="G8" s="19">
        <v>76528</v>
      </c>
      <c r="H8" s="19">
        <v>38055</v>
      </c>
    </row>
    <row r="9" spans="1:8" x14ac:dyDescent="0.2">
      <c r="A9" s="15" t="s">
        <v>31</v>
      </c>
      <c r="B9" s="1">
        <f>President!B9</f>
        <v>7756</v>
      </c>
      <c r="C9" s="1">
        <f>President!C9</f>
        <v>6432</v>
      </c>
      <c r="D9" s="23">
        <f>President!D9</f>
        <v>0.82929345023207834</v>
      </c>
      <c r="E9" s="19">
        <v>2392</v>
      </c>
      <c r="F9" s="19">
        <v>3455</v>
      </c>
      <c r="G9" s="19">
        <v>4171</v>
      </c>
      <c r="H9" s="19">
        <v>1938</v>
      </c>
    </row>
    <row r="10" spans="1:8" x14ac:dyDescent="0.2">
      <c r="A10" s="15" t="s">
        <v>32</v>
      </c>
      <c r="B10" s="1">
        <f>President!B10</f>
        <v>6474</v>
      </c>
      <c r="C10" s="1">
        <f>President!C10</f>
        <v>4543</v>
      </c>
      <c r="D10" s="23">
        <f>President!D10</f>
        <v>0.7017299969107198</v>
      </c>
      <c r="E10" s="19">
        <v>1843</v>
      </c>
      <c r="F10" s="19">
        <v>2190</v>
      </c>
      <c r="G10" s="19">
        <v>2907</v>
      </c>
      <c r="H10" s="19">
        <v>1242</v>
      </c>
    </row>
    <row r="11" spans="1:8" x14ac:dyDescent="0.2">
      <c r="A11" s="15" t="s">
        <v>33</v>
      </c>
      <c r="B11" s="1">
        <f>President!B11</f>
        <v>2942</v>
      </c>
      <c r="C11" s="1">
        <f>President!C11</f>
        <v>2224</v>
      </c>
      <c r="D11" s="23">
        <f>President!D11</f>
        <v>0.75594833446634946</v>
      </c>
      <c r="E11" s="19">
        <v>905</v>
      </c>
      <c r="F11" s="19">
        <v>1028</v>
      </c>
      <c r="G11" s="19">
        <v>1262</v>
      </c>
      <c r="H11" s="19">
        <v>755</v>
      </c>
    </row>
    <row r="12" spans="1:8" x14ac:dyDescent="0.2">
      <c r="A12" s="15" t="s">
        <v>34</v>
      </c>
      <c r="B12" s="1">
        <f>President!B12</f>
        <v>5535</v>
      </c>
      <c r="C12" s="1">
        <f>President!C12</f>
        <v>4005</v>
      </c>
      <c r="D12" s="23">
        <f>President!D12</f>
        <v>0.72357723577235777</v>
      </c>
      <c r="E12" s="19">
        <v>1527</v>
      </c>
      <c r="F12" s="19">
        <v>1943</v>
      </c>
      <c r="G12" s="19">
        <v>2332</v>
      </c>
      <c r="H12" s="19">
        <v>1359</v>
      </c>
    </row>
    <row r="13" spans="1:8" x14ac:dyDescent="0.2">
      <c r="A13" s="15" t="s">
        <v>35</v>
      </c>
      <c r="B13" s="1">
        <f>President!B13</f>
        <v>20656</v>
      </c>
      <c r="C13" s="1">
        <f>President!C13</f>
        <v>16932</v>
      </c>
      <c r="D13" s="23">
        <f>President!D13</f>
        <v>0.81971340046475605</v>
      </c>
      <c r="E13" s="19">
        <v>7430</v>
      </c>
      <c r="F13" s="19">
        <v>7442</v>
      </c>
      <c r="G13" s="19">
        <v>10810</v>
      </c>
      <c r="H13" s="19">
        <v>4982</v>
      </c>
    </row>
    <row r="14" spans="1:8" x14ac:dyDescent="0.2">
      <c r="A14" s="15" t="s">
        <v>36</v>
      </c>
      <c r="B14" s="1">
        <f>President!B14</f>
        <v>5502</v>
      </c>
      <c r="C14" s="1">
        <f>President!C14</f>
        <v>4041</v>
      </c>
      <c r="D14" s="23">
        <f>President!D14</f>
        <v>0.73446019629225734</v>
      </c>
      <c r="E14" s="19">
        <v>1538</v>
      </c>
      <c r="F14" s="19">
        <v>2087</v>
      </c>
      <c r="G14" s="19">
        <v>2467</v>
      </c>
      <c r="H14" s="19">
        <v>1264</v>
      </c>
    </row>
    <row r="15" spans="1:8" x14ac:dyDescent="0.2">
      <c r="A15" s="15" t="s">
        <v>37</v>
      </c>
      <c r="B15" s="1">
        <f>President!B15</f>
        <v>3928</v>
      </c>
      <c r="C15" s="1">
        <f>President!C15</f>
        <v>3448</v>
      </c>
      <c r="D15" s="23">
        <f>President!D15</f>
        <v>0.87780040733197551</v>
      </c>
      <c r="E15" s="19">
        <v>1396</v>
      </c>
      <c r="F15" s="19">
        <v>1470</v>
      </c>
      <c r="G15" s="19">
        <v>2055</v>
      </c>
      <c r="H15" s="19">
        <v>1067</v>
      </c>
    </row>
    <row r="16" spans="1:8" x14ac:dyDescent="0.2">
      <c r="A16" s="15" t="s">
        <v>38</v>
      </c>
      <c r="B16" s="1">
        <f>President!B16</f>
        <v>6456</v>
      </c>
      <c r="C16" s="1">
        <f>President!C16</f>
        <v>5116</v>
      </c>
      <c r="D16" s="23">
        <f>President!D16</f>
        <v>0.79244114002478316</v>
      </c>
      <c r="E16" s="19">
        <v>1976</v>
      </c>
      <c r="F16" s="19">
        <v>2706</v>
      </c>
      <c r="G16" s="19">
        <v>3166</v>
      </c>
      <c r="H16" s="19">
        <v>1668</v>
      </c>
    </row>
    <row r="17" spans="1:8" x14ac:dyDescent="0.2">
      <c r="A17" s="15" t="s">
        <v>39</v>
      </c>
      <c r="B17" s="1">
        <f>President!B17</f>
        <v>5768</v>
      </c>
      <c r="C17" s="1">
        <f>President!C17</f>
        <v>4617</v>
      </c>
      <c r="D17" s="23">
        <f>President!D17</f>
        <v>0.80045076282940364</v>
      </c>
      <c r="E17" s="19">
        <v>1975</v>
      </c>
      <c r="F17" s="19">
        <v>2203</v>
      </c>
      <c r="G17" s="19">
        <v>2778</v>
      </c>
      <c r="H17" s="19">
        <v>1594</v>
      </c>
    </row>
    <row r="18" spans="1:8" x14ac:dyDescent="0.2">
      <c r="A18" s="15" t="s">
        <v>40</v>
      </c>
      <c r="B18" s="1">
        <f>President!B18</f>
        <v>976</v>
      </c>
      <c r="C18" s="1">
        <f>President!C18</f>
        <v>798</v>
      </c>
      <c r="D18" s="23">
        <f>President!D18</f>
        <v>0.81762295081967218</v>
      </c>
      <c r="E18" s="19">
        <v>361</v>
      </c>
      <c r="F18" s="19">
        <v>358</v>
      </c>
      <c r="G18" s="19">
        <v>505</v>
      </c>
      <c r="H18" s="19">
        <v>244</v>
      </c>
    </row>
    <row r="19" spans="1:8" x14ac:dyDescent="0.2">
      <c r="A19" s="15" t="s">
        <v>41</v>
      </c>
      <c r="B19" s="1">
        <f>President!B19</f>
        <v>1310</v>
      </c>
      <c r="C19" s="1">
        <f>President!C19</f>
        <v>1026</v>
      </c>
      <c r="D19" s="23">
        <f>President!D19</f>
        <v>0.78320610687022896</v>
      </c>
      <c r="E19" s="19">
        <v>391</v>
      </c>
      <c r="F19" s="19">
        <v>528</v>
      </c>
      <c r="G19" s="19">
        <v>671</v>
      </c>
      <c r="H19" s="19">
        <v>279</v>
      </c>
    </row>
    <row r="20" spans="1:8" x14ac:dyDescent="0.2">
      <c r="A20" s="15" t="s">
        <v>42</v>
      </c>
      <c r="B20" s="1">
        <f>President!B20</f>
        <v>444196</v>
      </c>
      <c r="C20" s="1">
        <f>President!C20</f>
        <v>386729</v>
      </c>
      <c r="D20" s="23">
        <f>President!D20</f>
        <v>0.87062693045412387</v>
      </c>
      <c r="E20" s="19">
        <v>168962</v>
      </c>
      <c r="F20" s="19">
        <v>174015</v>
      </c>
      <c r="G20" s="19">
        <v>240614</v>
      </c>
      <c r="H20" s="19">
        <v>118335</v>
      </c>
    </row>
    <row r="21" spans="1:8" x14ac:dyDescent="0.2">
      <c r="A21" s="15" t="s">
        <v>43</v>
      </c>
      <c r="B21" s="1">
        <f>President!B21</f>
        <v>7686</v>
      </c>
      <c r="C21" s="1">
        <f>President!C21</f>
        <v>5349</v>
      </c>
      <c r="D21" s="23">
        <f>President!D21</f>
        <v>0.69594067135050741</v>
      </c>
      <c r="E21" s="19">
        <v>2394</v>
      </c>
      <c r="F21" s="19">
        <v>2052</v>
      </c>
      <c r="G21" s="19">
        <v>2811</v>
      </c>
      <c r="H21" s="19">
        <v>1536</v>
      </c>
    </row>
    <row r="22" spans="1:8" x14ac:dyDescent="0.2">
      <c r="A22" s="15" t="s">
        <v>44</v>
      </c>
      <c r="B22" s="1">
        <f>President!B22</f>
        <v>11407</v>
      </c>
      <c r="C22" s="1">
        <f>President!C22</f>
        <v>9655</v>
      </c>
      <c r="D22" s="23">
        <f>President!D22</f>
        <v>0.8464100990619795</v>
      </c>
      <c r="E22" s="19">
        <v>4043</v>
      </c>
      <c r="F22" s="19">
        <v>4608</v>
      </c>
      <c r="G22" s="19">
        <v>5869</v>
      </c>
      <c r="H22" s="19">
        <v>3081</v>
      </c>
    </row>
    <row r="23" spans="1:8" x14ac:dyDescent="0.2">
      <c r="A23" s="15" t="s">
        <v>45</v>
      </c>
      <c r="B23" s="1">
        <f>President!B23</f>
        <v>9958</v>
      </c>
      <c r="C23" s="1">
        <f>President!C23</f>
        <v>8153</v>
      </c>
      <c r="D23" s="23">
        <f>President!D23</f>
        <v>0.81873870255071302</v>
      </c>
      <c r="E23" s="19">
        <v>3629</v>
      </c>
      <c r="F23" s="19">
        <v>3801</v>
      </c>
      <c r="G23" s="19">
        <v>5174</v>
      </c>
      <c r="H23" s="19">
        <v>2519</v>
      </c>
    </row>
    <row r="24" spans="1:8" x14ac:dyDescent="0.2">
      <c r="A24" s="15" t="s">
        <v>46</v>
      </c>
      <c r="B24" s="1">
        <f>President!B24</f>
        <v>26160</v>
      </c>
      <c r="C24" s="1">
        <f>President!C24</f>
        <v>17644</v>
      </c>
      <c r="D24" s="23">
        <f>President!D24</f>
        <v>0.6744648318042813</v>
      </c>
      <c r="E24" s="19">
        <v>8275</v>
      </c>
      <c r="F24" s="19">
        <v>6643</v>
      </c>
      <c r="G24" s="19">
        <v>10548</v>
      </c>
      <c r="H24" s="19">
        <v>5584</v>
      </c>
    </row>
    <row r="25" spans="1:8" x14ac:dyDescent="0.2">
      <c r="A25" s="15" t="s">
        <v>47</v>
      </c>
      <c r="B25" s="1">
        <v>26484</v>
      </c>
      <c r="C25" s="1">
        <v>19387</v>
      </c>
      <c r="D25" s="23">
        <v>0.73199999999999998</v>
      </c>
      <c r="E25" s="19">
        <v>8385</v>
      </c>
      <c r="F25" s="19">
        <v>9122</v>
      </c>
      <c r="G25" s="19">
        <v>12677</v>
      </c>
      <c r="H25" s="19">
        <v>5498</v>
      </c>
    </row>
    <row r="26" spans="1:8" x14ac:dyDescent="0.2">
      <c r="A26" s="15" t="s">
        <v>48</v>
      </c>
      <c r="B26" s="1">
        <f>President!B26</f>
        <v>16546</v>
      </c>
      <c r="C26" s="1">
        <f>President!C26</f>
        <v>11690</v>
      </c>
      <c r="D26" s="23">
        <f>President!D26</f>
        <v>0.70651516982956608</v>
      </c>
      <c r="E26" s="19">
        <v>4690</v>
      </c>
      <c r="F26" s="19">
        <v>5753</v>
      </c>
      <c r="G26" s="19">
        <v>8299</v>
      </c>
      <c r="H26" s="19">
        <v>2608</v>
      </c>
    </row>
    <row r="27" spans="1:8" x14ac:dyDescent="0.2">
      <c r="A27" s="15" t="s">
        <v>49</v>
      </c>
      <c r="B27" s="1">
        <f>President!B27</f>
        <v>226906</v>
      </c>
      <c r="C27" s="1">
        <f>President!C27</f>
        <v>179641</v>
      </c>
      <c r="D27" s="23">
        <f>President!D27</f>
        <v>0.7916978837051466</v>
      </c>
      <c r="E27" s="19">
        <v>84665</v>
      </c>
      <c r="F27" s="19">
        <v>73625</v>
      </c>
      <c r="G27" s="19">
        <v>116903</v>
      </c>
      <c r="H27" s="19">
        <v>48780</v>
      </c>
    </row>
    <row r="28" spans="1:8" x14ac:dyDescent="0.2">
      <c r="A28" s="15" t="s">
        <v>50</v>
      </c>
      <c r="B28" s="1">
        <f>President!B28</f>
        <v>13472</v>
      </c>
      <c r="C28" s="1">
        <f>President!C28</f>
        <v>9722</v>
      </c>
      <c r="D28" s="23">
        <f>President!D28</f>
        <v>0.72164489311163893</v>
      </c>
      <c r="E28" s="19">
        <v>4272</v>
      </c>
      <c r="F28" s="19">
        <v>4215</v>
      </c>
      <c r="G28" s="19">
        <v>6089</v>
      </c>
      <c r="H28" s="19">
        <v>2974</v>
      </c>
    </row>
    <row r="29" spans="1:8" x14ac:dyDescent="0.2">
      <c r="A29" s="15" t="s">
        <v>51</v>
      </c>
      <c r="B29" s="1">
        <v>67505</v>
      </c>
      <c r="C29" s="1">
        <v>54505</v>
      </c>
      <c r="D29" s="25">
        <v>0.80740000000000001</v>
      </c>
      <c r="E29" s="19">
        <v>23122</v>
      </c>
      <c r="F29" s="19">
        <v>24236</v>
      </c>
      <c r="G29" s="19">
        <v>35474</v>
      </c>
      <c r="H29" s="19">
        <v>14157</v>
      </c>
    </row>
    <row r="30" spans="1:8" x14ac:dyDescent="0.2">
      <c r="A30" s="15" t="s">
        <v>52</v>
      </c>
      <c r="B30" s="1">
        <v>1812</v>
      </c>
      <c r="C30" s="1">
        <v>1355</v>
      </c>
      <c r="D30" s="25">
        <v>0.74780000000000002</v>
      </c>
      <c r="E30" s="19">
        <v>529</v>
      </c>
      <c r="F30" s="19">
        <v>665</v>
      </c>
      <c r="G30" s="19">
        <v>780</v>
      </c>
      <c r="H30" s="19">
        <v>462</v>
      </c>
    </row>
    <row r="31" spans="1:8" x14ac:dyDescent="0.2">
      <c r="A31" s="15" t="s">
        <v>53</v>
      </c>
      <c r="B31" s="1">
        <v>109203</v>
      </c>
      <c r="C31" s="1">
        <v>76524</v>
      </c>
      <c r="D31" s="25">
        <v>0.70069999999999999</v>
      </c>
      <c r="E31" s="19">
        <v>35365</v>
      </c>
      <c r="F31" s="19">
        <v>33668</v>
      </c>
      <c r="G31" s="19">
        <v>47447</v>
      </c>
      <c r="H31" s="19">
        <v>24144</v>
      </c>
    </row>
    <row r="32" spans="1:8" x14ac:dyDescent="0.2">
      <c r="A32" s="17" t="s">
        <v>54</v>
      </c>
      <c r="B32" s="1">
        <f>SUM(B3:B31)</f>
        <v>1283526</v>
      </c>
      <c r="C32" s="1">
        <f>SUM(C3:C31)</f>
        <v>1028786</v>
      </c>
      <c r="D32" s="25">
        <f>C32/B32</f>
        <v>0.80153109481225937</v>
      </c>
      <c r="E32" s="19">
        <f>SUM(E3:E31)</f>
        <v>462157</v>
      </c>
      <c r="F32" s="19">
        <f>SUM(F3:F31)</f>
        <v>451348</v>
      </c>
      <c r="G32" s="19">
        <f>SUM(G3:G31)</f>
        <v>648036</v>
      </c>
      <c r="H32" s="19">
        <f>SUM(H3:H31)</f>
        <v>306578</v>
      </c>
    </row>
    <row r="33" spans="1:8" x14ac:dyDescent="0.2">
      <c r="A33" s="17" t="s">
        <v>55</v>
      </c>
      <c r="B33" s="58"/>
      <c r="C33" s="58"/>
      <c r="D33" s="4"/>
      <c r="E33" s="85">
        <f>E32+F32</f>
        <v>913505</v>
      </c>
      <c r="F33" s="76"/>
      <c r="G33" s="86">
        <f>G32+H32</f>
        <v>954614</v>
      </c>
      <c r="H33" s="76"/>
    </row>
    <row r="34" spans="1:8" x14ac:dyDescent="0.2">
      <c r="A34" s="17" t="s">
        <v>56</v>
      </c>
      <c r="B34" s="65"/>
      <c r="C34" s="65"/>
      <c r="D34" s="5"/>
      <c r="E34" s="23">
        <f>E32/E33</f>
        <v>0.50591622377545831</v>
      </c>
      <c r="F34" s="23">
        <f>F32/E33</f>
        <v>0.49408377622454175</v>
      </c>
      <c r="G34" s="23">
        <f>G32/G33</f>
        <v>0.67884610952699209</v>
      </c>
      <c r="H34" s="23">
        <f>H32/G33</f>
        <v>0.32115389047300796</v>
      </c>
    </row>
  </sheetData>
  <mergeCells count="5">
    <mergeCell ref="A1:D1"/>
    <mergeCell ref="E1:F1"/>
    <mergeCell ref="G1:H1"/>
    <mergeCell ref="E33:F33"/>
    <mergeCell ref="G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President</vt:lpstr>
      <vt:lpstr>Straight Party</vt:lpstr>
      <vt:lpstr>U.S. Senate</vt:lpstr>
      <vt:lpstr>U.S. House</vt:lpstr>
      <vt:lpstr>Constitutional</vt:lpstr>
      <vt:lpstr>Multi-County Senate</vt:lpstr>
      <vt:lpstr>Single-County Senate</vt:lpstr>
      <vt:lpstr>Multi-County House</vt:lpstr>
      <vt:lpstr>Single-County House</vt:lpstr>
      <vt:lpstr>School Board</vt:lpstr>
      <vt:lpstr>Judicial</vt:lpstr>
      <vt:lpstr>Constitutional Amendments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Morgan</cp:lastModifiedBy>
  <dcterms:modified xsi:type="dcterms:W3CDTF">2012-12-18T15:54:05Z</dcterms:modified>
</cp:coreProperties>
</file>