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C26C7144-B4A7-424E-981A-64BF4DC17FDE}" xr6:coauthVersionLast="36" xr6:coauthVersionMax="36" xr10:uidLastSave="{00000000-0000-0000-0000-000000000000}"/>
  <bookViews>
    <workbookView xWindow="2960" yWindow="1100" windowWidth="20040" windowHeight="13360" xr2:uid="{66FEA771-CEBD-3F41-A3DD-F4748892B5D8}"/>
  </bookViews>
  <sheets>
    <sheet name="HCl_Cl_longrange_h2om" sheetId="2" r:id="rId1"/>
    <sheet name="HClH2O1_ClH2O1_longrange_h2om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3" l="1"/>
  <c r="AB11" i="3"/>
  <c r="AB12" i="3"/>
  <c r="AB9" i="3"/>
  <c r="U10" i="3"/>
  <c r="U11" i="3"/>
  <c r="U12" i="3"/>
  <c r="U9" i="3"/>
  <c r="T10" i="3"/>
  <c r="T11" i="3"/>
  <c r="T12" i="3"/>
  <c r="T9" i="3"/>
  <c r="K10" i="3"/>
  <c r="K11" i="3"/>
  <c r="K12" i="3"/>
  <c r="K9" i="3"/>
  <c r="D10" i="3"/>
  <c r="D11" i="3"/>
  <c r="D12" i="3"/>
  <c r="D9" i="3"/>
  <c r="C10" i="3"/>
  <c r="C11" i="3"/>
  <c r="C12" i="3"/>
  <c r="C9" i="3"/>
  <c r="Z10" i="2"/>
  <c r="Z11" i="2"/>
  <c r="Z12" i="2"/>
  <c r="Z9" i="2"/>
  <c r="S10" i="2"/>
  <c r="S11" i="2"/>
  <c r="S12" i="2"/>
  <c r="S9" i="2"/>
  <c r="R10" i="2"/>
  <c r="R11" i="2"/>
  <c r="R12" i="2"/>
  <c r="R9" i="2"/>
  <c r="K10" i="2"/>
  <c r="K11" i="2"/>
  <c r="K12" i="2"/>
  <c r="K9" i="2"/>
  <c r="D10" i="2"/>
  <c r="D11" i="2"/>
  <c r="D12" i="2"/>
  <c r="D9" i="2"/>
  <c r="C10" i="2"/>
  <c r="C11" i="2"/>
  <c r="C12" i="2"/>
  <c r="C9" i="2"/>
  <c r="AE9" i="3" l="1"/>
  <c r="AE10" i="3"/>
  <c r="AE11" i="3"/>
  <c r="AE12" i="3"/>
  <c r="Y9" i="3"/>
  <c r="Y10" i="3"/>
  <c r="Y11" i="3"/>
  <c r="AC11" i="3" s="1"/>
  <c r="Y12" i="3"/>
  <c r="W9" i="3"/>
  <c r="W10" i="3"/>
  <c r="W11" i="3"/>
  <c r="W12" i="3"/>
  <c r="N9" i="3"/>
  <c r="N10" i="3"/>
  <c r="N11" i="3"/>
  <c r="N12" i="3"/>
  <c r="H9" i="3"/>
  <c r="L9" i="3" s="1"/>
  <c r="H10" i="3"/>
  <c r="H11" i="3"/>
  <c r="L11" i="3" s="1"/>
  <c r="H12" i="3"/>
  <c r="F9" i="3"/>
  <c r="F10" i="3"/>
  <c r="F11" i="3"/>
  <c r="F12" i="3"/>
  <c r="H9" i="2"/>
  <c r="H10" i="2"/>
  <c r="H11" i="2"/>
  <c r="H12" i="2"/>
  <c r="F9" i="2"/>
  <c r="F10" i="2"/>
  <c r="F11" i="2"/>
  <c r="F12" i="2"/>
  <c r="W9" i="2"/>
  <c r="W10" i="2"/>
  <c r="W11" i="2"/>
  <c r="W12" i="2"/>
  <c r="U9" i="2"/>
  <c r="U10" i="2"/>
  <c r="U11" i="2"/>
  <c r="U12" i="2"/>
  <c r="AC9" i="3" l="1"/>
  <c r="L10" i="3"/>
  <c r="AC10" i="3"/>
  <c r="AC12" i="3"/>
  <c r="L12" i="3"/>
  <c r="L9" i="2"/>
  <c r="L12" i="2"/>
  <c r="AA10" i="2"/>
  <c r="AA11" i="2"/>
  <c r="L11" i="2"/>
  <c r="L10" i="2"/>
  <c r="AA9" i="2"/>
  <c r="AA12" i="2"/>
</calcChain>
</file>

<file path=xl/sharedStrings.xml><?xml version="1.0" encoding="utf-8"?>
<sst xmlns="http://schemas.openxmlformats.org/spreadsheetml/2006/main" count="55" uniqueCount="39">
  <si>
    <t>noofwater</t>
  </si>
  <si>
    <t>Cl in HCl 1s</t>
  </si>
  <si>
    <t>Cl in HCl 2s</t>
  </si>
  <si>
    <t>Cl in HCl 2p1/2</t>
  </si>
  <si>
    <t>Cl in HCl 2p3/2</t>
  </si>
  <si>
    <t>Cl in HCl 2p</t>
  </si>
  <si>
    <t>Cl- 1s</t>
  </si>
  <si>
    <t>Cl- 2s</t>
  </si>
  <si>
    <t>Cl- 2p1/2</t>
  </si>
  <si>
    <t>Cl- 2p3/2</t>
  </si>
  <si>
    <t>Cl- 2p</t>
  </si>
  <si>
    <t>d-aug-dyall.acv3z</t>
  </si>
  <si>
    <t>X2Cmmf + Gaunt term</t>
  </si>
  <si>
    <t>O 1s</t>
  </si>
  <si>
    <t>Oxygen 1s</t>
  </si>
  <si>
    <t>z_Hchloride_1s</t>
  </si>
  <si>
    <t>z_Hchloride_2s</t>
  </si>
  <si>
    <t>z_Hchloride_2p12</t>
  </si>
  <si>
    <t>z_Hchloride_2p32</t>
  </si>
  <si>
    <t>z_Hchloride_2p</t>
  </si>
  <si>
    <t>z_chloride_1s</t>
  </si>
  <si>
    <t>z_chloride_2s</t>
  </si>
  <si>
    <t>z_chloride_2p12</t>
  </si>
  <si>
    <t>z_chloride_2p32</t>
  </si>
  <si>
    <t>z_chloride_2p</t>
  </si>
  <si>
    <t>o_Hchloride_1s</t>
  </si>
  <si>
    <t>o_Hchloride_2s</t>
  </si>
  <si>
    <t>o_Hchloride_2p12</t>
  </si>
  <si>
    <t>o_Hchloride_2p32</t>
  </si>
  <si>
    <t>o_Hchloride_2p</t>
  </si>
  <si>
    <t>o_chloride_1s</t>
  </si>
  <si>
    <t>o_chloride_2s</t>
  </si>
  <si>
    <t>o_chloride_2p12</t>
  </si>
  <si>
    <t>o_chloride_2p32</t>
  </si>
  <si>
    <t>o_chloride_2p</t>
  </si>
  <si>
    <t>Activespace = -107.0 to 100.0 for all edges</t>
  </si>
  <si>
    <t>Dipole moment (Debye): HCl</t>
  </si>
  <si>
    <t>dipole_magnitude</t>
  </si>
  <si>
    <t>exp_dipole_magnitude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</si>
</sst>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60D0-8A04-C54B-96B2-F0705DD3B2F4}">
  <dimension ref="A1:AC12"/>
  <sheetViews>
    <sheetView tabSelected="1" topLeftCell="I1" workbookViewId="0">
      <selection activeCell="O16" sqref="O16"/>
    </sheetView>
  </sheetViews>
  <sheetFormatPr baseColWidth="10" defaultRowHeight="16" x14ac:dyDescent="0.2"/>
  <sheetData>
    <row r="1" spans="1:29" x14ac:dyDescent="0.2">
      <c r="D1" t="s">
        <v>1</v>
      </c>
      <c r="F1" t="s">
        <v>2</v>
      </c>
      <c r="H1" t="s">
        <v>3</v>
      </c>
      <c r="K1" t="s">
        <v>4</v>
      </c>
      <c r="L1" t="s">
        <v>5</v>
      </c>
      <c r="S1" t="s">
        <v>6</v>
      </c>
      <c r="U1" t="s">
        <v>7</v>
      </c>
      <c r="W1" t="s">
        <v>8</v>
      </c>
      <c r="Z1" t="s">
        <v>9</v>
      </c>
      <c r="AA1" t="s">
        <v>10</v>
      </c>
      <c r="AB1" t="s">
        <v>36</v>
      </c>
    </row>
    <row r="2" spans="1:29" x14ac:dyDescent="0.2">
      <c r="A2" t="s">
        <v>11</v>
      </c>
    </row>
    <row r="3" spans="1:29" x14ac:dyDescent="0.2">
      <c r="A3" t="s">
        <v>12</v>
      </c>
    </row>
    <row r="4" spans="1:29" x14ac:dyDescent="0.2">
      <c r="A4" t="s">
        <v>35</v>
      </c>
    </row>
    <row r="8" spans="1:29" x14ac:dyDescent="0.2">
      <c r="A8" t="s">
        <v>0</v>
      </c>
      <c r="C8" t="s">
        <v>15</v>
      </c>
      <c r="F8" t="s">
        <v>16</v>
      </c>
      <c r="H8" s="1" t="s">
        <v>17</v>
      </c>
      <c r="I8" s="1"/>
      <c r="J8" s="1"/>
      <c r="K8" s="1" t="s">
        <v>18</v>
      </c>
      <c r="L8" t="s">
        <v>19</v>
      </c>
      <c r="R8" s="1" t="s">
        <v>20</v>
      </c>
      <c r="T8" s="1"/>
      <c r="U8" s="1" t="s">
        <v>21</v>
      </c>
      <c r="V8" s="1"/>
      <c r="W8" s="1" t="s">
        <v>22</v>
      </c>
      <c r="X8" s="1"/>
      <c r="Y8" s="1"/>
      <c r="Z8" s="1" t="s">
        <v>23</v>
      </c>
      <c r="AA8" t="s">
        <v>24</v>
      </c>
      <c r="AB8" t="s">
        <v>37</v>
      </c>
      <c r="AC8" s="1" t="s">
        <v>38</v>
      </c>
    </row>
    <row r="9" spans="1:29" x14ac:dyDescent="0.2">
      <c r="A9">
        <v>50</v>
      </c>
      <c r="B9">
        <v>104.14164495999999</v>
      </c>
      <c r="C9">
        <f>27.211*B9</f>
        <v>2833.7983010065595</v>
      </c>
      <c r="D9">
        <f>C9-9.89</f>
        <v>2823.9083010065597</v>
      </c>
      <c r="E9">
        <v>10.320230820000001</v>
      </c>
      <c r="F9">
        <f t="shared" ref="F9:F12" si="0">27.211*E9</f>
        <v>280.82380084302002</v>
      </c>
      <c r="G9">
        <v>7.7241134999999996</v>
      </c>
      <c r="H9">
        <f t="shared" ref="H9:H12" si="1">27.211*G9</f>
        <v>210.18085244849999</v>
      </c>
      <c r="I9">
        <v>7.6656272599999999</v>
      </c>
      <c r="J9">
        <v>7.6627979499999999</v>
      </c>
      <c r="K9">
        <f>27.211*((I9+J9)/2)</f>
        <v>208.55088919465499</v>
      </c>
      <c r="L9">
        <f t="shared" ref="L9:L12" si="2">(H9+K9)/2</f>
        <v>209.36587082157749</v>
      </c>
      <c r="Q9">
        <v>103.81501172999999</v>
      </c>
      <c r="R9">
        <f>27.211*Q9</f>
        <v>2824.9102841850299</v>
      </c>
      <c r="S9">
        <f>R9-9.366</f>
        <v>2815.5442841850299</v>
      </c>
      <c r="T9">
        <v>9.9847012900000003</v>
      </c>
      <c r="U9">
        <f t="shared" ref="U9:U12" si="3">27.211*T9</f>
        <v>271.69370680218998</v>
      </c>
      <c r="V9">
        <v>7.3898521099999996</v>
      </c>
      <c r="W9">
        <f t="shared" ref="W9:W12" si="4">27.211*V9</f>
        <v>201.08526576520998</v>
      </c>
      <c r="X9">
        <v>7.3299707400000003</v>
      </c>
      <c r="Y9">
        <v>7.33005891</v>
      </c>
      <c r="Z9">
        <f>27.211*((X9+Y9)/2)</f>
        <v>199.457033403075</v>
      </c>
      <c r="AA9">
        <f t="shared" ref="AA9:AA12" si="5">(W9+Z9)/2</f>
        <v>200.27114958414251</v>
      </c>
      <c r="AB9">
        <v>14.886900000000001</v>
      </c>
    </row>
    <row r="10" spans="1:29" x14ac:dyDescent="0.2">
      <c r="A10">
        <v>100</v>
      </c>
      <c r="B10">
        <v>104.14195161000001</v>
      </c>
      <c r="C10">
        <f t="shared" ref="C10:C12" si="6">27.211*B10</f>
        <v>2833.80664525971</v>
      </c>
      <c r="D10">
        <f t="shared" ref="D10:D12" si="7">C10-9.89</f>
        <v>2823.9166452597101</v>
      </c>
      <c r="E10">
        <v>10.32055254</v>
      </c>
      <c r="F10">
        <f t="shared" si="0"/>
        <v>280.83255516593999</v>
      </c>
      <c r="G10">
        <v>7.7244381300000002</v>
      </c>
      <c r="H10">
        <f t="shared" si="1"/>
        <v>210.18968595543001</v>
      </c>
      <c r="I10">
        <v>7.6659501299999997</v>
      </c>
      <c r="J10">
        <v>7.6631255200000004</v>
      </c>
      <c r="K10">
        <f t="shared" ref="K10:K12" si="8">27.211*((I10+J10)/2)</f>
        <v>208.55973875607498</v>
      </c>
      <c r="L10">
        <f t="shared" si="2"/>
        <v>209.37471235575248</v>
      </c>
      <c r="Q10">
        <v>103.82283311</v>
      </c>
      <c r="R10">
        <f t="shared" ref="R10:R12" si="9">27.211*Q10</f>
        <v>2825.1231117562102</v>
      </c>
      <c r="S10">
        <f t="shared" ref="S10:S12" si="10">R10-9.366</f>
        <v>2815.7571117562102</v>
      </c>
      <c r="T10">
        <v>9.9924932799999997</v>
      </c>
      <c r="U10">
        <f t="shared" si="3"/>
        <v>271.90573464207995</v>
      </c>
      <c r="V10">
        <v>7.3976462600000001</v>
      </c>
      <c r="W10">
        <f t="shared" si="4"/>
        <v>201.29735238085999</v>
      </c>
      <c r="X10">
        <v>7.3377639400000003</v>
      </c>
      <c r="Y10">
        <v>7.3378534000000002</v>
      </c>
      <c r="Z10">
        <f t="shared" ref="Z10:Z12" si="11">27.211*((X10+Y10)/2)</f>
        <v>199.66911171936999</v>
      </c>
      <c r="AA10">
        <f t="shared" si="5"/>
        <v>200.48323205011499</v>
      </c>
      <c r="AB10">
        <v>14.886799999999999</v>
      </c>
    </row>
    <row r="11" spans="1:29" x14ac:dyDescent="0.2">
      <c r="A11">
        <v>150</v>
      </c>
      <c r="B11">
        <v>104.13370451</v>
      </c>
      <c r="C11">
        <f t="shared" si="6"/>
        <v>2833.58223342161</v>
      </c>
      <c r="D11">
        <f t="shared" si="7"/>
        <v>2823.6922334216101</v>
      </c>
      <c r="E11">
        <v>10.31229626</v>
      </c>
      <c r="F11">
        <f t="shared" si="0"/>
        <v>280.60789353086</v>
      </c>
      <c r="G11">
        <v>7.7161793100000002</v>
      </c>
      <c r="H11">
        <f t="shared" si="1"/>
        <v>209.96495520440999</v>
      </c>
      <c r="I11">
        <v>7.6576931300000002</v>
      </c>
      <c r="J11">
        <v>7.6548637399999997</v>
      </c>
      <c r="K11">
        <f t="shared" si="8"/>
        <v>208.33499249478498</v>
      </c>
      <c r="L11">
        <f t="shared" si="2"/>
        <v>209.14997384959747</v>
      </c>
      <c r="Q11">
        <v>103.81449091</v>
      </c>
      <c r="R11">
        <f t="shared" si="9"/>
        <v>2824.8961121520101</v>
      </c>
      <c r="S11">
        <f t="shared" si="10"/>
        <v>2815.5301121520101</v>
      </c>
      <c r="T11">
        <v>9.9841656299999997</v>
      </c>
      <c r="U11">
        <f t="shared" si="3"/>
        <v>271.67913095793</v>
      </c>
      <c r="V11">
        <v>7.3893181999999999</v>
      </c>
      <c r="W11">
        <f t="shared" si="4"/>
        <v>201.07073754019999</v>
      </c>
      <c r="X11">
        <v>7.3294368299999997</v>
      </c>
      <c r="Y11">
        <v>7.3295246799999996</v>
      </c>
      <c r="Z11">
        <f t="shared" si="11"/>
        <v>199.44250082430497</v>
      </c>
      <c r="AA11">
        <f t="shared" si="5"/>
        <v>200.25661918225248</v>
      </c>
      <c r="AB11">
        <v>14.886799999999999</v>
      </c>
    </row>
    <row r="12" spans="1:29" x14ac:dyDescent="0.2">
      <c r="A12">
        <v>200</v>
      </c>
      <c r="B12">
        <v>104.13520758</v>
      </c>
      <c r="C12">
        <f t="shared" si="6"/>
        <v>2833.6231334593799</v>
      </c>
      <c r="D12">
        <f t="shared" si="7"/>
        <v>2823.73313345938</v>
      </c>
      <c r="E12">
        <v>10.31381038</v>
      </c>
      <c r="F12">
        <f t="shared" si="0"/>
        <v>280.64909425017999</v>
      </c>
      <c r="G12">
        <v>7.71769572</v>
      </c>
      <c r="H12">
        <f t="shared" si="1"/>
        <v>210.00621823691998</v>
      </c>
      <c r="I12">
        <v>7.6592082100000001</v>
      </c>
      <c r="J12">
        <v>7.6563823500000003</v>
      </c>
      <c r="K12">
        <f t="shared" si="8"/>
        <v>208.37626736408001</v>
      </c>
      <c r="L12">
        <f t="shared" si="2"/>
        <v>209.19124280049999</v>
      </c>
      <c r="Q12">
        <v>103.81633056</v>
      </c>
      <c r="R12">
        <f t="shared" si="9"/>
        <v>2824.9461708681597</v>
      </c>
      <c r="S12">
        <f t="shared" si="10"/>
        <v>2815.5801708681597</v>
      </c>
      <c r="T12">
        <v>9.9859945299999993</v>
      </c>
      <c r="U12">
        <f t="shared" si="3"/>
        <v>271.72889715582994</v>
      </c>
      <c r="V12">
        <v>7.3911476699999996</v>
      </c>
      <c r="W12">
        <f t="shared" si="4"/>
        <v>201.12051924836999</v>
      </c>
      <c r="X12">
        <v>7.3312660100000002</v>
      </c>
      <c r="Y12">
        <v>7.3313542299999996</v>
      </c>
      <c r="Z12">
        <f t="shared" si="11"/>
        <v>199.49227967531996</v>
      </c>
      <c r="AA12">
        <f t="shared" si="5"/>
        <v>200.30639946184499</v>
      </c>
      <c r="AB12">
        <v>14.886799999999999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76A5-8072-C04A-B5F3-2A28797E5081}">
  <dimension ref="A1:AE12"/>
  <sheetViews>
    <sheetView topLeftCell="M1" workbookViewId="0">
      <selection activeCell="T8" sqref="T8"/>
    </sheetView>
  </sheetViews>
  <sheetFormatPr baseColWidth="10" defaultRowHeight="16" x14ac:dyDescent="0.2"/>
  <sheetData>
    <row r="1" spans="1:31" x14ac:dyDescent="0.2">
      <c r="D1" t="s">
        <v>1</v>
      </c>
      <c r="F1" t="s">
        <v>2</v>
      </c>
      <c r="H1" t="s">
        <v>3</v>
      </c>
      <c r="K1" t="s">
        <v>4</v>
      </c>
      <c r="L1" t="s">
        <v>5</v>
      </c>
      <c r="N1" t="s">
        <v>13</v>
      </c>
      <c r="U1" t="s">
        <v>6</v>
      </c>
      <c r="W1" t="s">
        <v>7</v>
      </c>
      <c r="Y1" t="s">
        <v>8</v>
      </c>
      <c r="AB1" t="s">
        <v>9</v>
      </c>
      <c r="AC1" t="s">
        <v>10</v>
      </c>
      <c r="AE1" t="s">
        <v>13</v>
      </c>
    </row>
    <row r="2" spans="1:31" x14ac:dyDescent="0.2">
      <c r="A2" t="s">
        <v>11</v>
      </c>
    </row>
    <row r="3" spans="1:31" x14ac:dyDescent="0.2">
      <c r="A3" t="s">
        <v>12</v>
      </c>
    </row>
    <row r="8" spans="1:31" x14ac:dyDescent="0.2">
      <c r="A8" t="s">
        <v>0</v>
      </c>
      <c r="C8" t="s">
        <v>25</v>
      </c>
      <c r="F8" t="s">
        <v>26</v>
      </c>
      <c r="H8" s="1" t="s">
        <v>27</v>
      </c>
      <c r="I8" s="1"/>
      <c r="J8" s="1"/>
      <c r="K8" s="1" t="s">
        <v>28</v>
      </c>
      <c r="L8" t="s">
        <v>29</v>
      </c>
      <c r="N8" t="s">
        <v>14</v>
      </c>
      <c r="T8" s="1" t="s">
        <v>30</v>
      </c>
      <c r="V8" s="1"/>
      <c r="W8" s="1" t="s">
        <v>31</v>
      </c>
      <c r="X8" s="1"/>
      <c r="Y8" s="1" t="s">
        <v>32</v>
      </c>
      <c r="Z8" s="1"/>
      <c r="AA8" s="1"/>
      <c r="AB8" s="1" t="s">
        <v>33</v>
      </c>
      <c r="AC8" s="1" t="s">
        <v>33</v>
      </c>
      <c r="AD8" s="1" t="s">
        <v>34</v>
      </c>
      <c r="AE8" t="s">
        <v>14</v>
      </c>
    </row>
    <row r="9" spans="1:31" x14ac:dyDescent="0.2">
      <c r="A9">
        <v>49</v>
      </c>
      <c r="B9">
        <v>104.13945316</v>
      </c>
      <c r="C9">
        <f>27.211*B9</f>
        <v>2833.7386599367601</v>
      </c>
      <c r="D9">
        <f>C9-9.89</f>
        <v>2823.8486599367602</v>
      </c>
      <c r="E9">
        <v>10.317971440000001</v>
      </c>
      <c r="F9">
        <f t="shared" ref="F9:F12" si="0">27.211*E9</f>
        <v>280.76232085383998</v>
      </c>
      <c r="G9">
        <v>7.7211831599999998</v>
      </c>
      <c r="H9">
        <f t="shared" ref="H9:H12" si="1">27.211*G9</f>
        <v>210.10111496675998</v>
      </c>
      <c r="I9">
        <v>7.6631452900000001</v>
      </c>
      <c r="J9">
        <v>7.6627617099999998</v>
      </c>
      <c r="K9">
        <f>27.211*((I9+J9)/2)</f>
        <v>208.51662768849999</v>
      </c>
      <c r="L9">
        <f t="shared" ref="L9:L12" si="2">(H9+K9)/2</f>
        <v>209.30887132762999</v>
      </c>
      <c r="M9">
        <v>19.937772949999999</v>
      </c>
      <c r="N9">
        <f t="shared" ref="N9:N12" si="3">27.211*M9</f>
        <v>542.52673974244999</v>
      </c>
      <c r="S9">
        <v>103.81274494</v>
      </c>
      <c r="T9">
        <f>27.211*S9</f>
        <v>2824.8486025623397</v>
      </c>
      <c r="U9">
        <f>T9-9.366</f>
        <v>2815.4826025623397</v>
      </c>
      <c r="V9">
        <v>9.9823217799999995</v>
      </c>
      <c r="W9">
        <f t="shared" ref="W9:W12" si="4">27.211*V9</f>
        <v>271.62895795557995</v>
      </c>
      <c r="X9">
        <v>7.38751201</v>
      </c>
      <c r="Y9">
        <f t="shared" ref="Y9:Y12" si="5">27.211*X9</f>
        <v>201.02158930410999</v>
      </c>
      <c r="Z9">
        <v>7.3276343800000001</v>
      </c>
      <c r="AA9">
        <v>7.3277139900000003</v>
      </c>
      <c r="AB9">
        <f>27.211*((Z9+AA9)/2)</f>
        <v>199.393342248035</v>
      </c>
      <c r="AC9">
        <f t="shared" ref="AC9:AC12" si="6">(Y9+AB9)/2</f>
        <v>200.2074657760725</v>
      </c>
      <c r="AD9">
        <v>19.80306963</v>
      </c>
      <c r="AE9">
        <f t="shared" ref="AE9:AE12" si="7">27.211*AD9</f>
        <v>538.86132770193001</v>
      </c>
    </row>
    <row r="10" spans="1:31" x14ac:dyDescent="0.2">
      <c r="A10">
        <v>99</v>
      </c>
      <c r="B10">
        <v>104.13989959</v>
      </c>
      <c r="C10">
        <f t="shared" ref="C10:C12" si="8">27.211*B10</f>
        <v>2833.75080774349</v>
      </c>
      <c r="D10">
        <f t="shared" ref="D10:D12" si="9">C10-9.89</f>
        <v>2823.8608077434901</v>
      </c>
      <c r="E10">
        <v>10.31843143</v>
      </c>
      <c r="F10">
        <f t="shared" si="0"/>
        <v>280.77483764173002</v>
      </c>
      <c r="G10">
        <v>7.7216457600000004</v>
      </c>
      <c r="H10">
        <f t="shared" si="1"/>
        <v>210.11370277536</v>
      </c>
      <c r="I10">
        <v>7.6636048199999998</v>
      </c>
      <c r="J10">
        <v>7.6631025399999997</v>
      </c>
      <c r="K10">
        <f t="shared" ref="K10:K12" si="10">27.211*((I10+J10)/2)</f>
        <v>208.52751698647998</v>
      </c>
      <c r="L10">
        <f t="shared" si="2"/>
        <v>209.32060988091999</v>
      </c>
      <c r="M10">
        <v>19.935468109999999</v>
      </c>
      <c r="N10">
        <f t="shared" si="3"/>
        <v>542.46402274120999</v>
      </c>
      <c r="S10">
        <v>103.81433976</v>
      </c>
      <c r="T10">
        <f t="shared" ref="T10:T12" si="11">27.211*S10</f>
        <v>2824.8919992093597</v>
      </c>
      <c r="U10">
        <f t="shared" ref="U10:U12" si="12">T10-9.366</f>
        <v>2815.5259992093597</v>
      </c>
      <c r="V10">
        <v>9.9839029999999998</v>
      </c>
      <c r="W10">
        <f t="shared" si="4"/>
        <v>271.671984533</v>
      </c>
      <c r="X10">
        <v>7.3890942500000003</v>
      </c>
      <c r="Y10">
        <f t="shared" si="5"/>
        <v>201.06464363674999</v>
      </c>
      <c r="Z10">
        <v>7.32921624</v>
      </c>
      <c r="AA10">
        <v>7.3292962800000003</v>
      </c>
      <c r="AB10">
        <f t="shared" ref="AB10:AB12" si="13">27.211*((Z10+AA10)/2)</f>
        <v>199.43639209085998</v>
      </c>
      <c r="AC10">
        <f t="shared" si="6"/>
        <v>200.25051786380499</v>
      </c>
      <c r="AD10">
        <v>19.80101913</v>
      </c>
      <c r="AE10">
        <f t="shared" si="7"/>
        <v>538.80553154642996</v>
      </c>
    </row>
    <row r="11" spans="1:31" x14ac:dyDescent="0.2">
      <c r="A11">
        <v>149</v>
      </c>
      <c r="B11">
        <v>104.13181619</v>
      </c>
      <c r="C11">
        <f t="shared" si="8"/>
        <v>2833.5308503460897</v>
      </c>
      <c r="D11">
        <f t="shared" si="9"/>
        <v>2823.6408503460898</v>
      </c>
      <c r="E11">
        <v>10.31035449</v>
      </c>
      <c r="F11">
        <f t="shared" si="0"/>
        <v>280.55505602738998</v>
      </c>
      <c r="G11">
        <v>7.7135827600000004</v>
      </c>
      <c r="H11">
        <f t="shared" si="1"/>
        <v>209.89430048235999</v>
      </c>
      <c r="I11">
        <v>7.6555351299999996</v>
      </c>
      <c r="J11">
        <v>7.6549230599999998</v>
      </c>
      <c r="K11">
        <f t="shared" si="10"/>
        <v>208.30643890404497</v>
      </c>
      <c r="L11">
        <f t="shared" si="2"/>
        <v>209.10036969320248</v>
      </c>
      <c r="M11">
        <v>19.92180364</v>
      </c>
      <c r="N11">
        <f t="shared" si="3"/>
        <v>542.09219884803997</v>
      </c>
      <c r="S11">
        <v>103.80454501</v>
      </c>
      <c r="T11">
        <f t="shared" si="11"/>
        <v>2824.6254742671099</v>
      </c>
      <c r="U11">
        <f t="shared" si="12"/>
        <v>2815.2594742671099</v>
      </c>
      <c r="V11">
        <v>9.9741168600000005</v>
      </c>
      <c r="W11">
        <f t="shared" si="4"/>
        <v>271.40569387746001</v>
      </c>
      <c r="X11">
        <v>7.3793080099999999</v>
      </c>
      <c r="Y11">
        <f t="shared" si="5"/>
        <v>200.79835026011</v>
      </c>
      <c r="Z11">
        <v>7.31943082</v>
      </c>
      <c r="AA11">
        <v>7.3195093299999998</v>
      </c>
      <c r="AB11">
        <f t="shared" si="13"/>
        <v>199.17010021082498</v>
      </c>
      <c r="AC11">
        <f t="shared" si="6"/>
        <v>199.98422523546748</v>
      </c>
      <c r="AD11">
        <v>19.78636272</v>
      </c>
      <c r="AE11">
        <f t="shared" si="7"/>
        <v>538.40671597391997</v>
      </c>
    </row>
    <row r="12" spans="1:31" x14ac:dyDescent="0.2">
      <c r="A12">
        <v>199</v>
      </c>
      <c r="B12">
        <v>104.13344275</v>
      </c>
      <c r="C12">
        <f t="shared" si="8"/>
        <v>2833.5751106702501</v>
      </c>
      <c r="D12">
        <f t="shared" si="9"/>
        <v>2823.6851106702502</v>
      </c>
      <c r="E12">
        <v>10.311899800000001</v>
      </c>
      <c r="F12">
        <f t="shared" si="0"/>
        <v>280.59710545780001</v>
      </c>
      <c r="G12">
        <v>7.7151281699999998</v>
      </c>
      <c r="H12">
        <f t="shared" si="1"/>
        <v>209.93635263386997</v>
      </c>
      <c r="I12">
        <v>7.6570795299999999</v>
      </c>
      <c r="J12">
        <v>7.6564690899999999</v>
      </c>
      <c r="K12">
        <f t="shared" si="10"/>
        <v>208.34848574940997</v>
      </c>
      <c r="L12">
        <f t="shared" si="2"/>
        <v>209.14241919163999</v>
      </c>
      <c r="M12">
        <v>19.924554799999999</v>
      </c>
      <c r="N12">
        <f t="shared" si="3"/>
        <v>542.16706066279994</v>
      </c>
      <c r="S12">
        <v>103.80622581999999</v>
      </c>
      <c r="T12">
        <f t="shared" si="11"/>
        <v>2824.6712107880198</v>
      </c>
      <c r="U12">
        <f t="shared" si="12"/>
        <v>2815.3052107880198</v>
      </c>
      <c r="V12">
        <v>9.9757887000000007</v>
      </c>
      <c r="W12">
        <f t="shared" si="4"/>
        <v>271.4511863157</v>
      </c>
      <c r="X12">
        <v>7.3809803499999997</v>
      </c>
      <c r="Y12">
        <f t="shared" si="5"/>
        <v>200.84385630384998</v>
      </c>
      <c r="Z12">
        <v>7.3211030099999999</v>
      </c>
      <c r="AA12">
        <v>7.3211816699999996</v>
      </c>
      <c r="AB12">
        <f t="shared" si="13"/>
        <v>199.21560421373999</v>
      </c>
      <c r="AC12">
        <f t="shared" si="6"/>
        <v>200.02973025879498</v>
      </c>
      <c r="AD12">
        <v>19.789362969999999</v>
      </c>
      <c r="AE12">
        <f t="shared" si="7"/>
        <v>538.48835577666989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HCl_Cl_longrange_h2om</vt:lpstr>
      <vt:lpstr>HClH2O1_ClH2O1_longrange_h2om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2021-05-27T16:25:04Z</dcterms:modified>
</cp:coreProperties>
</file>