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/Sites/cryptogram/"/>
    </mc:Choice>
  </mc:AlternateContent>
  <xr:revisionPtr revIDLastSave="0" documentId="13_ncr:1_{AE58501B-E4F0-2249-B2FB-89AD8EB6D4AF}" xr6:coauthVersionLast="45" xr6:coauthVersionMax="45" xr10:uidLastSave="{00000000-0000-0000-0000-000000000000}"/>
  <bookViews>
    <workbookView xWindow="2780" yWindow="1540" windowWidth="28040" windowHeight="17440" activeTab="1" xr2:uid="{40837293-E562-E542-AFC1-A250E4AA093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5" i="2" l="1"/>
  <c r="AD6" i="2"/>
  <c r="AD7" i="2"/>
  <c r="AF13" i="2"/>
  <c r="AE14" i="2"/>
  <c r="AC7" i="2"/>
  <c r="AC6" i="2"/>
  <c r="AC5" i="2"/>
  <c r="AC4" i="2"/>
  <c r="K16" i="1"/>
  <c r="L16" i="1"/>
  <c r="J16" i="1"/>
  <c r="I16" i="1"/>
  <c r="X7" i="2"/>
  <c r="X6" i="2"/>
  <c r="X8" i="2" s="1"/>
  <c r="W5" i="2"/>
  <c r="X5" i="2" s="1"/>
  <c r="W6" i="2"/>
  <c r="W7" i="2"/>
  <c r="W4" i="2"/>
  <c r="Y14" i="2"/>
  <c r="Z13" i="2"/>
  <c r="K15" i="1"/>
  <c r="L15" i="1"/>
  <c r="J15" i="1"/>
  <c r="I15" i="1"/>
  <c r="K14" i="1"/>
  <c r="L14" i="1"/>
  <c r="J14" i="1"/>
  <c r="I14" i="1"/>
  <c r="L13" i="1"/>
  <c r="L12" i="1"/>
  <c r="L11" i="1"/>
  <c r="L10" i="1"/>
  <c r="L9" i="1"/>
  <c r="L8" i="1"/>
  <c r="L7" i="1"/>
  <c r="L6" i="1"/>
  <c r="L5" i="1"/>
  <c r="L4" i="1"/>
  <c r="L3" i="1"/>
  <c r="L2" i="1"/>
  <c r="K13" i="1"/>
  <c r="J13" i="1"/>
  <c r="I13" i="1"/>
  <c r="K12" i="1"/>
  <c r="J12" i="1"/>
  <c r="I12" i="1"/>
  <c r="K25" i="1"/>
  <c r="J25" i="1"/>
  <c r="I25" i="1"/>
  <c r="K24" i="1"/>
  <c r="J24" i="1"/>
  <c r="I24" i="1"/>
  <c r="S14" i="2"/>
  <c r="D7" i="2"/>
  <c r="D8" i="2" s="1"/>
  <c r="D6" i="2"/>
  <c r="D5" i="2"/>
  <c r="T13" i="2"/>
  <c r="Q5" i="2"/>
  <c r="Q6" i="2"/>
  <c r="R6" i="2" s="1"/>
  <c r="Q7" i="2"/>
  <c r="R7" i="2" s="1"/>
  <c r="Q4" i="2"/>
  <c r="K11" i="1"/>
  <c r="J11" i="1"/>
  <c r="I11" i="1"/>
  <c r="L5" i="2"/>
  <c r="L6" i="2"/>
  <c r="L7" i="2"/>
  <c r="L4" i="2"/>
  <c r="K10" i="1"/>
  <c r="J10" i="1"/>
  <c r="I10" i="1"/>
  <c r="I9" i="1"/>
  <c r="J9" i="1"/>
  <c r="K9" i="1"/>
  <c r="I3" i="1"/>
  <c r="J3" i="1"/>
  <c r="K3" i="1"/>
  <c r="I4" i="1"/>
  <c r="J4" i="1"/>
  <c r="K4" i="1"/>
  <c r="I5" i="1"/>
  <c r="J5" i="1"/>
  <c r="K5" i="1"/>
  <c r="I6" i="1"/>
  <c r="J6" i="1"/>
  <c r="K6" i="1"/>
  <c r="I7" i="1"/>
  <c r="J7" i="1"/>
  <c r="K7" i="1"/>
  <c r="I8" i="1"/>
  <c r="J8" i="1"/>
  <c r="K8" i="1"/>
  <c r="G13" i="2"/>
  <c r="E14" i="2"/>
  <c r="K23" i="1"/>
  <c r="J23" i="1"/>
  <c r="I23" i="1"/>
  <c r="K22" i="1"/>
  <c r="J22" i="1"/>
  <c r="I22" i="1"/>
  <c r="K46" i="1"/>
  <c r="J46" i="1"/>
  <c r="I46" i="1"/>
  <c r="K45" i="1"/>
  <c r="J45" i="1"/>
  <c r="I45" i="1"/>
  <c r="K44" i="1"/>
  <c r="J44" i="1"/>
  <c r="I44" i="1"/>
  <c r="K33" i="1"/>
  <c r="J33" i="1"/>
  <c r="I33" i="1"/>
  <c r="K32" i="1"/>
  <c r="J32" i="1"/>
  <c r="I32" i="1"/>
  <c r="K21" i="1"/>
  <c r="J21" i="1"/>
  <c r="I21" i="1"/>
  <c r="K20" i="1"/>
  <c r="J20" i="1"/>
  <c r="I20" i="1"/>
  <c r="K19" i="1"/>
  <c r="J19" i="1"/>
  <c r="I19" i="1"/>
  <c r="K18" i="1"/>
  <c r="J18" i="1"/>
  <c r="I18" i="1"/>
  <c r="J2" i="1"/>
  <c r="K2" i="1"/>
  <c r="I2" i="1"/>
  <c r="AD8" i="2" l="1"/>
  <c r="R8" i="2"/>
  <c r="R5" i="2"/>
</calcChain>
</file>

<file path=xl/sharedStrings.xml><?xml version="1.0" encoding="utf-8"?>
<sst xmlns="http://schemas.openxmlformats.org/spreadsheetml/2006/main" count="157" uniqueCount="49">
  <si>
    <t>num words</t>
  </si>
  <si>
    <t>time</t>
  </si>
  <si>
    <t># guesses</t>
  </si>
  <si>
    <t># nodes</t>
  </si>
  <si>
    <t># words</t>
  </si>
  <si>
    <t>t / guess</t>
  </si>
  <si>
    <t>t / node</t>
  </si>
  <si>
    <t>t / word</t>
  </si>
  <si>
    <t>n/a - missing word: 'hammock' at n=27000</t>
  </si>
  <si>
    <t>n/a - missing word: 'farther' at n=19,789</t>
  </si>
  <si>
    <t>Dictionary changes</t>
  </si>
  <si>
    <t>phrase</t>
  </si>
  <si>
    <t>Phrase</t>
  </si>
  <si>
    <t>b gnbfy dc lpfqbmcj gpp htln gnc rppm vtly pk gnc cxjvs zbjm xfm fpg cfptrn gnc zxm vtly pk gnc cxjvs dpjh</t>
  </si>
  <si>
    <t>words</t>
  </si>
  <si>
    <t>logs</t>
  </si>
  <si>
    <t>while_word</t>
  </si>
  <si>
    <t>while_node</t>
  </si>
  <si>
    <t>replace</t>
  </si>
  <si>
    <t>update</t>
  </si>
  <si>
    <t>match</t>
  </si>
  <si>
    <t>13 x faster than match</t>
  </si>
  <si>
    <t>Can 10x speed if get this to same time as replace</t>
  </si>
  <si>
    <t>Does match for each word in the phrase</t>
  </si>
  <si>
    <t>All the time in one loop is spent doing update</t>
  </si>
  <si>
    <t>total</t>
  </si>
  <si>
    <t>guessses</t>
  </si>
  <si>
    <t>node guess</t>
  </si>
  <si>
    <t>word guess</t>
  </si>
  <si>
    <t xml:space="preserve">Depends on # of guesses it has to do </t>
  </si>
  <si>
    <t>To reduce time</t>
  </si>
  <si>
    <t>Reduce time to do match</t>
  </si>
  <si>
    <t>Reduce # of guesses -&gt; better logic for making guesses</t>
  </si>
  <si>
    <t>Change guess order after each node guess so that next node is the one with the least current # of options</t>
  </si>
  <si>
    <t>note</t>
  </si>
  <si>
    <t>b am tmy ype ym avtlg jgyygp ykvt vtemtg ghug b mthe ype ym avtlg jgyygp ykvt deughc</t>
  </si>
  <si>
    <t>ngeeaer mhn ilb onbcaxbeps ac chtbilaer vadb insaer ih ciuex go ae u lutthpd</t>
  </si>
  <si>
    <t>my m klro voof lvco bn goo ylabkoa bklf nbkoag mb tlg voxlzgo m gbnnp nf bko gknzcpoag ny jmlfbg</t>
  </si>
  <si>
    <t>*** Match depends on # options!</t>
  </si>
  <si>
    <t>Depenedent on # options in node.</t>
  </si>
  <si>
    <t>Maybe improve by knowing when to cycle through all optins, or latest options from previous node's guess</t>
  </si>
  <si>
    <t>Need a "locked" or "prev_prev_node" options. If guess node is 0, then can't do this.</t>
  </si>
  <si>
    <t>But when guess node &gt; 0, can. If guess node is 1, then "locked" options for nodes 2+ are the new options after accounting for node 0 guesses</t>
  </si>
  <si>
    <t>This is because we will be changing node 1 guesses. But we will not be chaning node 0 guesses. So this should eliminate some of the # of cycles for match.</t>
  </si>
  <si>
    <t>BUT, once we go back to changing node 0, all "locked" options have to be reset.</t>
  </si>
  <si>
    <t>After remove_ -&gt; removed vars that were not used</t>
  </si>
  <si>
    <t>word / node</t>
  </si>
  <si>
    <t>After locked</t>
  </si>
  <si>
    <t>AFTER LOGIC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</si>
</sst>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"/>
    <numFmt numFmtId="170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9" fontId="0" fillId="0" borderId="0" xfId="0" applyNumberFormat="1"/>
    <xf numFmtId="11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19F2-792F-8D45-A0AB-92A4EA5E6C6C}">
  <dimension ref="A1:L47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47" sqref="L47"/>
    </sheetView>
  </sheetViews>
  <sheetFormatPr baseColWidth="10" defaultRowHeight="16" x14ac:dyDescent="0.2"/>
  <sheetData>
    <row r="1" spans="1:12" x14ac:dyDescent="0.2">
      <c r="A1" s="1" t="s">
        <v>11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I1" s="1" t="s">
        <v>5</v>
      </c>
      <c r="J1" s="1" t="s">
        <v>6</v>
      </c>
      <c r="K1" s="1" t="s">
        <v>7</v>
      </c>
      <c r="L1" s="1" t="s">
        <v>46</v>
      </c>
    </row>
    <row r="2" spans="1:12" x14ac:dyDescent="0.2">
      <c r="A2" t="s">
        <v>13</v>
      </c>
      <c r="C2">
        <v>5000</v>
      </c>
      <c r="D2">
        <v>0.329734086990356</v>
      </c>
      <c r="E2">
        <v>18</v>
      </c>
      <c r="F2">
        <v>11</v>
      </c>
      <c r="G2">
        <v>7</v>
      </c>
      <c r="I2" s="2">
        <f>$D2/E2</f>
        <v>1.8318560388353111E-2</v>
      </c>
      <c r="J2" s="2">
        <f t="shared" ref="J2:K2" si="0">$D2/F2</f>
        <v>2.9975826090032364E-2</v>
      </c>
      <c r="K2" s="2">
        <f t="shared" si="0"/>
        <v>4.7104869570050854E-2</v>
      </c>
      <c r="L2" s="2">
        <f>G2/F2</f>
        <v>0.63636363636363635</v>
      </c>
    </row>
    <row r="3" spans="1:12" x14ac:dyDescent="0.2">
      <c r="A3" t="s">
        <v>13</v>
      </c>
      <c r="C3">
        <v>10000</v>
      </c>
      <c r="D3">
        <v>2.2102341651916499</v>
      </c>
      <c r="E3">
        <v>126</v>
      </c>
      <c r="F3">
        <v>18</v>
      </c>
      <c r="G3">
        <v>108</v>
      </c>
      <c r="I3" s="2">
        <f t="shared" ref="I3:I8" si="1">$D3/E3</f>
        <v>1.7541540993584525E-2</v>
      </c>
      <c r="J3" s="2">
        <f t="shared" ref="J3:J8" si="2">$D3/F3</f>
        <v>0.12279078695509166</v>
      </c>
      <c r="K3" s="2">
        <f t="shared" ref="K3:K8" si="3">$D3/G3</f>
        <v>2.0465131159181943E-2</v>
      </c>
      <c r="L3" s="2">
        <f t="shared" ref="L3:L16" si="4">G3/F3</f>
        <v>6</v>
      </c>
    </row>
    <row r="4" spans="1:12" x14ac:dyDescent="0.2">
      <c r="A4" t="s">
        <v>13</v>
      </c>
      <c r="C4">
        <v>15000</v>
      </c>
      <c r="D4">
        <v>4.4486219882964999</v>
      </c>
      <c r="E4">
        <v>178</v>
      </c>
      <c r="F4">
        <v>24</v>
      </c>
      <c r="G4">
        <v>154</v>
      </c>
      <c r="I4" s="2">
        <f t="shared" si="1"/>
        <v>2.4992258361216293E-2</v>
      </c>
      <c r="J4" s="2">
        <f t="shared" si="2"/>
        <v>0.18535924951235416</v>
      </c>
      <c r="K4" s="2">
        <f t="shared" si="3"/>
        <v>2.888715576815909E-2</v>
      </c>
      <c r="L4" s="2">
        <f t="shared" si="4"/>
        <v>6.416666666666667</v>
      </c>
    </row>
    <row r="5" spans="1:12" x14ac:dyDescent="0.2">
      <c r="A5" t="s">
        <v>13</v>
      </c>
      <c r="C5">
        <v>20000</v>
      </c>
      <c r="D5">
        <v>16.116279125213602</v>
      </c>
      <c r="E5">
        <v>483</v>
      </c>
      <c r="F5">
        <v>38</v>
      </c>
      <c r="G5">
        <v>445</v>
      </c>
      <c r="I5" s="2">
        <f t="shared" si="1"/>
        <v>3.3367037526322155E-2</v>
      </c>
      <c r="J5" s="2">
        <f t="shared" si="2"/>
        <v>0.42411260855825267</v>
      </c>
      <c r="K5" s="2">
        <f t="shared" si="3"/>
        <v>3.621635758474967E-2</v>
      </c>
      <c r="L5" s="2">
        <f t="shared" si="4"/>
        <v>11.710526315789474</v>
      </c>
    </row>
    <row r="6" spans="1:12" x14ac:dyDescent="0.2">
      <c r="A6" t="s">
        <v>13</v>
      </c>
      <c r="B6" t="s">
        <v>10</v>
      </c>
      <c r="C6">
        <v>5000</v>
      </c>
      <c r="D6">
        <v>0.976299047470092</v>
      </c>
      <c r="E6">
        <v>68</v>
      </c>
      <c r="F6">
        <v>16</v>
      </c>
      <c r="G6">
        <v>52</v>
      </c>
      <c r="I6" s="2">
        <f t="shared" si="1"/>
        <v>1.4357338933383706E-2</v>
      </c>
      <c r="J6" s="2">
        <f t="shared" si="2"/>
        <v>6.101869046688075E-2</v>
      </c>
      <c r="K6" s="2">
        <f t="shared" si="3"/>
        <v>1.8774981682117154E-2</v>
      </c>
      <c r="L6" s="2">
        <f t="shared" si="4"/>
        <v>3.25</v>
      </c>
    </row>
    <row r="7" spans="1:12" x14ac:dyDescent="0.2">
      <c r="A7" t="s">
        <v>13</v>
      </c>
      <c r="B7" t="s">
        <v>10</v>
      </c>
      <c r="C7">
        <v>10000</v>
      </c>
      <c r="D7">
        <v>6.5352029800415004</v>
      </c>
      <c r="E7">
        <v>266</v>
      </c>
      <c r="F7">
        <v>29</v>
      </c>
      <c r="G7">
        <v>237</v>
      </c>
      <c r="I7" s="2">
        <f t="shared" si="1"/>
        <v>2.4568432255795115E-2</v>
      </c>
      <c r="J7" s="2">
        <f t="shared" si="2"/>
        <v>0.22535182689798278</v>
      </c>
      <c r="K7" s="2">
        <f t="shared" si="3"/>
        <v>2.7574696118318566E-2</v>
      </c>
      <c r="L7" s="2">
        <f t="shared" si="4"/>
        <v>8.1724137931034484</v>
      </c>
    </row>
    <row r="8" spans="1:12" x14ac:dyDescent="0.2">
      <c r="A8" t="s">
        <v>13</v>
      </c>
      <c r="B8" t="s">
        <v>10</v>
      </c>
      <c r="C8">
        <v>15000</v>
      </c>
      <c r="D8">
        <v>54.559358835220301</v>
      </c>
      <c r="E8">
        <v>1731</v>
      </c>
      <c r="F8">
        <v>107</v>
      </c>
      <c r="G8">
        <v>1624</v>
      </c>
      <c r="I8" s="2">
        <f t="shared" si="1"/>
        <v>3.1518982573784111E-2</v>
      </c>
      <c r="J8" s="2">
        <f t="shared" si="2"/>
        <v>0.50990054986187194</v>
      </c>
      <c r="K8" s="2">
        <f t="shared" si="3"/>
        <v>3.3595664307401664E-2</v>
      </c>
      <c r="L8" s="2">
        <f t="shared" si="4"/>
        <v>15.177570093457945</v>
      </c>
    </row>
    <row r="9" spans="1:12" x14ac:dyDescent="0.2">
      <c r="A9" t="s">
        <v>13</v>
      </c>
      <c r="B9" t="s">
        <v>10</v>
      </c>
      <c r="C9">
        <v>15000</v>
      </c>
      <c r="D9">
        <v>34.077603816985999</v>
      </c>
      <c r="E9">
        <v>1117</v>
      </c>
      <c r="F9">
        <v>76</v>
      </c>
      <c r="G9">
        <v>1041</v>
      </c>
      <c r="I9" s="2">
        <f t="shared" ref="I9:I16" si="5">$D9/E9</f>
        <v>3.0508150239020589E-2</v>
      </c>
      <c r="J9" s="2">
        <f t="shared" ref="J9:J16" si="6">$D9/F9</f>
        <v>0.44838952390771053</v>
      </c>
      <c r="K9" s="2">
        <f t="shared" ref="K9:K16" si="7">$D9/G9</f>
        <v>3.2735450352532176E-2</v>
      </c>
      <c r="L9" s="2">
        <f t="shared" si="4"/>
        <v>13.697368421052632</v>
      </c>
    </row>
    <row r="10" spans="1:12" x14ac:dyDescent="0.2">
      <c r="A10" t="s">
        <v>13</v>
      </c>
      <c r="C10">
        <v>5000</v>
      </c>
      <c r="D10">
        <v>0.71403312683105402</v>
      </c>
      <c r="E10">
        <v>45</v>
      </c>
      <c r="F10">
        <v>13</v>
      </c>
      <c r="G10">
        <v>32</v>
      </c>
      <c r="I10" s="2">
        <f t="shared" si="5"/>
        <v>1.5867402818467866E-2</v>
      </c>
      <c r="J10" s="2">
        <f t="shared" si="6"/>
        <v>5.4925625140850309E-2</v>
      </c>
      <c r="K10" s="2">
        <f t="shared" si="7"/>
        <v>2.2313535213470438E-2</v>
      </c>
      <c r="L10" s="2">
        <f t="shared" si="4"/>
        <v>2.4615384615384617</v>
      </c>
    </row>
    <row r="11" spans="1:12" x14ac:dyDescent="0.2">
      <c r="A11" t="s">
        <v>13</v>
      </c>
      <c r="C11">
        <v>10000</v>
      </c>
      <c r="D11">
        <v>5.1997480392456001</v>
      </c>
      <c r="E11">
        <v>221</v>
      </c>
      <c r="F11">
        <v>26</v>
      </c>
      <c r="G11">
        <v>195</v>
      </c>
      <c r="I11" s="2">
        <f t="shared" si="5"/>
        <v>2.3528271670794569E-2</v>
      </c>
      <c r="J11" s="2">
        <f t="shared" si="6"/>
        <v>0.19999030920175384</v>
      </c>
      <c r="K11" s="2">
        <f t="shared" si="7"/>
        <v>2.6665374560233848E-2</v>
      </c>
      <c r="L11" s="2">
        <f t="shared" si="4"/>
        <v>7.5</v>
      </c>
    </row>
    <row r="12" spans="1:12" x14ac:dyDescent="0.2">
      <c r="A12" t="s">
        <v>13</v>
      </c>
      <c r="B12" t="s">
        <v>45</v>
      </c>
      <c r="C12">
        <v>5000</v>
      </c>
      <c r="D12">
        <v>0.66883111000061002</v>
      </c>
      <c r="E12">
        <v>45</v>
      </c>
      <c r="F12">
        <v>13</v>
      </c>
      <c r="G12">
        <v>32</v>
      </c>
      <c r="I12" s="2">
        <f t="shared" si="5"/>
        <v>1.4862913555569112E-2</v>
      </c>
      <c r="J12" s="2">
        <f t="shared" si="6"/>
        <v>5.1448546923123846E-2</v>
      </c>
      <c r="K12" s="2">
        <f t="shared" si="7"/>
        <v>2.0900972187519063E-2</v>
      </c>
      <c r="L12" s="2">
        <f t="shared" si="4"/>
        <v>2.4615384615384617</v>
      </c>
    </row>
    <row r="13" spans="1:12" x14ac:dyDescent="0.2">
      <c r="A13" t="s">
        <v>13</v>
      </c>
      <c r="B13" t="s">
        <v>45</v>
      </c>
      <c r="C13">
        <v>10000</v>
      </c>
      <c r="D13">
        <v>4.8863000869750897</v>
      </c>
      <c r="E13">
        <v>221</v>
      </c>
      <c r="F13">
        <v>26</v>
      </c>
      <c r="G13">
        <v>195</v>
      </c>
      <c r="I13" s="2">
        <f t="shared" si="5"/>
        <v>2.2109955144683665E-2</v>
      </c>
      <c r="J13" s="2">
        <f t="shared" si="6"/>
        <v>0.18793461872981115</v>
      </c>
      <c r="K13" s="2">
        <f t="shared" si="7"/>
        <v>2.5057949163974819E-2</v>
      </c>
      <c r="L13" s="2">
        <f t="shared" si="4"/>
        <v>7.5</v>
      </c>
    </row>
    <row r="14" spans="1:12" x14ac:dyDescent="0.2">
      <c r="A14" t="s">
        <v>13</v>
      </c>
      <c r="B14" t="s">
        <v>47</v>
      </c>
      <c r="C14">
        <v>5000</v>
      </c>
      <c r="D14">
        <v>0.53453683853149403</v>
      </c>
      <c r="E14">
        <v>45</v>
      </c>
      <c r="F14">
        <v>13</v>
      </c>
      <c r="G14">
        <v>32</v>
      </c>
      <c r="I14" s="2">
        <f t="shared" si="5"/>
        <v>1.1878596411810978E-2</v>
      </c>
      <c r="J14" s="2">
        <f t="shared" si="6"/>
        <v>4.1118218348576464E-2</v>
      </c>
      <c r="K14" s="2">
        <f t="shared" si="7"/>
        <v>1.6704276204109188E-2</v>
      </c>
      <c r="L14" s="2">
        <f t="shared" si="4"/>
        <v>2.4615384615384617</v>
      </c>
    </row>
    <row r="15" spans="1:12" x14ac:dyDescent="0.2">
      <c r="A15" t="s">
        <v>13</v>
      </c>
      <c r="B15" t="s">
        <v>47</v>
      </c>
      <c r="C15">
        <v>10000</v>
      </c>
      <c r="D15">
        <v>2.7494759559631299</v>
      </c>
      <c r="E15">
        <v>224</v>
      </c>
      <c r="F15">
        <v>28</v>
      </c>
      <c r="G15">
        <v>196</v>
      </c>
      <c r="I15" s="2">
        <f t="shared" si="5"/>
        <v>1.2274446231978259E-2</v>
      </c>
      <c r="J15" s="2">
        <f t="shared" si="6"/>
        <v>9.8195569855826073E-2</v>
      </c>
      <c r="K15" s="2">
        <f t="shared" si="7"/>
        <v>1.4027938550832295E-2</v>
      </c>
      <c r="L15" s="2">
        <f t="shared" si="4"/>
        <v>7</v>
      </c>
    </row>
    <row r="16" spans="1:12" x14ac:dyDescent="0.2">
      <c r="A16" t="s">
        <v>13</v>
      </c>
      <c r="B16" t="s">
        <v>47</v>
      </c>
      <c r="C16">
        <v>15000</v>
      </c>
      <c r="D16">
        <v>12.054569959640499</v>
      </c>
      <c r="E16">
        <v>1117</v>
      </c>
      <c r="F16">
        <v>75</v>
      </c>
      <c r="G16">
        <v>1042</v>
      </c>
      <c r="I16" s="2">
        <f t="shared" si="5"/>
        <v>1.0791915809884063E-2</v>
      </c>
      <c r="J16" s="2">
        <f t="shared" si="6"/>
        <v>0.16072759946187332</v>
      </c>
      <c r="K16" s="2">
        <f t="shared" si="7"/>
        <v>1.156868518199664E-2</v>
      </c>
      <c r="L16" s="2">
        <f t="shared" si="4"/>
        <v>13.893333333333333</v>
      </c>
    </row>
    <row r="17" spans="1:11" x14ac:dyDescent="0.2">
      <c r="C17" s="1"/>
      <c r="D17" s="1"/>
      <c r="E17" s="1"/>
      <c r="F17" s="1"/>
      <c r="G17" s="1"/>
      <c r="I17" s="1"/>
      <c r="J17" s="1"/>
      <c r="K17" s="1"/>
    </row>
    <row r="18" spans="1:11" x14ac:dyDescent="0.2">
      <c r="A18" t="s">
        <v>35</v>
      </c>
      <c r="C18">
        <v>5000</v>
      </c>
      <c r="D18">
        <v>0.13117599487304599</v>
      </c>
      <c r="E18">
        <v>7</v>
      </c>
      <c r="F18">
        <v>5</v>
      </c>
      <c r="G18">
        <v>2</v>
      </c>
      <c r="I18" s="2">
        <f>$D18/E18</f>
        <v>1.8739427839006569E-2</v>
      </c>
      <c r="J18" s="2">
        <f>$D18/F18</f>
        <v>2.6235198974609197E-2</v>
      </c>
      <c r="K18" s="2">
        <f>$D18/G18</f>
        <v>6.5587997436522993E-2</v>
      </c>
    </row>
    <row r="19" spans="1:11" x14ac:dyDescent="0.2">
      <c r="A19" t="s">
        <v>35</v>
      </c>
      <c r="C19">
        <v>10000</v>
      </c>
      <c r="D19">
        <v>0.19767999649047799</v>
      </c>
      <c r="E19">
        <v>7</v>
      </c>
      <c r="F19">
        <v>5</v>
      </c>
      <c r="G19">
        <v>2</v>
      </c>
      <c r="I19" s="2">
        <f>$D19/E19</f>
        <v>2.8239999498639711E-2</v>
      </c>
      <c r="J19" s="2">
        <f>$D19/F19</f>
        <v>3.9535999298095599E-2</v>
      </c>
      <c r="K19" s="2">
        <f>$D19/G19</f>
        <v>9.8839998245238994E-2</v>
      </c>
    </row>
    <row r="20" spans="1:11" x14ac:dyDescent="0.2">
      <c r="A20" t="s">
        <v>35</v>
      </c>
      <c r="C20">
        <v>15000</v>
      </c>
      <c r="D20">
        <v>0.287739038467407</v>
      </c>
      <c r="E20">
        <v>10</v>
      </c>
      <c r="F20">
        <v>6</v>
      </c>
      <c r="G20">
        <v>4</v>
      </c>
      <c r="I20" s="2">
        <f>$D20/E20</f>
        <v>2.8773903846740702E-2</v>
      </c>
      <c r="J20" s="2">
        <f>$D20/F20</f>
        <v>4.7956506411234501E-2</v>
      </c>
      <c r="K20" s="2">
        <f>$D20/G20</f>
        <v>7.1934759616851751E-2</v>
      </c>
    </row>
    <row r="21" spans="1:11" x14ac:dyDescent="0.2">
      <c r="A21" t="s">
        <v>35</v>
      </c>
      <c r="C21">
        <v>20000</v>
      </c>
      <c r="D21">
        <v>0.44470191001892001</v>
      </c>
      <c r="E21">
        <v>11</v>
      </c>
      <c r="F21">
        <v>6</v>
      </c>
      <c r="G21">
        <v>5</v>
      </c>
      <c r="I21" s="2">
        <f>$D21/E21</f>
        <v>4.0427446365356362E-2</v>
      </c>
      <c r="J21" s="2">
        <f>$D21/F21</f>
        <v>7.4116985003153335E-2</v>
      </c>
      <c r="K21" s="2">
        <f>$D21/G21</f>
        <v>8.8940382003783999E-2</v>
      </c>
    </row>
    <row r="22" spans="1:11" x14ac:dyDescent="0.2">
      <c r="A22" t="s">
        <v>35</v>
      </c>
      <c r="B22" t="s">
        <v>10</v>
      </c>
      <c r="C22">
        <v>5000</v>
      </c>
      <c r="D22">
        <v>0.40227508544921797</v>
      </c>
      <c r="E22">
        <v>20</v>
      </c>
      <c r="F22">
        <v>7</v>
      </c>
      <c r="G22">
        <v>13</v>
      </c>
      <c r="I22" s="2">
        <f>$D22/E22</f>
        <v>2.0113754272460899E-2</v>
      </c>
      <c r="J22" s="2">
        <f>$D22/F22</f>
        <v>5.7467869349888283E-2</v>
      </c>
      <c r="K22" s="2">
        <f>$D22/G22</f>
        <v>3.0944237342247535E-2</v>
      </c>
    </row>
    <row r="23" spans="1:11" x14ac:dyDescent="0.2">
      <c r="A23" t="s">
        <v>35</v>
      </c>
      <c r="B23" t="s">
        <v>10</v>
      </c>
      <c r="C23">
        <v>10000</v>
      </c>
      <c r="D23">
        <v>0.48802900314330999</v>
      </c>
      <c r="E23">
        <v>25</v>
      </c>
      <c r="F23">
        <v>8</v>
      </c>
      <c r="G23">
        <v>17</v>
      </c>
      <c r="I23" s="2">
        <f>$D23/E23</f>
        <v>1.9521160125732399E-2</v>
      </c>
      <c r="J23" s="2">
        <f>$D23/F23</f>
        <v>6.1003625392913749E-2</v>
      </c>
      <c r="K23" s="2">
        <f>$D23/G23</f>
        <v>2.8707588420194705E-2</v>
      </c>
    </row>
    <row r="24" spans="1:11" x14ac:dyDescent="0.2">
      <c r="A24" t="s">
        <v>35</v>
      </c>
      <c r="B24" t="s">
        <v>45</v>
      </c>
      <c r="C24">
        <v>5000</v>
      </c>
      <c r="D24">
        <v>0.26463699340820301</v>
      </c>
      <c r="E24">
        <v>21</v>
      </c>
      <c r="F24">
        <v>8</v>
      </c>
      <c r="G24">
        <v>13</v>
      </c>
      <c r="I24" s="2">
        <f>$D24/E24</f>
        <v>1.260176159086681E-2</v>
      </c>
      <c r="J24" s="2">
        <f>$D24/F24</f>
        <v>3.3079624176025377E-2</v>
      </c>
      <c r="K24" s="2">
        <f>$D24/G24</f>
        <v>2.0356691800631002E-2</v>
      </c>
    </row>
    <row r="25" spans="1:11" x14ac:dyDescent="0.2">
      <c r="A25" t="s">
        <v>35</v>
      </c>
      <c r="B25" t="s">
        <v>45</v>
      </c>
      <c r="C25">
        <v>10000</v>
      </c>
      <c r="D25">
        <v>0.41134691238403298</v>
      </c>
      <c r="E25">
        <v>23</v>
      </c>
      <c r="F25">
        <v>8</v>
      </c>
      <c r="G25">
        <v>15</v>
      </c>
      <c r="I25" s="2">
        <f>$D25/E25</f>
        <v>1.7884648364523172E-2</v>
      </c>
      <c r="J25" s="2">
        <f>$D25/F25</f>
        <v>5.1418364048004123E-2</v>
      </c>
      <c r="K25" s="2">
        <f>$D25/G25</f>
        <v>2.7423127492268867E-2</v>
      </c>
    </row>
    <row r="26" spans="1:11" x14ac:dyDescent="0.2">
      <c r="C26" s="1"/>
      <c r="D26" s="1"/>
      <c r="E26" s="1"/>
      <c r="F26" s="1"/>
      <c r="G26" s="1"/>
      <c r="I26" s="1"/>
      <c r="J26" s="1"/>
      <c r="K26" s="1"/>
    </row>
    <row r="27" spans="1:11" x14ac:dyDescent="0.2">
      <c r="A27" t="s">
        <v>36</v>
      </c>
      <c r="C27">
        <v>5000</v>
      </c>
      <c r="D27" t="s">
        <v>8</v>
      </c>
    </row>
    <row r="28" spans="1:11" x14ac:dyDescent="0.2">
      <c r="A28" t="s">
        <v>36</v>
      </c>
      <c r="C28">
        <v>10000</v>
      </c>
      <c r="D28" t="s">
        <v>8</v>
      </c>
    </row>
    <row r="29" spans="1:11" x14ac:dyDescent="0.2">
      <c r="A29" t="s">
        <v>36</v>
      </c>
      <c r="C29">
        <v>15000</v>
      </c>
      <c r="D29" t="s">
        <v>8</v>
      </c>
    </row>
    <row r="30" spans="1:11" x14ac:dyDescent="0.2">
      <c r="A30" t="s">
        <v>36</v>
      </c>
      <c r="C30">
        <v>20000</v>
      </c>
      <c r="D30" t="s">
        <v>8</v>
      </c>
    </row>
    <row r="31" spans="1:11" x14ac:dyDescent="0.2">
      <c r="A31" t="s">
        <v>36</v>
      </c>
      <c r="C31">
        <v>25000</v>
      </c>
      <c r="D31" t="s">
        <v>8</v>
      </c>
    </row>
    <row r="32" spans="1:11" x14ac:dyDescent="0.2">
      <c r="A32" t="s">
        <v>36</v>
      </c>
      <c r="C32">
        <v>30000</v>
      </c>
      <c r="D32">
        <v>0.61221218109130804</v>
      </c>
      <c r="E32">
        <v>13</v>
      </c>
      <c r="F32">
        <v>13</v>
      </c>
      <c r="G32">
        <v>0</v>
      </c>
      <c r="I32" s="2">
        <f>$D32/E32</f>
        <v>4.7093244699331391E-2</v>
      </c>
      <c r="J32" s="2">
        <f>$D32/F32</f>
        <v>4.7093244699331391E-2</v>
      </c>
      <c r="K32" s="2" t="e">
        <f>$D32/G32</f>
        <v>#DIV/0!</v>
      </c>
    </row>
    <row r="33" spans="1:11" x14ac:dyDescent="0.2">
      <c r="A33" t="s">
        <v>36</v>
      </c>
      <c r="C33">
        <v>35000</v>
      </c>
      <c r="D33">
        <v>0.699107885360717</v>
      </c>
      <c r="E33">
        <v>12</v>
      </c>
      <c r="F33">
        <v>12</v>
      </c>
      <c r="G33">
        <v>0</v>
      </c>
      <c r="I33" s="2">
        <f>$D33/E33</f>
        <v>5.8258990446726416E-2</v>
      </c>
      <c r="J33" s="2">
        <f>$D33/F33</f>
        <v>5.8258990446726416E-2</v>
      </c>
      <c r="K33" s="2" t="e">
        <f>$D33/G33</f>
        <v>#DIV/0!</v>
      </c>
    </row>
    <row r="34" spans="1:11" x14ac:dyDescent="0.2">
      <c r="A34" t="s">
        <v>36</v>
      </c>
      <c r="B34" t="s">
        <v>10</v>
      </c>
      <c r="C34">
        <v>5000</v>
      </c>
      <c r="D34" t="s">
        <v>8</v>
      </c>
    </row>
    <row r="35" spans="1:11" x14ac:dyDescent="0.2">
      <c r="A35" t="s">
        <v>36</v>
      </c>
      <c r="B35" t="s">
        <v>10</v>
      </c>
      <c r="C35">
        <v>10000</v>
      </c>
      <c r="D35" t="s">
        <v>8</v>
      </c>
    </row>
    <row r="36" spans="1:11" x14ac:dyDescent="0.2">
      <c r="A36" t="s">
        <v>36</v>
      </c>
      <c r="B36" t="s">
        <v>10</v>
      </c>
      <c r="C36">
        <v>15000</v>
      </c>
      <c r="D36" t="s">
        <v>8</v>
      </c>
    </row>
    <row r="37" spans="1:11" x14ac:dyDescent="0.2">
      <c r="A37" t="s">
        <v>36</v>
      </c>
      <c r="B37" t="s">
        <v>10</v>
      </c>
      <c r="C37">
        <v>20000</v>
      </c>
      <c r="D37" t="s">
        <v>8</v>
      </c>
    </row>
    <row r="38" spans="1:11" x14ac:dyDescent="0.2">
      <c r="A38" t="s">
        <v>36</v>
      </c>
      <c r="B38" t="s">
        <v>10</v>
      </c>
      <c r="C38">
        <v>25000</v>
      </c>
      <c r="D38" t="s">
        <v>8</v>
      </c>
    </row>
    <row r="39" spans="1:11" x14ac:dyDescent="0.2">
      <c r="A39" t="s">
        <v>36</v>
      </c>
      <c r="B39" t="s">
        <v>10</v>
      </c>
      <c r="C39">
        <v>30000</v>
      </c>
      <c r="D39">
        <v>0.65346693992614702</v>
      </c>
    </row>
    <row r="40" spans="1:11" x14ac:dyDescent="0.2">
      <c r="C40" s="1"/>
      <c r="D40" s="1"/>
      <c r="E40" s="1"/>
      <c r="F40" s="1"/>
      <c r="G40" s="1"/>
      <c r="I40" s="1"/>
      <c r="J40" s="1"/>
      <c r="K40" s="1"/>
    </row>
    <row r="41" spans="1:11" x14ac:dyDescent="0.2">
      <c r="A41" t="s">
        <v>37</v>
      </c>
      <c r="C41">
        <v>5000</v>
      </c>
      <c r="D41" t="s">
        <v>9</v>
      </c>
    </row>
    <row r="42" spans="1:11" x14ac:dyDescent="0.2">
      <c r="A42" t="s">
        <v>37</v>
      </c>
      <c r="C42">
        <v>10000</v>
      </c>
      <c r="D42" t="s">
        <v>9</v>
      </c>
    </row>
    <row r="43" spans="1:11" x14ac:dyDescent="0.2">
      <c r="A43" t="s">
        <v>37</v>
      </c>
      <c r="C43">
        <v>15000</v>
      </c>
      <c r="D43" t="s">
        <v>9</v>
      </c>
    </row>
    <row r="44" spans="1:11" x14ac:dyDescent="0.2">
      <c r="A44" t="s">
        <v>37</v>
      </c>
      <c r="C44">
        <v>20000</v>
      </c>
      <c r="D44">
        <v>0.96364092826843195</v>
      </c>
      <c r="E44">
        <v>32</v>
      </c>
      <c r="F44">
        <v>13</v>
      </c>
      <c r="G44">
        <v>19</v>
      </c>
      <c r="I44" s="2">
        <f>$D44/E44</f>
        <v>3.0113779008388498E-2</v>
      </c>
      <c r="J44" s="2">
        <f>$D44/F44</f>
        <v>7.4126225251417849E-2</v>
      </c>
      <c r="K44" s="2">
        <f>$D44/G44</f>
        <v>5.0717943593075368E-2</v>
      </c>
    </row>
    <row r="45" spans="1:11" x14ac:dyDescent="0.2">
      <c r="A45" t="s">
        <v>37</v>
      </c>
      <c r="C45">
        <v>25000</v>
      </c>
      <c r="D45">
        <v>1.14910292625427</v>
      </c>
      <c r="E45">
        <v>34</v>
      </c>
      <c r="F45">
        <v>19</v>
      </c>
      <c r="G45">
        <v>15</v>
      </c>
      <c r="I45" s="2">
        <f>$D45/E45</f>
        <v>3.3797144889831474E-2</v>
      </c>
      <c r="J45" s="2">
        <f>$D45/F45</f>
        <v>6.0479101381803686E-2</v>
      </c>
      <c r="K45" s="2">
        <f>$D45/G45</f>
        <v>7.6606861750284666E-2</v>
      </c>
    </row>
    <row r="46" spans="1:11" x14ac:dyDescent="0.2">
      <c r="A46" t="s">
        <v>37</v>
      </c>
      <c r="C46">
        <v>30000</v>
      </c>
      <c r="D46">
        <v>1.393728017807</v>
      </c>
      <c r="E46">
        <v>34</v>
      </c>
      <c r="F46">
        <v>19</v>
      </c>
      <c r="G46">
        <v>15</v>
      </c>
      <c r="I46" s="2">
        <f>$D46/E46</f>
        <v>4.0992000523735292E-2</v>
      </c>
      <c r="J46" s="2">
        <f>$D46/F46</f>
        <v>7.3354106200368419E-2</v>
      </c>
      <c r="K46" s="2">
        <f>$D46/G46</f>
        <v>9.2915201187133326E-2</v>
      </c>
    </row>
    <row r="47" spans="1:11" x14ac:dyDescent="0.2">
      <c r="A47" t="s">
        <v>37</v>
      </c>
      <c r="B47" t="s">
        <v>45</v>
      </c>
      <c r="C47">
        <v>20000</v>
      </c>
      <c r="D47">
        <v>1.1453781127929601</v>
      </c>
      <c r="E47">
        <v>35</v>
      </c>
      <c r="F47">
        <v>18</v>
      </c>
      <c r="G4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2907-E2E2-234A-9DB7-BFD8B63E4A67}">
  <dimension ref="A1:AF27"/>
  <sheetViews>
    <sheetView tabSelected="1" topLeftCell="N1" workbookViewId="0">
      <selection activeCell="X14" sqref="X14"/>
    </sheetView>
  </sheetViews>
  <sheetFormatPr baseColWidth="10" defaultRowHeight="16" x14ac:dyDescent="0.2"/>
  <sheetData>
    <row r="1" spans="1:32" x14ac:dyDescent="0.2">
      <c r="A1" t="s">
        <v>12</v>
      </c>
      <c r="B1" t="s">
        <v>13</v>
      </c>
      <c r="V1" s="1" t="s">
        <v>48</v>
      </c>
    </row>
    <row r="2" spans="1:32" x14ac:dyDescent="0.2">
      <c r="A2" t="s">
        <v>14</v>
      </c>
      <c r="B2">
        <v>5000</v>
      </c>
      <c r="J2" t="s">
        <v>14</v>
      </c>
      <c r="K2">
        <v>5000</v>
      </c>
      <c r="P2" t="s">
        <v>14</v>
      </c>
      <c r="Q2">
        <v>10000</v>
      </c>
      <c r="V2" t="s">
        <v>14</v>
      </c>
      <c r="W2">
        <v>10000</v>
      </c>
      <c r="AB2" t="s">
        <v>14</v>
      </c>
      <c r="AC2">
        <v>15000</v>
      </c>
    </row>
    <row r="3" spans="1:32" x14ac:dyDescent="0.2">
      <c r="A3" t="s">
        <v>15</v>
      </c>
    </row>
    <row r="4" spans="1:32" x14ac:dyDescent="0.2">
      <c r="B4" t="s">
        <v>25</v>
      </c>
      <c r="C4">
        <v>1.0625629425048799</v>
      </c>
      <c r="E4" t="s">
        <v>29</v>
      </c>
      <c r="K4" t="s">
        <v>25</v>
      </c>
      <c r="L4">
        <f>Sheet1!D10</f>
        <v>0.71403312683105402</v>
      </c>
      <c r="P4" t="s">
        <v>25</v>
      </c>
      <c r="Q4">
        <f>Sheet1!D11</f>
        <v>5.1997480392456001</v>
      </c>
      <c r="V4" t="s">
        <v>25</v>
      </c>
      <c r="W4">
        <f>Sheet1!D15</f>
        <v>2.7494759559631299</v>
      </c>
      <c r="AB4" t="s">
        <v>25</v>
      </c>
      <c r="AC4">
        <f>Sheet1!D16</f>
        <v>12.054569959640499</v>
      </c>
    </row>
    <row r="5" spans="1:32" x14ac:dyDescent="0.2">
      <c r="B5" t="s">
        <v>26</v>
      </c>
      <c r="C5">
        <v>68</v>
      </c>
      <c r="D5">
        <f>C$4/C5</f>
        <v>1.5625925625071764E-2</v>
      </c>
      <c r="K5" t="s">
        <v>26</v>
      </c>
      <c r="L5">
        <f>Sheet1!E10</f>
        <v>45</v>
      </c>
      <c r="P5" t="s">
        <v>26</v>
      </c>
      <c r="Q5">
        <f>Sheet1!E11</f>
        <v>221</v>
      </c>
      <c r="R5">
        <f>Q$4/Q5</f>
        <v>2.3528271670794569E-2</v>
      </c>
      <c r="V5" t="s">
        <v>26</v>
      </c>
      <c r="W5">
        <f>Sheet1!E15</f>
        <v>224</v>
      </c>
      <c r="X5">
        <f>W$4/W5</f>
        <v>1.2274446231978259E-2</v>
      </c>
      <c r="AB5" t="s">
        <v>26</v>
      </c>
      <c r="AC5">
        <f>Sheet1!E16</f>
        <v>1117</v>
      </c>
      <c r="AD5">
        <f>AC$4/AC5</f>
        <v>1.0791915809884063E-2</v>
      </c>
    </row>
    <row r="6" spans="1:32" x14ac:dyDescent="0.2">
      <c r="B6" t="s">
        <v>27</v>
      </c>
      <c r="C6">
        <v>16</v>
      </c>
      <c r="D6">
        <f>C6*C11</f>
        <v>0.210607290267944</v>
      </c>
      <c r="K6" t="s">
        <v>27</v>
      </c>
      <c r="L6">
        <f>Sheet1!F10</f>
        <v>13</v>
      </c>
      <c r="P6" t="s">
        <v>27</v>
      </c>
      <c r="Q6">
        <f>Sheet1!F11</f>
        <v>26</v>
      </c>
      <c r="R6">
        <f>Q6*Q11</f>
        <v>0.48132165273030542</v>
      </c>
      <c r="V6" t="s">
        <v>27</v>
      </c>
      <c r="W6">
        <f>Sheet1!F15</f>
        <v>28</v>
      </c>
      <c r="X6">
        <f>W6*W11</f>
        <v>0.1168649952586102</v>
      </c>
      <c r="AB6" t="s">
        <v>27</v>
      </c>
      <c r="AC6">
        <f>Sheet1!F16</f>
        <v>75</v>
      </c>
      <c r="AD6">
        <f>AC6*AC11</f>
        <v>0.36915134767006125</v>
      </c>
    </row>
    <row r="7" spans="1:32" x14ac:dyDescent="0.2">
      <c r="B7" t="s">
        <v>28</v>
      </c>
      <c r="C7">
        <v>52</v>
      </c>
      <c r="D7">
        <f>C7*C10</f>
        <v>0.8262181282043416</v>
      </c>
      <c r="K7" t="s">
        <v>28</v>
      </c>
      <c r="L7">
        <f>Sheet1!G10</f>
        <v>32</v>
      </c>
      <c r="P7" t="s">
        <v>28</v>
      </c>
      <c r="Q7">
        <f>Sheet1!G11</f>
        <v>195</v>
      </c>
      <c r="R7">
        <f>Q7*Q10</f>
        <v>4.5038381133760561</v>
      </c>
      <c r="V7" t="s">
        <v>28</v>
      </c>
      <c r="W7">
        <f>Sheet1!G15</f>
        <v>196</v>
      </c>
      <c r="X7">
        <f>W7*W10</f>
        <v>2.2988117498243996</v>
      </c>
      <c r="AB7" t="s">
        <v>28</v>
      </c>
      <c r="AC7">
        <f>Sheet1!G16</f>
        <v>1042</v>
      </c>
      <c r="AD7">
        <f>AC7*AC10</f>
        <v>10.500126315843239</v>
      </c>
    </row>
    <row r="8" spans="1:32" x14ac:dyDescent="0.2">
      <c r="D8">
        <f>SUM(D6:D7)</f>
        <v>1.0368254184722856</v>
      </c>
      <c r="R8">
        <f>SUM(R6:R7)</f>
        <v>4.9851597661063618</v>
      </c>
      <c r="X8">
        <f>SUM(X6:X7)</f>
        <v>2.4156767450830099</v>
      </c>
      <c r="AD8">
        <f>SUM(AD6:AD7)</f>
        <v>10.869277663513301</v>
      </c>
    </row>
    <row r="10" spans="1:32" x14ac:dyDescent="0.2">
      <c r="B10" t="s">
        <v>16</v>
      </c>
      <c r="C10">
        <v>1.5888810157775799E-2</v>
      </c>
      <c r="K10" t="s">
        <v>16</v>
      </c>
      <c r="L10">
        <v>1.4135229176488399E-2</v>
      </c>
      <c r="P10" t="s">
        <v>16</v>
      </c>
      <c r="Q10">
        <v>2.3096605709620799E-2</v>
      </c>
      <c r="V10" t="s">
        <v>16</v>
      </c>
      <c r="W10">
        <v>1.1728631376655099E-2</v>
      </c>
      <c r="AB10" t="s">
        <v>16</v>
      </c>
      <c r="AC10">
        <v>1.00768966562795E-2</v>
      </c>
    </row>
    <row r="11" spans="1:32" x14ac:dyDescent="0.2">
      <c r="B11" t="s">
        <v>17</v>
      </c>
      <c r="C11">
        <v>1.31629556417465E-2</v>
      </c>
      <c r="E11" t="s">
        <v>24</v>
      </c>
      <c r="K11" t="s">
        <v>17</v>
      </c>
      <c r="L11">
        <v>1.2373814216026799E-2</v>
      </c>
      <c r="P11" t="s">
        <v>17</v>
      </c>
      <c r="Q11">
        <v>1.85123712588579E-2</v>
      </c>
      <c r="V11" t="s">
        <v>17</v>
      </c>
      <c r="W11">
        <v>4.1737498306646499E-3</v>
      </c>
      <c r="AB11" t="s">
        <v>17</v>
      </c>
      <c r="AC11">
        <v>4.9220179689341498E-3</v>
      </c>
    </row>
    <row r="13" spans="1:32" x14ac:dyDescent="0.2">
      <c r="C13" t="s">
        <v>18</v>
      </c>
      <c r="D13" s="3">
        <v>8.8910902700116494E-5</v>
      </c>
      <c r="F13" t="s">
        <v>21</v>
      </c>
      <c r="G13" s="4">
        <f>E15/D13</f>
        <v>13.113335809971732</v>
      </c>
      <c r="L13" t="s">
        <v>18</v>
      </c>
      <c r="M13" s="3">
        <v>8.4082285563151006E-5</v>
      </c>
      <c r="Q13" t="s">
        <v>18</v>
      </c>
      <c r="R13" s="3">
        <v>8.8430312742669901E-5</v>
      </c>
      <c r="T13" s="4">
        <f>S15/R13</f>
        <v>19.576670277978735</v>
      </c>
      <c r="W13" t="s">
        <v>18</v>
      </c>
      <c r="X13" s="3">
        <v>8.1448749981848201E-5</v>
      </c>
      <c r="Z13" s="4">
        <f>Y15/X13</f>
        <v>10.364917079221645</v>
      </c>
      <c r="AC13" t="s">
        <v>18</v>
      </c>
      <c r="AD13" s="3">
        <v>8.3585666199611204E-5</v>
      </c>
      <c r="AF13" s="4">
        <f>AE15/AD13</f>
        <v>9.9556266777984561</v>
      </c>
    </row>
    <row r="14" spans="1:32" x14ac:dyDescent="0.2">
      <c r="C14" t="s">
        <v>19</v>
      </c>
      <c r="D14">
        <v>1.49088251975274E-2</v>
      </c>
      <c r="E14">
        <f>D14/E15</f>
        <v>12.78719300459389</v>
      </c>
      <c r="G14" t="s">
        <v>23</v>
      </c>
      <c r="L14" t="s">
        <v>19</v>
      </c>
      <c r="M14">
        <v>1.33257650193713E-2</v>
      </c>
      <c r="Q14" t="s">
        <v>19</v>
      </c>
      <c r="R14">
        <v>2.2101549738382201E-2</v>
      </c>
      <c r="S14">
        <f>R14/S15</f>
        <v>12.766820134498834</v>
      </c>
      <c r="W14" t="s">
        <v>19</v>
      </c>
      <c r="X14">
        <v>1.07663510900447E-2</v>
      </c>
      <c r="Y14">
        <f>X14/Y15</f>
        <v>12.75317392528164</v>
      </c>
      <c r="AC14" t="s">
        <v>19</v>
      </c>
      <c r="AD14">
        <v>1.04138687747553E-2</v>
      </c>
      <c r="AE14">
        <f>AD14/AE15</f>
        <v>12.51444776112977</v>
      </c>
    </row>
    <row r="15" spans="1:32" x14ac:dyDescent="0.2">
      <c r="D15" t="s">
        <v>20</v>
      </c>
      <c r="E15">
        <v>1.16591852427435E-3</v>
      </c>
      <c r="G15" t="s">
        <v>22</v>
      </c>
      <c r="M15" t="s">
        <v>20</v>
      </c>
      <c r="N15">
        <v>1.0256705802228999E-3</v>
      </c>
      <c r="R15" t="s">
        <v>20</v>
      </c>
      <c r="S15">
        <v>1.73117107514179E-3</v>
      </c>
      <c r="X15" t="s">
        <v>20</v>
      </c>
      <c r="Y15">
        <v>8.44209539768112E-4</v>
      </c>
      <c r="AD15" t="s">
        <v>20</v>
      </c>
      <c r="AE15">
        <v>8.32147688298406E-4</v>
      </c>
    </row>
    <row r="16" spans="1:32" x14ac:dyDescent="0.2">
      <c r="G16" t="s">
        <v>38</v>
      </c>
    </row>
    <row r="18" spans="1:3" x14ac:dyDescent="0.2">
      <c r="A18" t="s">
        <v>30</v>
      </c>
    </row>
    <row r="19" spans="1:3" x14ac:dyDescent="0.2">
      <c r="B19" t="s">
        <v>31</v>
      </c>
    </row>
    <row r="20" spans="1:3" x14ac:dyDescent="0.2">
      <c r="C20" t="s">
        <v>39</v>
      </c>
    </row>
    <row r="21" spans="1:3" x14ac:dyDescent="0.2">
      <c r="C21" t="s">
        <v>40</v>
      </c>
    </row>
    <row r="22" spans="1:3" x14ac:dyDescent="0.2">
      <c r="C22" t="s">
        <v>41</v>
      </c>
    </row>
    <row r="23" spans="1:3" x14ac:dyDescent="0.2">
      <c r="C23" t="s">
        <v>42</v>
      </c>
    </row>
    <row r="24" spans="1:3" x14ac:dyDescent="0.2">
      <c r="C24" t="s">
        <v>43</v>
      </c>
    </row>
    <row r="25" spans="1:3" x14ac:dyDescent="0.2">
      <c r="C25" t="s">
        <v>44</v>
      </c>
    </row>
    <row r="26" spans="1:3" x14ac:dyDescent="0.2">
      <c r="B26" t="s">
        <v>32</v>
      </c>
    </row>
    <row r="27" spans="1:3" x14ac:dyDescent="0.2">
      <c r="C2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Przekop</dc:creator>
  <cp:lastModifiedBy>Richard Przekop</cp:lastModifiedBy>
  <dcterms:created xsi:type="dcterms:W3CDTF">2020-03-12T20:14:11Z</dcterms:created>
  <dcterms:modified xsi:type="dcterms:W3CDTF">2020-03-18T03:24:04Z</dcterms:modified>
</cp:coreProperties>
</file>