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/Sites/cryptogram/"/>
    </mc:Choice>
  </mc:AlternateContent>
  <xr:revisionPtr revIDLastSave="0" documentId="13_ncr:1_{28C89A6B-E5D0-9F4C-B38E-E86E93F6C037}" xr6:coauthVersionLast="45" xr6:coauthVersionMax="45" xr10:uidLastSave="{00000000-0000-0000-0000-000000000000}"/>
  <bookViews>
    <workbookView xWindow="780" yWindow="460" windowWidth="31360" windowHeight="19440" activeTab="1" xr2:uid="{40837293-E562-E542-AFC1-A250E4AA093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3" i="2" l="1"/>
  <c r="N93" i="2"/>
  <c r="O93" i="2"/>
  <c r="P93" i="2"/>
  <c r="Q93" i="2"/>
  <c r="R93" i="2"/>
  <c r="S93" i="2"/>
  <c r="T93" i="2"/>
  <c r="U93" i="2"/>
  <c r="V93" i="2"/>
  <c r="W93" i="2"/>
  <c r="L93" i="2"/>
  <c r="L94" i="2" s="1"/>
  <c r="W49" i="2"/>
  <c r="V49" i="2"/>
  <c r="U49" i="2"/>
  <c r="T49" i="2"/>
  <c r="S49" i="2"/>
  <c r="R49" i="2"/>
  <c r="Q49" i="2"/>
  <c r="P49" i="2"/>
  <c r="O49" i="2"/>
  <c r="N49" i="2"/>
  <c r="M49" i="2"/>
  <c r="W42" i="2"/>
  <c r="V42" i="2"/>
  <c r="U42" i="2"/>
  <c r="T42" i="2"/>
  <c r="S42" i="2"/>
  <c r="R42" i="2"/>
  <c r="Q42" i="2"/>
  <c r="P42" i="2"/>
  <c r="O42" i="2"/>
  <c r="N42" i="2"/>
  <c r="M42" i="2"/>
  <c r="W41" i="2"/>
  <c r="V41" i="2"/>
  <c r="U41" i="2"/>
  <c r="T41" i="2"/>
  <c r="S41" i="2"/>
  <c r="R41" i="2"/>
  <c r="Q41" i="2"/>
  <c r="P41" i="2"/>
  <c r="O41" i="2"/>
  <c r="N41" i="2"/>
  <c r="M41" i="2"/>
  <c r="L42" i="2"/>
  <c r="L41" i="2"/>
  <c r="M94" i="2" l="1"/>
  <c r="N94" i="2" s="1"/>
  <c r="O94" i="2" s="1"/>
  <c r="P94" i="2" s="1"/>
  <c r="Q94" i="2" s="1"/>
  <c r="R94" i="2" s="1"/>
  <c r="S94" i="2" s="1"/>
  <c r="T94" i="2" s="1"/>
  <c r="U94" i="2" s="1"/>
  <c r="V94" i="2" s="1"/>
  <c r="W94" i="2" s="1"/>
  <c r="K29" i="1"/>
  <c r="J29" i="1"/>
  <c r="I29" i="1"/>
  <c r="K28" i="1"/>
  <c r="J28" i="1"/>
  <c r="I28" i="1"/>
  <c r="K27" i="1"/>
  <c r="J27" i="1"/>
  <c r="I27" i="1"/>
  <c r="C41" i="2"/>
  <c r="D41" i="2" s="1"/>
  <c r="E41" i="2" s="1"/>
  <c r="C43" i="2"/>
  <c r="D43" i="2" s="1"/>
  <c r="E43" i="2" s="1"/>
  <c r="C44" i="2"/>
  <c r="D44" i="2" s="1"/>
  <c r="E44" i="2" s="1"/>
  <c r="C45" i="2"/>
  <c r="D45" i="2" s="1"/>
  <c r="E45" i="2" s="1"/>
  <c r="C40" i="2"/>
  <c r="B41" i="2"/>
  <c r="B43" i="2"/>
  <c r="B44" i="2"/>
  <c r="B45" i="2"/>
  <c r="B40" i="2"/>
  <c r="D40" i="2" s="1"/>
  <c r="E40" i="2" s="1"/>
  <c r="AB14" i="2"/>
  <c r="AB13" i="2"/>
  <c r="AA5" i="2"/>
  <c r="AA6" i="2"/>
  <c r="AB6" i="2" s="1"/>
  <c r="AA7" i="2"/>
  <c r="AB7" i="2" s="1"/>
  <c r="AA4" i="2"/>
  <c r="K17" i="1"/>
  <c r="L17" i="1"/>
  <c r="J17" i="1"/>
  <c r="I17" i="1"/>
  <c r="X13" i="2"/>
  <c r="X14" i="2"/>
  <c r="W7" i="2"/>
  <c r="X7" i="2" s="1"/>
  <c r="W6" i="2"/>
  <c r="X6" i="2" s="1"/>
  <c r="W5" i="2"/>
  <c r="W4" i="2"/>
  <c r="K16" i="1"/>
  <c r="L16" i="1"/>
  <c r="J16" i="1"/>
  <c r="I16" i="1"/>
  <c r="S5" i="2"/>
  <c r="S6" i="2"/>
  <c r="T6" i="2" s="1"/>
  <c r="S7" i="2"/>
  <c r="T7" i="2" s="1"/>
  <c r="S4" i="2"/>
  <c r="T14" i="2"/>
  <c r="T13" i="2"/>
  <c r="K15" i="1"/>
  <c r="L15" i="1"/>
  <c r="J15" i="1"/>
  <c r="I15" i="1"/>
  <c r="K14" i="1"/>
  <c r="L14" i="1"/>
  <c r="J14" i="1"/>
  <c r="I14" i="1"/>
  <c r="L13" i="1"/>
  <c r="L12" i="1"/>
  <c r="L11" i="1"/>
  <c r="L10" i="1"/>
  <c r="L9" i="1"/>
  <c r="L8" i="1"/>
  <c r="L7" i="1"/>
  <c r="L6" i="1"/>
  <c r="L5" i="1"/>
  <c r="L4" i="1"/>
  <c r="L3" i="1"/>
  <c r="L2" i="1"/>
  <c r="K13" i="1"/>
  <c r="J13" i="1"/>
  <c r="I13" i="1"/>
  <c r="K12" i="1"/>
  <c r="J12" i="1"/>
  <c r="I12" i="1"/>
  <c r="K26" i="1"/>
  <c r="J26" i="1"/>
  <c r="I26" i="1"/>
  <c r="K25" i="1"/>
  <c r="J25" i="1"/>
  <c r="I25" i="1"/>
  <c r="P14" i="2"/>
  <c r="D7" i="2"/>
  <c r="D6" i="2"/>
  <c r="D5" i="2"/>
  <c r="P13" i="2"/>
  <c r="O5" i="2"/>
  <c r="O6" i="2"/>
  <c r="P6" i="2" s="1"/>
  <c r="O7" i="2"/>
  <c r="P7" i="2" s="1"/>
  <c r="O4" i="2"/>
  <c r="K11" i="1"/>
  <c r="J11" i="1"/>
  <c r="I11" i="1"/>
  <c r="L5" i="2"/>
  <c r="L6" i="2"/>
  <c r="L7" i="2"/>
  <c r="L4" i="2"/>
  <c r="K10" i="1"/>
  <c r="J10" i="1"/>
  <c r="I10" i="1"/>
  <c r="I9" i="1"/>
  <c r="J9" i="1"/>
  <c r="K9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E13" i="2"/>
  <c r="D14" i="2"/>
  <c r="K24" i="1"/>
  <c r="J24" i="1"/>
  <c r="I24" i="1"/>
  <c r="K23" i="1"/>
  <c r="J23" i="1"/>
  <c r="I23" i="1"/>
  <c r="K50" i="1"/>
  <c r="J50" i="1"/>
  <c r="I50" i="1"/>
  <c r="K49" i="1"/>
  <c r="J49" i="1"/>
  <c r="I49" i="1"/>
  <c r="K48" i="1"/>
  <c r="J48" i="1"/>
  <c r="I48" i="1"/>
  <c r="K37" i="1"/>
  <c r="J37" i="1"/>
  <c r="I37" i="1"/>
  <c r="K36" i="1"/>
  <c r="J36" i="1"/>
  <c r="I36" i="1"/>
  <c r="K22" i="1"/>
  <c r="J22" i="1"/>
  <c r="I22" i="1"/>
  <c r="K21" i="1"/>
  <c r="J21" i="1"/>
  <c r="I21" i="1"/>
  <c r="K20" i="1"/>
  <c r="J20" i="1"/>
  <c r="I20" i="1"/>
  <c r="K19" i="1"/>
  <c r="J19" i="1"/>
  <c r="I19" i="1"/>
  <c r="J2" i="1"/>
  <c r="K2" i="1"/>
  <c r="I2" i="1"/>
  <c r="X5" i="2" l="1"/>
  <c r="T5" i="2"/>
  <c r="AB5" i="2"/>
  <c r="AB8" i="2"/>
  <c r="T8" i="2"/>
  <c r="D8" i="2"/>
  <c r="X8" i="2"/>
  <c r="P8" i="2"/>
  <c r="P5" i="2"/>
</calcChain>
</file>

<file path=xl/sharedStrings.xml><?xml version="1.0" encoding="utf-8"?>
<sst xmlns="http://schemas.openxmlformats.org/spreadsheetml/2006/main" count="336" uniqueCount="105">
  <si>
    <t>num words</t>
  </si>
  <si>
    <t>time</t>
  </si>
  <si>
    <t># guesses</t>
  </si>
  <si>
    <t># nodes</t>
  </si>
  <si>
    <t># words</t>
  </si>
  <si>
    <t>t / guess</t>
  </si>
  <si>
    <t>t / node</t>
  </si>
  <si>
    <t>t / word</t>
  </si>
  <si>
    <t>n/a - missing word: 'hammock' at n=27000</t>
  </si>
  <si>
    <t>n/a - missing word: 'farther' at n=19,789</t>
  </si>
  <si>
    <t>Dictionary changes</t>
  </si>
  <si>
    <t>phrase</t>
  </si>
  <si>
    <t>Phrase</t>
  </si>
  <si>
    <t>b gnbfy dc lpfqbmcj gpp htln gnc rppm vtly pk gnc cxjvs zbjm xfm fpg cfptrn gnc zxm vtly pk gnc cxjvs dpjh</t>
  </si>
  <si>
    <t>words</t>
  </si>
  <si>
    <t>logs</t>
  </si>
  <si>
    <t>while_word</t>
  </si>
  <si>
    <t>while_node</t>
  </si>
  <si>
    <t>replace</t>
  </si>
  <si>
    <t>update</t>
  </si>
  <si>
    <t>match</t>
  </si>
  <si>
    <t>13 x faster than match</t>
  </si>
  <si>
    <t>Can 10x speed if get this to same time as replace</t>
  </si>
  <si>
    <t>Does match for each word in the phrase</t>
  </si>
  <si>
    <t>All the time in one loop is spent doing update</t>
  </si>
  <si>
    <t>total</t>
  </si>
  <si>
    <t>guessses</t>
  </si>
  <si>
    <t>node guess</t>
  </si>
  <si>
    <t>word guess</t>
  </si>
  <si>
    <t xml:space="preserve">Depends on # of guesses it has to do </t>
  </si>
  <si>
    <t>To reduce time</t>
  </si>
  <si>
    <t>Reduce time to do match</t>
  </si>
  <si>
    <t>Reduce # of guesses -&gt; better logic for making guesses</t>
  </si>
  <si>
    <t>Change guess order after each node guess so that next node is the one with the least current # of options</t>
  </si>
  <si>
    <t>note</t>
  </si>
  <si>
    <t>b am tmy ype ym avtlg jgyygp ykvt vtemtg ghug b mthe ype ym avtlg jgyygp ykvt deughc</t>
  </si>
  <si>
    <t>ngeeaer mhn ilb onbcaxbeps ac chtbilaer vadb insaer ih ciuex go ae u lutthpd</t>
  </si>
  <si>
    <t>my m klro voof lvco bn goo ylabkoa bklf nbkoag mb tlg voxlzgo m gbnnp nf bko gknzcpoag ny jmlfbg</t>
  </si>
  <si>
    <t>*** Match depends on # options!</t>
  </si>
  <si>
    <t>Depenedent on # options in node.</t>
  </si>
  <si>
    <t>Maybe improve by knowing when to cycle through all optins, or latest options from previous node's guess</t>
  </si>
  <si>
    <t>Need a "locked" or "prev_prev_node" options. If guess node is 0, then can't do this.</t>
  </si>
  <si>
    <t>But when guess node &gt; 0, can. If guess node is 1, then "locked" options for nodes 2+ are the new options after accounting for node 0 guesses</t>
  </si>
  <si>
    <t>This is because we will be changing node 1 guesses. But we will not be chaning node 0 guesses. So this should eliminate some of the # of cycles for match.</t>
  </si>
  <si>
    <t>BUT, once we go back to changing node 0, all "locked" options have to be reset.</t>
  </si>
  <si>
    <t>After remove_ -&gt; removed vars that were not used</t>
  </si>
  <si>
    <t>word / node</t>
  </si>
  <si>
    <t>After locked</t>
  </si>
  <si>
    <t>AFTER LOGIC UPDATE</t>
  </si>
  <si>
    <t>DONE</t>
  </si>
  <si>
    <t>When a lower node has a single word left based on higher node's guess, add that to guesss</t>
  </si>
  <si>
    <t>Need to add the guess to current node's incremental guesses so that it gets removed if wrong</t>
  </si>
  <si>
    <t>This "should" increase solve time because it more letters and should exclude more words</t>
  </si>
  <si>
    <t>Store nodes in an array</t>
  </si>
  <si>
    <t>Keep track of current i</t>
  </si>
  <si>
    <t>But how does that work after resorting??</t>
  </si>
  <si>
    <t>Results of Reduce time to Match - logic change with locked options</t>
  </si>
  <si>
    <t>Pre-locked</t>
  </si>
  <si>
    <t>Post-locked</t>
  </si>
  <si>
    <t>ACTUALLY - doing the reorder would also do the single word in sub-node</t>
  </si>
  <si>
    <t>Because that node would be reordered to the next one to guess</t>
  </si>
  <si>
    <t>1% emails collected</t>
  </si>
  <si>
    <t>word</t>
  </si>
  <si>
    <t>opts len</t>
  </si>
  <si>
    <t>latest opts len</t>
  </si>
  <si>
    <t>locked opts len</t>
  </si>
  <si>
    <t>latest_word</t>
  </si>
  <si>
    <t>curr_guess_ind</t>
  </si>
  <si>
    <t xml:space="preserve">b </t>
  </si>
  <si>
    <t xml:space="preserve"> a </t>
  </si>
  <si>
    <t xml:space="preserve">jgyygp </t>
  </si>
  <si>
    <t xml:space="preserve"> better </t>
  </si>
  <si>
    <t xml:space="preserve">ym </t>
  </si>
  <si>
    <t xml:space="preserve">am </t>
  </si>
  <si>
    <t xml:space="preserve">ghug </t>
  </si>
  <si>
    <t xml:space="preserve">vtemtg </t>
  </si>
  <si>
    <t xml:space="preserve">ype </t>
  </si>
  <si>
    <t xml:space="preserve">tmy </t>
  </si>
  <si>
    <t xml:space="preserve">deughc </t>
  </si>
  <si>
    <t xml:space="preserve">mthe </t>
  </si>
  <si>
    <t xml:space="preserve">ykvt </t>
  </si>
  <si>
    <t xml:space="preserve">avtlg </t>
  </si>
  <si>
    <t>b</t>
  </si>
  <si>
    <t>jgyygp</t>
  </si>
  <si>
    <t>ym</t>
  </si>
  <si>
    <t>am</t>
  </si>
  <si>
    <t>ghug</t>
  </si>
  <si>
    <t>vtemtg</t>
  </si>
  <si>
    <t>ype</t>
  </si>
  <si>
    <t>tmy</t>
  </si>
  <si>
    <t>deughc</t>
  </si>
  <si>
    <t>mthe</t>
  </si>
  <si>
    <t>ykvt</t>
  </si>
  <si>
    <t>avtlg</t>
  </si>
  <si>
    <t>Start</t>
  </si>
  <si>
    <t>Guess 1: b=a</t>
  </si>
  <si>
    <t>a</t>
  </si>
  <si>
    <t>Guess 2: jgyygp=follow</t>
  </si>
  <si>
    <t>follow</t>
  </si>
  <si>
    <t>better</t>
  </si>
  <si>
    <t>Guess 3: jgyygp=better</t>
  </si>
  <si>
    <t xml:space="preserve"> to </t>
  </si>
  <si>
    <t>Guess 4: ym=to</t>
  </si>
  <si>
    <t>to</t>
  </si>
  <si>
    <t>guess_array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</si>
</sst>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"/>
    <numFmt numFmtId="170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Font="1"/>
    <xf numFmtId="169" fontId="0" fillId="0" borderId="0" xfId="0" applyNumberFormat="1"/>
    <xf numFmtId="11" fontId="0" fillId="0" borderId="0" xfId="0" applyNumberFormat="1"/>
    <xf numFmtId="17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E19F2-792F-8D45-A0AB-92A4EA5E6C6C}">
  <dimension ref="A1:L52"/>
  <sheetViews>
    <sheetView workbookViewId="0">
      <pane xSplit="3" ySplit="1" topLeftCell="D3" activePane="bottomRight" state="frozen"/>
      <selection pane="topRight" activeCell="D1" sqref="D1"/>
      <selection pane="bottomLeft" activeCell="A2" sqref="A2"/>
      <selection pane="bottomRight" activeCell="C52" sqref="C52"/>
    </sheetView>
  </sheetViews>
  <sheetFormatPr baseColWidth="10" defaultRowHeight="16" x14ac:dyDescent="0.2"/>
  <sheetData>
    <row r="1" spans="1:12" x14ac:dyDescent="0.2">
      <c r="A1" s="1" t="s">
        <v>11</v>
      </c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I1" s="1" t="s">
        <v>5</v>
      </c>
      <c r="J1" s="1" t="s">
        <v>6</v>
      </c>
      <c r="K1" s="1" t="s">
        <v>7</v>
      </c>
      <c r="L1" s="1" t="s">
        <v>46</v>
      </c>
    </row>
    <row r="2" spans="1:12" x14ac:dyDescent="0.2">
      <c r="A2" t="s">
        <v>13</v>
      </c>
      <c r="C2">
        <v>5000</v>
      </c>
      <c r="D2">
        <v>0.329734086990356</v>
      </c>
      <c r="E2">
        <v>18</v>
      </c>
      <c r="F2">
        <v>11</v>
      </c>
      <c r="G2">
        <v>7</v>
      </c>
      <c r="I2" s="3">
        <f>$D2/E2</f>
        <v>1.8318560388353111E-2</v>
      </c>
      <c r="J2" s="3">
        <f t="shared" ref="J2:K2" si="0">$D2/F2</f>
        <v>2.9975826090032364E-2</v>
      </c>
      <c r="K2" s="3">
        <f t="shared" si="0"/>
        <v>4.7104869570050854E-2</v>
      </c>
      <c r="L2" s="3">
        <f>G2/F2</f>
        <v>0.63636363636363635</v>
      </c>
    </row>
    <row r="3" spans="1:12" x14ac:dyDescent="0.2">
      <c r="A3" t="s">
        <v>13</v>
      </c>
      <c r="C3">
        <v>10000</v>
      </c>
      <c r="D3">
        <v>2.2102341651916499</v>
      </c>
      <c r="E3">
        <v>126</v>
      </c>
      <c r="F3">
        <v>18</v>
      </c>
      <c r="G3">
        <v>108</v>
      </c>
      <c r="I3" s="3">
        <f t="shared" ref="I3:I8" si="1">$D3/E3</f>
        <v>1.7541540993584525E-2</v>
      </c>
      <c r="J3" s="3">
        <f t="shared" ref="J3:J8" si="2">$D3/F3</f>
        <v>0.12279078695509166</v>
      </c>
      <c r="K3" s="3">
        <f t="shared" ref="K3:K8" si="3">$D3/G3</f>
        <v>2.0465131159181943E-2</v>
      </c>
      <c r="L3" s="3">
        <f t="shared" ref="L3:L17" si="4">G3/F3</f>
        <v>6</v>
      </c>
    </row>
    <row r="4" spans="1:12" x14ac:dyDescent="0.2">
      <c r="A4" t="s">
        <v>13</v>
      </c>
      <c r="C4">
        <v>15000</v>
      </c>
      <c r="D4">
        <v>4.4486219882964999</v>
      </c>
      <c r="E4">
        <v>178</v>
      </c>
      <c r="F4">
        <v>24</v>
      </c>
      <c r="G4">
        <v>154</v>
      </c>
      <c r="I4" s="3">
        <f t="shared" si="1"/>
        <v>2.4992258361216293E-2</v>
      </c>
      <c r="J4" s="3">
        <f t="shared" si="2"/>
        <v>0.18535924951235416</v>
      </c>
      <c r="K4" s="3">
        <f t="shared" si="3"/>
        <v>2.888715576815909E-2</v>
      </c>
      <c r="L4" s="3">
        <f t="shared" si="4"/>
        <v>6.416666666666667</v>
      </c>
    </row>
    <row r="5" spans="1:12" x14ac:dyDescent="0.2">
      <c r="A5" t="s">
        <v>13</v>
      </c>
      <c r="C5">
        <v>20000</v>
      </c>
      <c r="D5">
        <v>16.116279125213602</v>
      </c>
      <c r="E5">
        <v>483</v>
      </c>
      <c r="F5">
        <v>38</v>
      </c>
      <c r="G5">
        <v>445</v>
      </c>
      <c r="I5" s="3">
        <f t="shared" si="1"/>
        <v>3.3367037526322155E-2</v>
      </c>
      <c r="J5" s="3">
        <f t="shared" si="2"/>
        <v>0.42411260855825267</v>
      </c>
      <c r="K5" s="3">
        <f t="shared" si="3"/>
        <v>3.621635758474967E-2</v>
      </c>
      <c r="L5" s="3">
        <f t="shared" si="4"/>
        <v>11.710526315789474</v>
      </c>
    </row>
    <row r="6" spans="1:12" x14ac:dyDescent="0.2">
      <c r="A6" t="s">
        <v>13</v>
      </c>
      <c r="B6" t="s">
        <v>10</v>
      </c>
      <c r="C6">
        <v>5000</v>
      </c>
      <c r="D6">
        <v>0.976299047470092</v>
      </c>
      <c r="E6">
        <v>68</v>
      </c>
      <c r="F6">
        <v>16</v>
      </c>
      <c r="G6">
        <v>52</v>
      </c>
      <c r="I6" s="3">
        <f t="shared" si="1"/>
        <v>1.4357338933383706E-2</v>
      </c>
      <c r="J6" s="3">
        <f t="shared" si="2"/>
        <v>6.101869046688075E-2</v>
      </c>
      <c r="K6" s="3">
        <f t="shared" si="3"/>
        <v>1.8774981682117154E-2</v>
      </c>
      <c r="L6" s="3">
        <f t="shared" si="4"/>
        <v>3.25</v>
      </c>
    </row>
    <row r="7" spans="1:12" x14ac:dyDescent="0.2">
      <c r="A7" t="s">
        <v>13</v>
      </c>
      <c r="B7" t="s">
        <v>10</v>
      </c>
      <c r="C7">
        <v>10000</v>
      </c>
      <c r="D7">
        <v>6.5352029800415004</v>
      </c>
      <c r="E7">
        <v>266</v>
      </c>
      <c r="F7">
        <v>29</v>
      </c>
      <c r="G7">
        <v>237</v>
      </c>
      <c r="I7" s="3">
        <f t="shared" si="1"/>
        <v>2.4568432255795115E-2</v>
      </c>
      <c r="J7" s="3">
        <f t="shared" si="2"/>
        <v>0.22535182689798278</v>
      </c>
      <c r="K7" s="3">
        <f t="shared" si="3"/>
        <v>2.7574696118318566E-2</v>
      </c>
      <c r="L7" s="3">
        <f t="shared" si="4"/>
        <v>8.1724137931034484</v>
      </c>
    </row>
    <row r="8" spans="1:12" x14ac:dyDescent="0.2">
      <c r="A8" t="s">
        <v>13</v>
      </c>
      <c r="B8" t="s">
        <v>10</v>
      </c>
      <c r="C8">
        <v>15000</v>
      </c>
      <c r="D8">
        <v>54.559358835220301</v>
      </c>
      <c r="E8">
        <v>1731</v>
      </c>
      <c r="F8">
        <v>107</v>
      </c>
      <c r="G8">
        <v>1624</v>
      </c>
      <c r="I8" s="3">
        <f t="shared" si="1"/>
        <v>3.1518982573784111E-2</v>
      </c>
      <c r="J8" s="3">
        <f t="shared" si="2"/>
        <v>0.50990054986187194</v>
      </c>
      <c r="K8" s="3">
        <f t="shared" si="3"/>
        <v>3.3595664307401664E-2</v>
      </c>
      <c r="L8" s="3">
        <f t="shared" si="4"/>
        <v>15.177570093457945</v>
      </c>
    </row>
    <row r="9" spans="1:12" x14ac:dyDescent="0.2">
      <c r="A9" t="s">
        <v>13</v>
      </c>
      <c r="B9" t="s">
        <v>10</v>
      </c>
      <c r="C9">
        <v>15000</v>
      </c>
      <c r="D9">
        <v>34.077603816985999</v>
      </c>
      <c r="E9">
        <v>1117</v>
      </c>
      <c r="F9">
        <v>76</v>
      </c>
      <c r="G9">
        <v>1041</v>
      </c>
      <c r="I9" s="3">
        <f t="shared" ref="I9:I17" si="5">$D9/E9</f>
        <v>3.0508150239020589E-2</v>
      </c>
      <c r="J9" s="3">
        <f t="shared" ref="J9:J17" si="6">$D9/F9</f>
        <v>0.44838952390771053</v>
      </c>
      <c r="K9" s="3">
        <f t="shared" ref="K9:K17" si="7">$D9/G9</f>
        <v>3.2735450352532176E-2</v>
      </c>
      <c r="L9" s="3">
        <f t="shared" si="4"/>
        <v>13.697368421052632</v>
      </c>
    </row>
    <row r="10" spans="1:12" x14ac:dyDescent="0.2">
      <c r="A10" t="s">
        <v>13</v>
      </c>
      <c r="C10">
        <v>5000</v>
      </c>
      <c r="D10">
        <v>0.71403312683105402</v>
      </c>
      <c r="E10">
        <v>45</v>
      </c>
      <c r="F10">
        <v>13</v>
      </c>
      <c r="G10">
        <v>32</v>
      </c>
      <c r="I10" s="3">
        <f t="shared" si="5"/>
        <v>1.5867402818467866E-2</v>
      </c>
      <c r="J10" s="3">
        <f t="shared" si="6"/>
        <v>5.4925625140850309E-2</v>
      </c>
      <c r="K10" s="3">
        <f t="shared" si="7"/>
        <v>2.2313535213470438E-2</v>
      </c>
      <c r="L10" s="3">
        <f t="shared" si="4"/>
        <v>2.4615384615384617</v>
      </c>
    </row>
    <row r="11" spans="1:12" x14ac:dyDescent="0.2">
      <c r="A11" t="s">
        <v>13</v>
      </c>
      <c r="C11">
        <v>10000</v>
      </c>
      <c r="D11">
        <v>5.1997480392456001</v>
      </c>
      <c r="E11">
        <v>221</v>
      </c>
      <c r="F11">
        <v>26</v>
      </c>
      <c r="G11">
        <v>195</v>
      </c>
      <c r="I11" s="3">
        <f t="shared" si="5"/>
        <v>2.3528271670794569E-2</v>
      </c>
      <c r="J11" s="3">
        <f t="shared" si="6"/>
        <v>0.19999030920175384</v>
      </c>
      <c r="K11" s="3">
        <f t="shared" si="7"/>
        <v>2.6665374560233848E-2</v>
      </c>
      <c r="L11" s="3">
        <f t="shared" si="4"/>
        <v>7.5</v>
      </c>
    </row>
    <row r="12" spans="1:12" x14ac:dyDescent="0.2">
      <c r="A12" t="s">
        <v>13</v>
      </c>
      <c r="B12" t="s">
        <v>45</v>
      </c>
      <c r="C12">
        <v>5000</v>
      </c>
      <c r="D12">
        <v>0.66883111000061002</v>
      </c>
      <c r="E12">
        <v>45</v>
      </c>
      <c r="F12">
        <v>13</v>
      </c>
      <c r="G12">
        <v>32</v>
      </c>
      <c r="I12" s="3">
        <f t="shared" si="5"/>
        <v>1.4862913555569112E-2</v>
      </c>
      <c r="J12" s="3">
        <f t="shared" si="6"/>
        <v>5.1448546923123846E-2</v>
      </c>
      <c r="K12" s="3">
        <f t="shared" si="7"/>
        <v>2.0900972187519063E-2</v>
      </c>
      <c r="L12" s="3">
        <f t="shared" si="4"/>
        <v>2.4615384615384617</v>
      </c>
    </row>
    <row r="13" spans="1:12" x14ac:dyDescent="0.2">
      <c r="A13" t="s">
        <v>13</v>
      </c>
      <c r="B13" t="s">
        <v>45</v>
      </c>
      <c r="C13">
        <v>10000</v>
      </c>
      <c r="D13">
        <v>4.8863000869750897</v>
      </c>
      <c r="E13">
        <v>221</v>
      </c>
      <c r="F13">
        <v>26</v>
      </c>
      <c r="G13">
        <v>195</v>
      </c>
      <c r="I13" s="3">
        <f t="shared" si="5"/>
        <v>2.2109955144683665E-2</v>
      </c>
      <c r="J13" s="3">
        <f t="shared" si="6"/>
        <v>0.18793461872981115</v>
      </c>
      <c r="K13" s="3">
        <f t="shared" si="7"/>
        <v>2.5057949163974819E-2</v>
      </c>
      <c r="L13" s="3">
        <f t="shared" si="4"/>
        <v>7.5</v>
      </c>
    </row>
    <row r="14" spans="1:12" x14ac:dyDescent="0.2">
      <c r="A14" t="s">
        <v>13</v>
      </c>
      <c r="B14" t="s">
        <v>47</v>
      </c>
      <c r="C14">
        <v>5000</v>
      </c>
      <c r="D14">
        <v>0.53453683853149403</v>
      </c>
      <c r="E14">
        <v>45</v>
      </c>
      <c r="F14">
        <v>13</v>
      </c>
      <c r="G14">
        <v>32</v>
      </c>
      <c r="I14" s="3">
        <f t="shared" si="5"/>
        <v>1.1878596411810978E-2</v>
      </c>
      <c r="J14" s="3">
        <f t="shared" si="6"/>
        <v>4.1118218348576464E-2</v>
      </c>
      <c r="K14" s="3">
        <f t="shared" si="7"/>
        <v>1.6704276204109188E-2</v>
      </c>
      <c r="L14" s="3">
        <f t="shared" si="4"/>
        <v>2.4615384615384617</v>
      </c>
    </row>
    <row r="15" spans="1:12" x14ac:dyDescent="0.2">
      <c r="A15" t="s">
        <v>13</v>
      </c>
      <c r="B15" t="s">
        <v>47</v>
      </c>
      <c r="C15">
        <v>10000</v>
      </c>
      <c r="D15">
        <v>2.7494759559631299</v>
      </c>
      <c r="E15">
        <v>224</v>
      </c>
      <c r="F15">
        <v>28</v>
      </c>
      <c r="G15">
        <v>196</v>
      </c>
      <c r="I15" s="3">
        <f t="shared" si="5"/>
        <v>1.2274446231978259E-2</v>
      </c>
      <c r="J15" s="3">
        <f t="shared" si="6"/>
        <v>9.8195569855826073E-2</v>
      </c>
      <c r="K15" s="3">
        <f t="shared" si="7"/>
        <v>1.4027938550832295E-2</v>
      </c>
      <c r="L15" s="3">
        <f t="shared" si="4"/>
        <v>7</v>
      </c>
    </row>
    <row r="16" spans="1:12" x14ac:dyDescent="0.2">
      <c r="A16" t="s">
        <v>13</v>
      </c>
      <c r="B16" t="s">
        <v>47</v>
      </c>
      <c r="C16">
        <v>15000</v>
      </c>
      <c r="D16">
        <v>12.054569959640499</v>
      </c>
      <c r="E16">
        <v>1117</v>
      </c>
      <c r="F16">
        <v>75</v>
      </c>
      <c r="G16">
        <v>1042</v>
      </c>
      <c r="I16" s="3">
        <f t="shared" si="5"/>
        <v>1.0791915809884063E-2</v>
      </c>
      <c r="J16" s="3">
        <f t="shared" si="6"/>
        <v>0.16072759946187332</v>
      </c>
      <c r="K16" s="3">
        <f t="shared" si="7"/>
        <v>1.156868518199664E-2</v>
      </c>
      <c r="L16" s="3">
        <f t="shared" si="4"/>
        <v>13.893333333333333</v>
      </c>
    </row>
    <row r="17" spans="1:12" x14ac:dyDescent="0.2">
      <c r="A17" t="s">
        <v>13</v>
      </c>
      <c r="B17" t="s">
        <v>47</v>
      </c>
      <c r="C17">
        <v>20000</v>
      </c>
      <c r="D17">
        <v>38.518131971359203</v>
      </c>
      <c r="E17">
        <v>3653</v>
      </c>
      <c r="F17">
        <v>179</v>
      </c>
      <c r="G17">
        <v>3474</v>
      </c>
      <c r="I17" s="3">
        <f t="shared" si="5"/>
        <v>1.0544246365003888E-2</v>
      </c>
      <c r="J17" s="3">
        <f t="shared" si="6"/>
        <v>0.21518509481206258</v>
      </c>
      <c r="K17" s="3">
        <f t="shared" si="7"/>
        <v>1.1087545184616927E-2</v>
      </c>
      <c r="L17" s="3">
        <f t="shared" si="4"/>
        <v>19.407821229050278</v>
      </c>
    </row>
    <row r="18" spans="1:12" x14ac:dyDescent="0.2">
      <c r="C18" s="1"/>
      <c r="D18" s="1"/>
      <c r="E18" s="1"/>
      <c r="F18" s="1"/>
      <c r="G18" s="1"/>
      <c r="I18" s="1"/>
      <c r="J18" s="1"/>
      <c r="K18" s="1"/>
    </row>
    <row r="19" spans="1:12" x14ac:dyDescent="0.2">
      <c r="A19" t="s">
        <v>35</v>
      </c>
      <c r="C19">
        <v>5000</v>
      </c>
      <c r="D19">
        <v>0.13117599487304599</v>
      </c>
      <c r="E19">
        <v>7</v>
      </c>
      <c r="F19">
        <v>5</v>
      </c>
      <c r="G19">
        <v>2</v>
      </c>
      <c r="I19" s="3">
        <f>$D19/E19</f>
        <v>1.8739427839006569E-2</v>
      </c>
      <c r="J19" s="3">
        <f>$D19/F19</f>
        <v>2.6235198974609197E-2</v>
      </c>
      <c r="K19" s="3">
        <f>$D19/G19</f>
        <v>6.5587997436522993E-2</v>
      </c>
    </row>
    <row r="20" spans="1:12" x14ac:dyDescent="0.2">
      <c r="A20" t="s">
        <v>35</v>
      </c>
      <c r="C20">
        <v>10000</v>
      </c>
      <c r="D20">
        <v>0.19767999649047799</v>
      </c>
      <c r="E20">
        <v>7</v>
      </c>
      <c r="F20">
        <v>5</v>
      </c>
      <c r="G20">
        <v>2</v>
      </c>
      <c r="I20" s="3">
        <f>$D20/E20</f>
        <v>2.8239999498639711E-2</v>
      </c>
      <c r="J20" s="3">
        <f>$D20/F20</f>
        <v>3.9535999298095599E-2</v>
      </c>
      <c r="K20" s="3">
        <f>$D20/G20</f>
        <v>9.8839998245238994E-2</v>
      </c>
    </row>
    <row r="21" spans="1:12" x14ac:dyDescent="0.2">
      <c r="A21" t="s">
        <v>35</v>
      </c>
      <c r="C21">
        <v>15000</v>
      </c>
      <c r="D21">
        <v>0.287739038467407</v>
      </c>
      <c r="E21">
        <v>10</v>
      </c>
      <c r="F21">
        <v>6</v>
      </c>
      <c r="G21">
        <v>4</v>
      </c>
      <c r="I21" s="3">
        <f>$D21/E21</f>
        <v>2.8773903846740702E-2</v>
      </c>
      <c r="J21" s="3">
        <f>$D21/F21</f>
        <v>4.7956506411234501E-2</v>
      </c>
      <c r="K21" s="3">
        <f>$D21/G21</f>
        <v>7.1934759616851751E-2</v>
      </c>
    </row>
    <row r="22" spans="1:12" x14ac:dyDescent="0.2">
      <c r="A22" t="s">
        <v>35</v>
      </c>
      <c r="C22">
        <v>20000</v>
      </c>
      <c r="D22">
        <v>0.44470191001892001</v>
      </c>
      <c r="E22">
        <v>11</v>
      </c>
      <c r="F22">
        <v>6</v>
      </c>
      <c r="G22">
        <v>5</v>
      </c>
      <c r="I22" s="3">
        <f>$D22/E22</f>
        <v>4.0427446365356362E-2</v>
      </c>
      <c r="J22" s="3">
        <f>$D22/F22</f>
        <v>7.4116985003153335E-2</v>
      </c>
      <c r="K22" s="3">
        <f>$D22/G22</f>
        <v>8.8940382003783999E-2</v>
      </c>
    </row>
    <row r="23" spans="1:12" x14ac:dyDescent="0.2">
      <c r="A23" t="s">
        <v>35</v>
      </c>
      <c r="B23" t="s">
        <v>10</v>
      </c>
      <c r="C23">
        <v>5000</v>
      </c>
      <c r="D23">
        <v>0.40227508544921797</v>
      </c>
      <c r="E23">
        <v>20</v>
      </c>
      <c r="F23">
        <v>7</v>
      </c>
      <c r="G23">
        <v>13</v>
      </c>
      <c r="I23" s="3">
        <f>$D23/E23</f>
        <v>2.0113754272460899E-2</v>
      </c>
      <c r="J23" s="3">
        <f>$D23/F23</f>
        <v>5.7467869349888283E-2</v>
      </c>
      <c r="K23" s="3">
        <f>$D23/G23</f>
        <v>3.0944237342247535E-2</v>
      </c>
    </row>
    <row r="24" spans="1:12" x14ac:dyDescent="0.2">
      <c r="A24" t="s">
        <v>35</v>
      </c>
      <c r="B24" t="s">
        <v>10</v>
      </c>
      <c r="C24">
        <v>10000</v>
      </c>
      <c r="D24">
        <v>0.48802900314330999</v>
      </c>
      <c r="E24">
        <v>25</v>
      </c>
      <c r="F24">
        <v>8</v>
      </c>
      <c r="G24">
        <v>17</v>
      </c>
      <c r="I24" s="3">
        <f>$D24/E24</f>
        <v>1.9521160125732399E-2</v>
      </c>
      <c r="J24" s="3">
        <f>$D24/F24</f>
        <v>6.1003625392913749E-2</v>
      </c>
      <c r="K24" s="3">
        <f>$D24/G24</f>
        <v>2.8707588420194705E-2</v>
      </c>
    </row>
    <row r="25" spans="1:12" x14ac:dyDescent="0.2">
      <c r="A25" t="s">
        <v>35</v>
      </c>
      <c r="B25" t="s">
        <v>45</v>
      </c>
      <c r="C25">
        <v>5000</v>
      </c>
      <c r="D25">
        <v>0.26463699340820301</v>
      </c>
      <c r="E25">
        <v>21</v>
      </c>
      <c r="F25">
        <v>8</v>
      </c>
      <c r="G25">
        <v>13</v>
      </c>
      <c r="I25" s="3">
        <f>$D25/E25</f>
        <v>1.260176159086681E-2</v>
      </c>
      <c r="J25" s="3">
        <f>$D25/F25</f>
        <v>3.3079624176025377E-2</v>
      </c>
      <c r="K25" s="3">
        <f>$D25/G25</f>
        <v>2.0356691800631002E-2</v>
      </c>
    </row>
    <row r="26" spans="1:12" x14ac:dyDescent="0.2">
      <c r="A26" t="s">
        <v>35</v>
      </c>
      <c r="B26" t="s">
        <v>45</v>
      </c>
      <c r="C26">
        <v>10000</v>
      </c>
      <c r="D26">
        <v>0.41134691238403298</v>
      </c>
      <c r="E26">
        <v>23</v>
      </c>
      <c r="F26">
        <v>8</v>
      </c>
      <c r="G26">
        <v>15</v>
      </c>
      <c r="I26" s="3">
        <f>$D26/E26</f>
        <v>1.7884648364523172E-2</v>
      </c>
      <c r="J26" s="3">
        <f>$D26/F26</f>
        <v>5.1418364048004123E-2</v>
      </c>
      <c r="K26" s="3">
        <f>$D26/G26</f>
        <v>2.7423127492268867E-2</v>
      </c>
    </row>
    <row r="27" spans="1:12" x14ac:dyDescent="0.2">
      <c r="A27" t="s">
        <v>35</v>
      </c>
      <c r="B27" t="s">
        <v>47</v>
      </c>
      <c r="C27">
        <v>5000</v>
      </c>
      <c r="D27">
        <v>0.23764300346374501</v>
      </c>
      <c r="E27">
        <v>21</v>
      </c>
      <c r="F27">
        <v>8</v>
      </c>
      <c r="G27">
        <v>13</v>
      </c>
      <c r="I27" s="3">
        <f>$D27/E27</f>
        <v>1.1316333498273571E-2</v>
      </c>
      <c r="J27" s="3">
        <f>$D27/F27</f>
        <v>2.9705375432968126E-2</v>
      </c>
      <c r="K27" s="3">
        <f>$D27/G27</f>
        <v>1.8280231035672691E-2</v>
      </c>
    </row>
    <row r="28" spans="1:12" x14ac:dyDescent="0.2">
      <c r="A28" t="s">
        <v>35</v>
      </c>
      <c r="B28" t="s">
        <v>47</v>
      </c>
      <c r="C28">
        <v>10000</v>
      </c>
      <c r="D28">
        <v>0.35434699058532698</v>
      </c>
      <c r="E28">
        <v>23</v>
      </c>
      <c r="F28">
        <v>8</v>
      </c>
      <c r="G28">
        <v>15</v>
      </c>
      <c r="I28" s="3">
        <f>$D28/E28</f>
        <v>1.5406390895014216E-2</v>
      </c>
      <c r="J28" s="3">
        <f>$D28/F28</f>
        <v>4.4293373823165873E-2</v>
      </c>
      <c r="K28" s="3">
        <f>$D28/G28</f>
        <v>2.3623132705688464E-2</v>
      </c>
    </row>
    <row r="29" spans="1:12" x14ac:dyDescent="0.2">
      <c r="A29" t="s">
        <v>35</v>
      </c>
      <c r="B29" t="s">
        <v>47</v>
      </c>
      <c r="C29">
        <v>15000</v>
      </c>
      <c r="D29">
        <v>0.67357993125915505</v>
      </c>
      <c r="E29">
        <v>32</v>
      </c>
      <c r="F29">
        <v>9</v>
      </c>
      <c r="G29">
        <v>23</v>
      </c>
      <c r="I29" s="3">
        <f>$D29/E29</f>
        <v>2.1049372851848595E-2</v>
      </c>
      <c r="J29" s="3">
        <f>$D29/F29</f>
        <v>7.4842214584350558E-2</v>
      </c>
      <c r="K29" s="3">
        <f>$D29/G29</f>
        <v>2.928608396778935E-2</v>
      </c>
    </row>
    <row r="30" spans="1:12" x14ac:dyDescent="0.2">
      <c r="C30" s="1"/>
      <c r="D30" s="1"/>
      <c r="E30" s="1"/>
      <c r="F30" s="1"/>
      <c r="G30" s="1"/>
      <c r="I30" s="1"/>
      <c r="J30" s="1"/>
      <c r="K30" s="1"/>
    </row>
    <row r="31" spans="1:12" x14ac:dyDescent="0.2">
      <c r="A31" t="s">
        <v>36</v>
      </c>
      <c r="C31">
        <v>5000</v>
      </c>
      <c r="D31" t="s">
        <v>8</v>
      </c>
    </row>
    <row r="32" spans="1:12" x14ac:dyDescent="0.2">
      <c r="A32" t="s">
        <v>36</v>
      </c>
      <c r="C32">
        <v>10000</v>
      </c>
      <c r="D32" t="s">
        <v>8</v>
      </c>
    </row>
    <row r="33" spans="1:11" x14ac:dyDescent="0.2">
      <c r="A33" t="s">
        <v>36</v>
      </c>
      <c r="C33">
        <v>15000</v>
      </c>
      <c r="D33" t="s">
        <v>8</v>
      </c>
    </row>
    <row r="34" spans="1:11" x14ac:dyDescent="0.2">
      <c r="A34" t="s">
        <v>36</v>
      </c>
      <c r="C34">
        <v>20000</v>
      </c>
      <c r="D34" t="s">
        <v>8</v>
      </c>
    </row>
    <row r="35" spans="1:11" x14ac:dyDescent="0.2">
      <c r="A35" t="s">
        <v>36</v>
      </c>
      <c r="C35">
        <v>25000</v>
      </c>
      <c r="D35" t="s">
        <v>8</v>
      </c>
    </row>
    <row r="36" spans="1:11" x14ac:dyDescent="0.2">
      <c r="A36" t="s">
        <v>36</v>
      </c>
      <c r="C36">
        <v>30000</v>
      </c>
      <c r="D36">
        <v>0.61221218109130804</v>
      </c>
      <c r="E36">
        <v>13</v>
      </c>
      <c r="F36">
        <v>13</v>
      </c>
      <c r="G36">
        <v>0</v>
      </c>
      <c r="I36" s="3">
        <f>$D36/E36</f>
        <v>4.7093244699331391E-2</v>
      </c>
      <c r="J36" s="3">
        <f>$D36/F36</f>
        <v>4.7093244699331391E-2</v>
      </c>
      <c r="K36" s="3" t="e">
        <f>$D36/G36</f>
        <v>#DIV/0!</v>
      </c>
    </row>
    <row r="37" spans="1:11" x14ac:dyDescent="0.2">
      <c r="A37" t="s">
        <v>36</v>
      </c>
      <c r="C37">
        <v>35000</v>
      </c>
      <c r="D37">
        <v>0.699107885360717</v>
      </c>
      <c r="E37">
        <v>12</v>
      </c>
      <c r="F37">
        <v>12</v>
      </c>
      <c r="G37">
        <v>0</v>
      </c>
      <c r="I37" s="3">
        <f>$D37/E37</f>
        <v>5.8258990446726416E-2</v>
      </c>
      <c r="J37" s="3">
        <f>$D37/F37</f>
        <v>5.8258990446726416E-2</v>
      </c>
      <c r="K37" s="3" t="e">
        <f>$D37/G37</f>
        <v>#DIV/0!</v>
      </c>
    </row>
    <row r="38" spans="1:11" x14ac:dyDescent="0.2">
      <c r="A38" t="s">
        <v>36</v>
      </c>
      <c r="B38" t="s">
        <v>10</v>
      </c>
      <c r="C38">
        <v>5000</v>
      </c>
      <c r="D38" t="s">
        <v>8</v>
      </c>
    </row>
    <row r="39" spans="1:11" x14ac:dyDescent="0.2">
      <c r="A39" t="s">
        <v>36</v>
      </c>
      <c r="B39" t="s">
        <v>10</v>
      </c>
      <c r="C39">
        <v>10000</v>
      </c>
      <c r="D39" t="s">
        <v>8</v>
      </c>
    </row>
    <row r="40" spans="1:11" x14ac:dyDescent="0.2">
      <c r="A40" t="s">
        <v>36</v>
      </c>
      <c r="B40" t="s">
        <v>10</v>
      </c>
      <c r="C40">
        <v>15000</v>
      </c>
      <c r="D40" t="s">
        <v>8</v>
      </c>
    </row>
    <row r="41" spans="1:11" x14ac:dyDescent="0.2">
      <c r="A41" t="s">
        <v>36</v>
      </c>
      <c r="B41" t="s">
        <v>10</v>
      </c>
      <c r="C41">
        <v>20000</v>
      </c>
      <c r="D41" t="s">
        <v>8</v>
      </c>
    </row>
    <row r="42" spans="1:11" x14ac:dyDescent="0.2">
      <c r="A42" t="s">
        <v>36</v>
      </c>
      <c r="B42" t="s">
        <v>10</v>
      </c>
      <c r="C42">
        <v>25000</v>
      </c>
      <c r="D42" t="s">
        <v>8</v>
      </c>
    </row>
    <row r="43" spans="1:11" x14ac:dyDescent="0.2">
      <c r="A43" t="s">
        <v>36</v>
      </c>
      <c r="B43" t="s">
        <v>10</v>
      </c>
      <c r="C43">
        <v>30000</v>
      </c>
      <c r="D43">
        <v>0.65346693992614702</v>
      </c>
    </row>
    <row r="44" spans="1:11" x14ac:dyDescent="0.2">
      <c r="C44" s="1"/>
      <c r="D44" s="1"/>
      <c r="E44" s="1"/>
      <c r="F44" s="1"/>
      <c r="G44" s="1"/>
      <c r="I44" s="1"/>
      <c r="J44" s="1"/>
      <c r="K44" s="1"/>
    </row>
    <row r="45" spans="1:11" x14ac:dyDescent="0.2">
      <c r="A45" t="s">
        <v>37</v>
      </c>
      <c r="C45">
        <v>5000</v>
      </c>
      <c r="D45" t="s">
        <v>9</v>
      </c>
    </row>
    <row r="46" spans="1:11" x14ac:dyDescent="0.2">
      <c r="A46" t="s">
        <v>37</v>
      </c>
      <c r="C46">
        <v>10000</v>
      </c>
      <c r="D46" t="s">
        <v>9</v>
      </c>
    </row>
    <row r="47" spans="1:11" x14ac:dyDescent="0.2">
      <c r="A47" t="s">
        <v>37</v>
      </c>
      <c r="C47">
        <v>15000</v>
      </c>
      <c r="D47" t="s">
        <v>9</v>
      </c>
    </row>
    <row r="48" spans="1:11" x14ac:dyDescent="0.2">
      <c r="A48" t="s">
        <v>37</v>
      </c>
      <c r="C48">
        <v>20000</v>
      </c>
      <c r="D48">
        <v>0.96364092826843195</v>
      </c>
      <c r="E48">
        <v>32</v>
      </c>
      <c r="F48">
        <v>13</v>
      </c>
      <c r="G48">
        <v>19</v>
      </c>
      <c r="I48" s="3">
        <f>$D48/E48</f>
        <v>3.0113779008388498E-2</v>
      </c>
      <c r="J48" s="3">
        <f>$D48/F48</f>
        <v>7.4126225251417849E-2</v>
      </c>
      <c r="K48" s="3">
        <f>$D48/G48</f>
        <v>5.0717943593075368E-2</v>
      </c>
    </row>
    <row r="49" spans="1:11" x14ac:dyDescent="0.2">
      <c r="A49" t="s">
        <v>37</v>
      </c>
      <c r="C49">
        <v>25000</v>
      </c>
      <c r="D49">
        <v>1.14910292625427</v>
      </c>
      <c r="E49">
        <v>34</v>
      </c>
      <c r="F49">
        <v>19</v>
      </c>
      <c r="G49">
        <v>15</v>
      </c>
      <c r="I49" s="3">
        <f>$D49/E49</f>
        <v>3.3797144889831474E-2</v>
      </c>
      <c r="J49" s="3">
        <f>$D49/F49</f>
        <v>6.0479101381803686E-2</v>
      </c>
      <c r="K49" s="3">
        <f>$D49/G49</f>
        <v>7.6606861750284666E-2</v>
      </c>
    </row>
    <row r="50" spans="1:11" x14ac:dyDescent="0.2">
      <c r="A50" t="s">
        <v>37</v>
      </c>
      <c r="C50">
        <v>30000</v>
      </c>
      <c r="D50">
        <v>1.393728017807</v>
      </c>
      <c r="E50">
        <v>34</v>
      </c>
      <c r="F50">
        <v>19</v>
      </c>
      <c r="G50">
        <v>15</v>
      </c>
      <c r="I50" s="3">
        <f>$D50/E50</f>
        <v>4.0992000523735292E-2</v>
      </c>
      <c r="J50" s="3">
        <f>$D50/F50</f>
        <v>7.3354106200368419E-2</v>
      </c>
      <c r="K50" s="3">
        <f>$D50/G50</f>
        <v>9.2915201187133326E-2</v>
      </c>
    </row>
    <row r="51" spans="1:11" x14ac:dyDescent="0.2">
      <c r="A51" t="s">
        <v>37</v>
      </c>
      <c r="B51" t="s">
        <v>45</v>
      </c>
      <c r="C51">
        <v>20000</v>
      </c>
      <c r="D51">
        <v>1.1453781127929601</v>
      </c>
      <c r="E51">
        <v>35</v>
      </c>
      <c r="F51">
        <v>18</v>
      </c>
      <c r="G51">
        <v>17</v>
      </c>
    </row>
    <row r="52" spans="1:11" x14ac:dyDescent="0.2">
      <c r="A52" t="s">
        <v>37</v>
      </c>
      <c r="B52" t="s">
        <v>47</v>
      </c>
      <c r="C52">
        <v>20000</v>
      </c>
      <c r="D52">
        <v>0.66281795501708896</v>
      </c>
      <c r="E52">
        <v>35</v>
      </c>
      <c r="F52">
        <v>19</v>
      </c>
      <c r="G52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22907-E2E2-234A-9DB7-BFD8B63E4A67}">
  <dimension ref="A1:AD94"/>
  <sheetViews>
    <sheetView tabSelected="1" topLeftCell="J57" workbookViewId="0">
      <selection activeCell="W94" sqref="W94"/>
    </sheetView>
  </sheetViews>
  <sheetFormatPr baseColWidth="10" defaultRowHeight="16" x14ac:dyDescent="0.2"/>
  <cols>
    <col min="11" max="11" width="13.5" bestFit="1" customWidth="1"/>
    <col min="12" max="12" width="27" customWidth="1"/>
  </cols>
  <sheetData>
    <row r="1" spans="1:30" x14ac:dyDescent="0.2">
      <c r="A1" t="s">
        <v>12</v>
      </c>
      <c r="B1" t="s">
        <v>13</v>
      </c>
      <c r="R1" s="1" t="s">
        <v>48</v>
      </c>
    </row>
    <row r="2" spans="1:30" x14ac:dyDescent="0.2">
      <c r="A2" t="s">
        <v>14</v>
      </c>
      <c r="B2">
        <v>5000</v>
      </c>
      <c r="K2" t="s">
        <v>14</v>
      </c>
      <c r="L2">
        <v>5000</v>
      </c>
      <c r="N2" t="s">
        <v>14</v>
      </c>
      <c r="O2">
        <v>10000</v>
      </c>
      <c r="R2" t="s">
        <v>14</v>
      </c>
      <c r="S2">
        <v>10000</v>
      </c>
      <c r="V2" t="s">
        <v>14</v>
      </c>
      <c r="W2">
        <v>15000</v>
      </c>
      <c r="Z2" t="s">
        <v>14</v>
      </c>
      <c r="AA2">
        <v>20000</v>
      </c>
      <c r="AD2" t="s">
        <v>14</v>
      </c>
    </row>
    <row r="3" spans="1:30" x14ac:dyDescent="0.2">
      <c r="A3" t="s">
        <v>15</v>
      </c>
    </row>
    <row r="4" spans="1:30" x14ac:dyDescent="0.2">
      <c r="B4" t="s">
        <v>25</v>
      </c>
      <c r="C4">
        <v>1.0625629425048799</v>
      </c>
      <c r="E4" t="s">
        <v>29</v>
      </c>
      <c r="K4" t="s">
        <v>25</v>
      </c>
      <c r="L4">
        <f>Sheet1!D10</f>
        <v>0.71403312683105402</v>
      </c>
      <c r="N4" t="s">
        <v>25</v>
      </c>
      <c r="O4">
        <f>Sheet1!D11</f>
        <v>5.1997480392456001</v>
      </c>
      <c r="R4" t="s">
        <v>25</v>
      </c>
      <c r="S4">
        <f>Sheet1!D15</f>
        <v>2.7494759559631299</v>
      </c>
      <c r="V4" t="s">
        <v>25</v>
      </c>
      <c r="W4">
        <f>Sheet1!D16</f>
        <v>12.054569959640499</v>
      </c>
      <c r="Z4" t="s">
        <v>25</v>
      </c>
      <c r="AA4">
        <f>Sheet1!D17</f>
        <v>38.518131971359203</v>
      </c>
      <c r="AD4" t="s">
        <v>25</v>
      </c>
    </row>
    <row r="5" spans="1:30" x14ac:dyDescent="0.2">
      <c r="B5" t="s">
        <v>26</v>
      </c>
      <c r="C5">
        <v>68</v>
      </c>
      <c r="D5">
        <f>C$4/C5</f>
        <v>1.5625925625071764E-2</v>
      </c>
      <c r="K5" t="s">
        <v>26</v>
      </c>
      <c r="L5">
        <f>Sheet1!E10</f>
        <v>45</v>
      </c>
      <c r="N5" t="s">
        <v>26</v>
      </c>
      <c r="O5">
        <f>Sheet1!E11</f>
        <v>221</v>
      </c>
      <c r="P5">
        <f>O$4/O5</f>
        <v>2.3528271670794569E-2</v>
      </c>
      <c r="R5" t="s">
        <v>26</v>
      </c>
      <c r="S5">
        <f>Sheet1!E15</f>
        <v>224</v>
      </c>
      <c r="T5">
        <f>S$4/S5</f>
        <v>1.2274446231978259E-2</v>
      </c>
      <c r="V5" t="s">
        <v>26</v>
      </c>
      <c r="W5">
        <f>Sheet1!E16</f>
        <v>1117</v>
      </c>
      <c r="X5">
        <f>W$4/W5</f>
        <v>1.0791915809884063E-2</v>
      </c>
      <c r="Z5" t="s">
        <v>26</v>
      </c>
      <c r="AA5">
        <f>Sheet1!E17</f>
        <v>3653</v>
      </c>
      <c r="AB5">
        <f>AA$4/AA5</f>
        <v>1.0544246365003888E-2</v>
      </c>
      <c r="AD5" t="s">
        <v>26</v>
      </c>
    </row>
    <row r="6" spans="1:30" x14ac:dyDescent="0.2">
      <c r="B6" t="s">
        <v>27</v>
      </c>
      <c r="C6">
        <v>16</v>
      </c>
      <c r="D6">
        <f>C6*C11</f>
        <v>0.210607290267944</v>
      </c>
      <c r="K6" t="s">
        <v>27</v>
      </c>
      <c r="L6">
        <f>Sheet1!F10</f>
        <v>13</v>
      </c>
      <c r="N6" t="s">
        <v>27</v>
      </c>
      <c r="O6">
        <f>Sheet1!F11</f>
        <v>26</v>
      </c>
      <c r="P6">
        <f>O6*O11</f>
        <v>0.48132165273030542</v>
      </c>
      <c r="R6" t="s">
        <v>27</v>
      </c>
      <c r="S6">
        <f>Sheet1!F15</f>
        <v>28</v>
      </c>
      <c r="T6">
        <f>S6*S11</f>
        <v>0.1168649952586102</v>
      </c>
      <c r="V6" t="s">
        <v>27</v>
      </c>
      <c r="W6">
        <f>Sheet1!F16</f>
        <v>75</v>
      </c>
      <c r="X6">
        <f>W6*W11</f>
        <v>0.36915134767006125</v>
      </c>
      <c r="Z6" t="s">
        <v>27</v>
      </c>
      <c r="AA6">
        <f>Sheet1!F17</f>
        <v>179</v>
      </c>
      <c r="AB6">
        <f>AA6*AA11</f>
        <v>0.95922943858776899</v>
      </c>
      <c r="AD6" t="s">
        <v>27</v>
      </c>
    </row>
    <row r="7" spans="1:30" x14ac:dyDescent="0.2">
      <c r="B7" t="s">
        <v>28</v>
      </c>
      <c r="C7">
        <v>52</v>
      </c>
      <c r="D7">
        <f>C7*C10</f>
        <v>0.8262181282043416</v>
      </c>
      <c r="K7" t="s">
        <v>28</v>
      </c>
      <c r="L7">
        <f>Sheet1!G10</f>
        <v>32</v>
      </c>
      <c r="N7" t="s">
        <v>28</v>
      </c>
      <c r="O7">
        <f>Sheet1!G11</f>
        <v>195</v>
      </c>
      <c r="P7">
        <f>O7*O10</f>
        <v>4.5038381133760561</v>
      </c>
      <c r="R7" t="s">
        <v>28</v>
      </c>
      <c r="S7">
        <f>Sheet1!G15</f>
        <v>196</v>
      </c>
      <c r="T7">
        <f>S7*S10</f>
        <v>2.2988117498243996</v>
      </c>
      <c r="V7" t="s">
        <v>28</v>
      </c>
      <c r="W7">
        <f>Sheet1!G16</f>
        <v>1042</v>
      </c>
      <c r="X7">
        <f>W7*W10</f>
        <v>10.500126315843239</v>
      </c>
      <c r="Z7" t="s">
        <v>28</v>
      </c>
      <c r="AA7">
        <f>Sheet1!G17</f>
        <v>3474</v>
      </c>
      <c r="AB7">
        <f>AA7*AA10</f>
        <v>32.818296486524652</v>
      </c>
      <c r="AD7" t="s">
        <v>28</v>
      </c>
    </row>
    <row r="8" spans="1:30" x14ac:dyDescent="0.2">
      <c r="D8">
        <f>SUM(D6:D7)</f>
        <v>1.0368254184722856</v>
      </c>
      <c r="P8">
        <f>SUM(P6:P7)</f>
        <v>4.9851597661063618</v>
      </c>
      <c r="T8">
        <f>SUM(T6:T7)</f>
        <v>2.4156767450830099</v>
      </c>
      <c r="X8">
        <f>SUM(X6:X7)</f>
        <v>10.869277663513301</v>
      </c>
      <c r="AB8">
        <f>SUM(AB6:AB7)</f>
        <v>33.777525925112421</v>
      </c>
    </row>
    <row r="10" spans="1:30" x14ac:dyDescent="0.2">
      <c r="B10" t="s">
        <v>16</v>
      </c>
      <c r="C10">
        <v>1.5888810157775799E-2</v>
      </c>
      <c r="K10" t="s">
        <v>16</v>
      </c>
      <c r="L10">
        <v>1.4135229176488399E-2</v>
      </c>
      <c r="N10" t="s">
        <v>16</v>
      </c>
      <c r="O10">
        <v>2.3096605709620799E-2</v>
      </c>
      <c r="R10" t="s">
        <v>16</v>
      </c>
      <c r="S10">
        <v>1.1728631376655099E-2</v>
      </c>
      <c r="V10" t="s">
        <v>16</v>
      </c>
      <c r="W10">
        <v>1.00768966562795E-2</v>
      </c>
      <c r="Z10" t="s">
        <v>16</v>
      </c>
      <c r="AA10">
        <v>9.4468326098228698E-3</v>
      </c>
      <c r="AD10" t="s">
        <v>16</v>
      </c>
    </row>
    <row r="11" spans="1:30" x14ac:dyDescent="0.2">
      <c r="B11" t="s">
        <v>17</v>
      </c>
      <c r="C11">
        <v>1.31629556417465E-2</v>
      </c>
      <c r="E11" t="s">
        <v>24</v>
      </c>
      <c r="K11" t="s">
        <v>17</v>
      </c>
      <c r="L11">
        <v>1.2373814216026799E-2</v>
      </c>
      <c r="N11" t="s">
        <v>17</v>
      </c>
      <c r="O11">
        <v>1.85123712588579E-2</v>
      </c>
      <c r="R11" t="s">
        <v>17</v>
      </c>
      <c r="S11">
        <v>4.1737498306646499E-3</v>
      </c>
      <c r="V11" t="s">
        <v>17</v>
      </c>
      <c r="W11">
        <v>4.9220179689341498E-3</v>
      </c>
      <c r="Z11" t="s">
        <v>17</v>
      </c>
      <c r="AA11">
        <v>5.3588236792612796E-3</v>
      </c>
      <c r="AD11" t="s">
        <v>17</v>
      </c>
    </row>
    <row r="13" spans="1:30" x14ac:dyDescent="0.2">
      <c r="B13" t="s">
        <v>18</v>
      </c>
      <c r="C13" s="4">
        <v>8.8910902700116494E-5</v>
      </c>
      <c r="D13" t="s">
        <v>21</v>
      </c>
      <c r="E13" s="5">
        <f>C15/C13</f>
        <v>13.113335809971732</v>
      </c>
      <c r="K13" t="s">
        <v>18</v>
      </c>
      <c r="L13" s="4">
        <v>8.4082285563151006E-5</v>
      </c>
      <c r="N13" t="s">
        <v>18</v>
      </c>
      <c r="O13" s="4">
        <v>8.8430312742669901E-5</v>
      </c>
      <c r="P13" s="5">
        <f>O15/O13</f>
        <v>19.576670277978735</v>
      </c>
      <c r="R13" t="s">
        <v>18</v>
      </c>
      <c r="S13" s="4">
        <v>8.1448749981848201E-5</v>
      </c>
      <c r="T13" s="5">
        <f>S15/S13</f>
        <v>10.364917079221645</v>
      </c>
      <c r="V13" t="s">
        <v>18</v>
      </c>
      <c r="W13" s="4">
        <v>8.3585666199611204E-5</v>
      </c>
      <c r="X13" s="5">
        <f>W15/W13</f>
        <v>9.9556266777984561</v>
      </c>
      <c r="Z13" t="s">
        <v>18</v>
      </c>
      <c r="AA13" s="4">
        <v>8.2086348112529796E-5</v>
      </c>
      <c r="AB13" s="5">
        <f>AA15/AA13</f>
        <v>10.134505920352483</v>
      </c>
      <c r="AD13" t="s">
        <v>18</v>
      </c>
    </row>
    <row r="14" spans="1:30" x14ac:dyDescent="0.2">
      <c r="B14" t="s">
        <v>19</v>
      </c>
      <c r="C14">
        <v>1.49088251975274E-2</v>
      </c>
      <c r="D14">
        <f>C14/C15</f>
        <v>12.78719300459389</v>
      </c>
      <c r="E14" t="s">
        <v>23</v>
      </c>
      <c r="K14" t="s">
        <v>19</v>
      </c>
      <c r="L14">
        <v>1.33257650193713E-2</v>
      </c>
      <c r="N14" t="s">
        <v>19</v>
      </c>
      <c r="O14">
        <v>2.2101549738382201E-2</v>
      </c>
      <c r="P14">
        <f>O14/O15</f>
        <v>12.766820134498834</v>
      </c>
      <c r="R14" t="s">
        <v>19</v>
      </c>
      <c r="S14">
        <v>1.07663510900447E-2</v>
      </c>
      <c r="T14">
        <f>S14/S15</f>
        <v>12.75317392528164</v>
      </c>
      <c r="V14" t="s">
        <v>19</v>
      </c>
      <c r="W14">
        <v>1.04138687747553E-2</v>
      </c>
      <c r="X14">
        <f>W14/W15</f>
        <v>12.51444776112977</v>
      </c>
      <c r="Z14" t="s">
        <v>19</v>
      </c>
      <c r="AA14">
        <v>1.02565974133145E-2</v>
      </c>
      <c r="AB14">
        <f>AA14/AA15</f>
        <v>12.329055096548499</v>
      </c>
      <c r="AD14" t="s">
        <v>19</v>
      </c>
    </row>
    <row r="15" spans="1:30" x14ac:dyDescent="0.2">
      <c r="B15" t="s">
        <v>20</v>
      </c>
      <c r="C15">
        <v>1.16591852427435E-3</v>
      </c>
      <c r="E15" t="s">
        <v>22</v>
      </c>
      <c r="K15" t="s">
        <v>20</v>
      </c>
      <c r="L15">
        <v>1.0256705802228999E-3</v>
      </c>
      <c r="N15" t="s">
        <v>20</v>
      </c>
      <c r="O15">
        <v>1.73117107514179E-3</v>
      </c>
      <c r="R15" t="s">
        <v>20</v>
      </c>
      <c r="S15">
        <v>8.44209539768112E-4</v>
      </c>
      <c r="V15" t="s">
        <v>20</v>
      </c>
      <c r="W15">
        <v>8.32147688298406E-4</v>
      </c>
      <c r="Z15" t="s">
        <v>20</v>
      </c>
      <c r="AA15">
        <v>8.3190458092654803E-4</v>
      </c>
      <c r="AD15" t="s">
        <v>20</v>
      </c>
    </row>
    <row r="16" spans="1:30" x14ac:dyDescent="0.2">
      <c r="E16" t="s">
        <v>38</v>
      </c>
    </row>
    <row r="18" spans="1:3" x14ac:dyDescent="0.2">
      <c r="A18" t="s">
        <v>30</v>
      </c>
    </row>
    <row r="19" spans="1:3" x14ac:dyDescent="0.2">
      <c r="A19" t="s">
        <v>49</v>
      </c>
      <c r="B19" t="s">
        <v>31</v>
      </c>
    </row>
    <row r="20" spans="1:3" x14ac:dyDescent="0.2">
      <c r="C20" t="s">
        <v>39</v>
      </c>
    </row>
    <row r="21" spans="1:3" x14ac:dyDescent="0.2">
      <c r="C21" t="s">
        <v>40</v>
      </c>
    </row>
    <row r="22" spans="1:3" x14ac:dyDescent="0.2">
      <c r="C22" t="s">
        <v>41</v>
      </c>
    </row>
    <row r="23" spans="1:3" x14ac:dyDescent="0.2">
      <c r="C23" t="s">
        <v>42</v>
      </c>
    </row>
    <row r="24" spans="1:3" x14ac:dyDescent="0.2">
      <c r="C24" t="s">
        <v>43</v>
      </c>
    </row>
    <row r="25" spans="1:3" x14ac:dyDescent="0.2">
      <c r="C25" t="s">
        <v>44</v>
      </c>
    </row>
    <row r="26" spans="1:3" x14ac:dyDescent="0.2">
      <c r="B26" t="s">
        <v>50</v>
      </c>
    </row>
    <row r="27" spans="1:3" x14ac:dyDescent="0.2">
      <c r="C27" t="s">
        <v>51</v>
      </c>
    </row>
    <row r="28" spans="1:3" x14ac:dyDescent="0.2">
      <c r="C28" t="s">
        <v>52</v>
      </c>
    </row>
    <row r="29" spans="1:3" x14ac:dyDescent="0.2">
      <c r="B29" t="s">
        <v>32</v>
      </c>
    </row>
    <row r="30" spans="1:3" x14ac:dyDescent="0.2">
      <c r="C30" t="s">
        <v>33</v>
      </c>
    </row>
    <row r="31" spans="1:3" x14ac:dyDescent="0.2">
      <c r="C31" t="s">
        <v>53</v>
      </c>
    </row>
    <row r="32" spans="1:3" x14ac:dyDescent="0.2">
      <c r="C32" t="s">
        <v>54</v>
      </c>
    </row>
    <row r="33" spans="1:23" x14ac:dyDescent="0.2">
      <c r="C33" t="s">
        <v>55</v>
      </c>
    </row>
    <row r="34" spans="1:23" x14ac:dyDescent="0.2">
      <c r="B34" t="s">
        <v>59</v>
      </c>
    </row>
    <row r="35" spans="1:23" x14ac:dyDescent="0.2">
      <c r="C35" t="s">
        <v>60</v>
      </c>
    </row>
    <row r="36" spans="1:23" x14ac:dyDescent="0.2">
      <c r="L36" t="s">
        <v>61</v>
      </c>
    </row>
    <row r="38" spans="1:23" x14ac:dyDescent="0.2">
      <c r="A38" t="s">
        <v>56</v>
      </c>
      <c r="J38" t="s">
        <v>94</v>
      </c>
    </row>
    <row r="39" spans="1:23" x14ac:dyDescent="0.2">
      <c r="B39" s="1" t="s">
        <v>57</v>
      </c>
      <c r="C39" s="1" t="s">
        <v>58</v>
      </c>
      <c r="K39" t="s">
        <v>62</v>
      </c>
      <c r="L39" t="s">
        <v>82</v>
      </c>
      <c r="M39" t="s">
        <v>83</v>
      </c>
      <c r="N39" t="s">
        <v>84</v>
      </c>
      <c r="O39" t="s">
        <v>85</v>
      </c>
      <c r="P39" t="s">
        <v>86</v>
      </c>
      <c r="Q39" t="s">
        <v>87</v>
      </c>
      <c r="R39" t="s">
        <v>88</v>
      </c>
      <c r="S39" t="s">
        <v>89</v>
      </c>
      <c r="T39" t="s">
        <v>90</v>
      </c>
      <c r="U39" t="s">
        <v>91</v>
      </c>
      <c r="V39" t="s">
        <v>92</v>
      </c>
      <c r="W39" t="s">
        <v>93</v>
      </c>
    </row>
    <row r="40" spans="1:23" x14ac:dyDescent="0.2">
      <c r="A40" s="1" t="s">
        <v>16</v>
      </c>
      <c r="B40">
        <f>AVERAGE(C10,L10,O10)</f>
        <v>1.7706881681295E-2</v>
      </c>
      <c r="C40">
        <f>AVERAGE(S10,W10,AA10)</f>
        <v>1.0417453547585822E-2</v>
      </c>
      <c r="D40">
        <f>C40-B40</f>
        <v>-7.289428133709178E-3</v>
      </c>
      <c r="E40" s="6">
        <f>D40/B40</f>
        <v>-0.41167204169040694</v>
      </c>
      <c r="K40" t="s">
        <v>63</v>
      </c>
      <c r="L40">
        <v>2</v>
      </c>
      <c r="M40">
        <v>21</v>
      </c>
      <c r="N40">
        <v>37</v>
      </c>
      <c r="O40">
        <v>37</v>
      </c>
      <c r="P40">
        <v>57</v>
      </c>
      <c r="Q40">
        <v>109</v>
      </c>
      <c r="R40">
        <v>935</v>
      </c>
      <c r="S40">
        <v>935</v>
      </c>
      <c r="T40">
        <v>1125</v>
      </c>
      <c r="U40">
        <v>1256</v>
      </c>
      <c r="V40">
        <v>1256</v>
      </c>
      <c r="W40">
        <v>1356</v>
      </c>
    </row>
    <row r="41" spans="1:23" x14ac:dyDescent="0.2">
      <c r="A41" s="1" t="s">
        <v>17</v>
      </c>
      <c r="B41">
        <f>AVERAGE(C11,L11,O11)</f>
        <v>1.4683047038877066E-2</v>
      </c>
      <c r="C41">
        <f>AVERAGE(S11,W11,AA11)</f>
        <v>4.8181971596200262E-3</v>
      </c>
      <c r="D41">
        <f>C41-B41</f>
        <v>-9.8648498792570406E-3</v>
      </c>
      <c r="E41" s="6">
        <f>D41/B41</f>
        <v>-0.6718530461107538</v>
      </c>
      <c r="K41" t="s">
        <v>65</v>
      </c>
      <c r="L41">
        <f>L40</f>
        <v>2</v>
      </c>
      <c r="M41">
        <f t="shared" ref="M41:W41" si="0">M40</f>
        <v>21</v>
      </c>
      <c r="N41">
        <f t="shared" si="0"/>
        <v>37</v>
      </c>
      <c r="O41">
        <f t="shared" si="0"/>
        <v>37</v>
      </c>
      <c r="P41">
        <f t="shared" si="0"/>
        <v>57</v>
      </c>
      <c r="Q41">
        <f t="shared" si="0"/>
        <v>109</v>
      </c>
      <c r="R41">
        <f t="shared" si="0"/>
        <v>935</v>
      </c>
      <c r="S41">
        <f t="shared" si="0"/>
        <v>935</v>
      </c>
      <c r="T41">
        <f t="shared" si="0"/>
        <v>1125</v>
      </c>
      <c r="U41">
        <f t="shared" si="0"/>
        <v>1256</v>
      </c>
      <c r="V41">
        <f t="shared" si="0"/>
        <v>1256</v>
      </c>
      <c r="W41">
        <f t="shared" si="0"/>
        <v>1356</v>
      </c>
    </row>
    <row r="42" spans="1:23" x14ac:dyDescent="0.2">
      <c r="A42" s="1"/>
      <c r="E42" s="6"/>
      <c r="K42" t="s">
        <v>64</v>
      </c>
      <c r="L42">
        <f>L40</f>
        <v>2</v>
      </c>
      <c r="M42">
        <f t="shared" ref="M42:W42" si="1">M40</f>
        <v>21</v>
      </c>
      <c r="N42">
        <f t="shared" si="1"/>
        <v>37</v>
      </c>
      <c r="O42">
        <f t="shared" si="1"/>
        <v>37</v>
      </c>
      <c r="P42">
        <f t="shared" si="1"/>
        <v>57</v>
      </c>
      <c r="Q42">
        <f t="shared" si="1"/>
        <v>109</v>
      </c>
      <c r="R42">
        <f t="shared" si="1"/>
        <v>935</v>
      </c>
      <c r="S42">
        <f t="shared" si="1"/>
        <v>935</v>
      </c>
      <c r="T42">
        <f t="shared" si="1"/>
        <v>1125</v>
      </c>
      <c r="U42">
        <f t="shared" si="1"/>
        <v>1256</v>
      </c>
      <c r="V42">
        <f t="shared" si="1"/>
        <v>1256</v>
      </c>
      <c r="W42">
        <f t="shared" si="1"/>
        <v>1356</v>
      </c>
    </row>
    <row r="43" spans="1:23" x14ac:dyDescent="0.2">
      <c r="A43" s="1" t="s">
        <v>18</v>
      </c>
      <c r="B43">
        <f>AVERAGE(C13,L13,O13)</f>
        <v>8.7141167001979138E-5</v>
      </c>
      <c r="C43">
        <f>AVERAGE(S13,W13,AA13)</f>
        <v>8.23735880979964E-5</v>
      </c>
      <c r="D43">
        <f>C43-B43</f>
        <v>-4.7675789039827379E-6</v>
      </c>
      <c r="E43" s="6">
        <f t="shared" ref="E43:E45" si="2">D43/B43</f>
        <v>-5.4710982971738917E-2</v>
      </c>
      <c r="K43" t="s">
        <v>66</v>
      </c>
    </row>
    <row r="44" spans="1:23" x14ac:dyDescent="0.2">
      <c r="A44" s="1" t="s">
        <v>19</v>
      </c>
      <c r="B44">
        <f>AVERAGE(C14,L14,O14)</f>
        <v>1.6778713318426966E-2</v>
      </c>
      <c r="C44">
        <f>AVERAGE(S14,W14,AA14)</f>
        <v>1.0478939092704831E-2</v>
      </c>
      <c r="D44">
        <f t="shared" ref="D44:D45" si="3">C44-B44</f>
        <v>-6.2997742257221347E-3</v>
      </c>
      <c r="E44" s="6">
        <f t="shared" si="2"/>
        <v>-0.3754622959558826</v>
      </c>
      <c r="K44" t="s">
        <v>67</v>
      </c>
    </row>
    <row r="45" spans="1:23" x14ac:dyDescent="0.2">
      <c r="A45" s="1" t="s">
        <v>20</v>
      </c>
      <c r="B45">
        <f>AVERAGE(C15,L15,O15)</f>
        <v>1.3075867265463469E-3</v>
      </c>
      <c r="C45">
        <f>AVERAGE(S15,W15,AA15)</f>
        <v>8.3608726966435531E-4</v>
      </c>
      <c r="D45">
        <f t="shared" si="3"/>
        <v>-4.7149945688199156E-4</v>
      </c>
      <c r="E45" s="6">
        <f t="shared" si="2"/>
        <v>-0.36058752150791235</v>
      </c>
    </row>
    <row r="46" spans="1:23" x14ac:dyDescent="0.2">
      <c r="J46" s="2" t="s">
        <v>95</v>
      </c>
    </row>
    <row r="47" spans="1:23" x14ac:dyDescent="0.2">
      <c r="K47" t="s">
        <v>62</v>
      </c>
      <c r="L47" t="s">
        <v>82</v>
      </c>
      <c r="M47" t="s">
        <v>83</v>
      </c>
      <c r="N47" t="s">
        <v>84</v>
      </c>
      <c r="O47" t="s">
        <v>85</v>
      </c>
      <c r="P47" t="s">
        <v>86</v>
      </c>
      <c r="Q47" t="s">
        <v>87</v>
      </c>
      <c r="R47" t="s">
        <v>88</v>
      </c>
      <c r="S47" t="s">
        <v>89</v>
      </c>
      <c r="T47" t="s">
        <v>90</v>
      </c>
      <c r="U47" t="s">
        <v>91</v>
      </c>
      <c r="V47" t="s">
        <v>92</v>
      </c>
      <c r="W47" t="s">
        <v>93</v>
      </c>
    </row>
    <row r="48" spans="1:23" x14ac:dyDescent="0.2">
      <c r="K48" t="s">
        <v>63</v>
      </c>
      <c r="L48">
        <v>2</v>
      </c>
      <c r="M48">
        <v>21</v>
      </c>
      <c r="N48">
        <v>37</v>
      </c>
      <c r="O48">
        <v>37</v>
      </c>
      <c r="P48">
        <v>57</v>
      </c>
      <c r="Q48">
        <v>109</v>
      </c>
      <c r="R48">
        <v>935</v>
      </c>
      <c r="S48">
        <v>935</v>
      </c>
      <c r="T48">
        <v>1125</v>
      </c>
      <c r="U48">
        <v>1256</v>
      </c>
      <c r="V48">
        <v>1256</v>
      </c>
      <c r="W48">
        <v>1356</v>
      </c>
    </row>
    <row r="49" spans="10:23" x14ac:dyDescent="0.2">
      <c r="K49" t="s">
        <v>65</v>
      </c>
      <c r="L49">
        <v>2</v>
      </c>
      <c r="M49">
        <f t="shared" ref="M49" si="4">M48</f>
        <v>21</v>
      </c>
      <c r="N49">
        <f t="shared" ref="N49" si="5">N48</f>
        <v>37</v>
      </c>
      <c r="O49">
        <f t="shared" ref="O49" si="6">O48</f>
        <v>37</v>
      </c>
      <c r="P49">
        <f t="shared" ref="P49" si="7">P48</f>
        <v>57</v>
      </c>
      <c r="Q49">
        <f t="shared" ref="Q49" si="8">Q48</f>
        <v>109</v>
      </c>
      <c r="R49">
        <f t="shared" ref="R49" si="9">R48</f>
        <v>935</v>
      </c>
      <c r="S49">
        <f t="shared" ref="S49" si="10">S48</f>
        <v>935</v>
      </c>
      <c r="T49">
        <f t="shared" ref="T49" si="11">T48</f>
        <v>1125</v>
      </c>
      <c r="U49">
        <f t="shared" ref="U49" si="12">U48</f>
        <v>1256</v>
      </c>
      <c r="V49">
        <f t="shared" ref="V49" si="13">V48</f>
        <v>1256</v>
      </c>
      <c r="W49">
        <f t="shared" ref="W49" si="14">W48</f>
        <v>1356</v>
      </c>
    </row>
    <row r="50" spans="10:23" x14ac:dyDescent="0.2">
      <c r="K50" t="s">
        <v>64</v>
      </c>
      <c r="L50">
        <v>1</v>
      </c>
      <c r="M50">
        <v>18</v>
      </c>
      <c r="N50">
        <v>31</v>
      </c>
      <c r="O50">
        <v>31</v>
      </c>
      <c r="P50">
        <v>36</v>
      </c>
      <c r="Q50">
        <v>72</v>
      </c>
      <c r="R50">
        <v>671</v>
      </c>
      <c r="S50">
        <v>671</v>
      </c>
      <c r="T50">
        <v>570</v>
      </c>
      <c r="U50">
        <v>771</v>
      </c>
      <c r="V50">
        <v>771</v>
      </c>
      <c r="W50">
        <v>739</v>
      </c>
    </row>
    <row r="51" spans="10:23" x14ac:dyDescent="0.2">
      <c r="K51" t="s">
        <v>66</v>
      </c>
      <c r="L51" t="s">
        <v>96</v>
      </c>
    </row>
    <row r="52" spans="10:23" x14ac:dyDescent="0.2">
      <c r="K52" t="s">
        <v>67</v>
      </c>
      <c r="L52">
        <v>0</v>
      </c>
    </row>
    <row r="54" spans="10:23" x14ac:dyDescent="0.2">
      <c r="J54" t="s">
        <v>97</v>
      </c>
    </row>
    <row r="55" spans="10:23" x14ac:dyDescent="0.2">
      <c r="K55" t="s">
        <v>62</v>
      </c>
      <c r="L55" t="s">
        <v>82</v>
      </c>
      <c r="M55" t="s">
        <v>83</v>
      </c>
      <c r="N55" t="s">
        <v>84</v>
      </c>
      <c r="O55" t="s">
        <v>85</v>
      </c>
      <c r="P55" t="s">
        <v>86</v>
      </c>
      <c r="Q55" t="s">
        <v>87</v>
      </c>
      <c r="R55" t="s">
        <v>88</v>
      </c>
      <c r="S55" t="s">
        <v>89</v>
      </c>
      <c r="T55" t="s">
        <v>90</v>
      </c>
      <c r="U55" t="s">
        <v>91</v>
      </c>
      <c r="V55" t="s">
        <v>92</v>
      </c>
      <c r="W55" t="s">
        <v>93</v>
      </c>
    </row>
    <row r="56" spans="10:23" x14ac:dyDescent="0.2">
      <c r="K56" t="s">
        <v>63</v>
      </c>
      <c r="L56">
        <v>2</v>
      </c>
      <c r="M56">
        <v>21</v>
      </c>
      <c r="N56">
        <v>37</v>
      </c>
      <c r="O56">
        <v>37</v>
      </c>
      <c r="P56">
        <v>57</v>
      </c>
      <c r="Q56">
        <v>109</v>
      </c>
      <c r="R56">
        <v>935</v>
      </c>
      <c r="S56">
        <v>935</v>
      </c>
      <c r="T56">
        <v>1125</v>
      </c>
      <c r="U56">
        <v>1256</v>
      </c>
      <c r="V56">
        <v>1256</v>
      </c>
      <c r="W56">
        <v>1356</v>
      </c>
    </row>
    <row r="57" spans="10:23" x14ac:dyDescent="0.2">
      <c r="K57" t="s">
        <v>65</v>
      </c>
      <c r="L57">
        <v>2</v>
      </c>
      <c r="M57">
        <v>21</v>
      </c>
      <c r="O57">
        <v>31</v>
      </c>
      <c r="P57">
        <v>36</v>
      </c>
      <c r="S57">
        <v>671</v>
      </c>
      <c r="T57">
        <v>570</v>
      </c>
      <c r="U57">
        <v>771</v>
      </c>
      <c r="V57">
        <v>771</v>
      </c>
      <c r="W57">
        <v>739</v>
      </c>
    </row>
    <row r="58" spans="10:23" x14ac:dyDescent="0.2">
      <c r="K58" t="s">
        <v>64</v>
      </c>
      <c r="L58">
        <v>1</v>
      </c>
      <c r="M58">
        <v>1</v>
      </c>
      <c r="N58">
        <v>0</v>
      </c>
      <c r="O58">
        <v>19</v>
      </c>
      <c r="P58">
        <v>2</v>
      </c>
      <c r="Q58">
        <v>0</v>
      </c>
      <c r="R58">
        <v>0</v>
      </c>
      <c r="S58">
        <v>21</v>
      </c>
      <c r="T58">
        <v>19</v>
      </c>
      <c r="U58">
        <v>332</v>
      </c>
      <c r="V58">
        <v>30</v>
      </c>
      <c r="W58">
        <v>18</v>
      </c>
    </row>
    <row r="59" spans="10:23" x14ac:dyDescent="0.2">
      <c r="K59" t="s">
        <v>66</v>
      </c>
      <c r="L59" t="s">
        <v>96</v>
      </c>
      <c r="M59" t="s">
        <v>98</v>
      </c>
    </row>
    <row r="60" spans="10:23" x14ac:dyDescent="0.2">
      <c r="K60" t="s">
        <v>67</v>
      </c>
      <c r="L60">
        <v>0</v>
      </c>
      <c r="M60">
        <v>0</v>
      </c>
    </row>
    <row r="62" spans="10:23" x14ac:dyDescent="0.2">
      <c r="J62" t="s">
        <v>100</v>
      </c>
    </row>
    <row r="63" spans="10:23" x14ac:dyDescent="0.2">
      <c r="K63" t="s">
        <v>62</v>
      </c>
      <c r="L63" t="s">
        <v>82</v>
      </c>
      <c r="M63" t="s">
        <v>83</v>
      </c>
      <c r="N63" t="s">
        <v>84</v>
      </c>
      <c r="O63" t="s">
        <v>85</v>
      </c>
      <c r="P63" t="s">
        <v>86</v>
      </c>
      <c r="Q63" t="s">
        <v>87</v>
      </c>
      <c r="R63" t="s">
        <v>88</v>
      </c>
      <c r="S63" t="s">
        <v>89</v>
      </c>
      <c r="T63" t="s">
        <v>90</v>
      </c>
      <c r="U63" t="s">
        <v>91</v>
      </c>
      <c r="V63" t="s">
        <v>92</v>
      </c>
      <c r="W63" t="s">
        <v>93</v>
      </c>
    </row>
    <row r="64" spans="10:23" x14ac:dyDescent="0.2">
      <c r="K64" t="s">
        <v>63</v>
      </c>
      <c r="L64">
        <v>2</v>
      </c>
      <c r="M64">
        <v>21</v>
      </c>
      <c r="N64">
        <v>37</v>
      </c>
      <c r="O64">
        <v>37</v>
      </c>
      <c r="P64">
        <v>57</v>
      </c>
      <c r="Q64">
        <v>109</v>
      </c>
      <c r="R64">
        <v>935</v>
      </c>
      <c r="S64">
        <v>935</v>
      </c>
      <c r="T64">
        <v>1125</v>
      </c>
      <c r="U64">
        <v>1256</v>
      </c>
      <c r="V64">
        <v>1256</v>
      </c>
      <c r="W64">
        <v>1356</v>
      </c>
    </row>
    <row r="65" spans="9:23" x14ac:dyDescent="0.2">
      <c r="K65" t="s">
        <v>65</v>
      </c>
      <c r="L65">
        <v>2</v>
      </c>
      <c r="M65">
        <v>21</v>
      </c>
      <c r="N65">
        <v>31</v>
      </c>
      <c r="O65">
        <v>31</v>
      </c>
      <c r="P65">
        <v>36</v>
      </c>
      <c r="Q65">
        <v>72</v>
      </c>
      <c r="R65">
        <v>671</v>
      </c>
      <c r="S65">
        <v>671</v>
      </c>
      <c r="T65">
        <v>570</v>
      </c>
      <c r="U65">
        <v>771</v>
      </c>
      <c r="V65">
        <v>771</v>
      </c>
      <c r="W65">
        <v>739</v>
      </c>
    </row>
    <row r="66" spans="9:23" x14ac:dyDescent="0.2">
      <c r="K66" t="s">
        <v>64</v>
      </c>
      <c r="L66">
        <v>1</v>
      </c>
      <c r="M66">
        <v>1</v>
      </c>
      <c r="N66">
        <v>2</v>
      </c>
      <c r="O66">
        <v>19</v>
      </c>
      <c r="P66">
        <v>2</v>
      </c>
      <c r="Q66">
        <v>1</v>
      </c>
      <c r="R66">
        <v>2</v>
      </c>
      <c r="S66">
        <v>40</v>
      </c>
      <c r="T66">
        <v>16</v>
      </c>
      <c r="U66">
        <v>203</v>
      </c>
      <c r="V66">
        <v>18</v>
      </c>
      <c r="W66">
        <v>51</v>
      </c>
    </row>
    <row r="67" spans="9:23" x14ac:dyDescent="0.2">
      <c r="K67" t="s">
        <v>66</v>
      </c>
      <c r="L67" t="s">
        <v>96</v>
      </c>
      <c r="M67" t="s">
        <v>99</v>
      </c>
    </row>
    <row r="68" spans="9:23" x14ac:dyDescent="0.2">
      <c r="K68" t="s">
        <v>67</v>
      </c>
      <c r="L68">
        <v>0</v>
      </c>
      <c r="M68">
        <v>1</v>
      </c>
    </row>
    <row r="70" spans="9:23" x14ac:dyDescent="0.2">
      <c r="J70" t="s">
        <v>102</v>
      </c>
    </row>
    <row r="71" spans="9:23" x14ac:dyDescent="0.2">
      <c r="K71" t="s">
        <v>62</v>
      </c>
      <c r="L71" t="s">
        <v>82</v>
      </c>
      <c r="M71" t="s">
        <v>83</v>
      </c>
      <c r="N71" t="s">
        <v>84</v>
      </c>
      <c r="O71" t="s">
        <v>85</v>
      </c>
      <c r="P71" t="s">
        <v>86</v>
      </c>
      <c r="Q71" t="s">
        <v>87</v>
      </c>
      <c r="R71" t="s">
        <v>88</v>
      </c>
      <c r="S71" t="s">
        <v>89</v>
      </c>
      <c r="T71" t="s">
        <v>90</v>
      </c>
      <c r="U71" t="s">
        <v>91</v>
      </c>
      <c r="V71" t="s">
        <v>92</v>
      </c>
      <c r="W71" t="s">
        <v>93</v>
      </c>
    </row>
    <row r="72" spans="9:23" x14ac:dyDescent="0.2">
      <c r="K72" t="s">
        <v>63</v>
      </c>
      <c r="L72">
        <v>2</v>
      </c>
      <c r="M72">
        <v>21</v>
      </c>
      <c r="N72">
        <v>37</v>
      </c>
      <c r="O72">
        <v>37</v>
      </c>
      <c r="P72">
        <v>57</v>
      </c>
      <c r="Q72">
        <v>109</v>
      </c>
      <c r="R72">
        <v>935</v>
      </c>
      <c r="S72">
        <v>935</v>
      </c>
      <c r="T72">
        <v>1125</v>
      </c>
      <c r="U72">
        <v>1256</v>
      </c>
      <c r="V72">
        <v>1256</v>
      </c>
      <c r="W72">
        <v>1356</v>
      </c>
    </row>
    <row r="73" spans="9:23" x14ac:dyDescent="0.2">
      <c r="K73" t="s">
        <v>65</v>
      </c>
      <c r="L73">
        <v>2</v>
      </c>
      <c r="M73">
        <v>21</v>
      </c>
      <c r="N73">
        <v>31</v>
      </c>
      <c r="O73">
        <v>19</v>
      </c>
      <c r="P73">
        <v>2</v>
      </c>
      <c r="R73">
        <v>2</v>
      </c>
      <c r="S73">
        <v>40</v>
      </c>
      <c r="T73">
        <v>16</v>
      </c>
      <c r="U73">
        <v>203</v>
      </c>
      <c r="V73">
        <v>18</v>
      </c>
      <c r="W73">
        <v>51</v>
      </c>
    </row>
    <row r="74" spans="9:23" x14ac:dyDescent="0.2">
      <c r="K74" t="s">
        <v>64</v>
      </c>
      <c r="L74">
        <v>1</v>
      </c>
      <c r="M74">
        <v>1</v>
      </c>
      <c r="N74">
        <v>1</v>
      </c>
      <c r="O74">
        <v>4</v>
      </c>
      <c r="P74">
        <v>2</v>
      </c>
      <c r="Q74">
        <v>0</v>
      </c>
      <c r="R74">
        <v>2</v>
      </c>
      <c r="S74">
        <v>6</v>
      </c>
      <c r="T74">
        <v>7</v>
      </c>
      <c r="U74">
        <v>5</v>
      </c>
      <c r="V74">
        <v>8</v>
      </c>
      <c r="W74">
        <v>24</v>
      </c>
    </row>
    <row r="75" spans="9:23" x14ac:dyDescent="0.2">
      <c r="K75" t="s">
        <v>66</v>
      </c>
      <c r="L75" t="s">
        <v>96</v>
      </c>
      <c r="M75" t="s">
        <v>99</v>
      </c>
      <c r="N75" t="s">
        <v>103</v>
      </c>
    </row>
    <row r="76" spans="9:23" x14ac:dyDescent="0.2">
      <c r="K76" t="s">
        <v>67</v>
      </c>
      <c r="L76">
        <v>0</v>
      </c>
      <c r="M76">
        <v>1</v>
      </c>
      <c r="N76">
        <v>0</v>
      </c>
    </row>
    <row r="78" spans="9:23" x14ac:dyDescent="0.2">
      <c r="P78" t="s">
        <v>68</v>
      </c>
      <c r="Q78">
        <v>2</v>
      </c>
      <c r="R78">
        <v>1</v>
      </c>
      <c r="S78" t="s">
        <v>69</v>
      </c>
      <c r="T78">
        <v>2</v>
      </c>
    </row>
    <row r="79" spans="9:23" x14ac:dyDescent="0.2">
      <c r="I79" t="s">
        <v>104</v>
      </c>
      <c r="P79" t="s">
        <v>70</v>
      </c>
      <c r="Q79">
        <v>21</v>
      </c>
      <c r="R79">
        <v>1</v>
      </c>
      <c r="S79" t="s">
        <v>71</v>
      </c>
      <c r="T79">
        <v>21</v>
      </c>
    </row>
    <row r="80" spans="9:23" x14ac:dyDescent="0.2">
      <c r="P80" t="s">
        <v>72</v>
      </c>
      <c r="Q80">
        <v>37</v>
      </c>
      <c r="R80">
        <v>1</v>
      </c>
      <c r="S80" t="s">
        <v>101</v>
      </c>
      <c r="T80">
        <v>31</v>
      </c>
    </row>
    <row r="81" spans="12:23" x14ac:dyDescent="0.2">
      <c r="P81" t="s">
        <v>73</v>
      </c>
      <c r="Q81">
        <v>37</v>
      </c>
      <c r="R81">
        <v>4</v>
      </c>
      <c r="T81">
        <v>19</v>
      </c>
    </row>
    <row r="82" spans="12:23" x14ac:dyDescent="0.2">
      <c r="P82" t="s">
        <v>74</v>
      </c>
      <c r="Q82">
        <v>57</v>
      </c>
      <c r="R82">
        <v>2</v>
      </c>
      <c r="T82">
        <v>2</v>
      </c>
    </row>
    <row r="83" spans="12:23" x14ac:dyDescent="0.2">
      <c r="P83" t="s">
        <v>75</v>
      </c>
      <c r="Q83">
        <v>109</v>
      </c>
      <c r="R83">
        <v>0</v>
      </c>
    </row>
    <row r="84" spans="12:23" x14ac:dyDescent="0.2">
      <c r="P84" t="s">
        <v>76</v>
      </c>
      <c r="Q84">
        <v>935</v>
      </c>
      <c r="R84">
        <v>2</v>
      </c>
      <c r="T84">
        <v>2</v>
      </c>
    </row>
    <row r="85" spans="12:23" x14ac:dyDescent="0.2">
      <c r="P85" t="s">
        <v>77</v>
      </c>
      <c r="Q85">
        <v>935</v>
      </c>
      <c r="R85">
        <v>6</v>
      </c>
      <c r="T85">
        <v>40</v>
      </c>
    </row>
    <row r="86" spans="12:23" x14ac:dyDescent="0.2">
      <c r="P86" t="s">
        <v>78</v>
      </c>
      <c r="Q86">
        <v>1125</v>
      </c>
      <c r="R86">
        <v>7</v>
      </c>
      <c r="T86">
        <v>16</v>
      </c>
    </row>
    <row r="87" spans="12:23" x14ac:dyDescent="0.2">
      <c r="P87" t="s">
        <v>79</v>
      </c>
      <c r="Q87">
        <v>1256</v>
      </c>
      <c r="R87">
        <v>5</v>
      </c>
      <c r="T87">
        <v>203</v>
      </c>
    </row>
    <row r="88" spans="12:23" x14ac:dyDescent="0.2">
      <c r="P88" t="s">
        <v>80</v>
      </c>
      <c r="Q88">
        <v>1256</v>
      </c>
      <c r="R88">
        <v>8</v>
      </c>
      <c r="T88">
        <v>18</v>
      </c>
    </row>
    <row r="89" spans="12:23" x14ac:dyDescent="0.2">
      <c r="P89" t="s">
        <v>81</v>
      </c>
      <c r="Q89">
        <v>1356</v>
      </c>
      <c r="R89">
        <v>24</v>
      </c>
      <c r="T89">
        <v>51</v>
      </c>
    </row>
    <row r="91" spans="12:23" x14ac:dyDescent="0.2">
      <c r="L91" t="s">
        <v>82</v>
      </c>
      <c r="M91" t="s">
        <v>83</v>
      </c>
      <c r="N91" t="s">
        <v>84</v>
      </c>
      <c r="O91" t="s">
        <v>85</v>
      </c>
      <c r="P91" t="s">
        <v>86</v>
      </c>
      <c r="Q91" t="s">
        <v>87</v>
      </c>
      <c r="R91" t="s">
        <v>88</v>
      </c>
      <c r="S91" t="s">
        <v>89</v>
      </c>
      <c r="T91" t="s">
        <v>90</v>
      </c>
      <c r="U91" t="s">
        <v>91</v>
      </c>
      <c r="V91" t="s">
        <v>92</v>
      </c>
      <c r="W91" t="s">
        <v>93</v>
      </c>
    </row>
    <row r="92" spans="12:23" x14ac:dyDescent="0.2">
      <c r="L92">
        <v>1</v>
      </c>
      <c r="M92">
        <v>1</v>
      </c>
      <c r="N92">
        <v>2</v>
      </c>
      <c r="O92">
        <v>19</v>
      </c>
      <c r="P92">
        <v>2</v>
      </c>
      <c r="Q92">
        <v>1</v>
      </c>
      <c r="R92">
        <v>2</v>
      </c>
      <c r="S92">
        <v>40</v>
      </c>
      <c r="T92">
        <v>16</v>
      </c>
      <c r="U92">
        <v>203</v>
      </c>
      <c r="V92">
        <v>18</v>
      </c>
      <c r="W92">
        <v>51</v>
      </c>
    </row>
    <row r="93" spans="12:23" x14ac:dyDescent="0.2">
      <c r="L93" t="str">
        <f>"{'word':'"&amp;L91&amp;"', 'len': "&amp;L92&amp;"},"</f>
        <v>{'word':'b', 'len': 1},</v>
      </c>
      <c r="M93" t="str">
        <f t="shared" ref="M93:W93" si="15">"{'word':'"&amp;M91&amp;"', 'len': "&amp;M92&amp;"},"</f>
        <v>{'word':'jgyygp', 'len': 1},</v>
      </c>
      <c r="N93" t="str">
        <f t="shared" si="15"/>
        <v>{'word':'ym', 'len': 2},</v>
      </c>
      <c r="O93" t="str">
        <f t="shared" si="15"/>
        <v>{'word':'am', 'len': 19},</v>
      </c>
      <c r="P93" t="str">
        <f t="shared" si="15"/>
        <v>{'word':'ghug', 'len': 2},</v>
      </c>
      <c r="Q93" t="str">
        <f t="shared" si="15"/>
        <v>{'word':'vtemtg', 'len': 1},</v>
      </c>
      <c r="R93" t="str">
        <f t="shared" si="15"/>
        <v>{'word':'ype', 'len': 2},</v>
      </c>
      <c r="S93" t="str">
        <f t="shared" si="15"/>
        <v>{'word':'tmy', 'len': 40},</v>
      </c>
      <c r="T93" t="str">
        <f t="shared" si="15"/>
        <v>{'word':'deughc', 'len': 16},</v>
      </c>
      <c r="U93" t="str">
        <f t="shared" si="15"/>
        <v>{'word':'mthe', 'len': 203},</v>
      </c>
      <c r="V93" t="str">
        <f t="shared" si="15"/>
        <v>{'word':'ykvt', 'len': 18},</v>
      </c>
      <c r="W93" t="str">
        <f t="shared" si="15"/>
        <v>{'word':'avtlg', 'len': 51},</v>
      </c>
    </row>
    <row r="94" spans="12:23" x14ac:dyDescent="0.2">
      <c r="L94" t="str">
        <f>L93</f>
        <v>{'word':'b', 'len': 1},</v>
      </c>
      <c r="M94" t="str">
        <f>L94&amp;M93</f>
        <v>{'word':'b', 'len': 1},{'word':'jgyygp', 'len': 1},</v>
      </c>
      <c r="N94" t="str">
        <f t="shared" ref="N94:W94" si="16">M94&amp;N93</f>
        <v>{'word':'b', 'len': 1},{'word':'jgyygp', 'len': 1},{'word':'ym', 'len': 2},</v>
      </c>
      <c r="O94" t="str">
        <f t="shared" si="16"/>
        <v>{'word':'b', 'len': 1},{'word':'jgyygp', 'len': 1},{'word':'ym', 'len': 2},{'word':'am', 'len': 19},</v>
      </c>
      <c r="P94" t="str">
        <f t="shared" si="16"/>
        <v>{'word':'b', 'len': 1},{'word':'jgyygp', 'len': 1},{'word':'ym', 'len': 2},{'word':'am', 'len': 19},{'word':'ghug', 'len': 2},</v>
      </c>
      <c r="Q94" t="str">
        <f t="shared" si="16"/>
        <v>{'word':'b', 'len': 1},{'word':'jgyygp', 'len': 1},{'word':'ym', 'len': 2},{'word':'am', 'len': 19},{'word':'ghug', 'len': 2},{'word':'vtemtg', 'len': 1},</v>
      </c>
      <c r="R94" t="str">
        <f t="shared" si="16"/>
        <v>{'word':'b', 'len': 1},{'word':'jgyygp', 'len': 1},{'word':'ym', 'len': 2},{'word':'am', 'len': 19},{'word':'ghug', 'len': 2},{'word':'vtemtg', 'len': 1},{'word':'ype', 'len': 2},</v>
      </c>
      <c r="S94" t="str">
        <f t="shared" si="16"/>
        <v>{'word':'b', 'len': 1},{'word':'jgyygp', 'len': 1},{'word':'ym', 'len': 2},{'word':'am', 'len': 19},{'word':'ghug', 'len': 2},{'word':'vtemtg', 'len': 1},{'word':'ype', 'len': 2},{'word':'tmy', 'len': 40},</v>
      </c>
      <c r="T94" t="str">
        <f t="shared" si="16"/>
        <v>{'word':'b', 'len': 1},{'word':'jgyygp', 'len': 1},{'word':'ym', 'len': 2},{'word':'am', 'len': 19},{'word':'ghug', 'len': 2},{'word':'vtemtg', 'len': 1},{'word':'ype', 'len': 2},{'word':'tmy', 'len': 40},{'word':'deughc', 'len': 16},</v>
      </c>
      <c r="U94" t="str">
        <f t="shared" si="16"/>
        <v>{'word':'b', 'len': 1},{'word':'jgyygp', 'len': 1},{'word':'ym', 'len': 2},{'word':'am', 'len': 19},{'word':'ghug', 'len': 2},{'word':'vtemtg', 'len': 1},{'word':'ype', 'len': 2},{'word':'tmy', 'len': 40},{'word':'deughc', 'len': 16},{'word':'mthe', 'len': 203},</v>
      </c>
      <c r="V94" t="str">
        <f t="shared" si="16"/>
        <v>{'word':'b', 'len': 1},{'word':'jgyygp', 'len': 1},{'word':'ym', 'len': 2},{'word':'am', 'len': 19},{'word':'ghug', 'len': 2},{'word':'vtemtg', 'len': 1},{'word':'ype', 'len': 2},{'word':'tmy', 'len': 40},{'word':'deughc', 'len': 16},{'word':'mthe', 'len': 203},{'word':'ykvt', 'len': 18},</v>
      </c>
      <c r="W94" t="str">
        <f t="shared" si="16"/>
        <v>{'word':'b', 'len': 1},{'word':'jgyygp', 'len': 1},{'word':'ym', 'len': 2},{'word':'am', 'len': 19},{'word':'ghug', 'len': 2},{'word':'vtemtg', 'len': 1},{'word':'ype', 'len': 2},{'word':'tmy', 'len': 40},{'word':'deughc', 'len': 16},{'word':'mthe', 'len': 203},{'word':'ykvt', 'len': 18},{'word':'avtlg', 'len': 51},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Przekop</dc:creator>
  <cp:lastModifiedBy>Richard Przekop</cp:lastModifiedBy>
  <dcterms:created xsi:type="dcterms:W3CDTF">2020-03-12T20:14:11Z</dcterms:created>
  <dcterms:modified xsi:type="dcterms:W3CDTF">2020-03-21T11:14:43Z</dcterms:modified>
</cp:coreProperties>
</file>