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rmachat\Armachat-circuitpython\Documentation\"/>
    </mc:Choice>
  </mc:AlternateContent>
  <xr:revisionPtr revIDLastSave="0" documentId="13_ncr:1_{64E65B2D-C552-4B75-A5A9-2BDB9D779555}" xr6:coauthVersionLast="47" xr6:coauthVersionMax="47" xr10:uidLastSave="{00000000-0000-0000-0000-000000000000}"/>
  <bookViews>
    <workbookView xWindow="28680" yWindow="-120" windowWidth="29040" windowHeight="16440" activeTab="2" xr2:uid="{804B02E0-43F0-4DAF-86C6-ACAAAC73CD2E}"/>
  </bookViews>
  <sheets>
    <sheet name="BOM" sheetId="2" r:id="rId1"/>
    <sheet name="Pico GPIO" sheetId="3" r:id="rId2"/>
    <sheet name="Screens and Keys" sheetId="5" r:id="rId3"/>
  </sheets>
  <definedNames>
    <definedName name="_xlnm.Print_Area" localSheetId="0">BOM!$A$1:$J$27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2" l="1"/>
  <c r="A20" i="2"/>
  <c r="A21" i="2"/>
  <c r="A22" i="2"/>
  <c r="A23" i="2"/>
  <c r="A24" i="2"/>
  <c r="A25" i="2"/>
  <c r="A26" i="2"/>
  <c r="A27" i="2"/>
  <c r="J5" i="2"/>
  <c r="J19" i="2"/>
  <c r="H1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0" i="2"/>
  <c r="J21" i="2"/>
  <c r="J22" i="2"/>
  <c r="J23" i="2"/>
  <c r="J24" i="2"/>
  <c r="J25" i="2"/>
  <c r="J26" i="2"/>
  <c r="J27" i="2"/>
  <c r="J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J1" i="2" l="1"/>
</calcChain>
</file>

<file path=xl/sharedStrings.xml><?xml version="1.0" encoding="utf-8"?>
<sst xmlns="http://schemas.openxmlformats.org/spreadsheetml/2006/main" count="254" uniqueCount="180">
  <si>
    <t>Description</t>
  </si>
  <si>
    <t>MFG</t>
  </si>
  <si>
    <t>MFG P/N</t>
  </si>
  <si>
    <t>QTY</t>
  </si>
  <si>
    <t>EA</t>
  </si>
  <si>
    <t>EXT</t>
  </si>
  <si>
    <t>NOTE</t>
  </si>
  <si>
    <t>Datasheet</t>
  </si>
  <si>
    <t>C&amp;K</t>
  </si>
  <si>
    <t>pts645.pdf</t>
  </si>
  <si>
    <t>CKN9071-ND</t>
  </si>
  <si>
    <t>PTS645SL702 LFS</t>
  </si>
  <si>
    <t>Citizen</t>
  </si>
  <si>
    <t>CL-270S-WS-SD-TS</t>
  </si>
  <si>
    <t>1642-1500-1-ND</t>
  </si>
  <si>
    <t>okDatasheet.pdf</t>
  </si>
  <si>
    <t>CR0603-FX-10R0ELFCT-ND</t>
  </si>
  <si>
    <t>Bourns Inc.</t>
  </si>
  <si>
    <t>CR0603-FX-10R0ELF</t>
  </si>
  <si>
    <t>cr.pdf</t>
  </si>
  <si>
    <t>CR0603AFX-1000EAS</t>
  </si>
  <si>
    <t>CR0603AFX-1000EASCT-ND</t>
  </si>
  <si>
    <t>js.pdf</t>
  </si>
  <si>
    <t>JS202011AQN</t>
  </si>
  <si>
    <t>401-2000-ND</t>
  </si>
  <si>
    <t>Line</t>
  </si>
  <si>
    <t>Supplier</t>
  </si>
  <si>
    <t>Supplier P/N</t>
  </si>
  <si>
    <t>Raspberry PICO</t>
  </si>
  <si>
    <t>RFM95W - radio module with frequency for your country</t>
  </si>
  <si>
    <t>2.0" IPS screen - 12PIN 320x240 ST7789V</t>
  </si>
  <si>
    <t>DTS63K - tactile switch 7mm height, 1N (100gf)</t>
  </si>
  <si>
    <t>BSS123 - Transistor (N-MOSFET)</t>
  </si>
  <si>
    <t>display backlight</t>
  </si>
  <si>
    <t>LPT1109DS - Piezo</t>
  </si>
  <si>
    <t>JS202011CQN C&amp;K or MSS-2235 NINIGI - Slide Switch</t>
  </si>
  <si>
    <t>Optional - For power off (Armachat work without)</t>
  </si>
  <si>
    <t>display backlight &amp; optional keyboard backlight</t>
  </si>
  <si>
    <t>10R 0603 - Resistor</t>
  </si>
  <si>
    <t>100R 0603 - Resistor</t>
  </si>
  <si>
    <t>led 0802 - Side LED</t>
  </si>
  <si>
    <t>Optional - keyboard backlight</t>
  </si>
  <si>
    <t>Totals</t>
  </si>
  <si>
    <t>Set of Armachat PCBs</t>
  </si>
  <si>
    <t>Peter Bobrovsky Misenko</t>
  </si>
  <si>
    <t>Tindie</t>
  </si>
  <si>
    <t>armachat-lora-messenger-with-raspberry-pi-pico</t>
  </si>
  <si>
    <t>Digi-Key</t>
  </si>
  <si>
    <t>DUOWEISI</t>
  </si>
  <si>
    <t>DUOWEISI Module Store</t>
  </si>
  <si>
    <t>Antenna connector - Edge-Launch SMA Connector for 1.6mm / 0.062" Thick PCBs</t>
  </si>
  <si>
    <t>Adafruit</t>
  </si>
  <si>
    <t>1865</t>
  </si>
  <si>
    <t>AliExpress</t>
  </si>
  <si>
    <t>Fantasy Electronics CO., Ltd</t>
  </si>
  <si>
    <t>TME Electronics</t>
  </si>
  <si>
    <t>LPT1109DS-HL-05</t>
  </si>
  <si>
    <t>LPT1109DS-HL-05-4.1-12-R.pdf</t>
  </si>
  <si>
    <t>LPT1109DS-HL-05-4.1-12-R</t>
  </si>
  <si>
    <t>Cre-sound Electronics</t>
  </si>
  <si>
    <t>4k7 0603 - Resistor</t>
  </si>
  <si>
    <t>CR0603-FX-4701ELFCT-ND</t>
  </si>
  <si>
    <t>CR0603-FX-4701ELF</t>
  </si>
  <si>
    <t>497-STPS340AFNCT-ND</t>
  </si>
  <si>
    <t>STPS340AFN</t>
  </si>
  <si>
    <t>STMicroelectronics</t>
  </si>
  <si>
    <t>Diode Schottky 40 V 3A Surface Mount SMAflat Notch</t>
  </si>
  <si>
    <t>stps340.pdf</t>
  </si>
  <si>
    <t>Optional - Protection diode for battery</t>
  </si>
  <si>
    <t>2648-SC0915CT-ND</t>
  </si>
  <si>
    <t>Raspberry Pi</t>
  </si>
  <si>
    <t>SC0915</t>
  </si>
  <si>
    <t>pico-datasheet.pdf</t>
  </si>
  <si>
    <t>Amazon</t>
  </si>
  <si>
    <t>B091PRHPTJ</t>
  </si>
  <si>
    <t>Req/Optional</t>
  </si>
  <si>
    <t>Required</t>
  </si>
  <si>
    <t>Required+Optional</t>
  </si>
  <si>
    <t>Optional</t>
  </si>
  <si>
    <t>Not Indicated</t>
  </si>
  <si>
    <t>Pin</t>
  </si>
  <si>
    <t>Device</t>
  </si>
  <si>
    <t>Signal</t>
  </si>
  <si>
    <t>GP0</t>
  </si>
  <si>
    <t>GP1</t>
  </si>
  <si>
    <t>GND</t>
  </si>
  <si>
    <t>Name</t>
  </si>
  <si>
    <t>GP2</t>
  </si>
  <si>
    <t>GP3</t>
  </si>
  <si>
    <t>GP4</t>
  </si>
  <si>
    <t>GP5</t>
  </si>
  <si>
    <t>GP6</t>
  </si>
  <si>
    <t>GP7</t>
  </si>
  <si>
    <t>GP8</t>
  </si>
  <si>
    <t>GP9</t>
  </si>
  <si>
    <t>GP10</t>
  </si>
  <si>
    <t>GP11</t>
  </si>
  <si>
    <t>GP12</t>
  </si>
  <si>
    <t>GP13</t>
  </si>
  <si>
    <t>GP14</t>
  </si>
  <si>
    <t>GP15</t>
  </si>
  <si>
    <t>GP16</t>
  </si>
  <si>
    <t>GP17</t>
  </si>
  <si>
    <t>GP18</t>
  </si>
  <si>
    <t>GP19</t>
  </si>
  <si>
    <t>GP20</t>
  </si>
  <si>
    <t>GP21</t>
  </si>
  <si>
    <t>GP22</t>
  </si>
  <si>
    <t>RUN/RESET</t>
  </si>
  <si>
    <t>GP26</t>
  </si>
  <si>
    <t>GP27</t>
  </si>
  <si>
    <t>ADC_VREF</t>
  </si>
  <si>
    <t>3V3</t>
  </si>
  <si>
    <t>3V3_EN</t>
  </si>
  <si>
    <t>VSYS</t>
  </si>
  <si>
    <t>VBUS</t>
  </si>
  <si>
    <t>Device 2</t>
  </si>
  <si>
    <t>Signal 2</t>
  </si>
  <si>
    <t>MISO</t>
  </si>
  <si>
    <t>MOSI</t>
  </si>
  <si>
    <t>LoRa</t>
  </si>
  <si>
    <t>SCK</t>
  </si>
  <si>
    <t>GP28_A2</t>
  </si>
  <si>
    <t>Lora</t>
  </si>
  <si>
    <t>Keyboard</t>
  </si>
  <si>
    <t>Col 1</t>
  </si>
  <si>
    <t>Col 2</t>
  </si>
  <si>
    <t>Col 3</t>
  </si>
  <si>
    <t>Col 4</t>
  </si>
  <si>
    <t>Col 5</t>
  </si>
  <si>
    <t>Col 6</t>
  </si>
  <si>
    <t>Row 1</t>
  </si>
  <si>
    <t>Row 2</t>
  </si>
  <si>
    <t>Row 3</t>
  </si>
  <si>
    <t>Row 4</t>
  </si>
  <si>
    <t>Row 5</t>
  </si>
  <si>
    <t>Row 6</t>
  </si>
  <si>
    <t>Display</t>
  </si>
  <si>
    <t>Backlight</t>
  </si>
  <si>
    <t>CS</t>
  </si>
  <si>
    <t>Reset</t>
  </si>
  <si>
    <t>SD Card</t>
  </si>
  <si>
    <t>DI</t>
  </si>
  <si>
    <t>SCLK</t>
  </si>
  <si>
    <t>DO</t>
  </si>
  <si>
    <t>Buzzer</t>
  </si>
  <si>
    <t>+</t>
  </si>
  <si>
    <t>Q</t>
  </si>
  <si>
    <t>E</t>
  </si>
  <si>
    <t>T</t>
  </si>
  <si>
    <t>I</t>
  </si>
  <si>
    <t>A</t>
  </si>
  <si>
    <t>S</t>
  </si>
  <si>
    <t>DEL</t>
  </si>
  <si>
    <t>ALT</t>
  </si>
  <si>
    <t>B</t>
  </si>
  <si>
    <t>N</t>
  </si>
  <si>
    <t>M</t>
  </si>
  <si>
    <t>INT</t>
  </si>
  <si>
    <t>DC</t>
  </si>
  <si>
    <t>RFM95_96_97_98W.pdf</t>
  </si>
  <si>
    <t>Screen</t>
  </si>
  <si>
    <t>Key Press</t>
  </si>
  <si>
    <t>Action</t>
  </si>
  <si>
    <t>Home</t>
  </si>
  <si>
    <t>New Message</t>
  </si>
  <si>
    <t>SMPS Mode Off</t>
  </si>
  <si>
    <t>SMPS Mode On</t>
  </si>
  <si>
    <t>Read config.txt</t>
  </si>
  <si>
    <t>bss123-d.pdf</t>
  </si>
  <si>
    <t>System Information</t>
  </si>
  <si>
    <t>Setup</t>
  </si>
  <si>
    <t>Terminal</t>
  </si>
  <si>
    <t>Keyboard Backlight On</t>
  </si>
  <si>
    <t>Keyboard Backlight Off</t>
  </si>
  <si>
    <t>Show Memory</t>
  </si>
  <si>
    <t>LoRa Antenna (SMA)</t>
  </si>
  <si>
    <t>Boot</t>
  </si>
  <si>
    <t>Safe Mode</t>
  </si>
  <si>
    <t>Write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</si>
</sst>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4" fontId="0" fillId="2" borderId="1" xfId="1" applyFont="1" applyFill="1" applyBorder="1"/>
    <xf numFmtId="44" fontId="2" fillId="0" borderId="1" xfId="1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/>
    <xf numFmtId="44" fontId="2" fillId="2" borderId="1" xfId="1" applyFont="1" applyFill="1" applyBorder="1"/>
    <xf numFmtId="0" fontId="2" fillId="2" borderId="1" xfId="1" applyNumberFormat="1" applyFont="1" applyFill="1" applyBorder="1"/>
    <xf numFmtId="0" fontId="0" fillId="0" borderId="2" xfId="0" applyFill="1" applyBorder="1"/>
    <xf numFmtId="0" fontId="3" fillId="0" borderId="1" xfId="2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44" fontId="0" fillId="0" borderId="1" xfId="1" applyFont="1" applyBorder="1"/>
    <xf numFmtId="0" fontId="0" fillId="3" borderId="1" xfId="0" applyFill="1" applyBorder="1"/>
    <xf numFmtId="0" fontId="0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32518915182.html?spm=a2g0o.cart.0.0.3d923c00NMIyzd&amp;mp=1" TargetMode="External"/><Relationship Id="rId2" Type="http://schemas.openxmlformats.org/officeDocument/2006/relationships/hyperlink" Target="https://www.aliexpress.com/item/1005003445960727.html?spm=a2g0o.cart.0.0.67d23c000MHyue&amp;mp=1" TargetMode="External"/><Relationship Id="rId1" Type="http://schemas.openxmlformats.org/officeDocument/2006/relationships/hyperlink" Target="https://www.aliexpress.com/item/4001220638683.html?spm=a2g0o.cart.0.0.52bd3c00yabaXy&amp;mp=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indie.com/products/bobricius/armachat-lora-messenger-with-raspberry-pi-pic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B8F2-95FA-46F3-A57B-CEA8A291D57A}">
  <sheetPr>
    <pageSetUpPr fitToPage="1"/>
  </sheetPr>
  <dimension ref="A1:L27"/>
  <sheetViews>
    <sheetView workbookViewId="0">
      <selection activeCell="B4" sqref="B4"/>
    </sheetView>
  </sheetViews>
  <sheetFormatPr defaultRowHeight="15" x14ac:dyDescent="0.25"/>
  <cols>
    <col min="2" max="2" width="18.140625" style="17" bestFit="1" customWidth="1"/>
    <col min="3" max="3" width="52" style="8" bestFit="1" customWidth="1"/>
    <col min="4" max="4" width="23.85546875" bestFit="1" customWidth="1"/>
    <col min="5" max="5" width="24.140625" bestFit="1" customWidth="1"/>
    <col min="6" max="6" width="14.85546875" bestFit="1" customWidth="1"/>
    <col min="7" max="7" width="45.5703125" bestFit="1" customWidth="1"/>
    <col min="11" max="11" width="27.85546875" bestFit="1" customWidth="1"/>
    <col min="12" max="12" width="46" bestFit="1" customWidth="1"/>
  </cols>
  <sheetData>
    <row r="1" spans="1:12" x14ac:dyDescent="0.25">
      <c r="G1" s="3" t="s">
        <v>42</v>
      </c>
      <c r="H1" s="13">
        <f>SUM(H4:H101)</f>
        <v>75</v>
      </c>
      <c r="I1" s="14"/>
      <c r="J1" s="12">
        <f>SUM(J4:J101)</f>
        <v>54.642099999999992</v>
      </c>
    </row>
    <row r="3" spans="1:12" s="11" customFormat="1" x14ac:dyDescent="0.25">
      <c r="A3" s="4" t="s">
        <v>25</v>
      </c>
      <c r="B3" s="4" t="s">
        <v>75</v>
      </c>
      <c r="C3" s="9" t="s">
        <v>0</v>
      </c>
      <c r="D3" s="4" t="s">
        <v>1</v>
      </c>
      <c r="E3" s="4" t="s">
        <v>2</v>
      </c>
      <c r="F3" s="4" t="s">
        <v>26</v>
      </c>
      <c r="G3" s="4" t="s">
        <v>27</v>
      </c>
      <c r="H3" s="4" t="s">
        <v>3</v>
      </c>
      <c r="I3" s="4" t="s">
        <v>4</v>
      </c>
      <c r="J3" s="7" t="s">
        <v>5</v>
      </c>
      <c r="K3" s="4" t="s">
        <v>7</v>
      </c>
      <c r="L3" s="4" t="s">
        <v>6</v>
      </c>
    </row>
    <row r="4" spans="1:12" x14ac:dyDescent="0.25">
      <c r="A4" s="2">
        <f>IF(C4="","",IF(ISNUMBER(A3),A3+1,1))</f>
        <v>1</v>
      </c>
      <c r="B4" s="18" t="s">
        <v>76</v>
      </c>
      <c r="C4" s="10" t="s">
        <v>43</v>
      </c>
      <c r="D4" s="1" t="s">
        <v>44</v>
      </c>
      <c r="E4" s="1"/>
      <c r="F4" s="1" t="s">
        <v>45</v>
      </c>
      <c r="G4" s="15" t="s">
        <v>46</v>
      </c>
      <c r="H4" s="1">
        <v>1</v>
      </c>
      <c r="I4" s="19">
        <v>19.98</v>
      </c>
      <c r="J4" s="6">
        <f>IF(OR(H4="",I4=""),"",H4*I4)</f>
        <v>19.98</v>
      </c>
      <c r="K4" s="1"/>
      <c r="L4" s="1"/>
    </row>
    <row r="5" spans="1:12" x14ac:dyDescent="0.25">
      <c r="A5" s="2">
        <f t="shared" ref="A5:A27" si="0">IF(C5="","",IF(ISNUMBER(A4),A4+1,1))</f>
        <v>2</v>
      </c>
      <c r="B5" s="18" t="s">
        <v>76</v>
      </c>
      <c r="C5" s="10" t="s">
        <v>28</v>
      </c>
      <c r="D5" s="1" t="s">
        <v>70</v>
      </c>
      <c r="E5" s="1" t="s">
        <v>71</v>
      </c>
      <c r="F5" s="1" t="s">
        <v>47</v>
      </c>
      <c r="G5" s="1" t="s">
        <v>69</v>
      </c>
      <c r="H5" s="1">
        <v>1</v>
      </c>
      <c r="I5" s="19">
        <v>4</v>
      </c>
      <c r="J5" s="6">
        <f>IF(OR(H5="",I5=""),"",H5*I5)</f>
        <v>4</v>
      </c>
      <c r="K5" s="1" t="s">
        <v>72</v>
      </c>
      <c r="L5" s="1"/>
    </row>
    <row r="6" spans="1:12" x14ac:dyDescent="0.25">
      <c r="A6" s="2">
        <f t="shared" si="0"/>
        <v>3</v>
      </c>
      <c r="B6" s="18" t="s">
        <v>76</v>
      </c>
      <c r="C6" s="10" t="s">
        <v>29</v>
      </c>
      <c r="D6" s="1" t="s">
        <v>48</v>
      </c>
      <c r="E6" s="1"/>
      <c r="F6" s="1" t="s">
        <v>53</v>
      </c>
      <c r="G6" s="15" t="s">
        <v>49</v>
      </c>
      <c r="H6" s="1">
        <v>1</v>
      </c>
      <c r="I6" s="19">
        <v>3.4</v>
      </c>
      <c r="J6" s="6">
        <f t="shared" ref="J6:J27" si="1">IF(OR(H6="",I6=""),"",H6*I6)</f>
        <v>3.4</v>
      </c>
      <c r="K6" s="1" t="s">
        <v>160</v>
      </c>
      <c r="L6" s="1"/>
    </row>
    <row r="7" spans="1:12" x14ac:dyDescent="0.25">
      <c r="A7" s="2">
        <f t="shared" si="0"/>
        <v>4</v>
      </c>
      <c r="B7" s="18" t="s">
        <v>76</v>
      </c>
      <c r="C7" s="10" t="s">
        <v>30</v>
      </c>
      <c r="D7" s="1" t="s">
        <v>48</v>
      </c>
      <c r="E7" s="1"/>
      <c r="F7" s="1" t="s">
        <v>53</v>
      </c>
      <c r="G7" s="15" t="s">
        <v>49</v>
      </c>
      <c r="H7" s="1">
        <v>1</v>
      </c>
      <c r="I7" s="19">
        <v>5.6</v>
      </c>
      <c r="J7" s="6">
        <f t="shared" si="1"/>
        <v>5.6</v>
      </c>
      <c r="K7" s="1"/>
      <c r="L7" s="1"/>
    </row>
    <row r="8" spans="1:12" x14ac:dyDescent="0.25">
      <c r="A8" s="2">
        <f t="shared" si="0"/>
        <v>5</v>
      </c>
      <c r="B8" s="18" t="s">
        <v>76</v>
      </c>
      <c r="C8" s="10" t="s">
        <v>31</v>
      </c>
      <c r="D8" s="1" t="s">
        <v>8</v>
      </c>
      <c r="E8" s="1" t="s">
        <v>11</v>
      </c>
      <c r="F8" s="1" t="s">
        <v>47</v>
      </c>
      <c r="G8" s="1" t="s">
        <v>10</v>
      </c>
      <c r="H8" s="1">
        <v>30</v>
      </c>
      <c r="I8" s="19">
        <v>0.1588</v>
      </c>
      <c r="J8" s="6">
        <f t="shared" si="1"/>
        <v>4.7640000000000002</v>
      </c>
      <c r="K8" s="1" t="s">
        <v>9</v>
      </c>
      <c r="L8" s="1"/>
    </row>
    <row r="9" spans="1:12" x14ac:dyDescent="0.25">
      <c r="A9" s="2">
        <f t="shared" si="0"/>
        <v>6</v>
      </c>
      <c r="B9" s="18" t="s">
        <v>77</v>
      </c>
      <c r="C9" s="10" t="s">
        <v>32</v>
      </c>
      <c r="D9" s="1"/>
      <c r="E9" s="1"/>
      <c r="F9" s="1" t="s">
        <v>53</v>
      </c>
      <c r="G9" s="15" t="s">
        <v>54</v>
      </c>
      <c r="H9" s="1">
        <v>2</v>
      </c>
      <c r="I9" s="19">
        <v>1.4500000000000001E-2</v>
      </c>
      <c r="J9" s="6">
        <f t="shared" si="1"/>
        <v>2.9000000000000001E-2</v>
      </c>
      <c r="K9" s="1" t="s">
        <v>169</v>
      </c>
      <c r="L9" s="1" t="s">
        <v>37</v>
      </c>
    </row>
    <row r="10" spans="1:12" x14ac:dyDescent="0.25">
      <c r="A10" s="2">
        <f t="shared" si="0"/>
        <v>7</v>
      </c>
      <c r="B10" s="18" t="s">
        <v>76</v>
      </c>
      <c r="C10" s="10" t="s">
        <v>38</v>
      </c>
      <c r="D10" s="1" t="s">
        <v>17</v>
      </c>
      <c r="E10" s="1" t="s">
        <v>18</v>
      </c>
      <c r="F10" s="1" t="s">
        <v>47</v>
      </c>
      <c r="G10" s="1" t="s">
        <v>16</v>
      </c>
      <c r="H10" s="1">
        <v>1</v>
      </c>
      <c r="I10" s="19">
        <v>6.7999999999999996E-3</v>
      </c>
      <c r="J10" s="6">
        <f t="shared" si="1"/>
        <v>6.7999999999999996E-3</v>
      </c>
      <c r="K10" s="1" t="s">
        <v>19</v>
      </c>
      <c r="L10" s="1" t="s">
        <v>33</v>
      </c>
    </row>
    <row r="11" spans="1:12" x14ac:dyDescent="0.25">
      <c r="A11" s="2">
        <f t="shared" si="0"/>
        <v>8</v>
      </c>
      <c r="B11" s="18" t="s">
        <v>77</v>
      </c>
      <c r="C11" s="10" t="s">
        <v>60</v>
      </c>
      <c r="D11" s="1" t="s">
        <v>17</v>
      </c>
      <c r="E11" s="1" t="s">
        <v>62</v>
      </c>
      <c r="F11" s="1" t="s">
        <v>47</v>
      </c>
      <c r="G11" s="1" t="s">
        <v>61</v>
      </c>
      <c r="H11" s="1">
        <v>2</v>
      </c>
      <c r="I11" s="19">
        <v>6.7999999999999996E-3</v>
      </c>
      <c r="J11" s="6">
        <f t="shared" si="1"/>
        <v>1.3599999999999999E-2</v>
      </c>
      <c r="K11" s="1" t="s">
        <v>19</v>
      </c>
      <c r="L11" s="1" t="s">
        <v>37</v>
      </c>
    </row>
    <row r="12" spans="1:12" x14ac:dyDescent="0.25">
      <c r="A12" s="2">
        <f t="shared" si="0"/>
        <v>9</v>
      </c>
      <c r="B12" s="18" t="s">
        <v>76</v>
      </c>
      <c r="C12" s="10" t="s">
        <v>34</v>
      </c>
      <c r="D12" s="1" t="s">
        <v>59</v>
      </c>
      <c r="E12" s="1" t="s">
        <v>58</v>
      </c>
      <c r="F12" s="1" t="s">
        <v>55</v>
      </c>
      <c r="G12" s="1" t="s">
        <v>56</v>
      </c>
      <c r="H12" s="1">
        <v>1</v>
      </c>
      <c r="I12" s="19">
        <v>0.73</v>
      </c>
      <c r="J12" s="6">
        <f t="shared" si="1"/>
        <v>0.73</v>
      </c>
      <c r="K12" s="1" t="s">
        <v>57</v>
      </c>
      <c r="L12" s="1"/>
    </row>
    <row r="13" spans="1:12" x14ac:dyDescent="0.25">
      <c r="A13" s="2">
        <f t="shared" si="0"/>
        <v>10</v>
      </c>
      <c r="B13" s="18" t="s">
        <v>78</v>
      </c>
      <c r="C13" s="10" t="s">
        <v>35</v>
      </c>
      <c r="D13" s="1" t="s">
        <v>8</v>
      </c>
      <c r="E13" s="1" t="s">
        <v>23</v>
      </c>
      <c r="F13" s="1" t="s">
        <v>47</v>
      </c>
      <c r="G13" s="1" t="s">
        <v>24</v>
      </c>
      <c r="H13" s="1">
        <v>1</v>
      </c>
      <c r="I13" s="19">
        <v>0.52200000000000002</v>
      </c>
      <c r="J13" s="6">
        <f t="shared" si="1"/>
        <v>0.52200000000000002</v>
      </c>
      <c r="K13" s="1" t="s">
        <v>22</v>
      </c>
      <c r="L13" s="1" t="s">
        <v>36</v>
      </c>
    </row>
    <row r="14" spans="1:12" x14ac:dyDescent="0.25">
      <c r="A14" s="2">
        <f t="shared" si="0"/>
        <v>11</v>
      </c>
      <c r="B14" s="18" t="s">
        <v>78</v>
      </c>
      <c r="C14" s="10" t="s">
        <v>39</v>
      </c>
      <c r="D14" s="1" t="s">
        <v>17</v>
      </c>
      <c r="E14" s="1" t="s">
        <v>20</v>
      </c>
      <c r="F14" s="1" t="s">
        <v>47</v>
      </c>
      <c r="G14" s="1" t="s">
        <v>21</v>
      </c>
      <c r="H14" s="1">
        <v>1</v>
      </c>
      <c r="I14" s="19">
        <v>2.1700000000000001E-2</v>
      </c>
      <c r="J14" s="6">
        <f t="shared" si="1"/>
        <v>2.1700000000000001E-2</v>
      </c>
      <c r="K14" s="1"/>
      <c r="L14" s="1" t="s">
        <v>41</v>
      </c>
    </row>
    <row r="15" spans="1:12" x14ac:dyDescent="0.25">
      <c r="A15" s="2">
        <f t="shared" si="0"/>
        <v>12</v>
      </c>
      <c r="B15" s="18" t="s">
        <v>78</v>
      </c>
      <c r="C15" s="10" t="s">
        <v>40</v>
      </c>
      <c r="D15" s="1" t="s">
        <v>12</v>
      </c>
      <c r="E15" s="1" t="s">
        <v>13</v>
      </c>
      <c r="F15" s="1" t="s">
        <v>47</v>
      </c>
      <c r="G15" s="1" t="s">
        <v>14</v>
      </c>
      <c r="H15" s="1">
        <v>30</v>
      </c>
      <c r="I15" s="19">
        <v>0.23180000000000001</v>
      </c>
      <c r="J15" s="6">
        <f t="shared" si="1"/>
        <v>6.9540000000000006</v>
      </c>
      <c r="K15" s="1" t="s">
        <v>15</v>
      </c>
      <c r="L15" s="1" t="s">
        <v>41</v>
      </c>
    </row>
    <row r="16" spans="1:12" ht="30" x14ac:dyDescent="0.25">
      <c r="A16" s="2">
        <f t="shared" si="0"/>
        <v>13</v>
      </c>
      <c r="B16" s="18" t="s">
        <v>79</v>
      </c>
      <c r="C16" s="10" t="s">
        <v>50</v>
      </c>
      <c r="D16" s="1"/>
      <c r="E16" s="1"/>
      <c r="F16" s="1" t="s">
        <v>51</v>
      </c>
      <c r="G16" s="16" t="s">
        <v>52</v>
      </c>
      <c r="H16" s="1">
        <v>1</v>
      </c>
      <c r="I16" s="19">
        <v>2.5</v>
      </c>
      <c r="J16" s="6">
        <f t="shared" si="1"/>
        <v>2.5</v>
      </c>
      <c r="K16" s="1"/>
      <c r="L16" s="1"/>
    </row>
    <row r="17" spans="1:12" x14ac:dyDescent="0.25">
      <c r="A17" s="2">
        <f t="shared" si="0"/>
        <v>14</v>
      </c>
      <c r="B17" s="18" t="s">
        <v>79</v>
      </c>
      <c r="C17" s="10" t="s">
        <v>66</v>
      </c>
      <c r="D17" s="1" t="s">
        <v>65</v>
      </c>
      <c r="E17" s="1" t="s">
        <v>64</v>
      </c>
      <c r="F17" s="1" t="s">
        <v>47</v>
      </c>
      <c r="G17" s="1" t="s">
        <v>63</v>
      </c>
      <c r="H17" s="1">
        <v>1</v>
      </c>
      <c r="I17" s="19">
        <v>0.376</v>
      </c>
      <c r="J17" s="6">
        <f t="shared" si="1"/>
        <v>0.376</v>
      </c>
      <c r="K17" s="1" t="s">
        <v>67</v>
      </c>
      <c r="L17" s="1" t="s">
        <v>68</v>
      </c>
    </row>
    <row r="18" spans="1:12" x14ac:dyDescent="0.25">
      <c r="A18" s="2">
        <f t="shared" si="0"/>
        <v>15</v>
      </c>
      <c r="B18" s="18" t="s">
        <v>79</v>
      </c>
      <c r="C18" s="10" t="s">
        <v>176</v>
      </c>
      <c r="D18" s="1"/>
      <c r="E18" s="1"/>
      <c r="F18" s="1" t="s">
        <v>73</v>
      </c>
      <c r="G18" s="1" t="s">
        <v>74</v>
      </c>
      <c r="H18" s="1">
        <v>1</v>
      </c>
      <c r="I18" s="19">
        <f>11.49/2</f>
        <v>5.7450000000000001</v>
      </c>
      <c r="J18" s="6">
        <f t="shared" si="1"/>
        <v>5.7450000000000001</v>
      </c>
      <c r="K18" s="1"/>
      <c r="L18" s="1"/>
    </row>
    <row r="19" spans="1:12" x14ac:dyDescent="0.25">
      <c r="A19" s="2" t="str">
        <f t="shared" si="0"/>
        <v/>
      </c>
      <c r="B19" s="18"/>
      <c r="C19" s="10"/>
      <c r="D19" s="1"/>
      <c r="E19" s="1"/>
      <c r="F19" s="1"/>
      <c r="G19" s="1"/>
      <c r="H19" s="1"/>
      <c r="I19" s="19"/>
      <c r="J19" s="6" t="str">
        <f t="shared" si="1"/>
        <v/>
      </c>
      <c r="K19" s="1"/>
      <c r="L19" s="1"/>
    </row>
    <row r="20" spans="1:12" x14ac:dyDescent="0.25">
      <c r="A20" s="2" t="str">
        <f t="shared" si="0"/>
        <v/>
      </c>
      <c r="B20" s="18"/>
      <c r="C20" s="10"/>
      <c r="D20" s="1"/>
      <c r="E20" s="1"/>
      <c r="F20" s="1"/>
      <c r="G20" s="1"/>
      <c r="H20" s="1"/>
      <c r="I20" s="19"/>
      <c r="J20" s="6" t="str">
        <f t="shared" si="1"/>
        <v/>
      </c>
      <c r="K20" s="1"/>
      <c r="L20" s="1"/>
    </row>
    <row r="21" spans="1:12" x14ac:dyDescent="0.25">
      <c r="A21" s="2" t="str">
        <f t="shared" si="0"/>
        <v/>
      </c>
      <c r="B21" s="18"/>
      <c r="C21" s="10"/>
      <c r="D21" s="1"/>
      <c r="E21" s="1"/>
      <c r="F21" s="1"/>
      <c r="G21" s="1"/>
      <c r="H21" s="1"/>
      <c r="I21" s="19"/>
      <c r="J21" s="6" t="str">
        <f t="shared" si="1"/>
        <v/>
      </c>
      <c r="K21" s="1"/>
      <c r="L21" s="1"/>
    </row>
    <row r="22" spans="1:12" x14ac:dyDescent="0.25">
      <c r="A22" s="2" t="str">
        <f t="shared" si="0"/>
        <v/>
      </c>
      <c r="B22" s="18"/>
      <c r="C22" s="10"/>
      <c r="D22" s="1"/>
      <c r="E22" s="1"/>
      <c r="F22" s="1"/>
      <c r="G22" s="1"/>
      <c r="H22" s="1"/>
      <c r="I22" s="19"/>
      <c r="J22" s="6" t="str">
        <f t="shared" si="1"/>
        <v/>
      </c>
      <c r="K22" s="1"/>
      <c r="L22" s="1"/>
    </row>
    <row r="23" spans="1:12" x14ac:dyDescent="0.25">
      <c r="A23" s="2" t="str">
        <f t="shared" si="0"/>
        <v/>
      </c>
      <c r="B23" s="18"/>
      <c r="C23" s="10"/>
      <c r="D23" s="1"/>
      <c r="E23" s="1"/>
      <c r="F23" s="1"/>
      <c r="G23" s="1"/>
      <c r="H23" s="1"/>
      <c r="I23" s="19"/>
      <c r="J23" s="6" t="str">
        <f t="shared" si="1"/>
        <v/>
      </c>
      <c r="K23" s="1"/>
      <c r="L23" s="1"/>
    </row>
    <row r="24" spans="1:12" x14ac:dyDescent="0.25">
      <c r="A24" s="2" t="str">
        <f t="shared" si="0"/>
        <v/>
      </c>
      <c r="B24" s="18"/>
      <c r="C24" s="10"/>
      <c r="D24" s="1"/>
      <c r="E24" s="1"/>
      <c r="F24" s="1"/>
      <c r="G24" s="1"/>
      <c r="H24" s="1"/>
      <c r="I24" s="19"/>
      <c r="J24" s="6" t="str">
        <f t="shared" si="1"/>
        <v/>
      </c>
      <c r="K24" s="1"/>
      <c r="L24" s="1"/>
    </row>
    <row r="25" spans="1:12" x14ac:dyDescent="0.25">
      <c r="A25" s="2" t="str">
        <f t="shared" si="0"/>
        <v/>
      </c>
      <c r="B25" s="18"/>
      <c r="C25" s="10"/>
      <c r="D25" s="1"/>
      <c r="E25" s="1"/>
      <c r="F25" s="1"/>
      <c r="G25" s="1"/>
      <c r="H25" s="1"/>
      <c r="I25" s="19"/>
      <c r="J25" s="6" t="str">
        <f t="shared" si="1"/>
        <v/>
      </c>
      <c r="K25" s="1"/>
      <c r="L25" s="1"/>
    </row>
    <row r="26" spans="1:12" x14ac:dyDescent="0.25">
      <c r="A26" s="2" t="str">
        <f t="shared" si="0"/>
        <v/>
      </c>
      <c r="B26" s="18"/>
      <c r="C26" s="10"/>
      <c r="D26" s="1"/>
      <c r="E26" s="1"/>
      <c r="F26" s="1"/>
      <c r="G26" s="1"/>
      <c r="H26" s="1"/>
      <c r="I26" s="19"/>
      <c r="J26" s="6" t="str">
        <f t="shared" si="1"/>
        <v/>
      </c>
      <c r="K26" s="1"/>
      <c r="L26" s="1"/>
    </row>
    <row r="27" spans="1:12" x14ac:dyDescent="0.25">
      <c r="A27" s="2" t="str">
        <f t="shared" si="0"/>
        <v/>
      </c>
      <c r="B27" s="18"/>
      <c r="C27" s="10"/>
      <c r="D27" s="1"/>
      <c r="E27" s="1"/>
      <c r="F27" s="1"/>
      <c r="G27" s="1"/>
      <c r="H27" s="1"/>
      <c r="I27" s="19"/>
      <c r="J27" s="6" t="str">
        <f t="shared" si="1"/>
        <v/>
      </c>
      <c r="K27" s="1"/>
      <c r="L27" s="1"/>
    </row>
  </sheetData>
  <hyperlinks>
    <hyperlink ref="G7" r:id="rId1" xr:uid="{FB63011B-B506-4CB6-A701-7752079006E1}"/>
    <hyperlink ref="G6" r:id="rId2" xr:uid="{64ABBF0C-DB1B-4D9F-88E1-65CA75EEBB6B}"/>
    <hyperlink ref="G9" r:id="rId3" xr:uid="{F06AB2BC-C1BF-4BEA-8844-6E0EA76A9701}"/>
    <hyperlink ref="G4" r:id="rId4" xr:uid="{E9410CB5-6EDF-4C6C-89EB-2BC9C9A206C3}"/>
  </hyperlinks>
  <pageMargins left="0.7" right="0.7" top="0.75" bottom="0.75" header="0.3" footer="0.3"/>
  <pageSetup scale="56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D34E-826C-4418-8C3E-1310E1F500AE}">
  <dimension ref="A1:F41"/>
  <sheetViews>
    <sheetView workbookViewId="0">
      <pane ySplit="1" topLeftCell="A2" activePane="bottomLeft" state="frozen"/>
      <selection pane="bottomLeft" activeCell="B35" sqref="B35"/>
    </sheetView>
  </sheetViews>
  <sheetFormatPr defaultRowHeight="15" x14ac:dyDescent="0.25"/>
  <cols>
    <col min="2" max="2" width="10.85546875" bestFit="1" customWidth="1"/>
  </cols>
  <sheetData>
    <row r="1" spans="1:6" s="5" customFormat="1" x14ac:dyDescent="0.25">
      <c r="A1" s="4" t="s">
        <v>80</v>
      </c>
      <c r="B1" s="4" t="s">
        <v>86</v>
      </c>
      <c r="C1" s="4" t="s">
        <v>81</v>
      </c>
      <c r="D1" s="4" t="s">
        <v>82</v>
      </c>
      <c r="E1" s="4" t="s">
        <v>116</v>
      </c>
      <c r="F1" s="4" t="s">
        <v>117</v>
      </c>
    </row>
    <row r="2" spans="1:6" x14ac:dyDescent="0.25">
      <c r="A2" s="1">
        <v>1</v>
      </c>
      <c r="B2" s="1" t="s">
        <v>83</v>
      </c>
      <c r="C2" s="1" t="s">
        <v>145</v>
      </c>
      <c r="D2" s="1" t="s">
        <v>146</v>
      </c>
      <c r="E2" s="1"/>
      <c r="F2" s="1"/>
    </row>
    <row r="3" spans="1:6" x14ac:dyDescent="0.25">
      <c r="A3" s="1">
        <v>2</v>
      </c>
      <c r="B3" s="1" t="s">
        <v>84</v>
      </c>
      <c r="C3" s="1" t="s">
        <v>124</v>
      </c>
      <c r="D3" s="1" t="s">
        <v>125</v>
      </c>
      <c r="E3" s="1"/>
      <c r="F3" s="1"/>
    </row>
    <row r="4" spans="1:6" x14ac:dyDescent="0.25">
      <c r="A4" s="1">
        <v>3</v>
      </c>
      <c r="B4" s="1" t="s">
        <v>85</v>
      </c>
      <c r="C4" s="1"/>
      <c r="D4" s="1"/>
      <c r="E4" s="1"/>
      <c r="F4" s="1"/>
    </row>
    <row r="5" spans="1:6" x14ac:dyDescent="0.25">
      <c r="A5" s="1">
        <v>4</v>
      </c>
      <c r="B5" s="1" t="s">
        <v>87</v>
      </c>
      <c r="C5" s="1" t="s">
        <v>124</v>
      </c>
      <c r="D5" s="1" t="s">
        <v>126</v>
      </c>
      <c r="E5" s="1"/>
      <c r="F5" s="1"/>
    </row>
    <row r="6" spans="1:6" x14ac:dyDescent="0.25">
      <c r="A6" s="1">
        <v>5</v>
      </c>
      <c r="B6" s="1" t="s">
        <v>88</v>
      </c>
      <c r="C6" s="1" t="s">
        <v>124</v>
      </c>
      <c r="D6" s="1" t="s">
        <v>127</v>
      </c>
      <c r="E6" s="1"/>
      <c r="F6" s="1"/>
    </row>
    <row r="7" spans="1:6" x14ac:dyDescent="0.25">
      <c r="A7" s="1">
        <v>6</v>
      </c>
      <c r="B7" s="1" t="s">
        <v>89</v>
      </c>
      <c r="C7" s="1" t="s">
        <v>124</v>
      </c>
      <c r="D7" s="1" t="s">
        <v>128</v>
      </c>
      <c r="E7" s="1"/>
      <c r="F7" s="1"/>
    </row>
    <row r="8" spans="1:6" x14ac:dyDescent="0.25">
      <c r="A8" s="1">
        <v>7</v>
      </c>
      <c r="B8" s="1" t="s">
        <v>90</v>
      </c>
      <c r="C8" s="1" t="s">
        <v>124</v>
      </c>
      <c r="D8" s="1" t="s">
        <v>129</v>
      </c>
      <c r="E8" s="1"/>
      <c r="F8" s="1"/>
    </row>
    <row r="9" spans="1:6" x14ac:dyDescent="0.25">
      <c r="A9" s="1">
        <v>8</v>
      </c>
      <c r="B9" s="1" t="s">
        <v>85</v>
      </c>
      <c r="C9" s="1"/>
      <c r="D9" s="1"/>
      <c r="E9" s="1"/>
      <c r="F9" s="1"/>
    </row>
    <row r="10" spans="1:6" x14ac:dyDescent="0.25">
      <c r="A10" s="1">
        <v>9</v>
      </c>
      <c r="B10" s="1" t="s">
        <v>91</v>
      </c>
      <c r="C10" s="1" t="s">
        <v>124</v>
      </c>
      <c r="D10" s="1" t="s">
        <v>131</v>
      </c>
      <c r="E10" s="1"/>
      <c r="F10" s="1"/>
    </row>
    <row r="11" spans="1:6" x14ac:dyDescent="0.25">
      <c r="A11" s="1">
        <v>10</v>
      </c>
      <c r="B11" s="1" t="s">
        <v>92</v>
      </c>
      <c r="C11" s="1" t="s">
        <v>124</v>
      </c>
      <c r="D11" s="1" t="s">
        <v>135</v>
      </c>
      <c r="E11" s="1"/>
      <c r="F11" s="1"/>
    </row>
    <row r="12" spans="1:6" x14ac:dyDescent="0.25">
      <c r="A12" s="1">
        <v>11</v>
      </c>
      <c r="B12" s="1" t="s">
        <v>93</v>
      </c>
      <c r="C12" s="1" t="s">
        <v>124</v>
      </c>
      <c r="D12" s="1" t="s">
        <v>134</v>
      </c>
      <c r="E12" s="1"/>
      <c r="F12" s="1"/>
    </row>
    <row r="13" spans="1:6" x14ac:dyDescent="0.25">
      <c r="A13" s="1">
        <v>12</v>
      </c>
      <c r="B13" s="1" t="s">
        <v>94</v>
      </c>
      <c r="C13" s="1" t="s">
        <v>124</v>
      </c>
      <c r="D13" s="1" t="s">
        <v>132</v>
      </c>
      <c r="E13" s="1"/>
      <c r="F13" s="1"/>
    </row>
    <row r="14" spans="1:6" x14ac:dyDescent="0.25">
      <c r="A14" s="1">
        <v>13</v>
      </c>
      <c r="B14" s="1" t="s">
        <v>85</v>
      </c>
      <c r="C14" s="1"/>
      <c r="D14" s="1"/>
      <c r="E14" s="1"/>
      <c r="F14" s="1"/>
    </row>
    <row r="15" spans="1:6" x14ac:dyDescent="0.25">
      <c r="A15" s="1">
        <v>14</v>
      </c>
      <c r="B15" s="1" t="s">
        <v>95</v>
      </c>
      <c r="C15" s="1" t="s">
        <v>120</v>
      </c>
      <c r="D15" s="1" t="s">
        <v>121</v>
      </c>
      <c r="E15" s="20" t="s">
        <v>141</v>
      </c>
      <c r="F15" s="20" t="s">
        <v>143</v>
      </c>
    </row>
    <row r="16" spans="1:6" x14ac:dyDescent="0.25">
      <c r="A16" s="1">
        <v>15</v>
      </c>
      <c r="B16" s="1" t="s">
        <v>96</v>
      </c>
      <c r="C16" s="1" t="s">
        <v>120</v>
      </c>
      <c r="D16" s="1" t="s">
        <v>119</v>
      </c>
      <c r="E16" s="20" t="s">
        <v>141</v>
      </c>
      <c r="F16" s="20" t="s">
        <v>142</v>
      </c>
    </row>
    <row r="17" spans="1:6" x14ac:dyDescent="0.25">
      <c r="A17" s="1">
        <v>16</v>
      </c>
      <c r="B17" s="1" t="s">
        <v>97</v>
      </c>
      <c r="C17" s="1" t="s">
        <v>120</v>
      </c>
      <c r="D17" s="1" t="s">
        <v>118</v>
      </c>
      <c r="E17" s="20" t="s">
        <v>141</v>
      </c>
      <c r="F17" s="20" t="s">
        <v>144</v>
      </c>
    </row>
    <row r="18" spans="1:6" x14ac:dyDescent="0.25">
      <c r="A18" s="1">
        <v>17</v>
      </c>
      <c r="B18" s="1" t="s">
        <v>98</v>
      </c>
      <c r="C18" s="1" t="s">
        <v>120</v>
      </c>
      <c r="D18" s="1" t="s">
        <v>139</v>
      </c>
      <c r="E18" s="20" t="s">
        <v>141</v>
      </c>
      <c r="F18" s="20" t="s">
        <v>139</v>
      </c>
    </row>
    <row r="19" spans="1:6" x14ac:dyDescent="0.25">
      <c r="A19" s="1">
        <v>18</v>
      </c>
      <c r="B19" s="1" t="s">
        <v>85</v>
      </c>
      <c r="C19" s="1"/>
      <c r="D19" s="1"/>
      <c r="E19" s="1"/>
      <c r="F19" s="1"/>
    </row>
    <row r="20" spans="1:6" x14ac:dyDescent="0.25">
      <c r="A20" s="1">
        <v>19</v>
      </c>
      <c r="B20" s="1" t="s">
        <v>99</v>
      </c>
      <c r="C20" s="1" t="s">
        <v>124</v>
      </c>
      <c r="D20" s="1" t="s">
        <v>138</v>
      </c>
      <c r="E20" s="20" t="s">
        <v>124</v>
      </c>
      <c r="F20" s="20" t="s">
        <v>130</v>
      </c>
    </row>
    <row r="21" spans="1:6" x14ac:dyDescent="0.25">
      <c r="A21" s="1">
        <v>20</v>
      </c>
      <c r="B21" s="1" t="s">
        <v>100</v>
      </c>
      <c r="C21" s="1" t="s">
        <v>124</v>
      </c>
      <c r="D21" s="1" t="s">
        <v>133</v>
      </c>
      <c r="E21" s="1"/>
      <c r="F21" s="1"/>
    </row>
    <row r="22" spans="1:6" x14ac:dyDescent="0.25">
      <c r="A22" s="1">
        <v>21</v>
      </c>
      <c r="B22" s="1" t="s">
        <v>101</v>
      </c>
      <c r="C22" s="1" t="s">
        <v>137</v>
      </c>
      <c r="D22" s="1" t="s">
        <v>159</v>
      </c>
      <c r="E22" s="1"/>
      <c r="F22" s="1"/>
    </row>
    <row r="23" spans="1:6" x14ac:dyDescent="0.25">
      <c r="A23" s="1">
        <v>22</v>
      </c>
      <c r="B23" s="1" t="s">
        <v>102</v>
      </c>
      <c r="C23" s="1"/>
      <c r="D23" s="1"/>
      <c r="E23" s="1"/>
      <c r="F23" s="1"/>
    </row>
    <row r="24" spans="1:6" x14ac:dyDescent="0.25">
      <c r="A24" s="1">
        <v>23</v>
      </c>
      <c r="B24" s="1" t="s">
        <v>85</v>
      </c>
      <c r="C24" s="1"/>
      <c r="D24" s="1"/>
      <c r="E24" s="1"/>
      <c r="F24" s="1"/>
    </row>
    <row r="25" spans="1:6" x14ac:dyDescent="0.25">
      <c r="A25" s="1">
        <v>24</v>
      </c>
      <c r="B25" s="1" t="s">
        <v>103</v>
      </c>
      <c r="C25" s="1" t="s">
        <v>137</v>
      </c>
      <c r="D25" s="1" t="s">
        <v>121</v>
      </c>
      <c r="E25" s="1"/>
      <c r="F25" s="1"/>
    </row>
    <row r="26" spans="1:6" x14ac:dyDescent="0.25">
      <c r="A26" s="1">
        <v>25</v>
      </c>
      <c r="B26" s="1" t="s">
        <v>104</v>
      </c>
      <c r="C26" s="1" t="s">
        <v>137</v>
      </c>
      <c r="D26" s="1" t="s">
        <v>119</v>
      </c>
      <c r="E26" s="1"/>
      <c r="F26" s="1"/>
    </row>
    <row r="27" spans="1:6" x14ac:dyDescent="0.25">
      <c r="A27" s="1">
        <v>26</v>
      </c>
      <c r="B27" s="1" t="s">
        <v>105</v>
      </c>
      <c r="C27" s="1" t="s">
        <v>137</v>
      </c>
      <c r="D27" s="1" t="s">
        <v>138</v>
      </c>
      <c r="E27" s="1"/>
      <c r="F27" s="1"/>
    </row>
    <row r="28" spans="1:6" x14ac:dyDescent="0.25">
      <c r="A28" s="1">
        <v>27</v>
      </c>
      <c r="B28" s="1" t="s">
        <v>106</v>
      </c>
      <c r="C28" s="1" t="s">
        <v>137</v>
      </c>
      <c r="D28" s="1" t="s">
        <v>139</v>
      </c>
      <c r="E28" s="1"/>
      <c r="F28" s="1"/>
    </row>
    <row r="29" spans="1:6" x14ac:dyDescent="0.25">
      <c r="A29" s="1">
        <v>28</v>
      </c>
      <c r="B29" s="1" t="s">
        <v>85</v>
      </c>
      <c r="C29" s="1"/>
      <c r="D29" s="1"/>
      <c r="E29" s="1"/>
      <c r="F29" s="1"/>
    </row>
    <row r="30" spans="1:6" x14ac:dyDescent="0.25">
      <c r="A30" s="1">
        <v>29</v>
      </c>
      <c r="B30" s="1" t="s">
        <v>107</v>
      </c>
      <c r="C30" s="1" t="s">
        <v>124</v>
      </c>
      <c r="D30" s="1" t="s">
        <v>136</v>
      </c>
      <c r="E30" s="1"/>
      <c r="F30" s="1"/>
    </row>
    <row r="31" spans="1:6" x14ac:dyDescent="0.25">
      <c r="A31" s="1">
        <v>30</v>
      </c>
      <c r="B31" s="1" t="s">
        <v>108</v>
      </c>
      <c r="C31" s="1" t="s">
        <v>137</v>
      </c>
      <c r="D31" s="1" t="s">
        <v>140</v>
      </c>
      <c r="E31" s="1"/>
      <c r="F31" s="1"/>
    </row>
    <row r="32" spans="1:6" x14ac:dyDescent="0.25">
      <c r="A32" s="1">
        <v>31</v>
      </c>
      <c r="B32" s="1" t="s">
        <v>109</v>
      </c>
      <c r="C32" s="1"/>
      <c r="D32" s="1"/>
      <c r="E32" s="1"/>
      <c r="F32" s="1"/>
    </row>
    <row r="33" spans="1:6" x14ac:dyDescent="0.25">
      <c r="A33" s="1">
        <v>32</v>
      </c>
      <c r="B33" s="1" t="s">
        <v>110</v>
      </c>
      <c r="C33" s="1"/>
      <c r="D33" s="1"/>
      <c r="E33" s="1"/>
      <c r="F33" s="1"/>
    </row>
    <row r="34" spans="1:6" x14ac:dyDescent="0.25">
      <c r="A34" s="1">
        <v>33</v>
      </c>
      <c r="B34" s="1" t="s">
        <v>85</v>
      </c>
      <c r="C34" s="1"/>
      <c r="D34" s="1"/>
      <c r="E34" s="1"/>
      <c r="F34" s="1"/>
    </row>
    <row r="35" spans="1:6" x14ac:dyDescent="0.25">
      <c r="A35" s="1">
        <v>34</v>
      </c>
      <c r="B35" s="1" t="s">
        <v>122</v>
      </c>
      <c r="C35" s="1" t="s">
        <v>123</v>
      </c>
      <c r="D35" s="1" t="s">
        <v>158</v>
      </c>
      <c r="E35" s="1"/>
      <c r="F35" s="1"/>
    </row>
    <row r="36" spans="1:6" x14ac:dyDescent="0.25">
      <c r="A36" s="1">
        <v>35</v>
      </c>
      <c r="B36" s="1" t="s">
        <v>111</v>
      </c>
      <c r="C36" s="1"/>
      <c r="D36" s="1"/>
      <c r="E36" s="1"/>
      <c r="F36" s="1"/>
    </row>
    <row r="37" spans="1:6" x14ac:dyDescent="0.25">
      <c r="A37" s="1">
        <v>36</v>
      </c>
      <c r="B37" s="1" t="s">
        <v>112</v>
      </c>
      <c r="C37" s="1"/>
      <c r="D37" s="1"/>
      <c r="E37" s="1"/>
      <c r="F37" s="1"/>
    </row>
    <row r="38" spans="1:6" x14ac:dyDescent="0.25">
      <c r="A38" s="1">
        <v>37</v>
      </c>
      <c r="B38" s="1" t="s">
        <v>113</v>
      </c>
      <c r="C38" s="1"/>
      <c r="D38" s="1"/>
      <c r="E38" s="1"/>
      <c r="F38" s="1"/>
    </row>
    <row r="39" spans="1:6" x14ac:dyDescent="0.25">
      <c r="A39" s="1">
        <v>38</v>
      </c>
      <c r="B39" s="1" t="s">
        <v>85</v>
      </c>
      <c r="C39" s="1"/>
      <c r="D39" s="1"/>
      <c r="E39" s="1"/>
      <c r="F39" s="1"/>
    </row>
    <row r="40" spans="1:6" x14ac:dyDescent="0.25">
      <c r="A40" s="1">
        <v>39</v>
      </c>
      <c r="B40" s="1" t="s">
        <v>114</v>
      </c>
      <c r="C40" s="1"/>
      <c r="D40" s="1"/>
      <c r="E40" s="1"/>
      <c r="F40" s="1"/>
    </row>
    <row r="41" spans="1:6" x14ac:dyDescent="0.25">
      <c r="A41" s="1">
        <v>40</v>
      </c>
      <c r="B41" s="1" t="s">
        <v>115</v>
      </c>
      <c r="C41" s="1"/>
      <c r="D41" s="1"/>
      <c r="E41" s="1"/>
      <c r="F4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D3B4-41B9-45BA-A561-4767E27251F2}">
  <dimension ref="A1:C13"/>
  <sheetViews>
    <sheetView tabSelected="1" workbookViewId="0">
      <selection activeCell="A4" sqref="A4:XFD4"/>
    </sheetView>
  </sheetViews>
  <sheetFormatPr defaultRowHeight="15" x14ac:dyDescent="0.25"/>
  <cols>
    <col min="3" max="3" width="21.5703125" bestFit="1" customWidth="1"/>
  </cols>
  <sheetData>
    <row r="1" spans="1:3" s="5" customFormat="1" x14ac:dyDescent="0.25">
      <c r="A1" s="5" t="s">
        <v>161</v>
      </c>
      <c r="B1" s="5" t="s">
        <v>162</v>
      </c>
      <c r="C1" s="5" t="s">
        <v>163</v>
      </c>
    </row>
    <row r="2" spans="1:3" s="21" customFormat="1" x14ac:dyDescent="0.25">
      <c r="A2" t="s">
        <v>177</v>
      </c>
      <c r="B2" t="s">
        <v>153</v>
      </c>
      <c r="C2" t="s">
        <v>178</v>
      </c>
    </row>
    <row r="3" spans="1:3" s="21" customFormat="1" x14ac:dyDescent="0.25">
      <c r="A3" t="s">
        <v>177</v>
      </c>
      <c r="B3" t="s">
        <v>154</v>
      </c>
      <c r="C3" t="s">
        <v>179</v>
      </c>
    </row>
    <row r="4" spans="1:3" x14ac:dyDescent="0.25">
      <c r="A4" t="s">
        <v>164</v>
      </c>
      <c r="B4" t="s">
        <v>156</v>
      </c>
      <c r="C4" t="s">
        <v>165</v>
      </c>
    </row>
    <row r="5" spans="1:3" x14ac:dyDescent="0.25">
      <c r="A5" t="s">
        <v>164</v>
      </c>
      <c r="B5" t="s">
        <v>157</v>
      </c>
      <c r="C5" t="s">
        <v>175</v>
      </c>
    </row>
    <row r="6" spans="1:3" x14ac:dyDescent="0.25">
      <c r="A6" t="s">
        <v>164</v>
      </c>
      <c r="B6" t="s">
        <v>151</v>
      </c>
      <c r="C6" t="s">
        <v>167</v>
      </c>
    </row>
    <row r="7" spans="1:3" x14ac:dyDescent="0.25">
      <c r="A7" t="s">
        <v>164</v>
      </c>
      <c r="B7" t="s">
        <v>155</v>
      </c>
      <c r="C7" t="s">
        <v>166</v>
      </c>
    </row>
    <row r="8" spans="1:3" x14ac:dyDescent="0.25">
      <c r="A8" t="s">
        <v>164</v>
      </c>
      <c r="B8" t="s">
        <v>148</v>
      </c>
      <c r="C8" t="s">
        <v>168</v>
      </c>
    </row>
    <row r="9" spans="1:3" x14ac:dyDescent="0.25">
      <c r="A9" t="s">
        <v>164</v>
      </c>
      <c r="B9" t="s">
        <v>150</v>
      </c>
      <c r="C9" t="s">
        <v>170</v>
      </c>
    </row>
    <row r="10" spans="1:3" x14ac:dyDescent="0.25">
      <c r="A10" t="s">
        <v>164</v>
      </c>
      <c r="B10" t="s">
        <v>152</v>
      </c>
      <c r="C10" t="s">
        <v>171</v>
      </c>
    </row>
    <row r="11" spans="1:3" x14ac:dyDescent="0.25">
      <c r="A11" t="s">
        <v>164</v>
      </c>
      <c r="B11" t="s">
        <v>149</v>
      </c>
      <c r="C11" t="s">
        <v>172</v>
      </c>
    </row>
    <row r="12" spans="1:3" x14ac:dyDescent="0.25">
      <c r="A12" t="s">
        <v>164</v>
      </c>
      <c r="B12" t="s">
        <v>147</v>
      </c>
      <c r="C12" t="s">
        <v>173</v>
      </c>
    </row>
    <row r="13" spans="1:3" x14ac:dyDescent="0.25">
      <c r="A13" t="s">
        <v>164</v>
      </c>
      <c r="B13" t="s">
        <v>151</v>
      </c>
      <c r="C13" t="s">
        <v>174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BOM</vt:lpstr>
      <vt:lpstr>Pico GPIO</vt:lpstr>
      <vt:lpstr>Screens and Keys</vt:lpstr>
      <vt:lpstr>BOM!Print_Area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cp:lastPrinted>2022-02-27T16:28:24Z</cp:lastPrinted>
  <dcterms:created xsi:type="dcterms:W3CDTF">2022-01-22T16:41:52Z</dcterms:created>
  <dcterms:modified xsi:type="dcterms:W3CDTF">2022-03-23T01:07:27Z</dcterms:modified>
</cp:coreProperties>
</file>