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rmachat\Armachat-circuitpython\Documentation\"/>
    </mc:Choice>
  </mc:AlternateContent>
  <xr:revisionPtr revIDLastSave="0" documentId="13_ncr:1_{5922E080-82BD-4BED-9DDF-078F4AD0868C}" xr6:coauthVersionLast="47" xr6:coauthVersionMax="47" xr10:uidLastSave="{00000000-0000-0000-0000-000000000000}"/>
  <bookViews>
    <workbookView xWindow="28680" yWindow="-120" windowWidth="29040" windowHeight="16440" activeTab="1" xr2:uid="{804B02E0-43F0-4DAF-86C6-ACAAAC73CD2E}"/>
  </bookViews>
  <sheets>
    <sheet name="BOM" sheetId="2" r:id="rId1"/>
    <sheet name="Pico GPIO" sheetId="3" r:id="rId2"/>
    <sheet name="Keypad" sheetId="4" r:id="rId3"/>
    <sheet name="Keypad (Col, Row)" sheetId="6" r:id="rId4"/>
    <sheet name="Screens and Keys" sheetId="5" r:id="rId5"/>
    <sheet name="Messages" sheetId="7" r:id="rId6"/>
  </sheets>
  <definedNames>
    <definedName name="_xlnm.Print_Area" localSheetId="0">BOM!$A$1:$J$27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" i="6" l="1"/>
  <c r="T19" i="6"/>
  <c r="S19" i="6"/>
  <c r="R19" i="6"/>
  <c r="Q19" i="6"/>
  <c r="P19" i="6"/>
  <c r="O19" i="6"/>
  <c r="N19" i="6"/>
  <c r="M19" i="6"/>
  <c r="L19" i="6"/>
  <c r="U18" i="6"/>
  <c r="T18" i="6"/>
  <c r="S18" i="6"/>
  <c r="R18" i="6"/>
  <c r="Q18" i="6"/>
  <c r="P18" i="6"/>
  <c r="O18" i="6"/>
  <c r="N18" i="6"/>
  <c r="M18" i="6"/>
  <c r="L18" i="6"/>
  <c r="U17" i="6"/>
  <c r="T17" i="6"/>
  <c r="S17" i="6"/>
  <c r="R17" i="6"/>
  <c r="Q17" i="6"/>
  <c r="P17" i="6"/>
  <c r="O17" i="6"/>
  <c r="N17" i="6"/>
  <c r="M17" i="6"/>
  <c r="L17" i="6"/>
  <c r="A17" i="6"/>
  <c r="B17" i="6"/>
  <c r="C17" i="6"/>
  <c r="D17" i="6"/>
  <c r="E17" i="6"/>
  <c r="F17" i="6"/>
  <c r="G17" i="6"/>
  <c r="H17" i="6"/>
  <c r="I17" i="6"/>
  <c r="J17" i="6"/>
  <c r="A18" i="6"/>
  <c r="B18" i="6"/>
  <c r="C18" i="6"/>
  <c r="D18" i="6"/>
  <c r="E18" i="6"/>
  <c r="F18" i="6"/>
  <c r="G18" i="6"/>
  <c r="H18" i="6"/>
  <c r="I18" i="6"/>
  <c r="J18" i="6"/>
  <c r="A19" i="6"/>
  <c r="B19" i="6"/>
  <c r="C19" i="6"/>
  <c r="D19" i="6"/>
  <c r="E19" i="6"/>
  <c r="F19" i="6"/>
  <c r="G19" i="6"/>
  <c r="H19" i="6"/>
  <c r="I19" i="6"/>
  <c r="J19" i="6"/>
  <c r="I18" i="2"/>
  <c r="A20" i="2"/>
  <c r="A21" i="2"/>
  <c r="A22" i="2"/>
  <c r="A23" i="2"/>
  <c r="A24" i="2"/>
  <c r="A25" i="2"/>
  <c r="A26" i="2"/>
  <c r="A27" i="2"/>
  <c r="J5" i="2"/>
  <c r="J19" i="2"/>
  <c r="H1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0" i="2"/>
  <c r="J21" i="2"/>
  <c r="J22" i="2"/>
  <c r="J23" i="2"/>
  <c r="J24" i="2"/>
  <c r="J25" i="2"/>
  <c r="J26" i="2"/>
  <c r="J27" i="2"/>
  <c r="J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J1" i="2" l="1"/>
</calcChain>
</file>

<file path=xl/sharedStrings.xml><?xml version="1.0" encoding="utf-8"?>
<sst xmlns="http://schemas.openxmlformats.org/spreadsheetml/2006/main" count="456" uniqueCount="245">
  <si>
    <t>Description</t>
  </si>
  <si>
    <t>MFG</t>
  </si>
  <si>
    <t>MFG P/N</t>
  </si>
  <si>
    <t>QTY</t>
  </si>
  <si>
    <t>EA</t>
  </si>
  <si>
    <t>EXT</t>
  </si>
  <si>
    <t>NOTE</t>
  </si>
  <si>
    <t>Datasheet</t>
  </si>
  <si>
    <t>C&amp;K</t>
  </si>
  <si>
    <t>pts645.pdf</t>
  </si>
  <si>
    <t>CKN9071-ND</t>
  </si>
  <si>
    <t>PTS645SL702 LFS</t>
  </si>
  <si>
    <t>Citizen</t>
  </si>
  <si>
    <t>CL-270S-WS-SD-TS</t>
  </si>
  <si>
    <t>1642-1500-1-ND</t>
  </si>
  <si>
    <t>okDatasheet.pdf</t>
  </si>
  <si>
    <t>CR0603-FX-10R0ELFCT-ND</t>
  </si>
  <si>
    <t>Bourns Inc.</t>
  </si>
  <si>
    <t>CR0603-FX-10R0ELF</t>
  </si>
  <si>
    <t>cr.pdf</t>
  </si>
  <si>
    <t>CR0603AFX-1000EAS</t>
  </si>
  <si>
    <t>CR0603AFX-1000EASCT-ND</t>
  </si>
  <si>
    <t>js.pdf</t>
  </si>
  <si>
    <t>JS202011AQN</t>
  </si>
  <si>
    <t>401-2000-ND</t>
  </si>
  <si>
    <t>Line</t>
  </si>
  <si>
    <t>Supplier</t>
  </si>
  <si>
    <t>Supplier P/N</t>
  </si>
  <si>
    <t>Raspberry PICO</t>
  </si>
  <si>
    <t>RFM95W - radio module with frequency for your country</t>
  </si>
  <si>
    <t>2.0" IPS screen - 12PIN 320x240 ST7789V</t>
  </si>
  <si>
    <t>DTS63K - tactile switch 7mm height, 1N (100gf)</t>
  </si>
  <si>
    <t>BSS123 - Transistor (N-MOSFET)</t>
  </si>
  <si>
    <t>display backlight</t>
  </si>
  <si>
    <t>LPT1109DS - Piezo</t>
  </si>
  <si>
    <t>JS202011CQN C&amp;K or MSS-2235 NINIGI - Slide Switch</t>
  </si>
  <si>
    <t>Optional - For power off (Armachat work without)</t>
  </si>
  <si>
    <t>display backlight &amp; optional keyboard backlight</t>
  </si>
  <si>
    <t>10R 0603 - Resistor</t>
  </si>
  <si>
    <t>100R 0603 - Resistor</t>
  </si>
  <si>
    <t>led 0802 - Side LED</t>
  </si>
  <si>
    <t>Optional - keyboard backlight</t>
  </si>
  <si>
    <t>Totals</t>
  </si>
  <si>
    <t>Set of Armachat PCBs</t>
  </si>
  <si>
    <t>Peter Bobrovsky Misenko</t>
  </si>
  <si>
    <t>Tindie</t>
  </si>
  <si>
    <t>armachat-lora-messenger-with-raspberry-pi-pico</t>
  </si>
  <si>
    <t>Digi-Key</t>
  </si>
  <si>
    <t>DUOWEISI</t>
  </si>
  <si>
    <t>DUOWEISI Module Store</t>
  </si>
  <si>
    <t>Antenna connector - Edge-Launch SMA Connector for 1.6mm / 0.062" Thick PCBs</t>
  </si>
  <si>
    <t>Adafruit</t>
  </si>
  <si>
    <t>1865</t>
  </si>
  <si>
    <t>AliExpress</t>
  </si>
  <si>
    <t>Fantasy Electronics CO., Ltd</t>
  </si>
  <si>
    <t>TME Electronics</t>
  </si>
  <si>
    <t>LPT1109DS-HL-05</t>
  </si>
  <si>
    <t>LPT1109DS-HL-05-4.1-12-R.pdf</t>
  </si>
  <si>
    <t>LPT1109DS-HL-05-4.1-12-R</t>
  </si>
  <si>
    <t>Cre-sound Electronics</t>
  </si>
  <si>
    <t>4k7 0603 - Resistor</t>
  </si>
  <si>
    <t>CR0603-FX-4701ELFCT-ND</t>
  </si>
  <si>
    <t>CR0603-FX-4701ELF</t>
  </si>
  <si>
    <t>497-STPS340AFNCT-ND</t>
  </si>
  <si>
    <t>STPS340AFN</t>
  </si>
  <si>
    <t>STMicroelectronics</t>
  </si>
  <si>
    <t>Diode Schottky 40 V 3A Surface Mount SMAflat Notch</t>
  </si>
  <si>
    <t>stps340.pdf</t>
  </si>
  <si>
    <t>Optional - Protection diode for battery</t>
  </si>
  <si>
    <t>2648-SC0915CT-ND</t>
  </si>
  <si>
    <t>Raspberry Pi</t>
  </si>
  <si>
    <t>SC0915</t>
  </si>
  <si>
    <t>pico-datasheet.pdf</t>
  </si>
  <si>
    <t>Amazon</t>
  </si>
  <si>
    <t>B091PRHPTJ</t>
  </si>
  <si>
    <t>Req/Optional</t>
  </si>
  <si>
    <t>Required</t>
  </si>
  <si>
    <t>Required+Optional</t>
  </si>
  <si>
    <t>Optional</t>
  </si>
  <si>
    <t>Not Indicated</t>
  </si>
  <si>
    <t>Pin</t>
  </si>
  <si>
    <t>Device</t>
  </si>
  <si>
    <t>Signal</t>
  </si>
  <si>
    <t>GP0</t>
  </si>
  <si>
    <t>GP1</t>
  </si>
  <si>
    <t>GND</t>
  </si>
  <si>
    <t>Name</t>
  </si>
  <si>
    <t>GP2</t>
  </si>
  <si>
    <t>GP3</t>
  </si>
  <si>
    <t>GP4</t>
  </si>
  <si>
    <t>GP5</t>
  </si>
  <si>
    <t>GP6</t>
  </si>
  <si>
    <t>GP7</t>
  </si>
  <si>
    <t>GP8</t>
  </si>
  <si>
    <t>GP9</t>
  </si>
  <si>
    <t>GP10</t>
  </si>
  <si>
    <t>GP11</t>
  </si>
  <si>
    <t>GP12</t>
  </si>
  <si>
    <t>GP13</t>
  </si>
  <si>
    <t>GP14</t>
  </si>
  <si>
    <t>GP15</t>
  </si>
  <si>
    <t>GP16</t>
  </si>
  <si>
    <t>GP17</t>
  </si>
  <si>
    <t>GP18</t>
  </si>
  <si>
    <t>GP19</t>
  </si>
  <si>
    <t>GP20</t>
  </si>
  <si>
    <t>GP21</t>
  </si>
  <si>
    <t>GP22</t>
  </si>
  <si>
    <t>RUN/RESET</t>
  </si>
  <si>
    <t>GP26</t>
  </si>
  <si>
    <t>GP27</t>
  </si>
  <si>
    <t>ADC_VREF</t>
  </si>
  <si>
    <t>3V3</t>
  </si>
  <si>
    <t>3V3_EN</t>
  </si>
  <si>
    <t>VSYS</t>
  </si>
  <si>
    <t>VBUS</t>
  </si>
  <si>
    <t>Device 2</t>
  </si>
  <si>
    <t>Signal 2</t>
  </si>
  <si>
    <t>MISO</t>
  </si>
  <si>
    <t>MOSI</t>
  </si>
  <si>
    <t>LoRa</t>
  </si>
  <si>
    <t>SCK</t>
  </si>
  <si>
    <t>GP28_A2</t>
  </si>
  <si>
    <t>Lora</t>
  </si>
  <si>
    <t>Keyboard</t>
  </si>
  <si>
    <t>Col 1</t>
  </si>
  <si>
    <t>Col 2</t>
  </si>
  <si>
    <t>Col 3</t>
  </si>
  <si>
    <t>Col 4</t>
  </si>
  <si>
    <t>Col 5</t>
  </si>
  <si>
    <t>Col 6</t>
  </si>
  <si>
    <t>Row 1</t>
  </si>
  <si>
    <t>Row 2</t>
  </si>
  <si>
    <t>Row 3</t>
  </si>
  <si>
    <t>Row 4</t>
  </si>
  <si>
    <t>Row 5</t>
  </si>
  <si>
    <t>Row 6</t>
  </si>
  <si>
    <t>Display</t>
  </si>
  <si>
    <t>Backlight</t>
  </si>
  <si>
    <t>CS</t>
  </si>
  <si>
    <t>Reset</t>
  </si>
  <si>
    <t>SD Card</t>
  </si>
  <si>
    <t>DI</t>
  </si>
  <si>
    <t>SCLK</t>
  </si>
  <si>
    <t>DO</t>
  </si>
  <si>
    <t>Buzzer</t>
  </si>
  <si>
    <t>+</t>
  </si>
  <si>
    <t>Key</t>
  </si>
  <si>
    <t>Col</t>
  </si>
  <si>
    <t>Row</t>
  </si>
  <si>
    <t>Alt Key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</si>
  <si>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</si>
  <si>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</si>
  <si>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</si>
  <si>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</si>
  <si>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</si>
  <si>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</si>
  <si>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</si>
  <si>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</si>
  <si>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</si>
  <si>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</si>
  <si>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</si>
  <si>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</si>
  <si>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</si>
  <si>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</si>
  <si>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</si>
  <si>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</si>
  <si>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</si>
  <si>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</si>
  <si>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</si>
  <si>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DEL</t>
  </si>
  <si>
    <t>ALT</t>
  </si>
  <si>
    <t>Z</t>
  </si>
  <si>
    <t>X</t>
  </si>
  <si>
    <t>C</t>
  </si>
  <si>
    <t>V</t>
  </si>
  <si>
    <t>B</t>
  </si>
  <si>
    <t>N</t>
  </si>
  <si>
    <t>M</t>
  </si>
  <si>
    <t>SPC</t>
  </si>
  <si>
    <t>ENT</t>
  </si>
  <si>
    <t>!</t>
  </si>
  <si>
    <t>@</t>
  </si>
  <si>
    <t>#</t>
  </si>
  <si>
    <t>$</t>
  </si>
  <si>
    <t>%</t>
  </si>
  <si>
    <t>&amp;</t>
  </si>
  <si>
    <t>*</t>
  </si>
  <si>
    <t>-</t>
  </si>
  <si>
    <t>LEFT</t>
  </si>
  <si>
    <t>UP</t>
  </si>
  <si>
    <t>(</t>
  </si>
  <si>
    <t>)</t>
  </si>
  <si>
    <t>?</t>
  </si>
  <si>
    <t>"</t>
  </si>
  <si>
    <t>;</t>
  </si>
  <si>
    <t>:</t>
  </si>
  <si>
    <t>/</t>
  </si>
  <si>
    <t>.</t>
  </si>
  <si>
    <t>RIGHT</t>
  </si>
  <si>
    <t>INT</t>
  </si>
  <si>
    <t>DC</t>
  </si>
  <si>
    <t>RFM95_96_97_98W.pdf</t>
  </si>
  <si>
    <t>Screen</t>
  </si>
  <si>
    <t>Key Press</t>
  </si>
  <si>
    <t>Action</t>
  </si>
  <si>
    <t>Home</t>
  </si>
  <si>
    <t>New Message</t>
  </si>
  <si>
    <t>SMPS Mode Off</t>
  </si>
  <si>
    <t>SMPS Mode On</t>
  </si>
  <si>
    <t>Read config.txt</t>
  </si>
  <si>
    <t>bss123-d.pdf</t>
  </si>
  <si>
    <t>System Information</t>
  </si>
  <si>
    <t>Setup</t>
  </si>
  <si>
    <t>Terminal</t>
  </si>
  <si>
    <t>Keyboard Backlight On</t>
  </si>
  <si>
    <t>Keyboard Backlight Off</t>
  </si>
  <si>
    <t>Show Memory</t>
  </si>
  <si>
    <t>LoRa Antenna (SMA)</t>
  </si>
  <si>
    <t>Key &amp; Array Indexes</t>
  </si>
  <si>
    <t>Rows</t>
  </si>
  <si>
    <t>Columns</t>
  </si>
  <si>
    <t>Keys</t>
  </si>
  <si>
    <t>Key &amp; IO</t>
  </si>
  <si>
    <t>Boot</t>
  </si>
  <si>
    <t>Safe Mode</t>
  </si>
  <si>
    <t>Write Mode</t>
  </si>
  <si>
    <t>a1</t>
  </si>
  <si>
    <t>a2</t>
  </si>
  <si>
    <t>a3</t>
  </si>
  <si>
    <t>a4</t>
  </si>
  <si>
    <t>a5</t>
  </si>
  <si>
    <t>a6</t>
  </si>
  <si>
    <t>a7</t>
  </si>
  <si>
    <t>a8</t>
  </si>
  <si>
    <t>b76ab505</t>
  </si>
  <si>
    <t>hello</t>
  </si>
  <si>
    <t>destination</t>
  </si>
  <si>
    <t>sender</t>
  </si>
  <si>
    <t>messageID</t>
  </si>
  <si>
    <t>hop</t>
  </si>
  <si>
    <t>rssi</t>
  </si>
  <si>
    <t>snr</t>
  </si>
  <si>
    <t>timeStamp</t>
  </si>
  <si>
    <t>packet_text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</si>
</sst>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4" fontId="0" fillId="2" borderId="1" xfId="1" applyFont="1" applyFill="1" applyBorder="1"/>
    <xf numFmtId="44" fontId="2" fillId="0" borderId="1" xfId="1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/>
    <xf numFmtId="44" fontId="2" fillId="2" borderId="1" xfId="1" applyFont="1" applyFill="1" applyBorder="1"/>
    <xf numFmtId="0" fontId="2" fillId="2" borderId="1" xfId="1" applyNumberFormat="1" applyFont="1" applyFill="1" applyBorder="1"/>
    <xf numFmtId="0" fontId="0" fillId="0" borderId="2" xfId="0" applyFill="1" applyBorder="1"/>
    <xf numFmtId="0" fontId="3" fillId="0" borderId="1" xfId="2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44" fontId="0" fillId="0" borderId="1" xfId="1" applyFont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32518915182.html?spm=a2g0o.cart.0.0.3d923c00NMIyzd&amp;mp=1" TargetMode="External"/><Relationship Id="rId2" Type="http://schemas.openxmlformats.org/officeDocument/2006/relationships/hyperlink" Target="https://www.aliexpress.com/item/1005003445960727.html?spm=a2g0o.cart.0.0.67d23c000MHyue&amp;mp=1" TargetMode="External"/><Relationship Id="rId1" Type="http://schemas.openxmlformats.org/officeDocument/2006/relationships/hyperlink" Target="https://www.aliexpress.com/item/4001220638683.html?spm=a2g0o.cart.0.0.52bd3c00yabaXy&amp;mp=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indie.com/products/bobricius/armachat-lora-messenger-with-raspberry-pi-pic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B8F2-95FA-46F3-A57B-CEA8A291D57A}">
  <sheetPr>
    <pageSetUpPr fitToPage="1"/>
  </sheetPr>
  <dimension ref="A1:L27"/>
  <sheetViews>
    <sheetView workbookViewId="0">
      <selection activeCell="B4" sqref="B4"/>
    </sheetView>
  </sheetViews>
  <sheetFormatPr defaultRowHeight="15" x14ac:dyDescent="0.25"/>
  <cols>
    <col min="2" max="2" width="18.140625" style="17" bestFit="1" customWidth="1"/>
    <col min="3" max="3" width="52" style="8" bestFit="1" customWidth="1"/>
    <col min="4" max="4" width="23.85546875" bestFit="1" customWidth="1"/>
    <col min="5" max="5" width="24.140625" bestFit="1" customWidth="1"/>
    <col min="6" max="6" width="14.85546875" bestFit="1" customWidth="1"/>
    <col min="7" max="7" width="45.5703125" bestFit="1" customWidth="1"/>
    <col min="11" max="11" width="27.85546875" bestFit="1" customWidth="1"/>
    <col min="12" max="12" width="46" bestFit="1" customWidth="1"/>
  </cols>
  <sheetData>
    <row r="1" spans="1:12" x14ac:dyDescent="0.25">
      <c r="G1" s="3" t="s">
        <v>42</v>
      </c>
      <c r="H1" s="13">
        <f>SUM(H4:H101)</f>
        <v>75</v>
      </c>
      <c r="I1" s="14"/>
      <c r="J1" s="12">
        <f>SUM(J4:J101)</f>
        <v>54.642099999999992</v>
      </c>
    </row>
    <row r="3" spans="1:12" s="11" customFormat="1" x14ac:dyDescent="0.25">
      <c r="A3" s="4" t="s">
        <v>25</v>
      </c>
      <c r="B3" s="4" t="s">
        <v>75</v>
      </c>
      <c r="C3" s="9" t="s">
        <v>0</v>
      </c>
      <c r="D3" s="4" t="s">
        <v>1</v>
      </c>
      <c r="E3" s="4" t="s">
        <v>2</v>
      </c>
      <c r="F3" s="4" t="s">
        <v>26</v>
      </c>
      <c r="G3" s="4" t="s">
        <v>27</v>
      </c>
      <c r="H3" s="4" t="s">
        <v>3</v>
      </c>
      <c r="I3" s="4" t="s">
        <v>4</v>
      </c>
      <c r="J3" s="7" t="s">
        <v>5</v>
      </c>
      <c r="K3" s="4" t="s">
        <v>7</v>
      </c>
      <c r="L3" s="4" t="s">
        <v>6</v>
      </c>
    </row>
    <row r="4" spans="1:12" x14ac:dyDescent="0.25">
      <c r="A4" s="2">
        <f>IF(C4="","",IF(ISNUMBER(A3),A3+1,1))</f>
        <v>1</v>
      </c>
      <c r="B4" s="18" t="s">
        <v>76</v>
      </c>
      <c r="C4" s="10" t="s">
        <v>43</v>
      </c>
      <c r="D4" s="1" t="s">
        <v>44</v>
      </c>
      <c r="E4" s="1"/>
      <c r="F4" s="1" t="s">
        <v>45</v>
      </c>
      <c r="G4" s="15" t="s">
        <v>46</v>
      </c>
      <c r="H4" s="1">
        <v>1</v>
      </c>
      <c r="I4" s="19">
        <v>19.98</v>
      </c>
      <c r="J4" s="6">
        <f>IF(OR(H4="",I4=""),"",H4*I4)</f>
        <v>19.98</v>
      </c>
      <c r="K4" s="1"/>
      <c r="L4" s="1"/>
    </row>
    <row r="5" spans="1:12" x14ac:dyDescent="0.25">
      <c r="A5" s="2">
        <f t="shared" ref="A5:A27" si="0">IF(C5="","",IF(ISNUMBER(A4),A4+1,1))</f>
        <v>2</v>
      </c>
      <c r="B5" s="18" t="s">
        <v>76</v>
      </c>
      <c r="C5" s="10" t="s">
        <v>28</v>
      </c>
      <c r="D5" s="1" t="s">
        <v>70</v>
      </c>
      <c r="E5" s="1" t="s">
        <v>71</v>
      </c>
      <c r="F5" s="1" t="s">
        <v>47</v>
      </c>
      <c r="G5" s="1" t="s">
        <v>69</v>
      </c>
      <c r="H5" s="1">
        <v>1</v>
      </c>
      <c r="I5" s="19">
        <v>4</v>
      </c>
      <c r="J5" s="6">
        <f>IF(OR(H5="",I5=""),"",H5*I5)</f>
        <v>4</v>
      </c>
      <c r="K5" s="1" t="s">
        <v>72</v>
      </c>
      <c r="L5" s="1"/>
    </row>
    <row r="6" spans="1:12" x14ac:dyDescent="0.25">
      <c r="A6" s="2">
        <f t="shared" si="0"/>
        <v>3</v>
      </c>
      <c r="B6" s="18" t="s">
        <v>76</v>
      </c>
      <c r="C6" s="10" t="s">
        <v>29</v>
      </c>
      <c r="D6" s="1" t="s">
        <v>48</v>
      </c>
      <c r="E6" s="1"/>
      <c r="F6" s="1" t="s">
        <v>53</v>
      </c>
      <c r="G6" s="15" t="s">
        <v>49</v>
      </c>
      <c r="H6" s="1">
        <v>1</v>
      </c>
      <c r="I6" s="19">
        <v>3.4</v>
      </c>
      <c r="J6" s="6">
        <f t="shared" ref="J6:J27" si="1">IF(OR(H6="",I6=""),"",H6*I6)</f>
        <v>3.4</v>
      </c>
      <c r="K6" s="1" t="s">
        <v>202</v>
      </c>
      <c r="L6" s="1"/>
    </row>
    <row r="7" spans="1:12" x14ac:dyDescent="0.25">
      <c r="A7" s="2">
        <f t="shared" si="0"/>
        <v>4</v>
      </c>
      <c r="B7" s="18" t="s">
        <v>76</v>
      </c>
      <c r="C7" s="10" t="s">
        <v>30</v>
      </c>
      <c r="D7" s="1" t="s">
        <v>48</v>
      </c>
      <c r="E7" s="1"/>
      <c r="F7" s="1" t="s">
        <v>53</v>
      </c>
      <c r="G7" s="15" t="s">
        <v>49</v>
      </c>
      <c r="H7" s="1">
        <v>1</v>
      </c>
      <c r="I7" s="19">
        <v>5.6</v>
      </c>
      <c r="J7" s="6">
        <f t="shared" si="1"/>
        <v>5.6</v>
      </c>
      <c r="K7" s="1"/>
      <c r="L7" s="1"/>
    </row>
    <row r="8" spans="1:12" x14ac:dyDescent="0.25">
      <c r="A8" s="2">
        <f t="shared" si="0"/>
        <v>5</v>
      </c>
      <c r="B8" s="18" t="s">
        <v>76</v>
      </c>
      <c r="C8" s="10" t="s">
        <v>31</v>
      </c>
      <c r="D8" s="1" t="s">
        <v>8</v>
      </c>
      <c r="E8" s="1" t="s">
        <v>11</v>
      </c>
      <c r="F8" s="1" t="s">
        <v>47</v>
      </c>
      <c r="G8" s="1" t="s">
        <v>10</v>
      </c>
      <c r="H8" s="1">
        <v>30</v>
      </c>
      <c r="I8" s="19">
        <v>0.1588</v>
      </c>
      <c r="J8" s="6">
        <f t="shared" si="1"/>
        <v>4.7640000000000002</v>
      </c>
      <c r="K8" s="1" t="s">
        <v>9</v>
      </c>
      <c r="L8" s="1"/>
    </row>
    <row r="9" spans="1:12" x14ac:dyDescent="0.25">
      <c r="A9" s="2">
        <f t="shared" si="0"/>
        <v>6</v>
      </c>
      <c r="B9" s="18" t="s">
        <v>77</v>
      </c>
      <c r="C9" s="10" t="s">
        <v>32</v>
      </c>
      <c r="D9" s="1"/>
      <c r="E9" s="1"/>
      <c r="F9" s="1" t="s">
        <v>53</v>
      </c>
      <c r="G9" s="15" t="s">
        <v>54</v>
      </c>
      <c r="H9" s="1">
        <v>2</v>
      </c>
      <c r="I9" s="19">
        <v>1.4500000000000001E-2</v>
      </c>
      <c r="J9" s="6">
        <f t="shared" si="1"/>
        <v>2.9000000000000001E-2</v>
      </c>
      <c r="K9" s="1" t="s">
        <v>211</v>
      </c>
      <c r="L9" s="1" t="s">
        <v>37</v>
      </c>
    </row>
    <row r="10" spans="1:12" x14ac:dyDescent="0.25">
      <c r="A10" s="2">
        <f t="shared" si="0"/>
        <v>7</v>
      </c>
      <c r="B10" s="18" t="s">
        <v>76</v>
      </c>
      <c r="C10" s="10" t="s">
        <v>38</v>
      </c>
      <c r="D10" s="1" t="s">
        <v>17</v>
      </c>
      <c r="E10" s="1" t="s">
        <v>18</v>
      </c>
      <c r="F10" s="1" t="s">
        <v>47</v>
      </c>
      <c r="G10" s="1" t="s">
        <v>16</v>
      </c>
      <c r="H10" s="1">
        <v>1</v>
      </c>
      <c r="I10" s="19">
        <v>6.7999999999999996E-3</v>
      </c>
      <c r="J10" s="6">
        <f t="shared" si="1"/>
        <v>6.7999999999999996E-3</v>
      </c>
      <c r="K10" s="1" t="s">
        <v>19</v>
      </c>
      <c r="L10" s="1" t="s">
        <v>33</v>
      </c>
    </row>
    <row r="11" spans="1:12" x14ac:dyDescent="0.25">
      <c r="A11" s="2">
        <f t="shared" si="0"/>
        <v>8</v>
      </c>
      <c r="B11" s="18" t="s">
        <v>77</v>
      </c>
      <c r="C11" s="10" t="s">
        <v>60</v>
      </c>
      <c r="D11" s="1" t="s">
        <v>17</v>
      </c>
      <c r="E11" s="1" t="s">
        <v>62</v>
      </c>
      <c r="F11" s="1" t="s">
        <v>47</v>
      </c>
      <c r="G11" s="1" t="s">
        <v>61</v>
      </c>
      <c r="H11" s="1">
        <v>2</v>
      </c>
      <c r="I11" s="19">
        <v>6.7999999999999996E-3</v>
      </c>
      <c r="J11" s="6">
        <f t="shared" si="1"/>
        <v>1.3599999999999999E-2</v>
      </c>
      <c r="K11" s="1" t="s">
        <v>19</v>
      </c>
      <c r="L11" s="1" t="s">
        <v>37</v>
      </c>
    </row>
    <row r="12" spans="1:12" x14ac:dyDescent="0.25">
      <c r="A12" s="2">
        <f t="shared" si="0"/>
        <v>9</v>
      </c>
      <c r="B12" s="18" t="s">
        <v>76</v>
      </c>
      <c r="C12" s="10" t="s">
        <v>34</v>
      </c>
      <c r="D12" s="1" t="s">
        <v>59</v>
      </c>
      <c r="E12" s="1" t="s">
        <v>58</v>
      </c>
      <c r="F12" s="1" t="s">
        <v>55</v>
      </c>
      <c r="G12" s="1" t="s">
        <v>56</v>
      </c>
      <c r="H12" s="1">
        <v>1</v>
      </c>
      <c r="I12" s="19">
        <v>0.73</v>
      </c>
      <c r="J12" s="6">
        <f t="shared" si="1"/>
        <v>0.73</v>
      </c>
      <c r="K12" s="1" t="s">
        <v>57</v>
      </c>
      <c r="L12" s="1"/>
    </row>
    <row r="13" spans="1:12" x14ac:dyDescent="0.25">
      <c r="A13" s="2">
        <f t="shared" si="0"/>
        <v>10</v>
      </c>
      <c r="B13" s="18" t="s">
        <v>78</v>
      </c>
      <c r="C13" s="10" t="s">
        <v>35</v>
      </c>
      <c r="D13" s="1" t="s">
        <v>8</v>
      </c>
      <c r="E13" s="1" t="s">
        <v>23</v>
      </c>
      <c r="F13" s="1" t="s">
        <v>47</v>
      </c>
      <c r="G13" s="1" t="s">
        <v>24</v>
      </c>
      <c r="H13" s="1">
        <v>1</v>
      </c>
      <c r="I13" s="19">
        <v>0.52200000000000002</v>
      </c>
      <c r="J13" s="6">
        <f t="shared" si="1"/>
        <v>0.52200000000000002</v>
      </c>
      <c r="K13" s="1" t="s">
        <v>22</v>
      </c>
      <c r="L13" s="1" t="s">
        <v>36</v>
      </c>
    </row>
    <row r="14" spans="1:12" x14ac:dyDescent="0.25">
      <c r="A14" s="2">
        <f t="shared" si="0"/>
        <v>11</v>
      </c>
      <c r="B14" s="18" t="s">
        <v>78</v>
      </c>
      <c r="C14" s="10" t="s">
        <v>39</v>
      </c>
      <c r="D14" s="1" t="s">
        <v>17</v>
      </c>
      <c r="E14" s="1" t="s">
        <v>20</v>
      </c>
      <c r="F14" s="1" t="s">
        <v>47</v>
      </c>
      <c r="G14" s="1" t="s">
        <v>21</v>
      </c>
      <c r="H14" s="1">
        <v>1</v>
      </c>
      <c r="I14" s="19">
        <v>2.1700000000000001E-2</v>
      </c>
      <c r="J14" s="6">
        <f t="shared" si="1"/>
        <v>2.1700000000000001E-2</v>
      </c>
      <c r="K14" s="1"/>
      <c r="L14" s="1" t="s">
        <v>41</v>
      </c>
    </row>
    <row r="15" spans="1:12" x14ac:dyDescent="0.25">
      <c r="A15" s="2">
        <f t="shared" si="0"/>
        <v>12</v>
      </c>
      <c r="B15" s="18" t="s">
        <v>78</v>
      </c>
      <c r="C15" s="10" t="s">
        <v>40</v>
      </c>
      <c r="D15" s="1" t="s">
        <v>12</v>
      </c>
      <c r="E15" s="1" t="s">
        <v>13</v>
      </c>
      <c r="F15" s="1" t="s">
        <v>47</v>
      </c>
      <c r="G15" s="1" t="s">
        <v>14</v>
      </c>
      <c r="H15" s="1">
        <v>30</v>
      </c>
      <c r="I15" s="19">
        <v>0.23180000000000001</v>
      </c>
      <c r="J15" s="6">
        <f t="shared" si="1"/>
        <v>6.9540000000000006</v>
      </c>
      <c r="K15" s="1" t="s">
        <v>15</v>
      </c>
      <c r="L15" s="1" t="s">
        <v>41</v>
      </c>
    </row>
    <row r="16" spans="1:12" ht="30" x14ac:dyDescent="0.25">
      <c r="A16" s="2">
        <f t="shared" si="0"/>
        <v>13</v>
      </c>
      <c r="B16" s="18" t="s">
        <v>79</v>
      </c>
      <c r="C16" s="10" t="s">
        <v>50</v>
      </c>
      <c r="D16" s="1"/>
      <c r="E16" s="1"/>
      <c r="F16" s="1" t="s">
        <v>51</v>
      </c>
      <c r="G16" s="16" t="s">
        <v>52</v>
      </c>
      <c r="H16" s="1">
        <v>1</v>
      </c>
      <c r="I16" s="19">
        <v>2.5</v>
      </c>
      <c r="J16" s="6">
        <f t="shared" si="1"/>
        <v>2.5</v>
      </c>
      <c r="K16" s="1"/>
      <c r="L16" s="1"/>
    </row>
    <row r="17" spans="1:12" x14ac:dyDescent="0.25">
      <c r="A17" s="2">
        <f t="shared" si="0"/>
        <v>14</v>
      </c>
      <c r="B17" s="18" t="s">
        <v>79</v>
      </c>
      <c r="C17" s="10" t="s">
        <v>66</v>
      </c>
      <c r="D17" s="1" t="s">
        <v>65</v>
      </c>
      <c r="E17" s="1" t="s">
        <v>64</v>
      </c>
      <c r="F17" s="1" t="s">
        <v>47</v>
      </c>
      <c r="G17" s="1" t="s">
        <v>63</v>
      </c>
      <c r="H17" s="1">
        <v>1</v>
      </c>
      <c r="I17" s="19">
        <v>0.376</v>
      </c>
      <c r="J17" s="6">
        <f t="shared" si="1"/>
        <v>0.376</v>
      </c>
      <c r="K17" s="1" t="s">
        <v>67</v>
      </c>
      <c r="L17" s="1" t="s">
        <v>68</v>
      </c>
    </row>
    <row r="18" spans="1:12" x14ac:dyDescent="0.25">
      <c r="A18" s="2">
        <f t="shared" si="0"/>
        <v>15</v>
      </c>
      <c r="B18" s="18" t="s">
        <v>79</v>
      </c>
      <c r="C18" s="10" t="s">
        <v>218</v>
      </c>
      <c r="D18" s="1"/>
      <c r="E18" s="1"/>
      <c r="F18" s="1" t="s">
        <v>73</v>
      </c>
      <c r="G18" s="1" t="s">
        <v>74</v>
      </c>
      <c r="H18" s="1">
        <v>1</v>
      </c>
      <c r="I18" s="19">
        <f>11.49/2</f>
        <v>5.7450000000000001</v>
      </c>
      <c r="J18" s="6">
        <f t="shared" si="1"/>
        <v>5.7450000000000001</v>
      </c>
      <c r="K18" s="1"/>
      <c r="L18" s="1"/>
    </row>
    <row r="19" spans="1:12" x14ac:dyDescent="0.25">
      <c r="A19" s="2" t="str">
        <f t="shared" si="0"/>
        <v/>
      </c>
      <c r="B19" s="18"/>
      <c r="C19" s="10"/>
      <c r="D19" s="1"/>
      <c r="E19" s="1"/>
      <c r="F19" s="1"/>
      <c r="G19" s="1"/>
      <c r="H19" s="1"/>
      <c r="I19" s="19"/>
      <c r="J19" s="6" t="str">
        <f t="shared" si="1"/>
        <v/>
      </c>
      <c r="K19" s="1"/>
      <c r="L19" s="1"/>
    </row>
    <row r="20" spans="1:12" x14ac:dyDescent="0.25">
      <c r="A20" s="2" t="str">
        <f t="shared" si="0"/>
        <v/>
      </c>
      <c r="B20" s="18"/>
      <c r="C20" s="10"/>
      <c r="D20" s="1"/>
      <c r="E20" s="1"/>
      <c r="F20" s="1"/>
      <c r="G20" s="1"/>
      <c r="H20" s="1"/>
      <c r="I20" s="19"/>
      <c r="J20" s="6" t="str">
        <f t="shared" si="1"/>
        <v/>
      </c>
      <c r="K20" s="1"/>
      <c r="L20" s="1"/>
    </row>
    <row r="21" spans="1:12" x14ac:dyDescent="0.25">
      <c r="A21" s="2" t="str">
        <f t="shared" si="0"/>
        <v/>
      </c>
      <c r="B21" s="18"/>
      <c r="C21" s="10"/>
      <c r="D21" s="1"/>
      <c r="E21" s="1"/>
      <c r="F21" s="1"/>
      <c r="G21" s="1"/>
      <c r="H21" s="1"/>
      <c r="I21" s="19"/>
      <c r="J21" s="6" t="str">
        <f t="shared" si="1"/>
        <v/>
      </c>
      <c r="K21" s="1"/>
      <c r="L21" s="1"/>
    </row>
    <row r="22" spans="1:12" x14ac:dyDescent="0.25">
      <c r="A22" s="2" t="str">
        <f t="shared" si="0"/>
        <v/>
      </c>
      <c r="B22" s="18"/>
      <c r="C22" s="10"/>
      <c r="D22" s="1"/>
      <c r="E22" s="1"/>
      <c r="F22" s="1"/>
      <c r="G22" s="1"/>
      <c r="H22" s="1"/>
      <c r="I22" s="19"/>
      <c r="J22" s="6" t="str">
        <f t="shared" si="1"/>
        <v/>
      </c>
      <c r="K22" s="1"/>
      <c r="L22" s="1"/>
    </row>
    <row r="23" spans="1:12" x14ac:dyDescent="0.25">
      <c r="A23" s="2" t="str">
        <f t="shared" si="0"/>
        <v/>
      </c>
      <c r="B23" s="18"/>
      <c r="C23" s="10"/>
      <c r="D23" s="1"/>
      <c r="E23" s="1"/>
      <c r="F23" s="1"/>
      <c r="G23" s="1"/>
      <c r="H23" s="1"/>
      <c r="I23" s="19"/>
      <c r="J23" s="6" t="str">
        <f t="shared" si="1"/>
        <v/>
      </c>
      <c r="K23" s="1"/>
      <c r="L23" s="1"/>
    </row>
    <row r="24" spans="1:12" x14ac:dyDescent="0.25">
      <c r="A24" s="2" t="str">
        <f t="shared" si="0"/>
        <v/>
      </c>
      <c r="B24" s="18"/>
      <c r="C24" s="10"/>
      <c r="D24" s="1"/>
      <c r="E24" s="1"/>
      <c r="F24" s="1"/>
      <c r="G24" s="1"/>
      <c r="H24" s="1"/>
      <c r="I24" s="19"/>
      <c r="J24" s="6" t="str">
        <f t="shared" si="1"/>
        <v/>
      </c>
      <c r="K24" s="1"/>
      <c r="L24" s="1"/>
    </row>
    <row r="25" spans="1:12" x14ac:dyDescent="0.25">
      <c r="A25" s="2" t="str">
        <f t="shared" si="0"/>
        <v/>
      </c>
      <c r="B25" s="18"/>
      <c r="C25" s="10"/>
      <c r="D25" s="1"/>
      <c r="E25" s="1"/>
      <c r="F25" s="1"/>
      <c r="G25" s="1"/>
      <c r="H25" s="1"/>
      <c r="I25" s="19"/>
      <c r="J25" s="6" t="str">
        <f t="shared" si="1"/>
        <v/>
      </c>
      <c r="K25" s="1"/>
      <c r="L25" s="1"/>
    </row>
    <row r="26" spans="1:12" x14ac:dyDescent="0.25">
      <c r="A26" s="2" t="str">
        <f t="shared" si="0"/>
        <v/>
      </c>
      <c r="B26" s="18"/>
      <c r="C26" s="10"/>
      <c r="D26" s="1"/>
      <c r="E26" s="1"/>
      <c r="F26" s="1"/>
      <c r="G26" s="1"/>
      <c r="H26" s="1"/>
      <c r="I26" s="19"/>
      <c r="J26" s="6" t="str">
        <f t="shared" si="1"/>
        <v/>
      </c>
      <c r="K26" s="1"/>
      <c r="L26" s="1"/>
    </row>
    <row r="27" spans="1:12" x14ac:dyDescent="0.25">
      <c r="A27" s="2" t="str">
        <f t="shared" si="0"/>
        <v/>
      </c>
      <c r="B27" s="18"/>
      <c r="C27" s="10"/>
      <c r="D27" s="1"/>
      <c r="E27" s="1"/>
      <c r="F27" s="1"/>
      <c r="G27" s="1"/>
      <c r="H27" s="1"/>
      <c r="I27" s="19"/>
      <c r="J27" s="6" t="str">
        <f t="shared" si="1"/>
        <v/>
      </c>
      <c r="K27" s="1"/>
      <c r="L27" s="1"/>
    </row>
  </sheetData>
  <hyperlinks>
    <hyperlink ref="G7" r:id="rId1" xr:uid="{FB63011B-B506-4CB6-A701-7752079006E1}"/>
    <hyperlink ref="G6" r:id="rId2" xr:uid="{64ABBF0C-DB1B-4D9F-88E1-65CA75EEBB6B}"/>
    <hyperlink ref="G9" r:id="rId3" xr:uid="{F06AB2BC-C1BF-4BEA-8844-6E0EA76A9701}"/>
    <hyperlink ref="G4" r:id="rId4" xr:uid="{E9410CB5-6EDF-4C6C-89EB-2BC9C9A206C3}"/>
  </hyperlinks>
  <pageMargins left="0.7" right="0.7" top="0.75" bottom="0.75" header="0.3" footer="0.3"/>
  <pageSetup scale="56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D34E-826C-4418-8C3E-1310E1F500AE}">
  <dimension ref="A1:F41"/>
  <sheetViews>
    <sheetView tabSelected="1" workbookViewId="0">
      <pane ySplit="1" topLeftCell="A2" activePane="bottomLeft" state="frozen"/>
      <selection pane="bottomLeft" activeCell="B35" sqref="B35"/>
    </sheetView>
  </sheetViews>
  <sheetFormatPr defaultRowHeight="15" x14ac:dyDescent="0.25"/>
  <cols>
    <col min="2" max="2" width="10.85546875" bestFit="1" customWidth="1"/>
  </cols>
  <sheetData>
    <row r="1" spans="1:6" s="5" customFormat="1" x14ac:dyDescent="0.25">
      <c r="A1" s="4" t="s">
        <v>80</v>
      </c>
      <c r="B1" s="4" t="s">
        <v>86</v>
      </c>
      <c r="C1" s="4" t="s">
        <v>81</v>
      </c>
      <c r="D1" s="4" t="s">
        <v>82</v>
      </c>
      <c r="E1" s="4" t="s">
        <v>116</v>
      </c>
      <c r="F1" s="4" t="s">
        <v>117</v>
      </c>
    </row>
    <row r="2" spans="1:6" x14ac:dyDescent="0.25">
      <c r="A2" s="1">
        <v>1</v>
      </c>
      <c r="B2" s="1" t="s">
        <v>83</v>
      </c>
      <c r="C2" s="1" t="s">
        <v>145</v>
      </c>
      <c r="D2" s="1" t="s">
        <v>146</v>
      </c>
      <c r="E2" s="1"/>
      <c r="F2" s="1"/>
    </row>
    <row r="3" spans="1:6" x14ac:dyDescent="0.25">
      <c r="A3" s="1">
        <v>2</v>
      </c>
      <c r="B3" s="1" t="s">
        <v>84</v>
      </c>
      <c r="C3" s="1" t="s">
        <v>124</v>
      </c>
      <c r="D3" s="1" t="s">
        <v>125</v>
      </c>
      <c r="E3" s="1"/>
      <c r="F3" s="1"/>
    </row>
    <row r="4" spans="1:6" x14ac:dyDescent="0.25">
      <c r="A4" s="1">
        <v>3</v>
      </c>
      <c r="B4" s="1" t="s">
        <v>85</v>
      </c>
      <c r="C4" s="1"/>
      <c r="D4" s="1"/>
      <c r="E4" s="1"/>
      <c r="F4" s="1"/>
    </row>
    <row r="5" spans="1:6" x14ac:dyDescent="0.25">
      <c r="A5" s="1">
        <v>4</v>
      </c>
      <c r="B5" s="1" t="s">
        <v>87</v>
      </c>
      <c r="C5" s="1" t="s">
        <v>124</v>
      </c>
      <c r="D5" s="1" t="s">
        <v>126</v>
      </c>
      <c r="E5" s="1"/>
      <c r="F5" s="1"/>
    </row>
    <row r="6" spans="1:6" x14ac:dyDescent="0.25">
      <c r="A6" s="1">
        <v>5</v>
      </c>
      <c r="B6" s="1" t="s">
        <v>88</v>
      </c>
      <c r="C6" s="1" t="s">
        <v>124</v>
      </c>
      <c r="D6" s="1" t="s">
        <v>127</v>
      </c>
      <c r="E6" s="1"/>
      <c r="F6" s="1"/>
    </row>
    <row r="7" spans="1:6" x14ac:dyDescent="0.25">
      <c r="A7" s="1">
        <v>6</v>
      </c>
      <c r="B7" s="1" t="s">
        <v>89</v>
      </c>
      <c r="C7" s="1" t="s">
        <v>124</v>
      </c>
      <c r="D7" s="1" t="s">
        <v>128</v>
      </c>
      <c r="E7" s="1"/>
      <c r="F7" s="1"/>
    </row>
    <row r="8" spans="1:6" x14ac:dyDescent="0.25">
      <c r="A8" s="1">
        <v>7</v>
      </c>
      <c r="B8" s="1" t="s">
        <v>90</v>
      </c>
      <c r="C8" s="1" t="s">
        <v>124</v>
      </c>
      <c r="D8" s="1" t="s">
        <v>129</v>
      </c>
      <c r="E8" s="1"/>
      <c r="F8" s="1"/>
    </row>
    <row r="9" spans="1:6" x14ac:dyDescent="0.25">
      <c r="A9" s="1">
        <v>8</v>
      </c>
      <c r="B9" s="1" t="s">
        <v>85</v>
      </c>
      <c r="C9" s="1"/>
      <c r="D9" s="1"/>
      <c r="E9" s="1"/>
      <c r="F9" s="1"/>
    </row>
    <row r="10" spans="1:6" x14ac:dyDescent="0.25">
      <c r="A10" s="1">
        <v>9</v>
      </c>
      <c r="B10" s="1" t="s">
        <v>91</v>
      </c>
      <c r="C10" s="1" t="s">
        <v>124</v>
      </c>
      <c r="D10" s="1" t="s">
        <v>131</v>
      </c>
      <c r="E10" s="1"/>
      <c r="F10" s="1"/>
    </row>
    <row r="11" spans="1:6" x14ac:dyDescent="0.25">
      <c r="A11" s="1">
        <v>10</v>
      </c>
      <c r="B11" s="1" t="s">
        <v>92</v>
      </c>
      <c r="C11" s="1" t="s">
        <v>124</v>
      </c>
      <c r="D11" s="1" t="s">
        <v>135</v>
      </c>
      <c r="E11" s="1"/>
      <c r="F11" s="1"/>
    </row>
    <row r="12" spans="1:6" x14ac:dyDescent="0.25">
      <c r="A12" s="1">
        <v>11</v>
      </c>
      <c r="B12" s="1" t="s">
        <v>93</v>
      </c>
      <c r="C12" s="1" t="s">
        <v>124</v>
      </c>
      <c r="D12" s="1" t="s">
        <v>134</v>
      </c>
      <c r="E12" s="1"/>
      <c r="F12" s="1"/>
    </row>
    <row r="13" spans="1:6" x14ac:dyDescent="0.25">
      <c r="A13" s="1">
        <v>12</v>
      </c>
      <c r="B13" s="1" t="s">
        <v>94</v>
      </c>
      <c r="C13" s="1" t="s">
        <v>124</v>
      </c>
      <c r="D13" s="1" t="s">
        <v>132</v>
      </c>
      <c r="E13" s="1"/>
      <c r="F13" s="1"/>
    </row>
    <row r="14" spans="1:6" x14ac:dyDescent="0.25">
      <c r="A14" s="1">
        <v>13</v>
      </c>
      <c r="B14" s="1" t="s">
        <v>85</v>
      </c>
      <c r="C14" s="1"/>
      <c r="D14" s="1"/>
      <c r="E14" s="1"/>
      <c r="F14" s="1"/>
    </row>
    <row r="15" spans="1:6" x14ac:dyDescent="0.25">
      <c r="A15" s="1">
        <v>14</v>
      </c>
      <c r="B15" s="1" t="s">
        <v>95</v>
      </c>
      <c r="C15" s="1" t="s">
        <v>120</v>
      </c>
      <c r="D15" s="1" t="s">
        <v>121</v>
      </c>
      <c r="E15" s="20" t="s">
        <v>141</v>
      </c>
      <c r="F15" s="20" t="s">
        <v>143</v>
      </c>
    </row>
    <row r="16" spans="1:6" x14ac:dyDescent="0.25">
      <c r="A16" s="1">
        <v>15</v>
      </c>
      <c r="B16" s="1" t="s">
        <v>96</v>
      </c>
      <c r="C16" s="1" t="s">
        <v>120</v>
      </c>
      <c r="D16" s="1" t="s">
        <v>119</v>
      </c>
      <c r="E16" s="20" t="s">
        <v>141</v>
      </c>
      <c r="F16" s="20" t="s">
        <v>142</v>
      </c>
    </row>
    <row r="17" spans="1:6" x14ac:dyDescent="0.25">
      <c r="A17" s="1">
        <v>16</v>
      </c>
      <c r="B17" s="1" t="s">
        <v>97</v>
      </c>
      <c r="C17" s="1" t="s">
        <v>120</v>
      </c>
      <c r="D17" s="1" t="s">
        <v>118</v>
      </c>
      <c r="E17" s="20" t="s">
        <v>141</v>
      </c>
      <c r="F17" s="20" t="s">
        <v>144</v>
      </c>
    </row>
    <row r="18" spans="1:6" x14ac:dyDescent="0.25">
      <c r="A18" s="1">
        <v>17</v>
      </c>
      <c r="B18" s="1" t="s">
        <v>98</v>
      </c>
      <c r="C18" s="1" t="s">
        <v>120</v>
      </c>
      <c r="D18" s="1" t="s">
        <v>139</v>
      </c>
      <c r="E18" s="20" t="s">
        <v>141</v>
      </c>
      <c r="F18" s="20" t="s">
        <v>139</v>
      </c>
    </row>
    <row r="19" spans="1:6" x14ac:dyDescent="0.25">
      <c r="A19" s="1">
        <v>18</v>
      </c>
      <c r="B19" s="1" t="s">
        <v>85</v>
      </c>
      <c r="C19" s="1"/>
      <c r="D19" s="1"/>
      <c r="E19" s="1"/>
      <c r="F19" s="1"/>
    </row>
    <row r="20" spans="1:6" x14ac:dyDescent="0.25">
      <c r="A20" s="1">
        <v>19</v>
      </c>
      <c r="B20" s="1" t="s">
        <v>99</v>
      </c>
      <c r="C20" s="1" t="s">
        <v>124</v>
      </c>
      <c r="D20" s="1" t="s">
        <v>138</v>
      </c>
      <c r="E20" s="20" t="s">
        <v>124</v>
      </c>
      <c r="F20" s="20" t="s">
        <v>130</v>
      </c>
    </row>
    <row r="21" spans="1:6" x14ac:dyDescent="0.25">
      <c r="A21" s="1">
        <v>20</v>
      </c>
      <c r="B21" s="1" t="s">
        <v>100</v>
      </c>
      <c r="C21" s="1" t="s">
        <v>124</v>
      </c>
      <c r="D21" s="1" t="s">
        <v>133</v>
      </c>
      <c r="E21" s="1"/>
      <c r="F21" s="1"/>
    </row>
    <row r="22" spans="1:6" x14ac:dyDescent="0.25">
      <c r="A22" s="1">
        <v>21</v>
      </c>
      <c r="B22" s="1" t="s">
        <v>101</v>
      </c>
      <c r="C22" s="1" t="s">
        <v>137</v>
      </c>
      <c r="D22" s="1" t="s">
        <v>201</v>
      </c>
      <c r="E22" s="1"/>
      <c r="F22" s="1"/>
    </row>
    <row r="23" spans="1:6" x14ac:dyDescent="0.25">
      <c r="A23" s="1">
        <v>22</v>
      </c>
      <c r="B23" s="1" t="s">
        <v>102</v>
      </c>
      <c r="C23" s="1"/>
      <c r="D23" s="1"/>
      <c r="E23" s="1"/>
      <c r="F23" s="1"/>
    </row>
    <row r="24" spans="1:6" x14ac:dyDescent="0.25">
      <c r="A24" s="1">
        <v>23</v>
      </c>
      <c r="B24" s="1" t="s">
        <v>85</v>
      </c>
      <c r="C24" s="1"/>
      <c r="D24" s="1"/>
      <c r="E24" s="1"/>
      <c r="F24" s="1"/>
    </row>
    <row r="25" spans="1:6" x14ac:dyDescent="0.25">
      <c r="A25" s="1">
        <v>24</v>
      </c>
      <c r="B25" s="1" t="s">
        <v>103</v>
      </c>
      <c r="C25" s="1" t="s">
        <v>137</v>
      </c>
      <c r="D25" s="1" t="s">
        <v>121</v>
      </c>
      <c r="E25" s="1"/>
      <c r="F25" s="1"/>
    </row>
    <row r="26" spans="1:6" x14ac:dyDescent="0.25">
      <c r="A26" s="1">
        <v>25</v>
      </c>
      <c r="B26" s="1" t="s">
        <v>104</v>
      </c>
      <c r="C26" s="1" t="s">
        <v>137</v>
      </c>
      <c r="D26" s="1" t="s">
        <v>119</v>
      </c>
      <c r="E26" s="1"/>
      <c r="F26" s="1"/>
    </row>
    <row r="27" spans="1:6" x14ac:dyDescent="0.25">
      <c r="A27" s="1">
        <v>26</v>
      </c>
      <c r="B27" s="1" t="s">
        <v>105</v>
      </c>
      <c r="C27" s="1" t="s">
        <v>137</v>
      </c>
      <c r="D27" s="1" t="s">
        <v>138</v>
      </c>
      <c r="E27" s="1"/>
      <c r="F27" s="1"/>
    </row>
    <row r="28" spans="1:6" x14ac:dyDescent="0.25">
      <c r="A28" s="1">
        <v>27</v>
      </c>
      <c r="B28" s="1" t="s">
        <v>106</v>
      </c>
      <c r="C28" s="1" t="s">
        <v>137</v>
      </c>
      <c r="D28" s="1" t="s">
        <v>139</v>
      </c>
      <c r="E28" s="1"/>
      <c r="F28" s="1"/>
    </row>
    <row r="29" spans="1:6" x14ac:dyDescent="0.25">
      <c r="A29" s="1">
        <v>28</v>
      </c>
      <c r="B29" s="1" t="s">
        <v>85</v>
      </c>
      <c r="C29" s="1"/>
      <c r="D29" s="1"/>
      <c r="E29" s="1"/>
      <c r="F29" s="1"/>
    </row>
    <row r="30" spans="1:6" x14ac:dyDescent="0.25">
      <c r="A30" s="1">
        <v>29</v>
      </c>
      <c r="B30" s="1" t="s">
        <v>107</v>
      </c>
      <c r="C30" s="1" t="s">
        <v>124</v>
      </c>
      <c r="D30" s="1" t="s">
        <v>136</v>
      </c>
      <c r="E30" s="1"/>
      <c r="F30" s="1"/>
    </row>
    <row r="31" spans="1:6" x14ac:dyDescent="0.25">
      <c r="A31" s="1">
        <v>30</v>
      </c>
      <c r="B31" s="1" t="s">
        <v>108</v>
      </c>
      <c r="C31" s="1" t="s">
        <v>137</v>
      </c>
      <c r="D31" s="1" t="s">
        <v>140</v>
      </c>
      <c r="E31" s="1"/>
      <c r="F31" s="1"/>
    </row>
    <row r="32" spans="1:6" x14ac:dyDescent="0.25">
      <c r="A32" s="1">
        <v>31</v>
      </c>
      <c r="B32" s="1" t="s">
        <v>109</v>
      </c>
      <c r="C32" s="1"/>
      <c r="D32" s="1"/>
      <c r="E32" s="1"/>
      <c r="F32" s="1"/>
    </row>
    <row r="33" spans="1:6" x14ac:dyDescent="0.25">
      <c r="A33" s="1">
        <v>32</v>
      </c>
      <c r="B33" s="1" t="s">
        <v>110</v>
      </c>
      <c r="C33" s="1"/>
      <c r="D33" s="1"/>
      <c r="E33" s="1"/>
      <c r="F33" s="1"/>
    </row>
    <row r="34" spans="1:6" x14ac:dyDescent="0.25">
      <c r="A34" s="1">
        <v>33</v>
      </c>
      <c r="B34" s="1" t="s">
        <v>85</v>
      </c>
      <c r="C34" s="1"/>
      <c r="D34" s="1"/>
      <c r="E34" s="1"/>
      <c r="F34" s="1"/>
    </row>
    <row r="35" spans="1:6" x14ac:dyDescent="0.25">
      <c r="A35" s="1">
        <v>34</v>
      </c>
      <c r="B35" s="1" t="s">
        <v>122</v>
      </c>
      <c r="C35" s="1" t="s">
        <v>123</v>
      </c>
      <c r="D35" s="1" t="s">
        <v>200</v>
      </c>
      <c r="E35" s="1"/>
      <c r="F35" s="1"/>
    </row>
    <row r="36" spans="1:6" x14ac:dyDescent="0.25">
      <c r="A36" s="1">
        <v>35</v>
      </c>
      <c r="B36" s="1" t="s">
        <v>111</v>
      </c>
      <c r="C36" s="1"/>
      <c r="D36" s="1"/>
      <c r="E36" s="1"/>
      <c r="F36" s="1"/>
    </row>
    <row r="37" spans="1:6" x14ac:dyDescent="0.25">
      <c r="A37" s="1">
        <v>36</v>
      </c>
      <c r="B37" s="1" t="s">
        <v>112</v>
      </c>
      <c r="C37" s="1"/>
      <c r="D37" s="1"/>
      <c r="E37" s="1"/>
      <c r="F37" s="1"/>
    </row>
    <row r="38" spans="1:6" x14ac:dyDescent="0.25">
      <c r="A38" s="1">
        <v>37</v>
      </c>
      <c r="B38" s="1" t="s">
        <v>113</v>
      </c>
      <c r="C38" s="1"/>
      <c r="D38" s="1"/>
      <c r="E38" s="1"/>
      <c r="F38" s="1"/>
    </row>
    <row r="39" spans="1:6" x14ac:dyDescent="0.25">
      <c r="A39" s="1">
        <v>38</v>
      </c>
      <c r="B39" s="1" t="s">
        <v>85</v>
      </c>
      <c r="C39" s="1"/>
      <c r="D39" s="1"/>
      <c r="E39" s="1"/>
      <c r="F39" s="1"/>
    </row>
    <row r="40" spans="1:6" x14ac:dyDescent="0.25">
      <c r="A40" s="1">
        <v>39</v>
      </c>
      <c r="B40" s="1" t="s">
        <v>114</v>
      </c>
      <c r="C40" s="1"/>
      <c r="D40" s="1"/>
      <c r="E40" s="1"/>
      <c r="F40" s="1"/>
    </row>
    <row r="41" spans="1:6" x14ac:dyDescent="0.25">
      <c r="A41" s="1">
        <v>40</v>
      </c>
      <c r="B41" s="1" t="s">
        <v>115</v>
      </c>
      <c r="C41" s="1"/>
      <c r="D41" s="1"/>
      <c r="E41" s="1"/>
      <c r="F4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9C7A3-9894-4DAD-9C6F-7DE8072BA04F}">
  <dimension ref="A1:D31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2" width="9.140625" style="17"/>
  </cols>
  <sheetData>
    <row r="1" spans="1:4" x14ac:dyDescent="0.25">
      <c r="A1" s="4" t="s">
        <v>147</v>
      </c>
      <c r="B1" s="4" t="s">
        <v>150</v>
      </c>
      <c r="C1" s="4" t="s">
        <v>148</v>
      </c>
      <c r="D1" s="4" t="s">
        <v>149</v>
      </c>
    </row>
    <row r="2" spans="1:4" x14ac:dyDescent="0.25">
      <c r="A2" s="21" t="s">
        <v>151</v>
      </c>
      <c r="B2" s="21">
        <v>1</v>
      </c>
      <c r="C2" s="1">
        <v>1</v>
      </c>
      <c r="D2" s="1">
        <v>6</v>
      </c>
    </row>
    <row r="3" spans="1:4" x14ac:dyDescent="0.25">
      <c r="A3" s="21" t="s">
        <v>152</v>
      </c>
      <c r="B3" s="21">
        <v>2</v>
      </c>
      <c r="C3" s="1">
        <v>2</v>
      </c>
      <c r="D3" s="1">
        <v>6</v>
      </c>
    </row>
    <row r="4" spans="1:4" x14ac:dyDescent="0.25">
      <c r="A4" s="21" t="s">
        <v>153</v>
      </c>
      <c r="B4" s="21">
        <v>3</v>
      </c>
      <c r="C4" s="1">
        <v>3</v>
      </c>
      <c r="D4" s="1">
        <v>6</v>
      </c>
    </row>
    <row r="5" spans="1:4" x14ac:dyDescent="0.25">
      <c r="A5" s="21" t="s">
        <v>154</v>
      </c>
      <c r="B5" s="21">
        <v>4</v>
      </c>
      <c r="C5" s="1">
        <v>4</v>
      </c>
      <c r="D5" s="1">
        <v>6</v>
      </c>
    </row>
    <row r="6" spans="1:4" x14ac:dyDescent="0.25">
      <c r="A6" s="21" t="s">
        <v>155</v>
      </c>
      <c r="B6" s="21">
        <v>5</v>
      </c>
      <c r="C6" s="1">
        <v>5</v>
      </c>
      <c r="D6" s="1">
        <v>6</v>
      </c>
    </row>
    <row r="7" spans="1:4" x14ac:dyDescent="0.25">
      <c r="A7" s="21" t="s">
        <v>156</v>
      </c>
      <c r="B7" s="21">
        <v>6</v>
      </c>
      <c r="C7" s="1">
        <v>5</v>
      </c>
      <c r="D7" s="1">
        <v>3</v>
      </c>
    </row>
    <row r="8" spans="1:4" x14ac:dyDescent="0.25">
      <c r="A8" s="21" t="s">
        <v>157</v>
      </c>
      <c r="B8" s="21">
        <v>7</v>
      </c>
      <c r="C8" s="1">
        <v>4</v>
      </c>
      <c r="D8" s="1">
        <v>3</v>
      </c>
    </row>
    <row r="9" spans="1:4" x14ac:dyDescent="0.25">
      <c r="A9" s="21" t="s">
        <v>158</v>
      </c>
      <c r="B9" s="21">
        <v>8</v>
      </c>
      <c r="C9" s="1">
        <v>3</v>
      </c>
      <c r="D9" s="1">
        <v>3</v>
      </c>
    </row>
    <row r="10" spans="1:4" x14ac:dyDescent="0.25">
      <c r="A10" s="21" t="s">
        <v>159</v>
      </c>
      <c r="B10" s="21">
        <v>9</v>
      </c>
      <c r="C10" s="1">
        <v>2</v>
      </c>
      <c r="D10" s="1">
        <v>3</v>
      </c>
    </row>
    <row r="11" spans="1:4" x14ac:dyDescent="0.25">
      <c r="A11" s="21" t="s">
        <v>160</v>
      </c>
      <c r="B11" s="21">
        <v>0</v>
      </c>
      <c r="C11" s="1">
        <v>1</v>
      </c>
      <c r="D11" s="1">
        <v>3</v>
      </c>
    </row>
    <row r="12" spans="1:4" x14ac:dyDescent="0.25">
      <c r="A12" s="21" t="s">
        <v>161</v>
      </c>
      <c r="B12" s="21" t="s">
        <v>181</v>
      </c>
      <c r="C12" s="1">
        <v>1</v>
      </c>
      <c r="D12" s="1">
        <v>5</v>
      </c>
    </row>
    <row r="13" spans="1:4" x14ac:dyDescent="0.25">
      <c r="A13" s="21" t="s">
        <v>162</v>
      </c>
      <c r="B13" s="21" t="s">
        <v>182</v>
      </c>
      <c r="C13" s="1">
        <v>2</v>
      </c>
      <c r="D13" s="1">
        <v>5</v>
      </c>
    </row>
    <row r="14" spans="1:4" x14ac:dyDescent="0.25">
      <c r="A14" s="21" t="s">
        <v>163</v>
      </c>
      <c r="B14" s="21" t="s">
        <v>183</v>
      </c>
      <c r="C14" s="1">
        <v>3</v>
      </c>
      <c r="D14" s="1">
        <v>5</v>
      </c>
    </row>
    <row r="15" spans="1:4" x14ac:dyDescent="0.25">
      <c r="A15" s="21" t="s">
        <v>164</v>
      </c>
      <c r="B15" s="21" t="s">
        <v>184</v>
      </c>
      <c r="C15" s="1">
        <v>4</v>
      </c>
      <c r="D15" s="1">
        <v>5</v>
      </c>
    </row>
    <row r="16" spans="1:4" x14ac:dyDescent="0.25">
      <c r="A16" s="21" t="s">
        <v>165</v>
      </c>
      <c r="B16" s="21" t="s">
        <v>185</v>
      </c>
      <c r="C16" s="1">
        <v>5</v>
      </c>
      <c r="D16" s="1">
        <v>5</v>
      </c>
    </row>
    <row r="17" spans="1:4" x14ac:dyDescent="0.25">
      <c r="A17" s="21" t="s">
        <v>166</v>
      </c>
      <c r="B17" s="21" t="s">
        <v>146</v>
      </c>
      <c r="C17" s="1">
        <v>5</v>
      </c>
      <c r="D17" s="1">
        <v>2</v>
      </c>
    </row>
    <row r="18" spans="1:4" x14ac:dyDescent="0.25">
      <c r="A18" s="21" t="s">
        <v>167</v>
      </c>
      <c r="B18" s="21" t="s">
        <v>186</v>
      </c>
      <c r="C18" s="1">
        <v>4</v>
      </c>
      <c r="D18" s="1">
        <v>2</v>
      </c>
    </row>
    <row r="19" spans="1:4" x14ac:dyDescent="0.25">
      <c r="A19" s="21" t="s">
        <v>168</v>
      </c>
      <c r="B19" s="21" t="s">
        <v>187</v>
      </c>
      <c r="C19" s="1">
        <v>3</v>
      </c>
      <c r="D19" s="1">
        <v>2</v>
      </c>
    </row>
    <row r="20" spans="1:4" x14ac:dyDescent="0.25">
      <c r="A20" s="21" t="s">
        <v>169</v>
      </c>
      <c r="B20" s="21" t="s">
        <v>188</v>
      </c>
      <c r="C20" s="1">
        <v>2</v>
      </c>
      <c r="D20" s="1">
        <v>2</v>
      </c>
    </row>
    <row r="21" spans="1:4" x14ac:dyDescent="0.25">
      <c r="A21" s="21" t="s">
        <v>170</v>
      </c>
      <c r="B21" s="21" t="s">
        <v>189</v>
      </c>
      <c r="C21" s="1">
        <v>1</v>
      </c>
      <c r="D21" s="1">
        <v>2</v>
      </c>
    </row>
    <row r="22" spans="1:4" x14ac:dyDescent="0.25">
      <c r="A22" s="21" t="s">
        <v>171</v>
      </c>
      <c r="B22" s="21" t="s">
        <v>190</v>
      </c>
      <c r="C22" s="1">
        <v>1</v>
      </c>
      <c r="D22" s="1">
        <v>4</v>
      </c>
    </row>
    <row r="23" spans="1:4" x14ac:dyDescent="0.25">
      <c r="A23" s="21" t="s">
        <v>172</v>
      </c>
      <c r="B23" s="21" t="s">
        <v>191</v>
      </c>
      <c r="C23" s="1">
        <v>2</v>
      </c>
      <c r="D23" s="1">
        <v>4</v>
      </c>
    </row>
    <row r="24" spans="1:4" x14ac:dyDescent="0.25">
      <c r="A24" s="21" t="s">
        <v>173</v>
      </c>
      <c r="B24" s="21" t="s">
        <v>192</v>
      </c>
      <c r="C24" s="1">
        <v>3</v>
      </c>
      <c r="D24" s="1">
        <v>4</v>
      </c>
    </row>
    <row r="25" spans="1:4" x14ac:dyDescent="0.25">
      <c r="A25" s="21" t="s">
        <v>174</v>
      </c>
      <c r="B25" s="21" t="s">
        <v>193</v>
      </c>
      <c r="C25" s="1">
        <v>4</v>
      </c>
      <c r="D25" s="1">
        <v>4</v>
      </c>
    </row>
    <row r="26" spans="1:4" x14ac:dyDescent="0.25">
      <c r="A26" s="21" t="s">
        <v>175</v>
      </c>
      <c r="B26" s="22" t="s">
        <v>197</v>
      </c>
      <c r="C26" s="1">
        <v>5</v>
      </c>
      <c r="D26" s="1">
        <v>4</v>
      </c>
    </row>
    <row r="27" spans="1:4" x14ac:dyDescent="0.25">
      <c r="A27" s="21" t="s">
        <v>176</v>
      </c>
      <c r="B27" s="21" t="s">
        <v>194</v>
      </c>
      <c r="C27" s="1">
        <v>5</v>
      </c>
      <c r="D27" s="1">
        <v>1</v>
      </c>
    </row>
    <row r="28" spans="1:4" x14ac:dyDescent="0.25">
      <c r="A28" s="21" t="s">
        <v>177</v>
      </c>
      <c r="B28" s="21" t="s">
        <v>195</v>
      </c>
      <c r="C28" s="1">
        <v>4</v>
      </c>
      <c r="D28" s="1">
        <v>1</v>
      </c>
    </row>
    <row r="29" spans="1:4" x14ac:dyDescent="0.25">
      <c r="A29" s="21" t="s">
        <v>178</v>
      </c>
      <c r="B29" s="21" t="s">
        <v>196</v>
      </c>
      <c r="C29" s="1">
        <v>3</v>
      </c>
      <c r="D29" s="1">
        <v>1</v>
      </c>
    </row>
    <row r="30" spans="1:4" x14ac:dyDescent="0.25">
      <c r="A30" s="21" t="s">
        <v>179</v>
      </c>
      <c r="B30" s="21" t="s">
        <v>198</v>
      </c>
      <c r="C30" s="1">
        <v>2</v>
      </c>
      <c r="D30" s="1">
        <v>1</v>
      </c>
    </row>
    <row r="31" spans="1:4" x14ac:dyDescent="0.25">
      <c r="A31" s="21" t="s">
        <v>180</v>
      </c>
      <c r="B31" s="21" t="s">
        <v>199</v>
      </c>
      <c r="C31" s="1">
        <v>1</v>
      </c>
      <c r="D31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0918-82E4-46AF-B408-379D6C110666}">
  <dimension ref="A1:U19"/>
  <sheetViews>
    <sheetView workbookViewId="0">
      <selection activeCell="H14" sqref="H14"/>
    </sheetView>
  </sheetViews>
  <sheetFormatPr defaultRowHeight="15" x14ac:dyDescent="0.25"/>
  <cols>
    <col min="1" max="1" width="9" bestFit="1" customWidth="1"/>
    <col min="2" max="2" width="7.7109375" bestFit="1" customWidth="1"/>
    <col min="3" max="3" width="7.140625" bestFit="1" customWidth="1"/>
    <col min="4" max="4" width="7" bestFit="1" customWidth="1"/>
    <col min="5" max="6" width="7.140625" bestFit="1" customWidth="1"/>
    <col min="7" max="7" width="7.28515625" bestFit="1" customWidth="1"/>
    <col min="8" max="8" width="7.5703125" bestFit="1" customWidth="1"/>
    <col min="10" max="10" width="9.28515625" bestFit="1" customWidth="1"/>
    <col min="12" max="12" width="14" bestFit="1" customWidth="1"/>
    <col min="13" max="13" width="13.7109375" bestFit="1" customWidth="1"/>
    <col min="14" max="14" width="12.7109375" bestFit="1" customWidth="1"/>
    <col min="15" max="15" width="12.85546875" bestFit="1" customWidth="1"/>
    <col min="16" max="17" width="12.7109375" bestFit="1" customWidth="1"/>
    <col min="18" max="18" width="13.140625" bestFit="1" customWidth="1"/>
    <col min="19" max="19" width="12.42578125" bestFit="1" customWidth="1"/>
    <col min="20" max="20" width="14.140625" bestFit="1" customWidth="1"/>
    <col min="21" max="21" width="14.28515625" bestFit="1" customWidth="1"/>
  </cols>
  <sheetData>
    <row r="1" spans="1:21" x14ac:dyDescent="0.25">
      <c r="A1" s="37" t="s">
        <v>222</v>
      </c>
      <c r="B1" s="37"/>
      <c r="C1" s="37"/>
      <c r="D1" s="37"/>
      <c r="E1" s="37"/>
      <c r="F1" s="37"/>
      <c r="G1" s="37"/>
      <c r="H1" s="37"/>
      <c r="I1" s="37"/>
      <c r="J1" s="37"/>
      <c r="L1" s="37" t="s">
        <v>222</v>
      </c>
      <c r="M1" s="37"/>
      <c r="N1" s="37"/>
      <c r="O1" s="37"/>
      <c r="P1" s="37"/>
      <c r="Q1" s="37"/>
      <c r="R1" s="37"/>
      <c r="S1" s="37"/>
      <c r="T1" s="37"/>
      <c r="U1" s="37"/>
    </row>
    <row r="2" spans="1:21" x14ac:dyDescent="0.25">
      <c r="A2" s="21" t="s">
        <v>151</v>
      </c>
      <c r="B2" s="21" t="s">
        <v>152</v>
      </c>
      <c r="C2" s="21" t="s">
        <v>153</v>
      </c>
      <c r="D2" s="21" t="s">
        <v>154</v>
      </c>
      <c r="E2" s="21" t="s">
        <v>155</v>
      </c>
      <c r="F2" s="21" t="s">
        <v>156</v>
      </c>
      <c r="G2" s="21" t="s">
        <v>157</v>
      </c>
      <c r="H2" s="21" t="s">
        <v>158</v>
      </c>
      <c r="I2" s="21" t="s">
        <v>159</v>
      </c>
      <c r="J2" s="21" t="s">
        <v>160</v>
      </c>
      <c r="L2" s="21" t="s">
        <v>151</v>
      </c>
      <c r="M2" s="21" t="s">
        <v>152</v>
      </c>
      <c r="N2" s="21" t="s">
        <v>153</v>
      </c>
      <c r="O2" s="21" t="s">
        <v>154</v>
      </c>
      <c r="P2" s="21" t="s">
        <v>155</v>
      </c>
      <c r="Q2" s="21" t="s">
        <v>156</v>
      </c>
      <c r="R2" s="21" t="s">
        <v>157</v>
      </c>
      <c r="S2" s="21" t="s">
        <v>158</v>
      </c>
      <c r="T2" s="21" t="s">
        <v>159</v>
      </c>
      <c r="U2" s="21" t="s">
        <v>160</v>
      </c>
    </row>
    <row r="3" spans="1:21" x14ac:dyDescent="0.25">
      <c r="A3" s="21" t="s">
        <v>161</v>
      </c>
      <c r="B3" s="21" t="s">
        <v>162</v>
      </c>
      <c r="C3" s="21" t="s">
        <v>163</v>
      </c>
      <c r="D3" s="21" t="s">
        <v>164</v>
      </c>
      <c r="E3" s="21" t="s">
        <v>165</v>
      </c>
      <c r="F3" s="21" t="s">
        <v>166</v>
      </c>
      <c r="G3" s="21" t="s">
        <v>167</v>
      </c>
      <c r="H3" s="21" t="s">
        <v>168</v>
      </c>
      <c r="I3" s="21" t="s">
        <v>169</v>
      </c>
      <c r="J3" s="21" t="s">
        <v>170</v>
      </c>
      <c r="L3" s="21" t="s">
        <v>161</v>
      </c>
      <c r="M3" s="21" t="s">
        <v>162</v>
      </c>
      <c r="N3" s="21" t="s">
        <v>163</v>
      </c>
      <c r="O3" s="21" t="s">
        <v>164</v>
      </c>
      <c r="P3" s="21" t="s">
        <v>165</v>
      </c>
      <c r="Q3" s="21" t="s">
        <v>166</v>
      </c>
      <c r="R3" s="21" t="s">
        <v>167</v>
      </c>
      <c r="S3" s="21" t="s">
        <v>168</v>
      </c>
      <c r="T3" s="21" t="s">
        <v>169</v>
      </c>
      <c r="U3" s="21" t="s">
        <v>170</v>
      </c>
    </row>
    <row r="4" spans="1:21" x14ac:dyDescent="0.25">
      <c r="A4" s="21" t="s">
        <v>171</v>
      </c>
      <c r="B4" s="21" t="s">
        <v>172</v>
      </c>
      <c r="C4" s="21" t="s">
        <v>173</v>
      </c>
      <c r="D4" s="21" t="s">
        <v>174</v>
      </c>
      <c r="E4" s="21" t="s">
        <v>175</v>
      </c>
      <c r="F4" s="21" t="s">
        <v>176</v>
      </c>
      <c r="G4" s="21" t="s">
        <v>177</v>
      </c>
      <c r="H4" s="21" t="s">
        <v>178</v>
      </c>
      <c r="I4" s="21" t="s">
        <v>179</v>
      </c>
      <c r="J4" s="21" t="s">
        <v>180</v>
      </c>
      <c r="L4" s="21" t="s">
        <v>171</v>
      </c>
      <c r="M4" s="21" t="s">
        <v>172</v>
      </c>
      <c r="N4" s="21" t="s">
        <v>173</v>
      </c>
      <c r="O4" s="21" t="s">
        <v>174</v>
      </c>
      <c r="P4" s="21" t="s">
        <v>175</v>
      </c>
      <c r="Q4" s="21" t="s">
        <v>176</v>
      </c>
      <c r="R4" s="21" t="s">
        <v>177</v>
      </c>
      <c r="S4" s="21" t="s">
        <v>178</v>
      </c>
      <c r="T4" s="21" t="s">
        <v>179</v>
      </c>
      <c r="U4" s="21" t="s">
        <v>180</v>
      </c>
    </row>
    <row r="6" spans="1:21" x14ac:dyDescent="0.25">
      <c r="A6" s="37" t="s">
        <v>221</v>
      </c>
      <c r="B6" s="37"/>
      <c r="C6" s="37"/>
      <c r="D6" s="37"/>
      <c r="E6" s="37"/>
      <c r="F6" s="37"/>
      <c r="G6" s="37"/>
      <c r="H6" s="37"/>
      <c r="I6" s="37"/>
      <c r="J6" s="37"/>
      <c r="L6" s="37" t="s">
        <v>221</v>
      </c>
      <c r="M6" s="37"/>
      <c r="N6" s="37"/>
      <c r="O6" s="37"/>
      <c r="P6" s="37"/>
      <c r="Q6" s="37"/>
      <c r="R6" s="37"/>
      <c r="S6" s="37"/>
      <c r="T6" s="37"/>
      <c r="U6" s="37"/>
    </row>
    <row r="7" spans="1:21" x14ac:dyDescent="0.25">
      <c r="A7" s="24">
        <v>0</v>
      </c>
      <c r="B7" s="26">
        <v>1</v>
      </c>
      <c r="C7" s="28">
        <v>2</v>
      </c>
      <c r="D7" s="25">
        <v>3</v>
      </c>
      <c r="E7" s="27">
        <v>4</v>
      </c>
      <c r="F7" s="27">
        <v>4</v>
      </c>
      <c r="G7" s="25">
        <v>3</v>
      </c>
      <c r="H7" s="28">
        <v>2</v>
      </c>
      <c r="I7" s="26">
        <v>1</v>
      </c>
      <c r="J7" s="24">
        <v>0</v>
      </c>
      <c r="L7" s="30" t="s">
        <v>84</v>
      </c>
      <c r="M7" s="31" t="s">
        <v>87</v>
      </c>
      <c r="N7" s="32" t="s">
        <v>88</v>
      </c>
      <c r="O7" s="33" t="s">
        <v>89</v>
      </c>
      <c r="P7" s="34" t="s">
        <v>90</v>
      </c>
      <c r="Q7" s="34" t="s">
        <v>90</v>
      </c>
      <c r="R7" s="33" t="s">
        <v>89</v>
      </c>
      <c r="S7" s="32" t="s">
        <v>88</v>
      </c>
      <c r="T7" s="31" t="s">
        <v>87</v>
      </c>
      <c r="U7" s="30" t="s">
        <v>84</v>
      </c>
    </row>
    <row r="8" spans="1:21" x14ac:dyDescent="0.25">
      <c r="A8" s="24">
        <v>0</v>
      </c>
      <c r="B8" s="26">
        <v>1</v>
      </c>
      <c r="C8" s="28">
        <v>2</v>
      </c>
      <c r="D8" s="25">
        <v>3</v>
      </c>
      <c r="E8" s="27">
        <v>4</v>
      </c>
      <c r="F8" s="27">
        <v>4</v>
      </c>
      <c r="G8" s="25">
        <v>3</v>
      </c>
      <c r="H8" s="28">
        <v>2</v>
      </c>
      <c r="I8" s="26">
        <v>1</v>
      </c>
      <c r="J8" s="24">
        <v>0</v>
      </c>
      <c r="L8" s="30" t="s">
        <v>84</v>
      </c>
      <c r="M8" s="31" t="s">
        <v>87</v>
      </c>
      <c r="N8" s="32" t="s">
        <v>88</v>
      </c>
      <c r="O8" s="33" t="s">
        <v>89</v>
      </c>
      <c r="P8" s="34" t="s">
        <v>90</v>
      </c>
      <c r="Q8" s="34" t="s">
        <v>90</v>
      </c>
      <c r="R8" s="33" t="s">
        <v>89</v>
      </c>
      <c r="S8" s="32" t="s">
        <v>88</v>
      </c>
      <c r="T8" s="31" t="s">
        <v>87</v>
      </c>
      <c r="U8" s="30" t="s">
        <v>84</v>
      </c>
    </row>
    <row r="9" spans="1:21" x14ac:dyDescent="0.25">
      <c r="A9" s="24">
        <v>0</v>
      </c>
      <c r="B9" s="26">
        <v>1</v>
      </c>
      <c r="C9" s="28">
        <v>2</v>
      </c>
      <c r="D9" s="25">
        <v>3</v>
      </c>
      <c r="E9" s="27">
        <v>4</v>
      </c>
      <c r="F9" s="27">
        <v>4</v>
      </c>
      <c r="G9" s="25">
        <v>3</v>
      </c>
      <c r="H9" s="28">
        <v>2</v>
      </c>
      <c r="I9" s="26">
        <v>1</v>
      </c>
      <c r="J9" s="24">
        <v>0</v>
      </c>
      <c r="L9" s="30" t="s">
        <v>84</v>
      </c>
      <c r="M9" s="31" t="s">
        <v>87</v>
      </c>
      <c r="N9" s="32" t="s">
        <v>88</v>
      </c>
      <c r="O9" s="33" t="s">
        <v>89</v>
      </c>
      <c r="P9" s="34" t="s">
        <v>90</v>
      </c>
      <c r="Q9" s="34" t="s">
        <v>90</v>
      </c>
      <c r="R9" s="33" t="s">
        <v>89</v>
      </c>
      <c r="S9" s="32" t="s">
        <v>88</v>
      </c>
      <c r="T9" s="31" t="s">
        <v>87</v>
      </c>
      <c r="U9" s="30" t="s">
        <v>84</v>
      </c>
    </row>
    <row r="10" spans="1:21" x14ac:dyDescent="0.25"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1:21" x14ac:dyDescent="0.25">
      <c r="A11" s="37" t="s">
        <v>220</v>
      </c>
      <c r="B11" s="37"/>
      <c r="C11" s="37"/>
      <c r="D11" s="37"/>
      <c r="E11" s="37"/>
      <c r="F11" s="37"/>
      <c r="G11" s="37"/>
      <c r="H11" s="37"/>
      <c r="I11" s="37"/>
      <c r="J11" s="37"/>
      <c r="L11" s="37" t="s">
        <v>220</v>
      </c>
      <c r="M11" s="37"/>
      <c r="N11" s="37"/>
      <c r="O11" s="37"/>
      <c r="P11" s="37"/>
      <c r="Q11" s="37"/>
      <c r="R11" s="37"/>
      <c r="S11" s="37"/>
      <c r="T11" s="37"/>
      <c r="U11" s="37"/>
    </row>
    <row r="12" spans="1:21" x14ac:dyDescent="0.25">
      <c r="A12" s="29">
        <v>5</v>
      </c>
      <c r="B12" s="29">
        <v>5</v>
      </c>
      <c r="C12" s="29">
        <v>5</v>
      </c>
      <c r="D12" s="29">
        <v>5</v>
      </c>
      <c r="E12" s="29">
        <v>5</v>
      </c>
      <c r="F12" s="28">
        <v>2</v>
      </c>
      <c r="G12" s="28">
        <v>2</v>
      </c>
      <c r="H12" s="28">
        <v>2</v>
      </c>
      <c r="I12" s="28">
        <v>2</v>
      </c>
      <c r="J12" s="28">
        <v>2</v>
      </c>
      <c r="L12" s="35" t="s">
        <v>107</v>
      </c>
      <c r="M12" s="35" t="s">
        <v>107</v>
      </c>
      <c r="N12" s="35" t="s">
        <v>107</v>
      </c>
      <c r="O12" s="35" t="s">
        <v>107</v>
      </c>
      <c r="P12" s="35" t="s">
        <v>107</v>
      </c>
      <c r="Q12" s="32" t="s">
        <v>100</v>
      </c>
      <c r="R12" s="32" t="s">
        <v>100</v>
      </c>
      <c r="S12" s="32" t="s">
        <v>100</v>
      </c>
      <c r="T12" s="32" t="s">
        <v>100</v>
      </c>
      <c r="U12" s="32" t="s">
        <v>100</v>
      </c>
    </row>
    <row r="13" spans="1:21" x14ac:dyDescent="0.25">
      <c r="A13" s="27">
        <v>4</v>
      </c>
      <c r="B13" s="27">
        <v>4</v>
      </c>
      <c r="C13" s="27">
        <v>4</v>
      </c>
      <c r="D13" s="27">
        <v>4</v>
      </c>
      <c r="E13" s="27">
        <v>4</v>
      </c>
      <c r="F13" s="26">
        <v>1</v>
      </c>
      <c r="G13" s="26">
        <v>1</v>
      </c>
      <c r="H13" s="26">
        <v>1</v>
      </c>
      <c r="I13" s="26">
        <v>1</v>
      </c>
      <c r="J13" s="26">
        <v>1</v>
      </c>
      <c r="L13" s="34" t="s">
        <v>92</v>
      </c>
      <c r="M13" s="34" t="s">
        <v>92</v>
      </c>
      <c r="N13" s="34" t="s">
        <v>92</v>
      </c>
      <c r="O13" s="34" t="s">
        <v>92</v>
      </c>
      <c r="P13" s="34" t="s">
        <v>92</v>
      </c>
      <c r="Q13" s="31" t="s">
        <v>94</v>
      </c>
      <c r="R13" s="31" t="s">
        <v>94</v>
      </c>
      <c r="S13" s="31" t="s">
        <v>94</v>
      </c>
      <c r="T13" s="31" t="s">
        <v>94</v>
      </c>
      <c r="U13" s="31" t="s">
        <v>94</v>
      </c>
    </row>
    <row r="14" spans="1:21" x14ac:dyDescent="0.25">
      <c r="A14" s="25">
        <v>3</v>
      </c>
      <c r="B14" s="25">
        <v>3</v>
      </c>
      <c r="C14" s="25">
        <v>3</v>
      </c>
      <c r="D14" s="25">
        <v>3</v>
      </c>
      <c r="E14" s="25">
        <v>3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L14" s="33" t="s">
        <v>93</v>
      </c>
      <c r="M14" s="33" t="s">
        <v>93</v>
      </c>
      <c r="N14" s="33" t="s">
        <v>93</v>
      </c>
      <c r="O14" s="33" t="s">
        <v>93</v>
      </c>
      <c r="P14" s="33" t="s">
        <v>93</v>
      </c>
      <c r="Q14" s="30" t="s">
        <v>91</v>
      </c>
      <c r="R14" s="30" t="s">
        <v>91</v>
      </c>
      <c r="S14" s="30" t="s">
        <v>91</v>
      </c>
      <c r="T14" s="30" t="s">
        <v>91</v>
      </c>
      <c r="U14" s="30" t="s">
        <v>91</v>
      </c>
    </row>
    <row r="16" spans="1:21" x14ac:dyDescent="0.25">
      <c r="A16" s="37" t="s">
        <v>219</v>
      </c>
      <c r="B16" s="37"/>
      <c r="C16" s="37"/>
      <c r="D16" s="37"/>
      <c r="E16" s="37"/>
      <c r="F16" s="37"/>
      <c r="G16" s="37"/>
      <c r="H16" s="37"/>
      <c r="I16" s="37"/>
      <c r="J16" s="37"/>
      <c r="L16" s="37" t="s">
        <v>223</v>
      </c>
      <c r="M16" s="37"/>
      <c r="N16" s="37"/>
      <c r="O16" s="37"/>
      <c r="P16" s="37"/>
      <c r="Q16" s="37"/>
      <c r="R16" s="37"/>
      <c r="S16" s="37"/>
      <c r="T16" s="37"/>
      <c r="U16" s="37"/>
    </row>
    <row r="17" spans="1:21" x14ac:dyDescent="0.25">
      <c r="A17" s="21" t="str">
        <f t="shared" ref="A17:J17" si="0">A2 &amp; " (" &amp; A7 &amp; ", " &amp; A12 &amp; ")"</f>
        <v>Q (0, 5)</v>
      </c>
      <c r="B17" s="21" t="str">
        <f t="shared" si="0"/>
        <v>W (1, 5)</v>
      </c>
      <c r="C17" s="21" t="str">
        <f t="shared" si="0"/>
        <v>E (2, 5)</v>
      </c>
      <c r="D17" s="21" t="str">
        <f t="shared" si="0"/>
        <v>R (3, 5)</v>
      </c>
      <c r="E17" s="21" t="str">
        <f t="shared" si="0"/>
        <v>T (4, 5)</v>
      </c>
      <c r="F17" s="21" t="str">
        <f t="shared" si="0"/>
        <v>Y (4, 2)</v>
      </c>
      <c r="G17" s="21" t="str">
        <f t="shared" si="0"/>
        <v>U (3, 2)</v>
      </c>
      <c r="H17" s="21" t="str">
        <f t="shared" si="0"/>
        <v>I (2, 2)</v>
      </c>
      <c r="I17" s="21" t="str">
        <f t="shared" si="0"/>
        <v>O (1, 2)</v>
      </c>
      <c r="J17" s="21" t="str">
        <f t="shared" si="0"/>
        <v>P (0, 2)</v>
      </c>
      <c r="L17" s="21" t="str">
        <f t="shared" ref="L17:U17" si="1">L2 &amp; " (" &amp; L7 &amp; ", " &amp; L12 &amp; ")"</f>
        <v>Q (GP1, GP22)</v>
      </c>
      <c r="M17" s="21" t="str">
        <f t="shared" si="1"/>
        <v>W (GP2, GP22)</v>
      </c>
      <c r="N17" s="21" t="str">
        <f t="shared" si="1"/>
        <v>E (GP3, GP22)</v>
      </c>
      <c r="O17" s="21" t="str">
        <f t="shared" si="1"/>
        <v>R (GP4, GP22)</v>
      </c>
      <c r="P17" s="21" t="str">
        <f t="shared" si="1"/>
        <v>T (GP5, GP22)</v>
      </c>
      <c r="Q17" s="21" t="str">
        <f t="shared" si="1"/>
        <v>Y (GP5, GP15)</v>
      </c>
      <c r="R17" s="21" t="str">
        <f t="shared" si="1"/>
        <v>U (GP4, GP15)</v>
      </c>
      <c r="S17" s="21" t="str">
        <f t="shared" si="1"/>
        <v>I (GP3, GP15)</v>
      </c>
      <c r="T17" s="21" t="str">
        <f t="shared" si="1"/>
        <v>O (GP2, GP15)</v>
      </c>
      <c r="U17" s="21" t="str">
        <f t="shared" si="1"/>
        <v>P (GP1, GP15)</v>
      </c>
    </row>
    <row r="18" spans="1:21" x14ac:dyDescent="0.25">
      <c r="A18" s="21" t="str">
        <f t="shared" ref="A18:J18" si="2">A3 &amp; " (" &amp; A8 &amp; ", " &amp; A13 &amp; ")"</f>
        <v>A (0, 4)</v>
      </c>
      <c r="B18" s="21" t="str">
        <f t="shared" si="2"/>
        <v>S (1, 4)</v>
      </c>
      <c r="C18" s="21" t="str">
        <f t="shared" si="2"/>
        <v>D (2, 4)</v>
      </c>
      <c r="D18" s="21" t="str">
        <f t="shared" si="2"/>
        <v>F (3, 4)</v>
      </c>
      <c r="E18" s="21" t="str">
        <f t="shared" si="2"/>
        <v>G (4, 4)</v>
      </c>
      <c r="F18" s="21" t="str">
        <f t="shared" si="2"/>
        <v>H (4, 1)</v>
      </c>
      <c r="G18" s="21" t="str">
        <f t="shared" si="2"/>
        <v>J (3, 1)</v>
      </c>
      <c r="H18" s="21" t="str">
        <f t="shared" si="2"/>
        <v>K (2, 1)</v>
      </c>
      <c r="I18" s="21" t="str">
        <f t="shared" si="2"/>
        <v>L (1, 1)</v>
      </c>
      <c r="J18" s="21" t="str">
        <f t="shared" si="2"/>
        <v>DEL (0, 1)</v>
      </c>
      <c r="L18" s="21" t="str">
        <f t="shared" ref="L18:U18" si="3">L3 &amp; " (" &amp; L8 &amp; ", " &amp; L13 &amp; ")"</f>
        <v>A (GP1, GP7)</v>
      </c>
      <c r="M18" s="21" t="str">
        <f t="shared" si="3"/>
        <v>S (GP2, GP7)</v>
      </c>
      <c r="N18" s="21" t="str">
        <f t="shared" si="3"/>
        <v>D (GP3, GP7)</v>
      </c>
      <c r="O18" s="21" t="str">
        <f t="shared" si="3"/>
        <v>F (GP4, GP7)</v>
      </c>
      <c r="P18" s="21" t="str">
        <f t="shared" si="3"/>
        <v>G (GP5, GP7)</v>
      </c>
      <c r="Q18" s="21" t="str">
        <f t="shared" si="3"/>
        <v>H (GP5, GP9)</v>
      </c>
      <c r="R18" s="21" t="str">
        <f t="shared" si="3"/>
        <v>J (GP4, GP9)</v>
      </c>
      <c r="S18" s="21" t="str">
        <f t="shared" si="3"/>
        <v>K (GP3, GP9)</v>
      </c>
      <c r="T18" s="21" t="str">
        <f t="shared" si="3"/>
        <v>L (GP2, GP9)</v>
      </c>
      <c r="U18" s="21" t="str">
        <f t="shared" si="3"/>
        <v>DEL (GP1, GP9)</v>
      </c>
    </row>
    <row r="19" spans="1:21" x14ac:dyDescent="0.25">
      <c r="A19" s="21" t="str">
        <f t="shared" ref="A19:J19" si="4">A4 &amp; " (" &amp; A9 &amp; ", " &amp; A14 &amp; ")"</f>
        <v>ALT (0, 3)</v>
      </c>
      <c r="B19" s="21" t="str">
        <f t="shared" si="4"/>
        <v>Z (1, 3)</v>
      </c>
      <c r="C19" s="21" t="str">
        <f t="shared" si="4"/>
        <v>X (2, 3)</v>
      </c>
      <c r="D19" s="21" t="str">
        <f t="shared" si="4"/>
        <v>C (3, 3)</v>
      </c>
      <c r="E19" s="21" t="str">
        <f t="shared" si="4"/>
        <v>V (4, 3)</v>
      </c>
      <c r="F19" s="21" t="str">
        <f t="shared" si="4"/>
        <v>B (4, 0)</v>
      </c>
      <c r="G19" s="21" t="str">
        <f t="shared" si="4"/>
        <v>N (3, 0)</v>
      </c>
      <c r="H19" s="21" t="str">
        <f t="shared" si="4"/>
        <v>M (2, 0)</v>
      </c>
      <c r="I19" s="21" t="str">
        <f t="shared" si="4"/>
        <v>SPC (1, 0)</v>
      </c>
      <c r="J19" s="21" t="str">
        <f t="shared" si="4"/>
        <v>ENT (0, 0)</v>
      </c>
      <c r="L19" s="21" t="str">
        <f t="shared" ref="L19:U19" si="5">L4 &amp; " (" &amp; L9 &amp; ", " &amp; L14 &amp; ")"</f>
        <v>ALT (GP1, GP8)</v>
      </c>
      <c r="M19" s="21" t="str">
        <f t="shared" si="5"/>
        <v>Z (GP2, GP8)</v>
      </c>
      <c r="N19" s="21" t="str">
        <f t="shared" si="5"/>
        <v>X (GP3, GP8)</v>
      </c>
      <c r="O19" s="21" t="str">
        <f t="shared" si="5"/>
        <v>C (GP4, GP8)</v>
      </c>
      <c r="P19" s="21" t="str">
        <f t="shared" si="5"/>
        <v>V (GP5, GP8)</v>
      </c>
      <c r="Q19" s="21" t="str">
        <f t="shared" si="5"/>
        <v>B (GP5, GP6)</v>
      </c>
      <c r="R19" s="21" t="str">
        <f t="shared" si="5"/>
        <v>N (GP4, GP6)</v>
      </c>
      <c r="S19" s="21" t="str">
        <f t="shared" si="5"/>
        <v>M (GP3, GP6)</v>
      </c>
      <c r="T19" s="21" t="str">
        <f t="shared" si="5"/>
        <v>SPC (GP2, GP6)</v>
      </c>
      <c r="U19" s="21" t="str">
        <f t="shared" si="5"/>
        <v>ENT (GP1, GP6)</v>
      </c>
    </row>
  </sheetData>
  <mergeCells count="8">
    <mergeCell ref="A1:J1"/>
    <mergeCell ref="A6:J6"/>
    <mergeCell ref="A11:J11"/>
    <mergeCell ref="A16:J16"/>
    <mergeCell ref="L1:U1"/>
    <mergeCell ref="L6:U6"/>
    <mergeCell ref="L11:U11"/>
    <mergeCell ref="L16:U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D3B4-41B9-45BA-A561-4767E27251F2}">
  <dimension ref="A1:C13"/>
  <sheetViews>
    <sheetView workbookViewId="0">
      <selection activeCell="A4" sqref="A4:XFD4"/>
    </sheetView>
  </sheetViews>
  <sheetFormatPr defaultRowHeight="15" x14ac:dyDescent="0.25"/>
  <cols>
    <col min="3" max="3" width="21.5703125" bestFit="1" customWidth="1"/>
  </cols>
  <sheetData>
    <row r="1" spans="1:3" s="5" customFormat="1" x14ac:dyDescent="0.25">
      <c r="A1" s="5" t="s">
        <v>203</v>
      </c>
      <c r="B1" s="5" t="s">
        <v>204</v>
      </c>
      <c r="C1" s="5" t="s">
        <v>205</v>
      </c>
    </row>
    <row r="2" spans="1:3" s="36" customFormat="1" x14ac:dyDescent="0.25">
      <c r="A2" t="s">
        <v>224</v>
      </c>
      <c r="B2" t="s">
        <v>170</v>
      </c>
      <c r="C2" t="s">
        <v>225</v>
      </c>
    </row>
    <row r="3" spans="1:3" s="36" customFormat="1" x14ac:dyDescent="0.25">
      <c r="A3" t="s">
        <v>224</v>
      </c>
      <c r="B3" t="s">
        <v>171</v>
      </c>
      <c r="C3" t="s">
        <v>226</v>
      </c>
    </row>
    <row r="4" spans="1:3" x14ac:dyDescent="0.25">
      <c r="A4" t="s">
        <v>206</v>
      </c>
      <c r="B4" t="s">
        <v>177</v>
      </c>
      <c r="C4" t="s">
        <v>207</v>
      </c>
    </row>
    <row r="5" spans="1:3" x14ac:dyDescent="0.25">
      <c r="A5" t="s">
        <v>206</v>
      </c>
      <c r="B5" t="s">
        <v>178</v>
      </c>
      <c r="C5" t="s">
        <v>217</v>
      </c>
    </row>
    <row r="6" spans="1:3" x14ac:dyDescent="0.25">
      <c r="A6" t="s">
        <v>206</v>
      </c>
      <c r="B6" t="s">
        <v>161</v>
      </c>
      <c r="C6" t="s">
        <v>209</v>
      </c>
    </row>
    <row r="7" spans="1:3" x14ac:dyDescent="0.25">
      <c r="A7" t="s">
        <v>206</v>
      </c>
      <c r="B7" t="s">
        <v>176</v>
      </c>
      <c r="C7" t="s">
        <v>208</v>
      </c>
    </row>
    <row r="8" spans="1:3" x14ac:dyDescent="0.25">
      <c r="A8" t="s">
        <v>206</v>
      </c>
      <c r="B8" t="s">
        <v>153</v>
      </c>
      <c r="C8" t="s">
        <v>210</v>
      </c>
    </row>
    <row r="9" spans="1:3" x14ac:dyDescent="0.25">
      <c r="A9" t="s">
        <v>206</v>
      </c>
      <c r="B9" t="s">
        <v>158</v>
      </c>
      <c r="C9" t="s">
        <v>212</v>
      </c>
    </row>
    <row r="10" spans="1:3" x14ac:dyDescent="0.25">
      <c r="A10" t="s">
        <v>206</v>
      </c>
      <c r="B10" t="s">
        <v>162</v>
      </c>
      <c r="C10" t="s">
        <v>213</v>
      </c>
    </row>
    <row r="11" spans="1:3" x14ac:dyDescent="0.25">
      <c r="A11" t="s">
        <v>206</v>
      </c>
      <c r="B11" t="s">
        <v>155</v>
      </c>
      <c r="C11" t="s">
        <v>214</v>
      </c>
    </row>
    <row r="12" spans="1:3" x14ac:dyDescent="0.25">
      <c r="A12" t="s">
        <v>206</v>
      </c>
      <c r="B12" t="s">
        <v>151</v>
      </c>
      <c r="C12" t="s">
        <v>215</v>
      </c>
    </row>
    <row r="13" spans="1:3" x14ac:dyDescent="0.25">
      <c r="A13" t="s">
        <v>206</v>
      </c>
      <c r="B13" t="s">
        <v>161</v>
      </c>
      <c r="C13" t="s">
        <v>216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B195-9A8E-4431-8B4B-D79010CDB109}">
  <dimension ref="A1:P5"/>
  <sheetViews>
    <sheetView workbookViewId="0">
      <selection activeCell="I5" sqref="I5"/>
    </sheetView>
  </sheetViews>
  <sheetFormatPr defaultRowHeight="15" x14ac:dyDescent="0.25"/>
  <sheetData>
    <row r="1" spans="1:16" s="5" customFormat="1" x14ac:dyDescent="0.25">
      <c r="A1" s="23">
        <v>0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  <c r="K1" s="23">
        <v>10</v>
      </c>
      <c r="L1" s="23">
        <v>11</v>
      </c>
      <c r="M1" s="23">
        <v>12</v>
      </c>
      <c r="N1" s="23">
        <v>13</v>
      </c>
      <c r="O1" s="23">
        <v>14</v>
      </c>
      <c r="P1" s="23">
        <v>15</v>
      </c>
    </row>
    <row r="2" spans="1:16" x14ac:dyDescent="0.2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 t="s">
        <v>227</v>
      </c>
      <c r="J2" s="1" t="s">
        <v>228</v>
      </c>
      <c r="K2" s="1" t="s">
        <v>229</v>
      </c>
      <c r="L2" s="1" t="s">
        <v>230</v>
      </c>
      <c r="M2" s="1" t="s">
        <v>231</v>
      </c>
      <c r="N2" s="1" t="s">
        <v>232</v>
      </c>
      <c r="O2" s="1" t="s">
        <v>233</v>
      </c>
      <c r="P2" s="1" t="s">
        <v>234</v>
      </c>
    </row>
    <row r="3" spans="1:16" x14ac:dyDescent="0.25">
      <c r="A3" s="1">
        <v>13121100</v>
      </c>
      <c r="B3" s="1">
        <v>3020101</v>
      </c>
      <c r="C3" s="1" t="s">
        <v>235</v>
      </c>
      <c r="D3" s="1">
        <v>3</v>
      </c>
      <c r="E3" s="1" t="s">
        <v>177</v>
      </c>
      <c r="F3" s="1">
        <v>-9.8000000000000007</v>
      </c>
      <c r="G3" s="1">
        <v>5.5</v>
      </c>
      <c r="H3" s="1">
        <v>21.620999999999999</v>
      </c>
      <c r="I3" s="1" t="s">
        <v>236</v>
      </c>
      <c r="J3" s="1"/>
      <c r="K3" s="1"/>
      <c r="L3" s="1"/>
      <c r="M3" s="1"/>
      <c r="N3" s="1"/>
      <c r="O3" s="1"/>
      <c r="P3" s="1"/>
    </row>
    <row r="5" spans="1:16" x14ac:dyDescent="0.25">
      <c r="A5" t="s">
        <v>237</v>
      </c>
      <c r="B5" t="s">
        <v>238</v>
      </c>
      <c r="C5" t="s">
        <v>239</v>
      </c>
      <c r="D5" t="s">
        <v>240</v>
      </c>
      <c r="E5" t="s">
        <v>177</v>
      </c>
      <c r="F5" t="s">
        <v>241</v>
      </c>
      <c r="G5" t="s">
        <v>242</v>
      </c>
      <c r="H5" t="s">
        <v>243</v>
      </c>
      <c r="I5" t="s">
        <v>244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BOM</vt:lpstr>
      <vt:lpstr>Pico GPIO</vt:lpstr>
      <vt:lpstr>Keypad</vt:lpstr>
      <vt:lpstr>Keypad (Col, Row)</vt:lpstr>
      <vt:lpstr>Screens and Keys</vt:lpstr>
      <vt:lpstr>Messages</vt:lpstr>
      <vt:lpstr>BOM!Print_Area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cp:lastPrinted>2022-02-27T16:28:24Z</cp:lastPrinted>
  <dcterms:created xsi:type="dcterms:W3CDTF">2022-01-22T16:41:52Z</dcterms:created>
  <dcterms:modified xsi:type="dcterms:W3CDTF">2022-03-14T02:03:25Z</dcterms:modified>
</cp:coreProperties>
</file>