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VoltsAmpsLogger/Circuit Python Code/"/>
    </mc:Choice>
  </mc:AlternateContent>
  <xr:revisionPtr revIDLastSave="187" documentId="8_{33D83364-164F-4054-AB4C-FBDA977E8339}" xr6:coauthVersionLast="47" xr6:coauthVersionMax="47" xr10:uidLastSave="{69A44A9E-1FB0-424B-A368-6D282B81E9D3}"/>
  <bookViews>
    <workbookView xWindow="28680" yWindow="-120" windowWidth="29040" windowHeight="15720" xr2:uid="{A4E46DBC-D3AA-4614-B54A-E3B948C1BB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2" l="1"/>
  <c r="V5" i="2"/>
  <c r="V6" i="2"/>
  <c r="V7" i="2"/>
  <c r="V8" i="2"/>
  <c r="V3" i="2"/>
  <c r="U4" i="2"/>
  <c r="U5" i="2"/>
  <c r="U8" i="2"/>
  <c r="U3" i="2"/>
  <c r="O3" i="2"/>
  <c r="K4" i="2"/>
  <c r="K5" i="2" s="1"/>
  <c r="K6" i="2" s="1"/>
  <c r="K7" i="2" s="1"/>
  <c r="K8" i="2" s="1"/>
  <c r="R3" i="2"/>
  <c r="P4" i="2"/>
  <c r="P5" i="2" s="1"/>
  <c r="P6" i="2" s="1"/>
  <c r="P7" i="2" s="1"/>
  <c r="P8" i="2" s="1"/>
  <c r="R8" i="2" s="1"/>
  <c r="L4" i="2"/>
  <c r="L5" i="2"/>
  <c r="L6" i="2"/>
  <c r="L7" i="2"/>
  <c r="L8" i="2"/>
  <c r="N3" i="2"/>
  <c r="N4" i="2" s="1"/>
  <c r="N5" i="2" s="1"/>
  <c r="N6" i="2" s="1"/>
  <c r="N7" i="2" s="1"/>
  <c r="N8" i="2" s="1"/>
  <c r="L3" i="2"/>
  <c r="M3" i="2" s="1"/>
  <c r="G4" i="2"/>
  <c r="G5" i="2" s="1"/>
  <c r="G6" i="2" s="1"/>
  <c r="G7" i="2" s="1"/>
  <c r="G8" i="2" s="1"/>
  <c r="F4" i="2"/>
  <c r="F5" i="2" s="1"/>
  <c r="F6" i="2" s="1"/>
  <c r="F7" i="2" s="1"/>
  <c r="F8" i="2" s="1"/>
  <c r="D8" i="2"/>
  <c r="D7" i="2"/>
  <c r="U7" i="2" s="1"/>
  <c r="D6" i="2"/>
  <c r="D5" i="2"/>
  <c r="D4" i="2"/>
  <c r="D3" i="2"/>
  <c r="R6" i="2" l="1"/>
  <c r="U6" i="2" s="1"/>
  <c r="R5" i="2"/>
  <c r="R7" i="2"/>
  <c r="R4" i="2"/>
  <c r="M4" i="2"/>
  <c r="O4" i="2"/>
  <c r="O5" i="2" s="1"/>
  <c r="O6" i="2" s="1"/>
  <c r="O7" i="2" s="1"/>
  <c r="O8" i="2" s="1"/>
  <c r="S3" i="2"/>
  <c r="S4" i="2" s="1"/>
  <c r="S5" i="2" s="1"/>
  <c r="S6" i="2" s="1"/>
  <c r="S7" i="2" s="1"/>
  <c r="S8" i="2" s="1"/>
  <c r="E3" i="2"/>
  <c r="E4" i="2" l="1"/>
  <c r="M5" i="2"/>
  <c r="H3" i="2"/>
  <c r="T3" i="2" s="1"/>
  <c r="E5" i="2"/>
  <c r="H4" i="2"/>
  <c r="M6" i="2" l="1"/>
  <c r="T4" i="2"/>
  <c r="E6" i="2"/>
  <c r="H5" i="2"/>
  <c r="M7" i="2" l="1"/>
  <c r="T5" i="2"/>
  <c r="E7" i="2"/>
  <c r="H6" i="2"/>
  <c r="M8" i="2" l="1"/>
  <c r="T6" i="2"/>
  <c r="E8" i="2"/>
  <c r="H7" i="2"/>
  <c r="H8" i="2" l="1"/>
  <c r="T7" i="2"/>
  <c r="T8" i="2"/>
</calcChain>
</file>

<file path=xl/sharedStrings.xml><?xml version="1.0" encoding="utf-8"?>
<sst xmlns="http://schemas.openxmlformats.org/spreadsheetml/2006/main" count="43" uniqueCount="37">
  <si>
    <t>V-In</t>
  </si>
  <si>
    <t>Label</t>
  </si>
  <si>
    <t>V-Out</t>
  </si>
  <si>
    <t>V-Shunt</t>
  </si>
  <si>
    <t>I-Shunt</t>
  </si>
  <si>
    <t>Power</t>
  </si>
  <si>
    <t>Line</t>
  </si>
  <si>
    <t>Before</t>
  </si>
  <si>
    <t>After</t>
  </si>
  <si>
    <t>Symbol</t>
  </si>
  <si>
    <t>V</t>
  </si>
  <si>
    <t>W</t>
  </si>
  <si>
    <t>Label Len</t>
  </si>
  <si>
    <t>Max Label Len</t>
  </si>
  <si>
    <t>Colon</t>
  </si>
  <si>
    <t>Decimal</t>
  </si>
  <si>
    <t>Space</t>
  </si>
  <si>
    <t>Powr-Cal</t>
  </si>
  <si>
    <t>Width</t>
  </si>
  <si>
    <t>Max After</t>
  </si>
  <si>
    <t>Label Total</t>
  </si>
  <si>
    <t>Number</t>
  </si>
  <si>
    <t>Num Total</t>
  </si>
  <si>
    <t>Symbol Len</t>
  </si>
  <si>
    <t>Symbol Total</t>
  </si>
  <si>
    <t>Total Chars</t>
  </si>
  <si>
    <t>Raw Chars</t>
  </si>
  <si>
    <t>Code</t>
  </si>
  <si>
    <t>Variable</t>
  </si>
  <si>
    <t>VIN_IN</t>
  </si>
  <si>
    <t>VIN_OUT</t>
  </si>
  <si>
    <t>ShuntV</t>
  </si>
  <si>
    <t>ShuntC</t>
  </si>
  <si>
    <t>PowerCal</t>
  </si>
  <si>
    <t>PowerRegister</t>
  </si>
  <si>
    <t>Max Before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</si>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</sst>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C0EF-8664-4A83-B625-E8AF53144B68}">
  <sheetPr>
    <pageSetUpPr fitToPage="1"/>
  </sheetPr>
  <dimension ref="A1:V8"/>
  <sheetViews>
    <sheetView tabSelected="1" topLeftCell="D1" workbookViewId="0">
      <selection activeCell="V3" sqref="V3:V8"/>
    </sheetView>
  </sheetViews>
  <sheetFormatPr defaultRowHeight="15" x14ac:dyDescent="0.25"/>
  <cols>
    <col min="2" max="2" width="14.140625" bestFit="1" customWidth="1"/>
    <col min="3" max="3" width="10.140625" bestFit="1" customWidth="1"/>
    <col min="4" max="4" width="9.42578125" customWidth="1"/>
    <col min="5" max="5" width="13.7109375" bestFit="1" customWidth="1"/>
    <col min="8" max="8" width="10.5703125" bestFit="1" customWidth="1"/>
    <col min="13" max="13" width="11.28515625" bestFit="1" customWidth="1"/>
    <col min="14" max="14" width="9.85546875" bestFit="1" customWidth="1"/>
    <col min="15" max="15" width="10.140625" bestFit="1" customWidth="1"/>
    <col min="18" max="18" width="11.140625" bestFit="1" customWidth="1"/>
    <col min="19" max="19" width="13.5703125" bestFit="1" customWidth="1"/>
    <col min="20" max="20" width="10.7109375" bestFit="1" customWidth="1"/>
    <col min="21" max="21" width="10.140625" bestFit="1" customWidth="1"/>
    <col min="22" max="22" width="79.140625" bestFit="1" customWidth="1"/>
  </cols>
  <sheetData>
    <row r="1" spans="1:22" x14ac:dyDescent="0.25">
      <c r="C1" s="4" t="s">
        <v>1</v>
      </c>
      <c r="D1" s="4"/>
      <c r="E1" s="4"/>
      <c r="F1" s="4"/>
      <c r="G1" s="4"/>
      <c r="H1" s="4"/>
      <c r="I1" s="5" t="s">
        <v>21</v>
      </c>
      <c r="J1" s="5"/>
      <c r="K1" s="5"/>
      <c r="L1" s="5"/>
      <c r="M1" s="5"/>
      <c r="N1" s="5"/>
      <c r="O1" s="5"/>
      <c r="P1" s="4" t="s">
        <v>9</v>
      </c>
      <c r="Q1" s="4"/>
      <c r="R1" s="4"/>
      <c r="S1" s="4"/>
    </row>
    <row r="2" spans="1:22" x14ac:dyDescent="0.25">
      <c r="A2" s="1" t="s">
        <v>6</v>
      </c>
      <c r="B2" s="1" t="s">
        <v>28</v>
      </c>
      <c r="C2" s="1" t="s">
        <v>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20</v>
      </c>
      <c r="I2" s="1" t="s">
        <v>18</v>
      </c>
      <c r="J2" s="1" t="s">
        <v>8</v>
      </c>
      <c r="K2" s="1" t="s">
        <v>15</v>
      </c>
      <c r="L2" s="1" t="s">
        <v>7</v>
      </c>
      <c r="M2" s="1" t="s">
        <v>35</v>
      </c>
      <c r="N2" s="1" t="s">
        <v>19</v>
      </c>
      <c r="O2" s="1" t="s">
        <v>22</v>
      </c>
      <c r="P2" s="1" t="s">
        <v>16</v>
      </c>
      <c r="Q2" s="1" t="s">
        <v>9</v>
      </c>
      <c r="R2" s="6" t="s">
        <v>23</v>
      </c>
      <c r="S2" s="6" t="s">
        <v>24</v>
      </c>
      <c r="T2" s="1" t="s">
        <v>25</v>
      </c>
      <c r="U2" s="1" t="s">
        <v>26</v>
      </c>
      <c r="V2" s="6" t="s">
        <v>27</v>
      </c>
    </row>
    <row r="3" spans="1:22" x14ac:dyDescent="0.25">
      <c r="A3" s="2">
        <v>0</v>
      </c>
      <c r="B3" s="2" t="s">
        <v>29</v>
      </c>
      <c r="C3" s="2" t="s">
        <v>0</v>
      </c>
      <c r="D3" s="3">
        <f>LEN(C3)</f>
        <v>4</v>
      </c>
      <c r="E3" s="3">
        <f>MAX(D3:D8)</f>
        <v>8</v>
      </c>
      <c r="F3" s="2">
        <v>1</v>
      </c>
      <c r="G3" s="2">
        <v>1</v>
      </c>
      <c r="H3" s="3">
        <f>SUM(E3:G3)</f>
        <v>10</v>
      </c>
      <c r="I3" s="2">
        <v>6</v>
      </c>
      <c r="J3" s="2">
        <v>3</v>
      </c>
      <c r="K3" s="2">
        <v>1</v>
      </c>
      <c r="L3" s="3">
        <f>I3-J3</f>
        <v>3</v>
      </c>
      <c r="M3" s="3">
        <f>MAX(L3:L8)</f>
        <v>4</v>
      </c>
      <c r="N3" s="3">
        <f>MAX(J3:J8)</f>
        <v>5</v>
      </c>
      <c r="O3" s="3">
        <f>K3+M3+N3</f>
        <v>10</v>
      </c>
      <c r="P3" s="2">
        <v>1</v>
      </c>
      <c r="Q3" s="2" t="s">
        <v>10</v>
      </c>
      <c r="R3" s="3">
        <f>P3+LEN(Q3)</f>
        <v>2</v>
      </c>
      <c r="S3" s="3">
        <f>MAX(R3:R8)</f>
        <v>2</v>
      </c>
      <c r="T3" s="3">
        <f>H3+O3+R3</f>
        <v>22</v>
      </c>
      <c r="U3" s="3">
        <f>D3+F3+G3+I3+K3+R3</f>
        <v>15</v>
      </c>
      <c r="V3" s="3" t="str">
        <f>"display_text(disp, """ &amp; REPT(" ", E3-LEN(C3)) &amp; C3 &amp; ": " &amp; REPT(" ",M3-L3)  &amp; "{:" &amp;I3 &amp; "." &amp;J3 &amp; "f} " &amp; REPT(" ", N3-J3) &amp; Q3 &amp; """.format(ina219_info[""" &amp; B3 &amp; """]), 0, " &amp; ROW()-3 &amp; ", 1)"</f>
        <v>display_text(disp, "    V-In:  {:6.3f}   V".format(ina219_info["VIN_IN"]), 0, 0, 1)</v>
      </c>
    </row>
    <row r="4" spans="1:22" x14ac:dyDescent="0.25">
      <c r="A4" s="2">
        <v>1</v>
      </c>
      <c r="B4" s="2" t="s">
        <v>30</v>
      </c>
      <c r="C4" s="2" t="s">
        <v>2</v>
      </c>
      <c r="D4" s="3">
        <f>LEN(C4)</f>
        <v>5</v>
      </c>
      <c r="E4" s="3">
        <f>E3</f>
        <v>8</v>
      </c>
      <c r="F4" s="3">
        <f>F3</f>
        <v>1</v>
      </c>
      <c r="G4" s="3">
        <f>G3</f>
        <v>1</v>
      </c>
      <c r="H4" s="3">
        <f t="shared" ref="H4:H8" si="0">SUM(E4:G4)</f>
        <v>10</v>
      </c>
      <c r="I4" s="2">
        <v>6</v>
      </c>
      <c r="J4" s="2">
        <v>3</v>
      </c>
      <c r="K4" s="3">
        <f>K3</f>
        <v>1</v>
      </c>
      <c r="L4" s="3">
        <f t="shared" ref="L4:L8" si="1">I4-J4</f>
        <v>3</v>
      </c>
      <c r="M4" s="3">
        <f>M3</f>
        <v>4</v>
      </c>
      <c r="N4" s="3">
        <f>N3</f>
        <v>5</v>
      </c>
      <c r="O4" s="3">
        <f>O3</f>
        <v>10</v>
      </c>
      <c r="P4" s="3">
        <f>P3</f>
        <v>1</v>
      </c>
      <c r="Q4" s="2" t="s">
        <v>10</v>
      </c>
      <c r="R4" s="3">
        <f t="shared" ref="R4:R8" si="2">P4+LEN(Q4)</f>
        <v>2</v>
      </c>
      <c r="S4" s="3">
        <f>S3</f>
        <v>2</v>
      </c>
      <c r="T4" s="3">
        <f>H4+O4+R4</f>
        <v>22</v>
      </c>
      <c r="U4" s="3">
        <f t="shared" ref="U4:U8" si="3">D4+F4+G4+I4+K4+R4</f>
        <v>16</v>
      </c>
      <c r="V4" s="3" t="str">
        <f t="shared" ref="V4:V8" si="4">"display_text(disp, """ &amp; REPT(" ", E4-LEN(C4)) &amp; C4 &amp; ": " &amp; REPT(" ",M4-L4)  &amp; "{:" &amp;I4 &amp; "." &amp;J4 &amp; "f} " &amp; REPT(" ", N4-J4) &amp; Q4 &amp; """.format(ina219_info[""" &amp; B4 &amp; """]), 0, " &amp; ROW()-3 &amp; ", 1)"</f>
        <v>display_text(disp, "   V-Out:  {:6.3f}   V".format(ina219_info["VIN_OUT"]), 0, 1, 1)</v>
      </c>
    </row>
    <row r="5" spans="1:22" x14ac:dyDescent="0.25">
      <c r="A5" s="2">
        <v>2</v>
      </c>
      <c r="B5" s="2" t="s">
        <v>31</v>
      </c>
      <c r="C5" s="2" t="s">
        <v>3</v>
      </c>
      <c r="D5" s="3">
        <f>LEN(C5)</f>
        <v>7</v>
      </c>
      <c r="E5" s="3">
        <f t="shared" ref="E5:E8" si="5">E4</f>
        <v>8</v>
      </c>
      <c r="F5" s="3">
        <f t="shared" ref="F5:F8" si="6">F4</f>
        <v>1</v>
      </c>
      <c r="G5" s="3">
        <f t="shared" ref="G5:G8" si="7">G4</f>
        <v>1</v>
      </c>
      <c r="H5" s="3">
        <f t="shared" si="0"/>
        <v>10</v>
      </c>
      <c r="I5" s="2">
        <v>8</v>
      </c>
      <c r="J5" s="2">
        <v>5</v>
      </c>
      <c r="K5" s="3">
        <f t="shared" ref="K5:K8" si="8">K4</f>
        <v>1</v>
      </c>
      <c r="L5" s="3">
        <f t="shared" si="1"/>
        <v>3</v>
      </c>
      <c r="M5" s="3">
        <f t="shared" ref="M5:M8" si="9">M4</f>
        <v>4</v>
      </c>
      <c r="N5" s="3">
        <f t="shared" ref="N5:N8" si="10">N4</f>
        <v>5</v>
      </c>
      <c r="O5" s="3">
        <f t="shared" ref="O5:P8" si="11">O4</f>
        <v>10</v>
      </c>
      <c r="P5" s="3">
        <f t="shared" si="11"/>
        <v>1</v>
      </c>
      <c r="Q5" s="2" t="s">
        <v>10</v>
      </c>
      <c r="R5" s="3">
        <f t="shared" si="2"/>
        <v>2</v>
      </c>
      <c r="S5" s="3">
        <f t="shared" ref="S5:S8" si="12">S4</f>
        <v>2</v>
      </c>
      <c r="T5" s="3">
        <f>H5+O5+R5</f>
        <v>22</v>
      </c>
      <c r="U5" s="3">
        <f t="shared" si="3"/>
        <v>20</v>
      </c>
      <c r="V5" s="3" t="str">
        <f t="shared" si="4"/>
        <v>display_text(disp, " V-Shunt:  {:8.5f} V".format(ina219_info["ShuntV"]), 0, 2, 1)</v>
      </c>
    </row>
    <row r="6" spans="1:22" x14ac:dyDescent="0.25">
      <c r="A6" s="2">
        <v>3</v>
      </c>
      <c r="B6" s="2" t="s">
        <v>32</v>
      </c>
      <c r="C6" s="2" t="s">
        <v>4</v>
      </c>
      <c r="D6" s="3">
        <f>LEN(C6)</f>
        <v>7</v>
      </c>
      <c r="E6" s="3">
        <f t="shared" si="5"/>
        <v>8</v>
      </c>
      <c r="F6" s="3">
        <f t="shared" si="6"/>
        <v>1</v>
      </c>
      <c r="G6" s="3">
        <f t="shared" si="7"/>
        <v>1</v>
      </c>
      <c r="H6" s="3">
        <f t="shared" si="0"/>
        <v>10</v>
      </c>
      <c r="I6" s="2">
        <v>7</v>
      </c>
      <c r="J6" s="2">
        <v>3</v>
      </c>
      <c r="K6" s="3">
        <f t="shared" si="8"/>
        <v>1</v>
      </c>
      <c r="L6" s="3">
        <f t="shared" si="1"/>
        <v>4</v>
      </c>
      <c r="M6" s="3">
        <f t="shared" si="9"/>
        <v>4</v>
      </c>
      <c r="N6" s="3">
        <f t="shared" si="10"/>
        <v>5</v>
      </c>
      <c r="O6" s="3">
        <f t="shared" si="11"/>
        <v>10</v>
      </c>
      <c r="P6" s="3">
        <f t="shared" si="11"/>
        <v>1</v>
      </c>
      <c r="Q6" s="2" t="s">
        <v>36</v>
      </c>
      <c r="R6" s="3">
        <f t="shared" si="2"/>
        <v>2</v>
      </c>
      <c r="S6" s="3">
        <f t="shared" si="12"/>
        <v>2</v>
      </c>
      <c r="T6" s="3">
        <f>H6+O6+R6</f>
        <v>22</v>
      </c>
      <c r="U6" s="3">
        <f t="shared" si="3"/>
        <v>19</v>
      </c>
      <c r="V6" s="3" t="str">
        <f t="shared" si="4"/>
        <v>display_text(disp, " I-Shunt: {:7.3f}   A".format(ina219_info["ShuntC"]), 0, 3, 1)</v>
      </c>
    </row>
    <row r="7" spans="1:22" x14ac:dyDescent="0.25">
      <c r="A7" s="2">
        <v>4</v>
      </c>
      <c r="B7" s="2" t="s">
        <v>33</v>
      </c>
      <c r="C7" s="2" t="s">
        <v>17</v>
      </c>
      <c r="D7" s="3">
        <f>LEN(C7)</f>
        <v>8</v>
      </c>
      <c r="E7" s="3">
        <f t="shared" si="5"/>
        <v>8</v>
      </c>
      <c r="F7" s="3">
        <f t="shared" si="6"/>
        <v>1</v>
      </c>
      <c r="G7" s="3">
        <f t="shared" si="7"/>
        <v>1</v>
      </c>
      <c r="H7" s="3">
        <f t="shared" si="0"/>
        <v>10</v>
      </c>
      <c r="I7" s="2">
        <v>8</v>
      </c>
      <c r="J7" s="2">
        <v>5</v>
      </c>
      <c r="K7" s="3">
        <f t="shared" si="8"/>
        <v>1</v>
      </c>
      <c r="L7" s="3">
        <f t="shared" si="1"/>
        <v>3</v>
      </c>
      <c r="M7" s="3">
        <f t="shared" si="9"/>
        <v>4</v>
      </c>
      <c r="N7" s="3">
        <f t="shared" si="10"/>
        <v>5</v>
      </c>
      <c r="O7" s="3">
        <f t="shared" si="11"/>
        <v>10</v>
      </c>
      <c r="P7" s="3">
        <f t="shared" si="11"/>
        <v>1</v>
      </c>
      <c r="Q7" s="2" t="s">
        <v>11</v>
      </c>
      <c r="R7" s="3">
        <f t="shared" si="2"/>
        <v>2</v>
      </c>
      <c r="S7" s="3">
        <f t="shared" si="12"/>
        <v>2</v>
      </c>
      <c r="T7" s="3">
        <f>H7+O7+R7</f>
        <v>22</v>
      </c>
      <c r="U7" s="3">
        <f t="shared" si="3"/>
        <v>21</v>
      </c>
      <c r="V7" s="3" t="str">
        <f t="shared" si="4"/>
        <v>display_text(disp, "Powr-Cal:  {:8.5f} W".format(ina219_info["PowerCal"]), 0, 4, 1)</v>
      </c>
    </row>
    <row r="8" spans="1:22" x14ac:dyDescent="0.25">
      <c r="A8" s="2">
        <v>5</v>
      </c>
      <c r="B8" s="2" t="s">
        <v>34</v>
      </c>
      <c r="C8" s="2" t="s">
        <v>5</v>
      </c>
      <c r="D8" s="3">
        <f>LEN(C8)</f>
        <v>5</v>
      </c>
      <c r="E8" s="3">
        <f t="shared" si="5"/>
        <v>8</v>
      </c>
      <c r="F8" s="3">
        <f t="shared" si="6"/>
        <v>1</v>
      </c>
      <c r="G8" s="3">
        <f t="shared" si="7"/>
        <v>1</v>
      </c>
      <c r="H8" s="3">
        <f t="shared" si="0"/>
        <v>10</v>
      </c>
      <c r="I8" s="2">
        <v>6</v>
      </c>
      <c r="J8" s="2">
        <v>3</v>
      </c>
      <c r="K8" s="3">
        <f t="shared" si="8"/>
        <v>1</v>
      </c>
      <c r="L8" s="3">
        <f t="shared" si="1"/>
        <v>3</v>
      </c>
      <c r="M8" s="3">
        <f t="shared" si="9"/>
        <v>4</v>
      </c>
      <c r="N8" s="3">
        <f t="shared" si="10"/>
        <v>5</v>
      </c>
      <c r="O8" s="3">
        <f t="shared" si="11"/>
        <v>10</v>
      </c>
      <c r="P8" s="3">
        <f t="shared" si="11"/>
        <v>1</v>
      </c>
      <c r="Q8" s="2" t="s">
        <v>11</v>
      </c>
      <c r="R8" s="3">
        <f t="shared" si="2"/>
        <v>2</v>
      </c>
      <c r="S8" s="3">
        <f t="shared" si="12"/>
        <v>2</v>
      </c>
      <c r="T8" s="3">
        <f>H8+O8+R8</f>
        <v>22</v>
      </c>
      <c r="U8" s="3">
        <f t="shared" si="3"/>
        <v>16</v>
      </c>
      <c r="V8" s="3" t="str">
        <f t="shared" si="4"/>
        <v>display_text(disp, "   Power:  {:6.3f}   W".format(ina219_info["PowerRegister"]), 0, 5, 1)</v>
      </c>
    </row>
  </sheetData>
  <mergeCells count="3">
    <mergeCell ref="C1:H1"/>
    <mergeCell ref="I1:O1"/>
    <mergeCell ref="P1:S1"/>
  </mergeCells>
  <conditionalFormatting sqref="A3:O8 Q3:U8">
    <cfRule type="expression" dxfId="1" priority="2">
      <formula>$U3&gt;21</formula>
    </cfRule>
  </conditionalFormatting>
  <conditionalFormatting sqref="P3:P8">
    <cfRule type="expression" dxfId="0" priority="1">
      <formula>$U3&gt;21</formula>
    </cfRule>
  </conditionalFormatting>
  <pageMargins left="0.7" right="0.7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cp:lastPrinted>2023-02-06T00:50:34Z</cp:lastPrinted>
  <dcterms:created xsi:type="dcterms:W3CDTF">2023-02-06T00:24:43Z</dcterms:created>
  <dcterms:modified xsi:type="dcterms:W3CDTF">2023-02-06T01:44:34Z</dcterms:modified>
</cp:coreProperties>
</file>